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202300"/>
  <mc:AlternateContent xmlns:mc="http://schemas.openxmlformats.org/markup-compatibility/2006">
    <mc:Choice Requires="x15">
      <x15ac:absPath xmlns:x15ac="http://schemas.microsoft.com/office/spreadsheetml/2010/11/ac" url="C:\ishan\ishan\"/>
    </mc:Choice>
  </mc:AlternateContent>
  <xr:revisionPtr revIDLastSave="0" documentId="13_ncr:1_{82DBE63F-A034-490B-A3EB-23C30EB98F44}" xr6:coauthVersionLast="47" xr6:coauthVersionMax="47" xr10:uidLastSave="{00000000-0000-0000-0000-000000000000}"/>
  <bookViews>
    <workbookView xWindow="-108" yWindow="-108" windowWidth="23256" windowHeight="12456" activeTab="2" xr2:uid="{1EA87025-2BE1-49D2-8953-FBE5B4706643}"/>
  </bookViews>
  <sheets>
    <sheet name="streaming_service_data" sheetId="1" r:id="rId1"/>
    <sheet name="Pivot Tables" sheetId="8" r:id="rId2"/>
    <sheet name="Dashboard" sheetId="10" r:id="rId3"/>
  </sheets>
  <definedNames>
    <definedName name="_xlnm._FilterDatabase" localSheetId="0" hidden="1">streaming_service_data!$A$1:$AG$1001</definedName>
    <definedName name="Slicer_Age_Group">#N/A</definedName>
    <definedName name="Slicer_Bucket_of_Loyalty">#N/A</definedName>
    <definedName name="Slicer_Country">#N/A</definedName>
    <definedName name="Slicer_Country1">#N/A</definedName>
    <definedName name="Slicer_Country2">#N/A</definedName>
    <definedName name="Slicer_Favorite_Genre">#N/A</definedName>
    <definedName name="Slicer_Language_Preference">#N/A</definedName>
    <definedName name="Slicer_Monthly_Pric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a="1"/>
  <c r="I2" i="1" s="1"/>
  <c r="I3" i="1" a="1"/>
  <c r="I3" i="1" s="1"/>
  <c r="I4" i="1" a="1"/>
  <c r="I4" i="1" s="1"/>
  <c r="I5" i="1" a="1"/>
  <c r="I5" i="1" s="1"/>
  <c r="I6" i="1" a="1"/>
  <c r="I6" i="1" s="1"/>
  <c r="I7" i="1" a="1"/>
  <c r="I7" i="1" s="1"/>
  <c r="I8" i="1" a="1"/>
  <c r="I8" i="1"/>
  <c r="I9" i="1" a="1"/>
  <c r="I9" i="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c r="I25" i="1" a="1"/>
  <c r="I25" i="1"/>
  <c r="I26" i="1" a="1"/>
  <c r="I26" i="1" s="1"/>
  <c r="I27" i="1" a="1"/>
  <c r="I27" i="1" s="1"/>
  <c r="I28" i="1" a="1"/>
  <c r="I28" i="1" s="1"/>
  <c r="I29" i="1" a="1"/>
  <c r="I29" i="1" s="1"/>
  <c r="I30" i="1" a="1"/>
  <c r="I30" i="1" s="1"/>
  <c r="I31" i="1" a="1"/>
  <c r="I31" i="1" s="1"/>
  <c r="I32" i="1" a="1"/>
  <c r="I32" i="1" s="1"/>
  <c r="I33" i="1" a="1"/>
  <c r="I33" i="1"/>
  <c r="I34" i="1" a="1"/>
  <c r="I34" i="1" s="1"/>
  <c r="I35" i="1" a="1"/>
  <c r="I35" i="1" s="1"/>
  <c r="I36" i="1" a="1"/>
  <c r="I36" i="1" s="1"/>
  <c r="I37" i="1" a="1"/>
  <c r="I37" i="1" s="1"/>
  <c r="I38" i="1" a="1"/>
  <c r="I38" i="1" s="1"/>
  <c r="I39" i="1" a="1"/>
  <c r="I39" i="1" s="1"/>
  <c r="I40" i="1" a="1"/>
  <c r="I40" i="1" s="1"/>
  <c r="I41" i="1" a="1"/>
  <c r="I41" i="1"/>
  <c r="I42" i="1" a="1"/>
  <c r="I42" i="1" s="1"/>
  <c r="I43" i="1" a="1"/>
  <c r="I43" i="1" s="1"/>
  <c r="I44" i="1" a="1"/>
  <c r="I44" i="1"/>
  <c r="I45" i="1" a="1"/>
  <c r="I45" i="1" s="1"/>
  <c r="I46" i="1" a="1"/>
  <c r="I46" i="1" s="1"/>
  <c r="I47" i="1" a="1"/>
  <c r="I47" i="1"/>
  <c r="I48" i="1" a="1"/>
  <c r="I48" i="1"/>
  <c r="I49" i="1" a="1"/>
  <c r="I49" i="1" s="1"/>
  <c r="I50" i="1" a="1"/>
  <c r="I50" i="1" s="1"/>
  <c r="I51" i="1" a="1"/>
  <c r="I51" i="1" s="1"/>
  <c r="I52" i="1" a="1"/>
  <c r="I52" i="1"/>
  <c r="I53" i="1" a="1"/>
  <c r="I53" i="1" s="1"/>
  <c r="I54" i="1" a="1"/>
  <c r="I54" i="1" s="1"/>
  <c r="I55" i="1" a="1"/>
  <c r="I55" i="1"/>
  <c r="I56" i="1" a="1"/>
  <c r="I56" i="1" s="1"/>
  <c r="I57" i="1" a="1"/>
  <c r="I57" i="1" s="1"/>
  <c r="I58" i="1" a="1"/>
  <c r="I58" i="1" s="1"/>
  <c r="I59" i="1" a="1"/>
  <c r="I59" i="1" s="1"/>
  <c r="I60" i="1" a="1"/>
  <c r="I60" i="1" s="1"/>
  <c r="I61" i="1" a="1"/>
  <c r="I61" i="1" s="1"/>
  <c r="I62" i="1" a="1"/>
  <c r="I62" i="1" s="1"/>
  <c r="I63" i="1" a="1"/>
  <c r="I63" i="1"/>
  <c r="I64" i="1" a="1"/>
  <c r="I64" i="1"/>
  <c r="I65" i="1" a="1"/>
  <c r="I65" i="1"/>
  <c r="I66" i="1" a="1"/>
  <c r="I66" i="1" s="1"/>
  <c r="I67" i="1" a="1"/>
  <c r="I67" i="1" s="1"/>
  <c r="I68" i="1" a="1"/>
  <c r="I68" i="1" s="1"/>
  <c r="I69" i="1" a="1"/>
  <c r="I69" i="1" s="1"/>
  <c r="I70" i="1" a="1"/>
  <c r="I70" i="1" s="1"/>
  <c r="I71" i="1" a="1"/>
  <c r="I71" i="1" s="1"/>
  <c r="I72" i="1" a="1"/>
  <c r="I72" i="1"/>
  <c r="I73" i="1" a="1"/>
  <c r="I73" i="1"/>
  <c r="I74" i="1" a="1"/>
  <c r="I74" i="1" s="1"/>
  <c r="I75" i="1" a="1"/>
  <c r="I75" i="1" s="1"/>
  <c r="I76" i="1" a="1"/>
  <c r="I76" i="1" s="1"/>
  <c r="I77" i="1" a="1"/>
  <c r="I77" i="1" s="1"/>
  <c r="I78" i="1" a="1"/>
  <c r="I78" i="1" s="1"/>
  <c r="I79" i="1" a="1"/>
  <c r="I79" i="1" s="1"/>
  <c r="I80" i="1" a="1"/>
  <c r="I80" i="1"/>
  <c r="I81" i="1" a="1"/>
  <c r="I81" i="1" s="1"/>
  <c r="I82" i="1" a="1"/>
  <c r="I82" i="1" s="1"/>
  <c r="I83" i="1" a="1"/>
  <c r="I83" i="1" s="1"/>
  <c r="I84" i="1" a="1"/>
  <c r="I84" i="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c r="I96" i="1" a="1"/>
  <c r="I96" i="1" s="1"/>
  <c r="I97" i="1" a="1"/>
  <c r="I97" i="1" s="1"/>
  <c r="I98" i="1" a="1"/>
  <c r="I98" i="1" s="1"/>
  <c r="I99" i="1" a="1"/>
  <c r="I99" i="1" s="1"/>
  <c r="I100" i="1" a="1"/>
  <c r="I100" i="1" s="1"/>
  <c r="I101" i="1" a="1"/>
  <c r="I101" i="1" s="1"/>
  <c r="I102" i="1" a="1"/>
  <c r="I102" i="1" s="1"/>
  <c r="I103" i="1" a="1"/>
  <c r="I103" i="1" s="1"/>
  <c r="I104" i="1" a="1"/>
  <c r="I104" i="1"/>
  <c r="I105" i="1" a="1"/>
  <c r="I105" i="1"/>
  <c r="I106" i="1" a="1"/>
  <c r="I106" i="1" s="1"/>
  <c r="I107" i="1" a="1"/>
  <c r="I107" i="1" s="1"/>
  <c r="I108" i="1" a="1"/>
  <c r="I108" i="1" s="1"/>
  <c r="I109" i="1" a="1"/>
  <c r="I109" i="1" s="1"/>
  <c r="I110" i="1" a="1"/>
  <c r="I110" i="1" s="1"/>
  <c r="I111" i="1" a="1"/>
  <c r="I111" i="1" s="1"/>
  <c r="I112" i="1" a="1"/>
  <c r="I112" i="1"/>
  <c r="I113" i="1" a="1"/>
  <c r="I113" i="1" s="1"/>
  <c r="I114" i="1" a="1"/>
  <c r="I114" i="1" s="1"/>
  <c r="I115" i="1" a="1"/>
  <c r="I115" i="1" s="1"/>
  <c r="I116" i="1" a="1"/>
  <c r="I116" i="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c r="I128" i="1" a="1"/>
  <c r="I128" i="1" s="1"/>
  <c r="I129" i="1" a="1"/>
  <c r="I129" i="1" s="1"/>
  <c r="I130" i="1" a="1"/>
  <c r="I130" i="1" s="1"/>
  <c r="I131" i="1" a="1"/>
  <c r="I131" i="1" s="1"/>
  <c r="I132" i="1" a="1"/>
  <c r="I132" i="1" s="1"/>
  <c r="I133" i="1" a="1"/>
  <c r="I133" i="1" s="1"/>
  <c r="I134" i="1" a="1"/>
  <c r="I134" i="1" s="1"/>
  <c r="I135" i="1" a="1"/>
  <c r="I135" i="1" s="1"/>
  <c r="I136" i="1" a="1"/>
  <c r="I136" i="1"/>
  <c r="I137" i="1" a="1"/>
  <c r="I137" i="1"/>
  <c r="I138" i="1" a="1"/>
  <c r="I138" i="1" s="1"/>
  <c r="I139" i="1" a="1"/>
  <c r="I139" i="1" s="1"/>
  <c r="I140" i="1" a="1"/>
  <c r="I140" i="1" s="1"/>
  <c r="I141" i="1" a="1"/>
  <c r="I141" i="1" s="1"/>
  <c r="I142" i="1" a="1"/>
  <c r="I142" i="1" s="1"/>
  <c r="I143" i="1" a="1"/>
  <c r="I143" i="1" s="1"/>
  <c r="I144" i="1" a="1"/>
  <c r="I144" i="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c r="I236" i="1" a="1"/>
  <c r="I236" i="1"/>
  <c r="I237" i="1" a="1"/>
  <c r="I237" i="1" s="1"/>
  <c r="I238" i="1" a="1"/>
  <c r="I238" i="1" s="1"/>
  <c r="I239" i="1" a="1"/>
  <c r="I239" i="1"/>
  <c r="I240" i="1" a="1"/>
  <c r="I240" i="1"/>
  <c r="I241" i="1" a="1"/>
  <c r="I241" i="1"/>
  <c r="I242" i="1" a="1"/>
  <c r="I242" i="1" s="1"/>
  <c r="I243" i="1" a="1"/>
  <c r="I243" i="1" s="1"/>
  <c r="I244" i="1" a="1"/>
  <c r="I244" i="1" s="1"/>
  <c r="I245" i="1" a="1"/>
  <c r="I245" i="1" s="1"/>
  <c r="I246" i="1" a="1"/>
  <c r="I246" i="1" s="1"/>
  <c r="I247" i="1" a="1"/>
  <c r="I247" i="1" s="1"/>
  <c r="I248" i="1" a="1"/>
  <c r="I248" i="1" s="1"/>
  <c r="I249" i="1" a="1"/>
  <c r="I249" i="1"/>
  <c r="I250" i="1" a="1"/>
  <c r="I250" i="1" s="1"/>
  <c r="I251" i="1" a="1"/>
  <c r="I251" i="1"/>
  <c r="I252" i="1" a="1"/>
  <c r="I252" i="1" s="1"/>
  <c r="I253" i="1" a="1"/>
  <c r="I253" i="1" s="1"/>
  <c r="I254" i="1" a="1"/>
  <c r="I254" i="1" s="1"/>
  <c r="I255" i="1" a="1"/>
  <c r="I255" i="1"/>
  <c r="I256" i="1" a="1"/>
  <c r="I256" i="1"/>
  <c r="I257" i="1" a="1"/>
  <c r="I257" i="1"/>
  <c r="I258" i="1" a="1"/>
  <c r="I258" i="1" s="1"/>
  <c r="I259" i="1" a="1"/>
  <c r="I259" i="1"/>
  <c r="I260" i="1" a="1"/>
  <c r="I260" i="1" s="1"/>
  <c r="I261" i="1" a="1"/>
  <c r="I261" i="1" s="1"/>
  <c r="I262" i="1" a="1"/>
  <c r="I262" i="1" s="1"/>
  <c r="I263" i="1" a="1"/>
  <c r="I263" i="1" s="1"/>
  <c r="I264" i="1" a="1"/>
  <c r="I264" i="1" s="1"/>
  <c r="I265" i="1" a="1"/>
  <c r="I265" i="1" s="1"/>
  <c r="I266" i="1" a="1"/>
  <c r="I266" i="1" s="1"/>
  <c r="I267" i="1" a="1"/>
  <c r="I267" i="1"/>
  <c r="I268" i="1" a="1"/>
  <c r="I268" i="1"/>
  <c r="I269" i="1" a="1"/>
  <c r="I269" i="1" s="1"/>
  <c r="I270" i="1" a="1"/>
  <c r="I270" i="1" s="1"/>
  <c r="I271" i="1" a="1"/>
  <c r="I271" i="1"/>
  <c r="I272" i="1" a="1"/>
  <c r="I272" i="1" s="1"/>
  <c r="I273" i="1" a="1"/>
  <c r="I273" i="1"/>
  <c r="I274" i="1" a="1"/>
  <c r="I274" i="1" s="1"/>
  <c r="I275" i="1" a="1"/>
  <c r="I275" i="1" s="1"/>
  <c r="I276" i="1" a="1"/>
  <c r="I276" i="1" s="1"/>
  <c r="I277" i="1" a="1"/>
  <c r="I277" i="1" s="1"/>
  <c r="I278" i="1" a="1"/>
  <c r="I278" i="1" s="1"/>
  <c r="I279" i="1" a="1"/>
  <c r="I279" i="1"/>
  <c r="I280" i="1" a="1"/>
  <c r="I280" i="1" s="1"/>
  <c r="I281" i="1" a="1"/>
  <c r="I281" i="1" s="1"/>
  <c r="I282" i="1" a="1"/>
  <c r="I282" i="1" s="1"/>
  <c r="I283" i="1" a="1"/>
  <c r="I283" i="1"/>
  <c r="I284" i="1" a="1"/>
  <c r="I284" i="1"/>
  <c r="I285" i="1" a="1"/>
  <c r="I285" i="1" s="1"/>
  <c r="I286" i="1" a="1"/>
  <c r="I286" i="1" s="1"/>
  <c r="I287" i="1" a="1"/>
  <c r="I287" i="1"/>
  <c r="I288" i="1" a="1"/>
  <c r="I288" i="1"/>
  <c r="I289" i="1" a="1"/>
  <c r="I289" i="1"/>
  <c r="I290" i="1" a="1"/>
  <c r="I290" i="1" s="1"/>
  <c r="I291" i="1" a="1"/>
  <c r="I291" i="1" s="1"/>
  <c r="I292" i="1" a="1"/>
  <c r="I292" i="1" s="1"/>
  <c r="I293" i="1" a="1"/>
  <c r="I293" i="1" s="1"/>
  <c r="I294" i="1" a="1"/>
  <c r="I294" i="1" s="1"/>
  <c r="I295" i="1" a="1"/>
  <c r="I295" i="1" s="1"/>
  <c r="I296" i="1" a="1"/>
  <c r="I296" i="1" s="1"/>
  <c r="I297" i="1" a="1"/>
  <c r="I297" i="1" s="1"/>
  <c r="I298" i="1" a="1"/>
  <c r="I298" i="1" s="1"/>
  <c r="I299" i="1" a="1"/>
  <c r="I299" i="1"/>
  <c r="I300" i="1" a="1"/>
  <c r="I300" i="1"/>
  <c r="I301" i="1" a="1"/>
  <c r="I301" i="1" s="1"/>
  <c r="I302" i="1" a="1"/>
  <c r="I302" i="1" s="1"/>
  <c r="I303" i="1" a="1"/>
  <c r="I303" i="1"/>
  <c r="I304" i="1" a="1"/>
  <c r="I304" i="1"/>
  <c r="I305" i="1" a="1"/>
  <c r="I305" i="1"/>
  <c r="I306" i="1" a="1"/>
  <c r="I306" i="1" s="1"/>
  <c r="I307" i="1" a="1"/>
  <c r="I307" i="1" s="1"/>
  <c r="I308" i="1" a="1"/>
  <c r="I308" i="1"/>
  <c r="I309" i="1" a="1"/>
  <c r="I309" i="1" s="1"/>
  <c r="I310" i="1" a="1"/>
  <c r="I310" i="1" s="1"/>
  <c r="I311" i="1" a="1"/>
  <c r="I311" i="1" s="1"/>
  <c r="I312" i="1" a="1"/>
  <c r="I312" i="1" s="1"/>
  <c r="I313" i="1" a="1"/>
  <c r="I313" i="1" s="1"/>
  <c r="I314" i="1" a="1"/>
  <c r="I314" i="1" s="1"/>
  <c r="I315" i="1" a="1"/>
  <c r="I315" i="1"/>
  <c r="I316" i="1" a="1"/>
  <c r="I316" i="1"/>
  <c r="I317" i="1" a="1"/>
  <c r="I317" i="1" s="1"/>
  <c r="I318" i="1" a="1"/>
  <c r="I318" i="1" s="1"/>
  <c r="I319" i="1" a="1"/>
  <c r="I319" i="1"/>
  <c r="I320" i="1" a="1"/>
  <c r="I320" i="1"/>
  <c r="I321" i="1" a="1"/>
  <c r="I321" i="1" s="1"/>
  <c r="I322" i="1" a="1"/>
  <c r="I322" i="1" s="1"/>
  <c r="I323" i="1" a="1"/>
  <c r="I323" i="1" s="1"/>
  <c r="I324" i="1" a="1"/>
  <c r="I324" i="1" s="1"/>
  <c r="I325" i="1" a="1"/>
  <c r="I325" i="1" s="1"/>
  <c r="I326" i="1" a="1"/>
  <c r="I326" i="1" s="1"/>
  <c r="I327" i="1" a="1"/>
  <c r="I327" i="1" s="1"/>
  <c r="I328" i="1" a="1"/>
  <c r="I328" i="1"/>
  <c r="I329" i="1" a="1"/>
  <c r="I329" i="1" s="1"/>
  <c r="I330" i="1" a="1"/>
  <c r="I330" i="1" s="1"/>
  <c r="I331" i="1" a="1"/>
  <c r="I331" i="1" s="1"/>
  <c r="I332" i="1" a="1"/>
  <c r="I332" i="1"/>
  <c r="I333" i="1" a="1"/>
  <c r="I333" i="1" s="1"/>
  <c r="I334" i="1" a="1"/>
  <c r="I334" i="1" s="1"/>
  <c r="I335" i="1" a="1"/>
  <c r="I335" i="1"/>
  <c r="I336" i="1" a="1"/>
  <c r="I336" i="1"/>
  <c r="I337" i="1" a="1"/>
  <c r="I337" i="1"/>
  <c r="I338" i="1" a="1"/>
  <c r="I338" i="1" s="1"/>
  <c r="I339" i="1" a="1"/>
  <c r="I339" i="1" s="1"/>
  <c r="I340" i="1" a="1"/>
  <c r="I340" i="1" s="1"/>
  <c r="I341" i="1" a="1"/>
  <c r="I341" i="1" s="1"/>
  <c r="I342" i="1" a="1"/>
  <c r="I342" i="1" s="1"/>
  <c r="I343" i="1" a="1"/>
  <c r="I343" i="1" s="1"/>
  <c r="I344" i="1" a="1"/>
  <c r="I344" i="1" s="1"/>
  <c r="I345" i="1" a="1"/>
  <c r="I345" i="1" s="1"/>
  <c r="I346" i="1" a="1"/>
  <c r="I346" i="1" s="1"/>
  <c r="I347" i="1" a="1"/>
  <c r="I347" i="1"/>
  <c r="I348" i="1" a="1"/>
  <c r="I348" i="1"/>
  <c r="I349" i="1" a="1"/>
  <c r="I349" i="1" s="1"/>
  <c r="I350" i="1" a="1"/>
  <c r="I350" i="1" s="1"/>
  <c r="I351" i="1" a="1"/>
  <c r="I351" i="1" s="1"/>
  <c r="I352" i="1" a="1"/>
  <c r="I352" i="1"/>
  <c r="I353" i="1" a="1"/>
  <c r="I353" i="1"/>
  <c r="I354" i="1" a="1"/>
  <c r="I354" i="1" s="1"/>
  <c r="I355" i="1" a="1"/>
  <c r="I355" i="1" s="1"/>
  <c r="I356" i="1" a="1"/>
  <c r="I356" i="1" s="1"/>
  <c r="I357" i="1" a="1"/>
  <c r="I357" i="1" s="1"/>
  <c r="I358" i="1" a="1"/>
  <c r="I358" i="1" s="1"/>
  <c r="I359" i="1" a="1"/>
  <c r="I359" i="1" s="1"/>
  <c r="I360" i="1" a="1"/>
  <c r="I360" i="1" s="1"/>
  <c r="I361" i="1" a="1"/>
  <c r="I361" i="1" s="1"/>
  <c r="I362" i="1" a="1"/>
  <c r="I362" i="1" s="1"/>
  <c r="I363" i="1" a="1"/>
  <c r="I363" i="1"/>
  <c r="I364" i="1" a="1"/>
  <c r="I364" i="1"/>
  <c r="I365" i="1" a="1"/>
  <c r="I365" i="1" s="1"/>
  <c r="I366" i="1" a="1"/>
  <c r="I366" i="1" s="1"/>
  <c r="I367" i="1" a="1"/>
  <c r="I367" i="1"/>
  <c r="I368" i="1" a="1"/>
  <c r="I368" i="1"/>
  <c r="I369" i="1" a="1"/>
  <c r="I369" i="1"/>
  <c r="I370" i="1" a="1"/>
  <c r="I370" i="1" s="1"/>
  <c r="I371" i="1" a="1"/>
  <c r="I371" i="1" s="1"/>
  <c r="I372" i="1" a="1"/>
  <c r="I372" i="1" s="1"/>
  <c r="I373" i="1" a="1"/>
  <c r="I373" i="1" s="1"/>
  <c r="I374" i="1" a="1"/>
  <c r="I374" i="1" s="1"/>
  <c r="I375" i="1" a="1"/>
  <c r="I375" i="1" s="1"/>
  <c r="I376" i="1" a="1"/>
  <c r="I376" i="1" s="1"/>
  <c r="I377" i="1" a="1"/>
  <c r="I377" i="1"/>
  <c r="I378" i="1" a="1"/>
  <c r="I378" i="1" s="1"/>
  <c r="I379" i="1" a="1"/>
  <c r="I379" i="1"/>
  <c r="I380" i="1" a="1"/>
  <c r="I380" i="1" s="1"/>
  <c r="I381" i="1" a="1"/>
  <c r="I381" i="1" s="1"/>
  <c r="I382" i="1" a="1"/>
  <c r="I382" i="1" s="1"/>
  <c r="I383" i="1" a="1"/>
  <c r="I383" i="1"/>
  <c r="I384" i="1" a="1"/>
  <c r="I384" i="1"/>
  <c r="I385" i="1" a="1"/>
  <c r="I385" i="1"/>
  <c r="I386" i="1" a="1"/>
  <c r="I386" i="1" s="1"/>
  <c r="I387" i="1" a="1"/>
  <c r="I387" i="1"/>
  <c r="I388" i="1" a="1"/>
  <c r="I388" i="1" s="1"/>
  <c r="I389" i="1" a="1"/>
  <c r="I389" i="1" s="1"/>
  <c r="I390" i="1" a="1"/>
  <c r="I390" i="1" s="1"/>
  <c r="I391" i="1" a="1"/>
  <c r="I391" i="1" s="1"/>
  <c r="I392" i="1" a="1"/>
  <c r="I392" i="1" s="1"/>
  <c r="I393" i="1" a="1"/>
  <c r="I393" i="1" s="1"/>
  <c r="I394" i="1" a="1"/>
  <c r="I394" i="1" s="1"/>
  <c r="I395" i="1" a="1"/>
  <c r="I395" i="1"/>
  <c r="I396" i="1" a="1"/>
  <c r="I396" i="1"/>
  <c r="I397" i="1" a="1"/>
  <c r="I397" i="1" s="1"/>
  <c r="I398" i="1" a="1"/>
  <c r="I398" i="1" s="1"/>
  <c r="I399" i="1" a="1"/>
  <c r="I399" i="1"/>
  <c r="I400" i="1" a="1"/>
  <c r="I400" i="1" s="1"/>
  <c r="I401" i="1" a="1"/>
  <c r="I401" i="1"/>
  <c r="I402" i="1" a="1"/>
  <c r="I402" i="1" s="1"/>
  <c r="I403" i="1" a="1"/>
  <c r="I403" i="1" s="1"/>
  <c r="I404" i="1" a="1"/>
  <c r="I404" i="1" s="1"/>
  <c r="I405" i="1" a="1"/>
  <c r="I405" i="1" s="1"/>
  <c r="I406" i="1" a="1"/>
  <c r="I406" i="1" s="1"/>
  <c r="I407" i="1" a="1"/>
  <c r="I407" i="1"/>
  <c r="I408" i="1" a="1"/>
  <c r="I408" i="1" s="1"/>
  <c r="I409" i="1" a="1"/>
  <c r="I409" i="1" s="1"/>
  <c r="I410" i="1" a="1"/>
  <c r="I410" i="1" s="1"/>
  <c r="I411" i="1" a="1"/>
  <c r="I411" i="1"/>
  <c r="I412" i="1" a="1"/>
  <c r="I412" i="1"/>
  <c r="I413" i="1" a="1"/>
  <c r="I413" i="1" s="1"/>
  <c r="I414" i="1" a="1"/>
  <c r="I414" i="1" s="1"/>
  <c r="I415" i="1" a="1"/>
  <c r="I415" i="1"/>
  <c r="I416" i="1" a="1"/>
  <c r="I416" i="1"/>
  <c r="I417" i="1" a="1"/>
  <c r="I417" i="1"/>
  <c r="I418" i="1" a="1"/>
  <c r="I418" i="1" s="1"/>
  <c r="I419" i="1" a="1"/>
  <c r="I419" i="1" s="1"/>
  <c r="I420" i="1" a="1"/>
  <c r="I420" i="1" s="1"/>
  <c r="I421" i="1" a="1"/>
  <c r="I421" i="1" s="1"/>
  <c r="I422" i="1" a="1"/>
  <c r="I422" i="1" s="1"/>
  <c r="I423" i="1" a="1"/>
  <c r="I423" i="1" s="1"/>
  <c r="I424" i="1" a="1"/>
  <c r="I424" i="1" s="1"/>
  <c r="I425" i="1" a="1"/>
  <c r="I425" i="1" s="1"/>
  <c r="I426" i="1" a="1"/>
  <c r="I426" i="1" s="1"/>
  <c r="I427" i="1" a="1"/>
  <c r="I427" i="1"/>
  <c r="I428" i="1" a="1"/>
  <c r="I428" i="1"/>
  <c r="I429" i="1" a="1"/>
  <c r="I429" i="1" s="1"/>
  <c r="I430" i="1" a="1"/>
  <c r="I430" i="1" s="1"/>
  <c r="I431" i="1" a="1"/>
  <c r="I431" i="1"/>
  <c r="I432" i="1" a="1"/>
  <c r="I432" i="1"/>
  <c r="I433" i="1" a="1"/>
  <c r="I433" i="1"/>
  <c r="I434" i="1" a="1"/>
  <c r="I434" i="1" s="1"/>
  <c r="I435" i="1" a="1"/>
  <c r="I435" i="1" s="1"/>
  <c r="I436" i="1" a="1"/>
  <c r="I436" i="1"/>
  <c r="I437" i="1" a="1"/>
  <c r="I437" i="1" s="1"/>
  <c r="I438" i="1" a="1"/>
  <c r="I438" i="1" s="1"/>
  <c r="I439" i="1" a="1"/>
  <c r="I439" i="1" s="1"/>
  <c r="I440" i="1" a="1"/>
  <c r="I440" i="1" s="1"/>
  <c r="I441" i="1" a="1"/>
  <c r="I441" i="1" s="1"/>
  <c r="I442" i="1" a="1"/>
  <c r="I442" i="1" s="1"/>
  <c r="I443" i="1" a="1"/>
  <c r="I443" i="1"/>
  <c r="I444" i="1" a="1"/>
  <c r="I444" i="1"/>
  <c r="I445" i="1" a="1"/>
  <c r="I445" i="1" s="1"/>
  <c r="I446" i="1" a="1"/>
  <c r="I446" i="1" s="1"/>
  <c r="I447" i="1" a="1"/>
  <c r="I447" i="1"/>
  <c r="I448" i="1" a="1"/>
  <c r="I448" i="1"/>
  <c r="I449" i="1" a="1"/>
  <c r="I449" i="1" s="1"/>
  <c r="I450" i="1" a="1"/>
  <c r="I450" i="1" s="1"/>
  <c r="I451" i="1" a="1"/>
  <c r="I451" i="1" s="1"/>
  <c r="I452" i="1" a="1"/>
  <c r="I452" i="1" s="1"/>
  <c r="I453" i="1" a="1"/>
  <c r="I453" i="1" s="1"/>
  <c r="I454" i="1" a="1"/>
  <c r="I454" i="1" s="1"/>
  <c r="I455" i="1" a="1"/>
  <c r="I455" i="1" s="1"/>
  <c r="I456" i="1" a="1"/>
  <c r="I456" i="1"/>
  <c r="I457" i="1" a="1"/>
  <c r="I457" i="1" s="1"/>
  <c r="I458" i="1" a="1"/>
  <c r="I458" i="1" s="1"/>
  <c r="I459" i="1" a="1"/>
  <c r="I459" i="1" s="1"/>
  <c r="I460" i="1" a="1"/>
  <c r="I460" i="1"/>
  <c r="I461" i="1" a="1"/>
  <c r="I461" i="1" s="1"/>
  <c r="I462" i="1" a="1"/>
  <c r="I462" i="1" s="1"/>
  <c r="I463" i="1" a="1"/>
  <c r="I463" i="1"/>
  <c r="I464" i="1" a="1"/>
  <c r="I464" i="1"/>
  <c r="I465" i="1" a="1"/>
  <c r="I465" i="1"/>
  <c r="I466" i="1" a="1"/>
  <c r="I466" i="1" s="1"/>
  <c r="I467" i="1" a="1"/>
  <c r="I467" i="1" s="1"/>
  <c r="I468" i="1" a="1"/>
  <c r="I468" i="1" s="1"/>
  <c r="I469" i="1" a="1"/>
  <c r="I469" i="1" s="1"/>
  <c r="I470" i="1" a="1"/>
  <c r="I470" i="1" s="1"/>
  <c r="I471" i="1" a="1"/>
  <c r="I471" i="1" s="1"/>
  <c r="I472" i="1" a="1"/>
  <c r="I472" i="1" s="1"/>
  <c r="I473" i="1" a="1"/>
  <c r="I473" i="1" s="1"/>
  <c r="I474" i="1" a="1"/>
  <c r="I474" i="1" s="1"/>
  <c r="I475" i="1" a="1"/>
  <c r="I475" i="1"/>
  <c r="I476" i="1" a="1"/>
  <c r="I476" i="1"/>
  <c r="I477" i="1" a="1"/>
  <c r="I477" i="1"/>
  <c r="I478" i="1" a="1"/>
  <c r="I478" i="1" s="1"/>
  <c r="I479" i="1" a="1"/>
  <c r="I479" i="1" s="1"/>
  <c r="I480" i="1" a="1"/>
  <c r="I480" i="1" s="1"/>
  <c r="I481" i="1" a="1"/>
  <c r="I481" i="1" s="1"/>
  <c r="I482" i="1" a="1"/>
  <c r="I482" i="1" s="1"/>
  <c r="I483" i="1" a="1"/>
  <c r="I483" i="1"/>
  <c r="I484" i="1" a="1"/>
  <c r="I484" i="1"/>
  <c r="I485" i="1" a="1"/>
  <c r="I485" i="1"/>
  <c r="I486" i="1" a="1"/>
  <c r="I486" i="1" s="1"/>
  <c r="I487" i="1" a="1"/>
  <c r="I487" i="1" s="1"/>
  <c r="I488" i="1" a="1"/>
  <c r="I488" i="1" s="1"/>
  <c r="I489" i="1" a="1"/>
  <c r="I489" i="1" s="1"/>
  <c r="I490" i="1" a="1"/>
  <c r="I490" i="1" s="1"/>
  <c r="I491" i="1" a="1"/>
  <c r="I491" i="1"/>
  <c r="I492" i="1" a="1"/>
  <c r="I492" i="1"/>
  <c r="I493" i="1" a="1"/>
  <c r="I493" i="1"/>
  <c r="I494" i="1" a="1"/>
  <c r="I494" i="1" s="1"/>
  <c r="I495" i="1" a="1"/>
  <c r="I495" i="1" s="1"/>
  <c r="I496" i="1" a="1"/>
  <c r="I496" i="1" s="1"/>
  <c r="I497" i="1" a="1"/>
  <c r="I497" i="1" s="1"/>
  <c r="I498" i="1" a="1"/>
  <c r="I498" i="1" s="1"/>
  <c r="I499" i="1" a="1"/>
  <c r="I499" i="1"/>
  <c r="I500" i="1" a="1"/>
  <c r="I500" i="1"/>
  <c r="I501" i="1" a="1"/>
  <c r="I501" i="1"/>
  <c r="I502" i="1" a="1"/>
  <c r="I502" i="1" s="1"/>
  <c r="I503" i="1" a="1"/>
  <c r="I503" i="1"/>
  <c r="I504" i="1" a="1"/>
  <c r="I504" i="1" s="1"/>
  <c r="I505" i="1" a="1"/>
  <c r="I505" i="1" s="1"/>
  <c r="I506" i="1" a="1"/>
  <c r="I506" i="1" s="1"/>
  <c r="I507" i="1" a="1"/>
  <c r="I507" i="1"/>
  <c r="I508" i="1" a="1"/>
  <c r="I508" i="1"/>
  <c r="I509" i="1" a="1"/>
  <c r="I509" i="1"/>
  <c r="I510" i="1" a="1"/>
  <c r="I510" i="1" s="1"/>
  <c r="I511" i="1" a="1"/>
  <c r="I511" i="1" s="1"/>
  <c r="I512" i="1" a="1"/>
  <c r="I512" i="1"/>
  <c r="I513" i="1" a="1"/>
  <c r="I513" i="1" s="1"/>
  <c r="I514" i="1" a="1"/>
  <c r="I514" i="1" s="1"/>
  <c r="I515" i="1" a="1"/>
  <c r="I515" i="1" s="1"/>
  <c r="I516" i="1" a="1"/>
  <c r="I516" i="1"/>
  <c r="I517" i="1" a="1"/>
  <c r="I517" i="1"/>
  <c r="I518" i="1" a="1"/>
  <c r="I518" i="1" s="1"/>
  <c r="I519" i="1" a="1"/>
  <c r="I519" i="1" s="1"/>
  <c r="I520" i="1" a="1"/>
  <c r="I520" i="1" s="1"/>
  <c r="I521" i="1" a="1"/>
  <c r="I521" i="1"/>
  <c r="I522" i="1" a="1"/>
  <c r="I522" i="1" s="1"/>
  <c r="I523" i="1" a="1"/>
  <c r="I523" i="1"/>
  <c r="I524" i="1" a="1"/>
  <c r="I524" i="1" s="1"/>
  <c r="I525" i="1" a="1"/>
  <c r="I525" i="1"/>
  <c r="I526" i="1" a="1"/>
  <c r="I526" i="1" s="1"/>
  <c r="I527" i="1" a="1"/>
  <c r="I527" i="1" s="1"/>
  <c r="I528" i="1" a="1"/>
  <c r="I528" i="1" s="1"/>
  <c r="I529" i="1" a="1"/>
  <c r="I529" i="1" s="1"/>
  <c r="I530" i="1" a="1"/>
  <c r="I530" i="1" s="1"/>
  <c r="I531" i="1" a="1"/>
  <c r="I531" i="1"/>
  <c r="I532" i="1" a="1"/>
  <c r="I532" i="1"/>
  <c r="I533" i="1" a="1"/>
  <c r="I533" i="1" s="1"/>
  <c r="I534" i="1" a="1"/>
  <c r="I534" i="1" s="1"/>
  <c r="I535" i="1" a="1"/>
  <c r="I535" i="1" s="1"/>
  <c r="I536" i="1" a="1"/>
  <c r="I536" i="1" s="1"/>
  <c r="I537" i="1" a="1"/>
  <c r="I537" i="1" s="1"/>
  <c r="I538" i="1" a="1"/>
  <c r="I538" i="1" s="1"/>
  <c r="I539" i="1" a="1"/>
  <c r="I539" i="1"/>
  <c r="I540" i="1" a="1"/>
  <c r="I540" i="1"/>
  <c r="I541" i="1" a="1"/>
  <c r="I541" i="1"/>
  <c r="I542" i="1" a="1"/>
  <c r="I542" i="1" s="1"/>
  <c r="I543" i="1" a="1"/>
  <c r="I543" i="1" s="1"/>
  <c r="I544" i="1" a="1"/>
  <c r="I544" i="1" s="1"/>
  <c r="I545" i="1" a="1"/>
  <c r="I545" i="1" s="1"/>
  <c r="I546" i="1" a="1"/>
  <c r="I546" i="1" s="1"/>
  <c r="I547" i="1" a="1"/>
  <c r="I547" i="1"/>
  <c r="I548" i="1" a="1"/>
  <c r="I548" i="1"/>
  <c r="I549" i="1" a="1"/>
  <c r="I549" i="1"/>
  <c r="I550" i="1" a="1"/>
  <c r="I550" i="1" s="1"/>
  <c r="I551" i="1" a="1"/>
  <c r="I551" i="1" s="1"/>
  <c r="I552" i="1" a="1"/>
  <c r="I552" i="1" s="1"/>
  <c r="I553" i="1" a="1"/>
  <c r="I553" i="1" s="1"/>
  <c r="I554" i="1" a="1"/>
  <c r="I554" i="1" s="1"/>
  <c r="I555" i="1" a="1"/>
  <c r="I555" i="1"/>
  <c r="I556" i="1" a="1"/>
  <c r="I556" i="1"/>
  <c r="I557" i="1" a="1"/>
  <c r="I557" i="1"/>
  <c r="I558" i="1" a="1"/>
  <c r="I558" i="1" s="1"/>
  <c r="I559" i="1" a="1"/>
  <c r="I559" i="1" s="1"/>
  <c r="I560" i="1" a="1"/>
  <c r="I560" i="1" s="1"/>
  <c r="I561" i="1" a="1"/>
  <c r="I561" i="1" s="1"/>
  <c r="I562" i="1" a="1"/>
  <c r="I562" i="1" s="1"/>
  <c r="I563" i="1" a="1"/>
  <c r="I563" i="1"/>
  <c r="I564" i="1" a="1"/>
  <c r="I564" i="1"/>
  <c r="I565" i="1" a="1"/>
  <c r="I565" i="1"/>
  <c r="I566" i="1" a="1"/>
  <c r="I566" i="1" s="1"/>
  <c r="I567" i="1" a="1"/>
  <c r="I567" i="1"/>
  <c r="I568" i="1" a="1"/>
  <c r="I568" i="1" s="1"/>
  <c r="I569" i="1" a="1"/>
  <c r="I569" i="1" s="1"/>
  <c r="I570" i="1" a="1"/>
  <c r="I570" i="1" s="1"/>
  <c r="I571" i="1" a="1"/>
  <c r="I571" i="1"/>
  <c r="I572" i="1" a="1"/>
  <c r="I572" i="1"/>
  <c r="I573" i="1" a="1"/>
  <c r="I573" i="1"/>
  <c r="I574" i="1" a="1"/>
  <c r="I574" i="1" s="1"/>
  <c r="I575" i="1" a="1"/>
  <c r="I575" i="1" s="1"/>
  <c r="I576" i="1" a="1"/>
  <c r="I576" i="1"/>
  <c r="I577" i="1" a="1"/>
  <c r="I577" i="1" s="1"/>
  <c r="I578" i="1" a="1"/>
  <c r="I578" i="1" s="1"/>
  <c r="I579" i="1" a="1"/>
  <c r="I579" i="1" s="1"/>
  <c r="I580" i="1" a="1"/>
  <c r="I580" i="1"/>
  <c r="I581" i="1" a="1"/>
  <c r="I581" i="1"/>
  <c r="I582" i="1" a="1"/>
  <c r="I582" i="1" s="1"/>
  <c r="I583" i="1" a="1"/>
  <c r="I583" i="1" s="1"/>
  <c r="I584" i="1" a="1"/>
  <c r="I584" i="1" s="1"/>
  <c r="I585" i="1" a="1"/>
  <c r="I585" i="1"/>
  <c r="I586" i="1" a="1"/>
  <c r="I586" i="1" s="1"/>
  <c r="I587" i="1" a="1"/>
  <c r="I587" i="1"/>
  <c r="I588" i="1" a="1"/>
  <c r="I588" i="1" s="1"/>
  <c r="I589" i="1" a="1"/>
  <c r="I589" i="1"/>
  <c r="I590" i="1" a="1"/>
  <c r="I590" i="1" s="1"/>
  <c r="I591" i="1" a="1"/>
  <c r="I591" i="1" s="1"/>
  <c r="I592" i="1" a="1"/>
  <c r="I592" i="1" s="1"/>
  <c r="I593" i="1" a="1"/>
  <c r="I593" i="1" s="1"/>
  <c r="I594" i="1" a="1"/>
  <c r="I594" i="1" s="1"/>
  <c r="I595" i="1" a="1"/>
  <c r="I595" i="1"/>
  <c r="I596" i="1" a="1"/>
  <c r="I596" i="1"/>
  <c r="I597" i="1" a="1"/>
  <c r="I597" i="1" s="1"/>
  <c r="I598" i="1" a="1"/>
  <c r="I598" i="1" s="1"/>
  <c r="I599" i="1" a="1"/>
  <c r="I599" i="1" s="1"/>
  <c r="I600" i="1" a="1"/>
  <c r="I600" i="1" s="1"/>
  <c r="I601" i="1" a="1"/>
  <c r="I601" i="1" s="1"/>
  <c r="I602" i="1" a="1"/>
  <c r="I602" i="1" s="1"/>
  <c r="I603" i="1" a="1"/>
  <c r="I603" i="1"/>
  <c r="I604" i="1" a="1"/>
  <c r="I604" i="1"/>
  <c r="I605" i="1" a="1"/>
  <c r="I605" i="1"/>
  <c r="I606" i="1" a="1"/>
  <c r="I606" i="1" s="1"/>
  <c r="I607" i="1" a="1"/>
  <c r="I607" i="1" s="1"/>
  <c r="I608" i="1" a="1"/>
  <c r="I608" i="1" s="1"/>
  <c r="I609" i="1" a="1"/>
  <c r="I609" i="1" s="1"/>
  <c r="I610" i="1" a="1"/>
  <c r="I610" i="1" s="1"/>
  <c r="I611" i="1" a="1"/>
  <c r="I611" i="1"/>
  <c r="I612" i="1" a="1"/>
  <c r="I612" i="1"/>
  <c r="I613" i="1" a="1"/>
  <c r="I613" i="1"/>
  <c r="I614" i="1" a="1"/>
  <c r="I614" i="1" s="1"/>
  <c r="I615" i="1" a="1"/>
  <c r="I615" i="1" s="1"/>
  <c r="I616" i="1" a="1"/>
  <c r="I616" i="1" s="1"/>
  <c r="I617" i="1" a="1"/>
  <c r="I617" i="1" s="1"/>
  <c r="I618" i="1" a="1"/>
  <c r="I618" i="1" s="1"/>
  <c r="I619" i="1" a="1"/>
  <c r="I619" i="1"/>
  <c r="I620" i="1" a="1"/>
  <c r="I620" i="1"/>
  <c r="I621" i="1" a="1"/>
  <c r="I621" i="1"/>
  <c r="I622" i="1" a="1"/>
  <c r="I622" i="1" s="1"/>
  <c r="I623" i="1" a="1"/>
  <c r="I623" i="1" s="1"/>
  <c r="I624" i="1" a="1"/>
  <c r="I624" i="1" s="1"/>
  <c r="I625" i="1" a="1"/>
  <c r="I625" i="1" s="1"/>
  <c r="I626" i="1" a="1"/>
  <c r="I626" i="1" s="1"/>
  <c r="I627" i="1" a="1"/>
  <c r="I627" i="1"/>
  <c r="I628" i="1" a="1"/>
  <c r="I628" i="1"/>
  <c r="I629" i="1" a="1"/>
  <c r="I629" i="1"/>
  <c r="I630" i="1" a="1"/>
  <c r="I630" i="1" s="1"/>
  <c r="I631" i="1" a="1"/>
  <c r="I631" i="1"/>
  <c r="I632" i="1" a="1"/>
  <c r="I632" i="1" s="1"/>
  <c r="I633" i="1" a="1"/>
  <c r="I633" i="1" s="1"/>
  <c r="I634" i="1" a="1"/>
  <c r="I634" i="1" s="1"/>
  <c r="I635" i="1" a="1"/>
  <c r="I635" i="1"/>
  <c r="I636" i="1" a="1"/>
  <c r="I636" i="1"/>
  <c r="I637" i="1" a="1"/>
  <c r="I637" i="1"/>
  <c r="I638" i="1" a="1"/>
  <c r="I638" i="1" s="1"/>
  <c r="I639" i="1" a="1"/>
  <c r="I639" i="1" s="1"/>
  <c r="I640" i="1" a="1"/>
  <c r="I640" i="1"/>
  <c r="I641" i="1" a="1"/>
  <c r="I641" i="1" s="1"/>
  <c r="I642" i="1" a="1"/>
  <c r="I642" i="1" s="1"/>
  <c r="I643" i="1" a="1"/>
  <c r="I643" i="1" s="1"/>
  <c r="I644" i="1" a="1"/>
  <c r="I644" i="1"/>
  <c r="I645" i="1" a="1"/>
  <c r="I645" i="1"/>
  <c r="I646" i="1" a="1"/>
  <c r="I646" i="1" s="1"/>
  <c r="I647" i="1" a="1"/>
  <c r="I647" i="1" s="1"/>
  <c r="I648" i="1" a="1"/>
  <c r="I648" i="1" s="1"/>
  <c r="I649" i="1" a="1"/>
  <c r="I649" i="1"/>
  <c r="I650" i="1" a="1"/>
  <c r="I650" i="1" s="1"/>
  <c r="I651" i="1" a="1"/>
  <c r="I651" i="1"/>
  <c r="I652" i="1" a="1"/>
  <c r="I652" i="1" s="1"/>
  <c r="I653" i="1" a="1"/>
  <c r="I653" i="1"/>
  <c r="I654" i="1" a="1"/>
  <c r="I654" i="1" s="1"/>
  <c r="I655" i="1" a="1"/>
  <c r="I655" i="1" s="1"/>
  <c r="I656" i="1" a="1"/>
  <c r="I656" i="1" s="1"/>
  <c r="I657" i="1" a="1"/>
  <c r="I657" i="1" s="1"/>
  <c r="I658" i="1" a="1"/>
  <c r="I658" i="1" s="1"/>
  <c r="I659" i="1" a="1"/>
  <c r="I659" i="1"/>
  <c r="I660" i="1" a="1"/>
  <c r="I660" i="1"/>
  <c r="I661" i="1" a="1"/>
  <c r="I661" i="1" s="1"/>
  <c r="I662" i="1" a="1"/>
  <c r="I662" i="1" s="1"/>
  <c r="I663" i="1" a="1"/>
  <c r="I663" i="1" s="1"/>
  <c r="I664" i="1" a="1"/>
  <c r="I664" i="1" s="1"/>
  <c r="I665" i="1" a="1"/>
  <c r="I665" i="1" s="1"/>
  <c r="I666" i="1" a="1"/>
  <c r="I666" i="1" s="1"/>
  <c r="I667" i="1" a="1"/>
  <c r="I667" i="1"/>
  <c r="I668" i="1" a="1"/>
  <c r="I668" i="1"/>
  <c r="I669" i="1" a="1"/>
  <c r="I669" i="1"/>
  <c r="I670" i="1" a="1"/>
  <c r="I670" i="1" s="1"/>
  <c r="I671" i="1" a="1"/>
  <c r="I671" i="1" s="1"/>
  <c r="I672" i="1" a="1"/>
  <c r="I672" i="1" s="1"/>
  <c r="I673" i="1" a="1"/>
  <c r="I673" i="1" s="1"/>
  <c r="I674" i="1" a="1"/>
  <c r="I674" i="1" s="1"/>
  <c r="I675" i="1" a="1"/>
  <c r="I675" i="1"/>
  <c r="I676" i="1" a="1"/>
  <c r="I676" i="1"/>
  <c r="I677" i="1" a="1"/>
  <c r="I677" i="1"/>
  <c r="I678" i="1" a="1"/>
  <c r="I678" i="1" s="1"/>
  <c r="I679" i="1" a="1"/>
  <c r="I679" i="1" s="1"/>
  <c r="I680" i="1" a="1"/>
  <c r="I680" i="1" s="1"/>
  <c r="I681" i="1" a="1"/>
  <c r="I681" i="1" s="1"/>
  <c r="I682" i="1" a="1"/>
  <c r="I682" i="1" s="1"/>
  <c r="I683" i="1" a="1"/>
  <c r="I683" i="1" s="1"/>
  <c r="I684" i="1" a="1"/>
  <c r="I684" i="1" s="1"/>
  <c r="I685" i="1" a="1"/>
  <c r="I685" i="1"/>
  <c r="I686" i="1" a="1"/>
  <c r="I686" i="1" s="1"/>
  <c r="I687" i="1" a="1"/>
  <c r="I687" i="1" s="1"/>
  <c r="I688" i="1" a="1"/>
  <c r="I688" i="1" s="1"/>
  <c r="I689" i="1" a="1"/>
  <c r="I689" i="1" s="1"/>
  <c r="I690" i="1" a="1"/>
  <c r="I690" i="1" s="1"/>
  <c r="I691" i="1" a="1"/>
  <c r="I691" i="1" s="1"/>
  <c r="I692" i="1" a="1"/>
  <c r="I692" i="1" s="1"/>
  <c r="I693" i="1" a="1"/>
  <c r="I693" i="1"/>
  <c r="I694" i="1" a="1"/>
  <c r="I694" i="1" s="1"/>
  <c r="I695" i="1" a="1"/>
  <c r="I695" i="1" s="1"/>
  <c r="I696" i="1" a="1"/>
  <c r="I696" i="1" s="1"/>
  <c r="I697" i="1" a="1"/>
  <c r="I697" i="1" s="1"/>
  <c r="I698" i="1" a="1"/>
  <c r="I698" i="1" s="1"/>
  <c r="I699" i="1" a="1"/>
  <c r="I699" i="1" s="1"/>
  <c r="I700" i="1" a="1"/>
  <c r="I700" i="1" s="1"/>
  <c r="I701" i="1" a="1"/>
  <c r="I701" i="1"/>
  <c r="I702" i="1" a="1"/>
  <c r="I702" i="1" s="1"/>
  <c r="I703" i="1" a="1"/>
  <c r="I703" i="1" s="1"/>
  <c r="I704" i="1" a="1"/>
  <c r="I704" i="1" s="1"/>
  <c r="I705" i="1" a="1"/>
  <c r="I705" i="1" s="1"/>
  <c r="I706" i="1" a="1"/>
  <c r="I706" i="1" s="1"/>
  <c r="I707" i="1" a="1"/>
  <c r="I707" i="1" s="1"/>
  <c r="I708" i="1" a="1"/>
  <c r="I708" i="1" s="1"/>
  <c r="I709" i="1" a="1"/>
  <c r="I709" i="1"/>
  <c r="I710" i="1" a="1"/>
  <c r="I710" i="1" s="1"/>
  <c r="I711" i="1" a="1"/>
  <c r="I711" i="1" s="1"/>
  <c r="I712" i="1" a="1"/>
  <c r="I712" i="1" s="1"/>
  <c r="I713" i="1" a="1"/>
  <c r="I713" i="1" s="1"/>
  <c r="I714" i="1" a="1"/>
  <c r="I714" i="1" s="1"/>
  <c r="I715" i="1" a="1"/>
  <c r="I715" i="1" s="1"/>
  <c r="I716" i="1" a="1"/>
  <c r="I716" i="1" s="1"/>
  <c r="I717" i="1" a="1"/>
  <c r="I717" i="1"/>
  <c r="I718" i="1" a="1"/>
  <c r="I718" i="1" s="1"/>
  <c r="I719" i="1" a="1"/>
  <c r="I719" i="1" s="1"/>
  <c r="I720" i="1" a="1"/>
  <c r="I720" i="1" s="1"/>
  <c r="I721" i="1" a="1"/>
  <c r="I721" i="1" s="1"/>
  <c r="I722" i="1" a="1"/>
  <c r="I722" i="1" s="1"/>
  <c r="I723" i="1" a="1"/>
  <c r="I723" i="1" s="1"/>
  <c r="I724" i="1" a="1"/>
  <c r="I724" i="1" s="1"/>
  <c r="I725" i="1" a="1"/>
  <c r="I725" i="1"/>
  <c r="I726" i="1" a="1"/>
  <c r="I726" i="1" s="1"/>
  <c r="I727" i="1" a="1"/>
  <c r="I727" i="1" s="1"/>
  <c r="I728" i="1" a="1"/>
  <c r="I728" i="1" s="1"/>
  <c r="I729" i="1" a="1"/>
  <c r="I729" i="1" s="1"/>
  <c r="I730" i="1" a="1"/>
  <c r="I730" i="1" s="1"/>
  <c r="I731" i="1" a="1"/>
  <c r="I731" i="1" s="1"/>
  <c r="I732" i="1" a="1"/>
  <c r="I732" i="1" s="1"/>
  <c r="I733" i="1" a="1"/>
  <c r="I733" i="1"/>
  <c r="I734" i="1" a="1"/>
  <c r="I734" i="1" s="1"/>
  <c r="I735" i="1" a="1"/>
  <c r="I735" i="1" s="1"/>
  <c r="I736" i="1" a="1"/>
  <c r="I736" i="1" s="1"/>
  <c r="I737" i="1" a="1"/>
  <c r="I737" i="1" s="1"/>
  <c r="I738" i="1" a="1"/>
  <c r="I738" i="1" s="1"/>
  <c r="I739" i="1" a="1"/>
  <c r="I739" i="1" s="1"/>
  <c r="I740" i="1" a="1"/>
  <c r="I740" i="1" s="1"/>
  <c r="I741" i="1" a="1"/>
  <c r="I741" i="1"/>
  <c r="I742" i="1" a="1"/>
  <c r="I742" i="1" s="1"/>
  <c r="I743" i="1" a="1"/>
  <c r="I743" i="1" s="1"/>
  <c r="I744" i="1" a="1"/>
  <c r="I744" i="1" s="1"/>
  <c r="I745" i="1" a="1"/>
  <c r="I745" i="1" s="1"/>
  <c r="I746" i="1" a="1"/>
  <c r="I746" i="1" s="1"/>
  <c r="I747" i="1" a="1"/>
  <c r="I747" i="1" s="1"/>
  <c r="I748" i="1" a="1"/>
  <c r="I748" i="1" s="1"/>
  <c r="I749" i="1" a="1"/>
  <c r="I749" i="1"/>
  <c r="I750" i="1" a="1"/>
  <c r="I750" i="1" s="1"/>
  <c r="I751" i="1" a="1"/>
  <c r="I751" i="1" s="1"/>
  <c r="I752" i="1" a="1"/>
  <c r="I752" i="1" s="1"/>
  <c r="I753" i="1" a="1"/>
  <c r="I753" i="1" s="1"/>
  <c r="I754" i="1" a="1"/>
  <c r="I754" i="1" s="1"/>
  <c r="I755" i="1" a="1"/>
  <c r="I755" i="1" s="1"/>
  <c r="I756" i="1" a="1"/>
  <c r="I756" i="1" s="1"/>
  <c r="I757" i="1" a="1"/>
  <c r="I757" i="1"/>
  <c r="I758" i="1" a="1"/>
  <c r="I758" i="1" s="1"/>
  <c r="I759" i="1" a="1"/>
  <c r="I759" i="1" s="1"/>
  <c r="I760" i="1" a="1"/>
  <c r="I760" i="1" s="1"/>
  <c r="I761" i="1" a="1"/>
  <c r="I761" i="1" s="1"/>
  <c r="I762" i="1" a="1"/>
  <c r="I762" i="1" s="1"/>
  <c r="I763" i="1" a="1"/>
  <c r="I763" i="1" s="1"/>
  <c r="I764" i="1" a="1"/>
  <c r="I764" i="1" s="1"/>
  <c r="I765" i="1" a="1"/>
  <c r="I765" i="1"/>
  <c r="I766" i="1" a="1"/>
  <c r="I766" i="1" s="1"/>
  <c r="I767" i="1" a="1"/>
  <c r="I767" i="1" s="1"/>
  <c r="I768" i="1" a="1"/>
  <c r="I768" i="1" s="1"/>
  <c r="I769" i="1" a="1"/>
  <c r="I769" i="1" s="1"/>
  <c r="I770" i="1" a="1"/>
  <c r="I770" i="1" s="1"/>
  <c r="I771" i="1" a="1"/>
  <c r="I771" i="1" s="1"/>
  <c r="I772" i="1" a="1"/>
  <c r="I772" i="1" s="1"/>
  <c r="I773" i="1" a="1"/>
  <c r="I773" i="1"/>
  <c r="I774" i="1" a="1"/>
  <c r="I774" i="1" s="1"/>
  <c r="I775" i="1" a="1"/>
  <c r="I775" i="1" s="1"/>
  <c r="I776" i="1" a="1"/>
  <c r="I776" i="1" s="1"/>
  <c r="I777" i="1" a="1"/>
  <c r="I777" i="1" s="1"/>
  <c r="I778" i="1" a="1"/>
  <c r="I778" i="1" s="1"/>
  <c r="I779" i="1" a="1"/>
  <c r="I779" i="1" s="1"/>
  <c r="I780" i="1" a="1"/>
  <c r="I780" i="1" s="1"/>
  <c r="I781" i="1" a="1"/>
  <c r="I781" i="1"/>
  <c r="I782" i="1" a="1"/>
  <c r="I782" i="1" s="1"/>
  <c r="I783" i="1" a="1"/>
  <c r="I783" i="1" s="1"/>
  <c r="I784" i="1" a="1"/>
  <c r="I784" i="1" s="1"/>
  <c r="I785" i="1" a="1"/>
  <c r="I785" i="1" s="1"/>
  <c r="I786" i="1" a="1"/>
  <c r="I786" i="1" s="1"/>
  <c r="I787" i="1" a="1"/>
  <c r="I787" i="1" s="1"/>
  <c r="I788" i="1" a="1"/>
  <c r="I788" i="1" s="1"/>
  <c r="I789" i="1" a="1"/>
  <c r="I789" i="1"/>
  <c r="I790" i="1" a="1"/>
  <c r="I790" i="1" s="1"/>
  <c r="I791" i="1" a="1"/>
  <c r="I791" i="1" s="1"/>
  <c r="I792" i="1" a="1"/>
  <c r="I792" i="1" s="1"/>
  <c r="I793" i="1" a="1"/>
  <c r="I793" i="1" s="1"/>
  <c r="I794" i="1" a="1"/>
  <c r="I794" i="1" s="1"/>
  <c r="I795" i="1" a="1"/>
  <c r="I795" i="1" s="1"/>
  <c r="I796" i="1" a="1"/>
  <c r="I796" i="1" s="1"/>
  <c r="I797" i="1" a="1"/>
  <c r="I797" i="1"/>
  <c r="I798" i="1" a="1"/>
  <c r="I798" i="1" s="1"/>
  <c r="I799" i="1" a="1"/>
  <c r="I799" i="1" s="1"/>
  <c r="I800" i="1" a="1"/>
  <c r="I800" i="1" s="1"/>
  <c r="I801" i="1" a="1"/>
  <c r="I801" i="1" s="1"/>
  <c r="I802" i="1" a="1"/>
  <c r="I802" i="1" s="1"/>
  <c r="I803" i="1" a="1"/>
  <c r="I803" i="1" s="1"/>
  <c r="I804" i="1" a="1"/>
  <c r="I804" i="1" s="1"/>
  <c r="I805" i="1" a="1"/>
  <c r="I805" i="1"/>
  <c r="I806" i="1" a="1"/>
  <c r="I806" i="1" s="1"/>
  <c r="I807" i="1" a="1"/>
  <c r="I807" i="1" s="1"/>
  <c r="I808" i="1" a="1"/>
  <c r="I808" i="1" s="1"/>
  <c r="I809" i="1" a="1"/>
  <c r="I809" i="1" s="1"/>
  <c r="I810" i="1" a="1"/>
  <c r="I810" i="1" s="1"/>
  <c r="I811" i="1" a="1"/>
  <c r="I811" i="1" s="1"/>
  <c r="I812" i="1" a="1"/>
  <c r="I812" i="1" s="1"/>
  <c r="I813" i="1" a="1"/>
  <c r="I813" i="1"/>
  <c r="I814" i="1" a="1"/>
  <c r="I814" i="1" s="1"/>
  <c r="I815" i="1" a="1"/>
  <c r="I815" i="1" s="1"/>
  <c r="I816" i="1" a="1"/>
  <c r="I816" i="1" s="1"/>
  <c r="I817" i="1" a="1"/>
  <c r="I817" i="1" s="1"/>
  <c r="I818" i="1" a="1"/>
  <c r="I818" i="1" s="1"/>
  <c r="I819" i="1" a="1"/>
  <c r="I819" i="1" s="1"/>
  <c r="I820" i="1" a="1"/>
  <c r="I820" i="1" s="1"/>
  <c r="I821" i="1" a="1"/>
  <c r="I821" i="1"/>
  <c r="I822" i="1" a="1"/>
  <c r="I822" i="1" s="1"/>
  <c r="I823" i="1" a="1"/>
  <c r="I823" i="1" s="1"/>
  <c r="I824" i="1" a="1"/>
  <c r="I824" i="1" s="1"/>
  <c r="I825" i="1" a="1"/>
  <c r="I825" i="1" s="1"/>
  <c r="I826" i="1" a="1"/>
  <c r="I826" i="1" s="1"/>
  <c r="I827" i="1" a="1"/>
  <c r="I827" i="1" s="1"/>
  <c r="I828" i="1" a="1"/>
  <c r="I828" i="1" s="1"/>
  <c r="I829" i="1" a="1"/>
  <c r="I829" i="1"/>
  <c r="I830" i="1" a="1"/>
  <c r="I830" i="1" s="1"/>
  <c r="I831" i="1" a="1"/>
  <c r="I831" i="1" s="1"/>
  <c r="I832" i="1" a="1"/>
  <c r="I832" i="1" s="1"/>
  <c r="I833" i="1" a="1"/>
  <c r="I833" i="1" s="1"/>
  <c r="I834" i="1" a="1"/>
  <c r="I834" i="1" s="1"/>
  <c r="I835" i="1" a="1"/>
  <c r="I835" i="1" s="1"/>
  <c r="I836" i="1" a="1"/>
  <c r="I836" i="1" s="1"/>
  <c r="I837" i="1" a="1"/>
  <c r="I837" i="1"/>
  <c r="I838" i="1" a="1"/>
  <c r="I838" i="1" s="1"/>
  <c r="I839" i="1" a="1"/>
  <c r="I839" i="1" s="1"/>
  <c r="I840" i="1" a="1"/>
  <c r="I840" i="1" s="1"/>
  <c r="I841" i="1" a="1"/>
  <c r="I841" i="1" s="1"/>
  <c r="I842" i="1" a="1"/>
  <c r="I842" i="1" s="1"/>
  <c r="I843" i="1" a="1"/>
  <c r="I843" i="1" s="1"/>
  <c r="I844" i="1" a="1"/>
  <c r="I844" i="1" s="1"/>
  <c r="I845" i="1" a="1"/>
  <c r="I845" i="1"/>
  <c r="I846" i="1" a="1"/>
  <c r="I846" i="1" s="1"/>
  <c r="I847" i="1" a="1"/>
  <c r="I847" i="1" s="1"/>
  <c r="I848" i="1" a="1"/>
  <c r="I848" i="1" s="1"/>
  <c r="I849" i="1" a="1"/>
  <c r="I849" i="1" s="1"/>
  <c r="I850" i="1" a="1"/>
  <c r="I850" i="1" s="1"/>
  <c r="I851" i="1" a="1"/>
  <c r="I851" i="1" s="1"/>
  <c r="I852" i="1" a="1"/>
  <c r="I852" i="1" s="1"/>
  <c r="I853" i="1" a="1"/>
  <c r="I853" i="1"/>
  <c r="I854" i="1" a="1"/>
  <c r="I854" i="1" s="1"/>
  <c r="I855" i="1" a="1"/>
  <c r="I855" i="1" s="1"/>
  <c r="I856" i="1" a="1"/>
  <c r="I856" i="1" s="1"/>
  <c r="I857" i="1" a="1"/>
  <c r="I857" i="1" s="1"/>
  <c r="I858" i="1" a="1"/>
  <c r="I858" i="1" s="1"/>
  <c r="I859" i="1" a="1"/>
  <c r="I859" i="1" s="1"/>
  <c r="I860" i="1" a="1"/>
  <c r="I860" i="1" s="1"/>
  <c r="I861" i="1" a="1"/>
  <c r="I861" i="1"/>
  <c r="I862" i="1" a="1"/>
  <c r="I862" i="1" s="1"/>
  <c r="I863" i="1" a="1"/>
  <c r="I863" i="1" s="1"/>
  <c r="I864" i="1" a="1"/>
  <c r="I864" i="1" s="1"/>
  <c r="I865" i="1" a="1"/>
  <c r="I865" i="1" s="1"/>
  <c r="I866" i="1" a="1"/>
  <c r="I866" i="1" s="1"/>
  <c r="I867" i="1" a="1"/>
  <c r="I867" i="1" s="1"/>
  <c r="I868" i="1" a="1"/>
  <c r="I868" i="1" s="1"/>
  <c r="I869" i="1" a="1"/>
  <c r="I869" i="1"/>
  <c r="I870" i="1" a="1"/>
  <c r="I870" i="1" s="1"/>
  <c r="I871" i="1" a="1"/>
  <c r="I871" i="1" s="1"/>
  <c r="I872" i="1" a="1"/>
  <c r="I872" i="1" s="1"/>
  <c r="I873" i="1" a="1"/>
  <c r="I873" i="1" s="1"/>
  <c r="I874" i="1" a="1"/>
  <c r="I874" i="1" s="1"/>
  <c r="I875" i="1" a="1"/>
  <c r="I875" i="1" s="1"/>
  <c r="I876" i="1" a="1"/>
  <c r="I876" i="1" s="1"/>
  <c r="I877" i="1" a="1"/>
  <c r="I877" i="1"/>
  <c r="I878" i="1" a="1"/>
  <c r="I878" i="1" s="1"/>
  <c r="I879" i="1" a="1"/>
  <c r="I879" i="1" s="1"/>
  <c r="I880" i="1" a="1"/>
  <c r="I880" i="1" s="1"/>
  <c r="I881" i="1" a="1"/>
  <c r="I881" i="1" s="1"/>
  <c r="I882" i="1" a="1"/>
  <c r="I882" i="1" s="1"/>
  <c r="I883" i="1" a="1"/>
  <c r="I883" i="1" s="1"/>
  <c r="I884" i="1" a="1"/>
  <c r="I884" i="1" s="1"/>
  <c r="I885" i="1" a="1"/>
  <c r="I885" i="1"/>
  <c r="I886" i="1" a="1"/>
  <c r="I886" i="1" s="1"/>
  <c r="I887" i="1" a="1"/>
  <c r="I887" i="1" s="1"/>
  <c r="I888" i="1" a="1"/>
  <c r="I888" i="1" s="1"/>
  <c r="I889" i="1" a="1"/>
  <c r="I889" i="1" s="1"/>
  <c r="I890" i="1" a="1"/>
  <c r="I890" i="1" s="1"/>
  <c r="I891" i="1" a="1"/>
  <c r="I891" i="1" s="1"/>
  <c r="I892" i="1" a="1"/>
  <c r="I892" i="1" s="1"/>
  <c r="I893" i="1" a="1"/>
  <c r="I893" i="1"/>
  <c r="I894" i="1" a="1"/>
  <c r="I894" i="1" s="1"/>
  <c r="I895" i="1" a="1"/>
  <c r="I895" i="1" s="1"/>
  <c r="I896" i="1" a="1"/>
  <c r="I896" i="1" s="1"/>
  <c r="I897" i="1" a="1"/>
  <c r="I897" i="1" s="1"/>
  <c r="I898" i="1" a="1"/>
  <c r="I898" i="1" s="1"/>
  <c r="I899" i="1" a="1"/>
  <c r="I899" i="1" s="1"/>
  <c r="I900" i="1" a="1"/>
  <c r="I900" i="1" s="1"/>
  <c r="I901" i="1" a="1"/>
  <c r="I901" i="1"/>
  <c r="I902" i="1" a="1"/>
  <c r="I902" i="1" s="1"/>
  <c r="I903" i="1" a="1"/>
  <c r="I903" i="1" s="1"/>
  <c r="I904" i="1" a="1"/>
  <c r="I904" i="1" s="1"/>
  <c r="I905" i="1" a="1"/>
  <c r="I905" i="1" s="1"/>
  <c r="I906" i="1" a="1"/>
  <c r="I906" i="1" s="1"/>
  <c r="I907" i="1" a="1"/>
  <c r="I907" i="1" s="1"/>
  <c r="I908" i="1" a="1"/>
  <c r="I908" i="1" s="1"/>
  <c r="I909" i="1" a="1"/>
  <c r="I909" i="1"/>
  <c r="I910" i="1" a="1"/>
  <c r="I910" i="1" s="1"/>
  <c r="I911" i="1" a="1"/>
  <c r="I911" i="1" s="1"/>
  <c r="I912" i="1" a="1"/>
  <c r="I912" i="1" s="1"/>
  <c r="I913" i="1" a="1"/>
  <c r="I913" i="1" s="1"/>
  <c r="I914" i="1" a="1"/>
  <c r="I914" i="1" s="1"/>
  <c r="I915" i="1" a="1"/>
  <c r="I915" i="1" s="1"/>
  <c r="I916" i="1" a="1"/>
  <c r="I916" i="1" s="1"/>
  <c r="I917" i="1" a="1"/>
  <c r="I917" i="1"/>
  <c r="I918" i="1" a="1"/>
  <c r="I918" i="1" s="1"/>
  <c r="I919" i="1" a="1"/>
  <c r="I919" i="1" s="1"/>
  <c r="I920" i="1" a="1"/>
  <c r="I920" i="1" s="1"/>
  <c r="I921" i="1" a="1"/>
  <c r="I921" i="1" s="1"/>
  <c r="I922" i="1" a="1"/>
  <c r="I922" i="1" s="1"/>
  <c r="I923" i="1" a="1"/>
  <c r="I923" i="1" s="1"/>
  <c r="I924" i="1" a="1"/>
  <c r="I924" i="1" s="1"/>
  <c r="I925" i="1" a="1"/>
  <c r="I925" i="1"/>
  <c r="I926" i="1" a="1"/>
  <c r="I926" i="1" s="1"/>
  <c r="I927" i="1" a="1"/>
  <c r="I927" i="1" s="1"/>
  <c r="I928" i="1" a="1"/>
  <c r="I928" i="1" s="1"/>
  <c r="I929" i="1" a="1"/>
  <c r="I929" i="1" s="1"/>
  <c r="I930" i="1" a="1"/>
  <c r="I930" i="1" s="1"/>
  <c r="I931" i="1" a="1"/>
  <c r="I931" i="1" s="1"/>
  <c r="I932" i="1" a="1"/>
  <c r="I932" i="1" s="1"/>
  <c r="I933" i="1" a="1"/>
  <c r="I933" i="1"/>
  <c r="I934" i="1" a="1"/>
  <c r="I934" i="1" s="1"/>
  <c r="I935" i="1" a="1"/>
  <c r="I935" i="1" s="1"/>
  <c r="I936" i="1" a="1"/>
  <c r="I936" i="1" s="1"/>
  <c r="I937" i="1" a="1"/>
  <c r="I937" i="1" s="1"/>
  <c r="I938" i="1" a="1"/>
  <c r="I938" i="1" s="1"/>
  <c r="I939" i="1" a="1"/>
  <c r="I939" i="1" s="1"/>
  <c r="I940" i="1" a="1"/>
  <c r="I940" i="1" s="1"/>
  <c r="I941" i="1" a="1"/>
  <c r="I941" i="1"/>
  <c r="I942" i="1" a="1"/>
  <c r="I942" i="1" s="1"/>
  <c r="I943" i="1" a="1"/>
  <c r="I943" i="1" s="1"/>
  <c r="I944" i="1" a="1"/>
  <c r="I944" i="1" s="1"/>
  <c r="I945" i="1" a="1"/>
  <c r="I945" i="1" s="1"/>
  <c r="I946" i="1" a="1"/>
  <c r="I946" i="1" s="1"/>
  <c r="I947" i="1" a="1"/>
  <c r="I947" i="1" s="1"/>
  <c r="I948" i="1" a="1"/>
  <c r="I948" i="1" s="1"/>
  <c r="I949" i="1" a="1"/>
  <c r="I949" i="1"/>
  <c r="I950" i="1" a="1"/>
  <c r="I950" i="1" s="1"/>
  <c r="I951" i="1" a="1"/>
  <c r="I951" i="1" s="1"/>
  <c r="I952" i="1" a="1"/>
  <c r="I952" i="1" s="1"/>
  <c r="I953" i="1" a="1"/>
  <c r="I953" i="1" s="1"/>
  <c r="I954" i="1" a="1"/>
  <c r="I954" i="1" s="1"/>
  <c r="I955" i="1" a="1"/>
  <c r="I955" i="1" s="1"/>
  <c r="I956" i="1" a="1"/>
  <c r="I956" i="1" s="1"/>
  <c r="I957" i="1" a="1"/>
  <c r="I957" i="1"/>
  <c r="I958" i="1" a="1"/>
  <c r="I958" i="1" s="1"/>
  <c r="I959" i="1" a="1"/>
  <c r="I959" i="1" s="1"/>
  <c r="I960" i="1" a="1"/>
  <c r="I960" i="1" s="1"/>
  <c r="I961" i="1" a="1"/>
  <c r="I961" i="1" s="1"/>
  <c r="I962" i="1" a="1"/>
  <c r="I962" i="1" s="1"/>
  <c r="I963" i="1" a="1"/>
  <c r="I963" i="1" s="1"/>
  <c r="I964" i="1" a="1"/>
  <c r="I964" i="1" s="1"/>
  <c r="I965" i="1" a="1"/>
  <c r="I965" i="1"/>
  <c r="I966" i="1" a="1"/>
  <c r="I966" i="1" s="1"/>
  <c r="I967" i="1" a="1"/>
  <c r="I967" i="1" s="1"/>
  <c r="I968" i="1" a="1"/>
  <c r="I968" i="1" s="1"/>
  <c r="I969" i="1" a="1"/>
  <c r="I969" i="1" s="1"/>
  <c r="I970" i="1" a="1"/>
  <c r="I970" i="1" s="1"/>
  <c r="I971" i="1" a="1"/>
  <c r="I971" i="1" s="1"/>
  <c r="I972" i="1" a="1"/>
  <c r="I972" i="1" s="1"/>
  <c r="I973" i="1" a="1"/>
  <c r="I973" i="1"/>
  <c r="I974" i="1" a="1"/>
  <c r="I974" i="1" s="1"/>
  <c r="I975" i="1" a="1"/>
  <c r="I975" i="1" s="1"/>
  <c r="I976" i="1" a="1"/>
  <c r="I976" i="1" s="1"/>
  <c r="I977" i="1" a="1"/>
  <c r="I977" i="1" s="1"/>
  <c r="I978" i="1" a="1"/>
  <c r="I978" i="1" s="1"/>
  <c r="I979" i="1" a="1"/>
  <c r="I979" i="1" s="1"/>
  <c r="I980" i="1" a="1"/>
  <c r="I980" i="1" s="1"/>
  <c r="I981" i="1" a="1"/>
  <c r="I981" i="1"/>
  <c r="I982" i="1" a="1"/>
  <c r="I982" i="1" s="1"/>
  <c r="I983" i="1" a="1"/>
  <c r="I983" i="1" s="1"/>
  <c r="I984" i="1" a="1"/>
  <c r="I984" i="1" s="1"/>
  <c r="I985" i="1" a="1"/>
  <c r="I985" i="1" s="1"/>
  <c r="I986" i="1" a="1"/>
  <c r="I986" i="1" s="1"/>
  <c r="I987" i="1" a="1"/>
  <c r="I987" i="1" s="1"/>
  <c r="I988" i="1" a="1"/>
  <c r="I988" i="1" s="1"/>
  <c r="I989" i="1" a="1"/>
  <c r="I989" i="1"/>
  <c r="I990" i="1" a="1"/>
  <c r="I990" i="1" s="1"/>
  <c r="I991" i="1" a="1"/>
  <c r="I991" i="1" s="1"/>
  <c r="I992" i="1" a="1"/>
  <c r="I992" i="1" s="1"/>
  <c r="I993" i="1" a="1"/>
  <c r="I993" i="1" s="1"/>
  <c r="I994" i="1" a="1"/>
  <c r="I994" i="1" s="1"/>
  <c r="I995" i="1" a="1"/>
  <c r="I995" i="1" s="1"/>
  <c r="I996" i="1" a="1"/>
  <c r="I996" i="1" s="1"/>
  <c r="I997" i="1" a="1"/>
  <c r="I997" i="1"/>
  <c r="I998" i="1" a="1"/>
  <c r="I998" i="1" s="1"/>
  <c r="I999" i="1" a="1"/>
  <c r="I999" i="1" s="1"/>
  <c r="I1000" i="1" a="1"/>
  <c r="I1000" i="1" s="1"/>
  <c r="I1001" i="1" a="1"/>
  <c r="I1001" i="1" s="1"/>
  <c r="H2" i="1" a="1"/>
  <c r="H2" i="1" s="1"/>
  <c r="H6" i="1" a="1"/>
  <c r="H6" i="1" s="1"/>
  <c r="G2" i="1"/>
  <c r="G3" i="1"/>
  <c r="H3" i="1" s="1" a="1"/>
  <c r="H3" i="1" s="1"/>
  <c r="G4" i="1"/>
  <c r="H4" i="1" s="1" a="1"/>
  <c r="H4" i="1" s="1"/>
  <c r="G5" i="1"/>
  <c r="H5" i="1" s="1" a="1"/>
  <c r="H5" i="1" s="1"/>
  <c r="G6" i="1"/>
  <c r="G7" i="1"/>
  <c r="H7" i="1" s="1" a="1"/>
  <c r="H7" i="1" s="1"/>
  <c r="G8" i="1"/>
  <c r="H8" i="1" s="1" a="1"/>
  <c r="H8" i="1" s="1"/>
  <c r="G9" i="1"/>
  <c r="H9" i="1" s="1" a="1"/>
  <c r="H9" i="1" s="1"/>
  <c r="G10" i="1"/>
  <c r="H10" i="1" s="1" a="1"/>
  <c r="H10" i="1" s="1"/>
  <c r="G11" i="1"/>
  <c r="H11" i="1" s="1" a="1"/>
  <c r="H11" i="1" s="1"/>
  <c r="G12" i="1"/>
  <c r="H12" i="1" s="1" a="1"/>
  <c r="H12" i="1" s="1"/>
  <c r="G13" i="1"/>
  <c r="H13" i="1" s="1" a="1"/>
  <c r="H13" i="1" s="1"/>
  <c r="G14" i="1"/>
  <c r="H14" i="1" s="1" a="1"/>
  <c r="H14" i="1" s="1"/>
  <c r="G15" i="1"/>
  <c r="H15" i="1" s="1" a="1"/>
  <c r="H15" i="1" s="1"/>
  <c r="G16" i="1"/>
  <c r="H16" i="1" s="1" a="1"/>
  <c r="H16" i="1" s="1"/>
  <c r="G17" i="1"/>
  <c r="H17" i="1" s="1" a="1"/>
  <c r="H17" i="1" s="1"/>
  <c r="G18" i="1"/>
  <c r="H18" i="1" s="1" a="1"/>
  <c r="H18" i="1" s="1"/>
  <c r="G19" i="1"/>
  <c r="H19" i="1" s="1" a="1"/>
  <c r="H19" i="1" s="1"/>
  <c r="G20" i="1"/>
  <c r="H20" i="1" s="1" a="1"/>
  <c r="H20" i="1" s="1"/>
  <c r="G21" i="1"/>
  <c r="H21" i="1" s="1" a="1"/>
  <c r="H21" i="1" s="1"/>
  <c r="G22" i="1"/>
  <c r="H22" i="1" s="1" a="1"/>
  <c r="H22" i="1" s="1"/>
  <c r="G23" i="1"/>
  <c r="H23" i="1" s="1" a="1"/>
  <c r="H23" i="1" s="1"/>
  <c r="G24" i="1"/>
  <c r="H24" i="1" s="1" a="1"/>
  <c r="H24" i="1" s="1"/>
  <c r="G25" i="1"/>
  <c r="H25" i="1" s="1" a="1"/>
  <c r="H25" i="1" s="1"/>
  <c r="G26" i="1"/>
  <c r="H26" i="1" s="1" a="1"/>
  <c r="H26" i="1" s="1"/>
  <c r="G27" i="1"/>
  <c r="H27" i="1" s="1" a="1"/>
  <c r="H27" i="1" s="1"/>
  <c r="G28" i="1"/>
  <c r="H28" i="1" s="1" a="1"/>
  <c r="H28" i="1" s="1"/>
  <c r="G29" i="1"/>
  <c r="H29" i="1" s="1" a="1"/>
  <c r="H29" i="1" s="1"/>
  <c r="G30" i="1"/>
  <c r="H30" i="1" s="1" a="1"/>
  <c r="H30" i="1" s="1"/>
  <c r="G31" i="1"/>
  <c r="H31" i="1" s="1" a="1"/>
  <c r="H31" i="1" s="1"/>
  <c r="G32" i="1"/>
  <c r="H32" i="1" s="1" a="1"/>
  <c r="H32" i="1" s="1"/>
  <c r="G33" i="1"/>
  <c r="H33" i="1" s="1" a="1"/>
  <c r="H33" i="1" s="1"/>
  <c r="G34" i="1"/>
  <c r="H34" i="1" s="1" a="1"/>
  <c r="H34" i="1" s="1"/>
  <c r="G35" i="1"/>
  <c r="H35" i="1" s="1" a="1"/>
  <c r="H35" i="1" s="1"/>
  <c r="G36" i="1"/>
  <c r="H36" i="1" s="1" a="1"/>
  <c r="H36" i="1" s="1"/>
  <c r="G37" i="1"/>
  <c r="H37" i="1" s="1" a="1"/>
  <c r="H37" i="1" s="1"/>
  <c r="G38" i="1"/>
  <c r="H38" i="1" s="1" a="1"/>
  <c r="H38" i="1" s="1"/>
  <c r="G39" i="1"/>
  <c r="H39" i="1" s="1" a="1"/>
  <c r="H39" i="1" s="1"/>
  <c r="G40" i="1"/>
  <c r="H40" i="1" s="1" a="1"/>
  <c r="H40" i="1" s="1"/>
  <c r="G41" i="1"/>
  <c r="H41" i="1" s="1" a="1"/>
  <c r="H41" i="1" s="1"/>
  <c r="G42" i="1"/>
  <c r="H42" i="1" s="1" a="1"/>
  <c r="H42" i="1" s="1"/>
  <c r="G43" i="1"/>
  <c r="H43" i="1" s="1" a="1"/>
  <c r="H43" i="1" s="1"/>
  <c r="G44" i="1"/>
  <c r="H44" i="1" s="1" a="1"/>
  <c r="H44" i="1" s="1"/>
  <c r="G45" i="1"/>
  <c r="H45" i="1" s="1" a="1"/>
  <c r="H45" i="1" s="1"/>
  <c r="G46" i="1"/>
  <c r="H46" i="1" s="1" a="1"/>
  <c r="H46" i="1" s="1"/>
  <c r="G47" i="1"/>
  <c r="H47" i="1" s="1" a="1"/>
  <c r="H47" i="1" s="1"/>
  <c r="G48" i="1"/>
  <c r="H48" i="1" s="1" a="1"/>
  <c r="H48" i="1" s="1"/>
  <c r="G49" i="1"/>
  <c r="H49" i="1" s="1" a="1"/>
  <c r="H49" i="1" s="1"/>
  <c r="G50" i="1"/>
  <c r="H50" i="1" s="1" a="1"/>
  <c r="H50" i="1" s="1"/>
  <c r="G51" i="1"/>
  <c r="H51" i="1" s="1" a="1"/>
  <c r="H51" i="1" s="1"/>
  <c r="G52" i="1"/>
  <c r="H52" i="1" s="1" a="1"/>
  <c r="H52" i="1" s="1"/>
  <c r="G53" i="1"/>
  <c r="H53" i="1" s="1" a="1"/>
  <c r="H53" i="1" s="1"/>
  <c r="G54" i="1"/>
  <c r="H54" i="1" s="1" a="1"/>
  <c r="H54" i="1" s="1"/>
  <c r="G55" i="1"/>
  <c r="H55" i="1" s="1" a="1"/>
  <c r="H55" i="1" s="1"/>
  <c r="G56" i="1"/>
  <c r="H56" i="1" s="1" a="1"/>
  <c r="H56" i="1" s="1"/>
  <c r="G57" i="1"/>
  <c r="H57" i="1" s="1" a="1"/>
  <c r="H57" i="1" s="1"/>
  <c r="G58" i="1"/>
  <c r="H58" i="1" s="1" a="1"/>
  <c r="H58" i="1" s="1"/>
  <c r="G59" i="1"/>
  <c r="H59" i="1" s="1" a="1"/>
  <c r="H59" i="1" s="1"/>
  <c r="G60" i="1"/>
  <c r="H60" i="1" s="1" a="1"/>
  <c r="H60" i="1" s="1"/>
  <c r="G61" i="1"/>
  <c r="H61" i="1" s="1" a="1"/>
  <c r="H61" i="1" s="1"/>
  <c r="G62" i="1"/>
  <c r="H62" i="1" s="1" a="1"/>
  <c r="H62" i="1" s="1"/>
  <c r="G63" i="1"/>
  <c r="H63" i="1" s="1" a="1"/>
  <c r="H63" i="1" s="1"/>
  <c r="G64" i="1"/>
  <c r="H64" i="1" s="1" a="1"/>
  <c r="H64" i="1" s="1"/>
  <c r="G65" i="1"/>
  <c r="H65" i="1" s="1" a="1"/>
  <c r="H65" i="1" s="1"/>
  <c r="G66" i="1"/>
  <c r="H66" i="1" s="1" a="1"/>
  <c r="H66" i="1" s="1"/>
  <c r="G67" i="1"/>
  <c r="H67" i="1" s="1" a="1"/>
  <c r="H67" i="1" s="1"/>
  <c r="G68" i="1"/>
  <c r="H68" i="1" s="1" a="1"/>
  <c r="H68" i="1" s="1"/>
  <c r="G69" i="1"/>
  <c r="H69" i="1" s="1" a="1"/>
  <c r="H69" i="1" s="1"/>
  <c r="G70" i="1"/>
  <c r="H70" i="1" s="1" a="1"/>
  <c r="H70" i="1" s="1"/>
  <c r="G71" i="1"/>
  <c r="H71" i="1" s="1" a="1"/>
  <c r="H71" i="1" s="1"/>
  <c r="G72" i="1"/>
  <c r="H72" i="1" s="1" a="1"/>
  <c r="H72" i="1" s="1"/>
  <c r="G73" i="1"/>
  <c r="H73" i="1" s="1" a="1"/>
  <c r="H73" i="1" s="1"/>
  <c r="G74" i="1"/>
  <c r="H74" i="1" s="1" a="1"/>
  <c r="H74" i="1" s="1"/>
  <c r="G75" i="1"/>
  <c r="H75" i="1" s="1" a="1"/>
  <c r="H75" i="1" s="1"/>
  <c r="G76" i="1"/>
  <c r="H76" i="1" s="1" a="1"/>
  <c r="H76" i="1" s="1"/>
  <c r="G77" i="1"/>
  <c r="H77" i="1" s="1" a="1"/>
  <c r="H77" i="1" s="1"/>
  <c r="G78" i="1"/>
  <c r="H78" i="1" s="1" a="1"/>
  <c r="H78" i="1" s="1"/>
  <c r="G79" i="1"/>
  <c r="H79" i="1" s="1" a="1"/>
  <c r="H79" i="1" s="1"/>
  <c r="G80" i="1"/>
  <c r="H80" i="1" s="1" a="1"/>
  <c r="H80" i="1" s="1"/>
  <c r="G81" i="1"/>
  <c r="H81" i="1" s="1" a="1"/>
  <c r="H81" i="1" s="1"/>
  <c r="G82" i="1"/>
  <c r="H82" i="1" s="1" a="1"/>
  <c r="H82" i="1" s="1"/>
  <c r="G83" i="1"/>
  <c r="H83" i="1" s="1" a="1"/>
  <c r="H83" i="1" s="1"/>
  <c r="G84" i="1"/>
  <c r="H84" i="1" s="1" a="1"/>
  <c r="H84" i="1" s="1"/>
  <c r="G85" i="1"/>
  <c r="H85" i="1" s="1" a="1"/>
  <c r="H85" i="1" s="1"/>
  <c r="G86" i="1"/>
  <c r="H86" i="1" s="1" a="1"/>
  <c r="H86" i="1" s="1"/>
  <c r="G87" i="1"/>
  <c r="H87" i="1" s="1" a="1"/>
  <c r="H87" i="1" s="1"/>
  <c r="G88" i="1"/>
  <c r="H88" i="1" s="1" a="1"/>
  <c r="H88" i="1" s="1"/>
  <c r="G89" i="1"/>
  <c r="H89" i="1" s="1" a="1"/>
  <c r="H89" i="1" s="1"/>
  <c r="G90" i="1"/>
  <c r="H90" i="1" s="1" a="1"/>
  <c r="H90" i="1" s="1"/>
  <c r="G91" i="1"/>
  <c r="H91" i="1" s="1" a="1"/>
  <c r="H91" i="1" s="1"/>
  <c r="G92" i="1"/>
  <c r="H92" i="1" s="1" a="1"/>
  <c r="H92" i="1" s="1"/>
  <c r="G93" i="1"/>
  <c r="H93" i="1" s="1" a="1"/>
  <c r="H93" i="1" s="1"/>
  <c r="G94" i="1"/>
  <c r="H94" i="1" s="1" a="1"/>
  <c r="H94" i="1" s="1"/>
  <c r="G95" i="1"/>
  <c r="H95" i="1" s="1" a="1"/>
  <c r="H95" i="1" s="1"/>
  <c r="G96" i="1"/>
  <c r="H96" i="1" s="1" a="1"/>
  <c r="H96" i="1" s="1"/>
  <c r="G97" i="1"/>
  <c r="H97" i="1" s="1" a="1"/>
  <c r="H97" i="1" s="1"/>
  <c r="G98" i="1"/>
  <c r="H98" i="1" s="1" a="1"/>
  <c r="H98" i="1" s="1"/>
  <c r="G99" i="1"/>
  <c r="H99" i="1" s="1" a="1"/>
  <c r="H99" i="1" s="1"/>
  <c r="G100" i="1"/>
  <c r="H100" i="1" s="1" a="1"/>
  <c r="H100" i="1" s="1"/>
  <c r="G101" i="1"/>
  <c r="H101" i="1" s="1" a="1"/>
  <c r="H101" i="1" s="1"/>
  <c r="G102" i="1"/>
  <c r="H102" i="1" s="1" a="1"/>
  <c r="H102" i="1" s="1"/>
  <c r="G103" i="1"/>
  <c r="H103" i="1" s="1" a="1"/>
  <c r="H103" i="1" s="1"/>
  <c r="G104" i="1"/>
  <c r="H104" i="1" s="1" a="1"/>
  <c r="H104" i="1" s="1"/>
  <c r="G105" i="1"/>
  <c r="H105" i="1" s="1" a="1"/>
  <c r="H105" i="1" s="1"/>
  <c r="G106" i="1"/>
  <c r="H106" i="1" s="1" a="1"/>
  <c r="H106" i="1" s="1"/>
  <c r="G107" i="1"/>
  <c r="H107" i="1" s="1" a="1"/>
  <c r="H107" i="1" s="1"/>
  <c r="G108" i="1"/>
  <c r="H108" i="1" s="1" a="1"/>
  <c r="H108" i="1" s="1"/>
  <c r="G109" i="1"/>
  <c r="H109" i="1" s="1" a="1"/>
  <c r="H109" i="1" s="1"/>
  <c r="G110" i="1"/>
  <c r="H110" i="1" s="1" a="1"/>
  <c r="H110" i="1" s="1"/>
  <c r="G111" i="1"/>
  <c r="H111" i="1" s="1" a="1"/>
  <c r="H111" i="1" s="1"/>
  <c r="G112" i="1"/>
  <c r="H112" i="1" s="1" a="1"/>
  <c r="H112" i="1" s="1"/>
  <c r="G113" i="1"/>
  <c r="H113" i="1" s="1" a="1"/>
  <c r="H113" i="1" s="1"/>
  <c r="G114" i="1"/>
  <c r="H114" i="1" s="1" a="1"/>
  <c r="H114" i="1" s="1"/>
  <c r="G115" i="1"/>
  <c r="H115" i="1" s="1" a="1"/>
  <c r="H115" i="1" s="1"/>
  <c r="G116" i="1"/>
  <c r="H116" i="1" s="1" a="1"/>
  <c r="H116" i="1" s="1"/>
  <c r="G117" i="1"/>
  <c r="H117" i="1" s="1" a="1"/>
  <c r="H117" i="1" s="1"/>
  <c r="G118" i="1"/>
  <c r="H118" i="1" s="1" a="1"/>
  <c r="H118" i="1" s="1"/>
  <c r="G119" i="1"/>
  <c r="H119" i="1" s="1" a="1"/>
  <c r="H119" i="1" s="1"/>
  <c r="G120" i="1"/>
  <c r="H120" i="1" s="1" a="1"/>
  <c r="H120" i="1" s="1"/>
  <c r="G121" i="1"/>
  <c r="H121" i="1" s="1" a="1"/>
  <c r="H121" i="1" s="1"/>
  <c r="G122" i="1"/>
  <c r="H122" i="1" s="1" a="1"/>
  <c r="H122" i="1" s="1"/>
  <c r="G123" i="1"/>
  <c r="H123" i="1" s="1" a="1"/>
  <c r="H123" i="1" s="1"/>
  <c r="G124" i="1"/>
  <c r="H124" i="1" s="1" a="1"/>
  <c r="H124" i="1" s="1"/>
  <c r="G125" i="1"/>
  <c r="H125" i="1" s="1" a="1"/>
  <c r="H125" i="1" s="1"/>
  <c r="G126" i="1"/>
  <c r="H126" i="1" s="1" a="1"/>
  <c r="H126" i="1" s="1"/>
  <c r="G127" i="1"/>
  <c r="H127" i="1" s="1" a="1"/>
  <c r="H127" i="1" s="1"/>
  <c r="G128" i="1"/>
  <c r="H128" i="1" s="1" a="1"/>
  <c r="H128" i="1" s="1"/>
  <c r="G129" i="1"/>
  <c r="H129" i="1" s="1" a="1"/>
  <c r="H129" i="1" s="1"/>
  <c r="G130" i="1"/>
  <c r="H130" i="1" s="1" a="1"/>
  <c r="H130" i="1" s="1"/>
  <c r="G131" i="1"/>
  <c r="H131" i="1" s="1" a="1"/>
  <c r="H131" i="1" s="1"/>
  <c r="G132" i="1"/>
  <c r="H132" i="1" s="1" a="1"/>
  <c r="H132" i="1" s="1"/>
  <c r="G133" i="1"/>
  <c r="H133" i="1" s="1" a="1"/>
  <c r="H133" i="1" s="1"/>
  <c r="G134" i="1"/>
  <c r="H134" i="1" s="1" a="1"/>
  <c r="H134" i="1" s="1"/>
  <c r="G135" i="1"/>
  <c r="H135" i="1" s="1" a="1"/>
  <c r="H135" i="1" s="1"/>
  <c r="G136" i="1"/>
  <c r="H136" i="1" s="1" a="1"/>
  <c r="H136" i="1" s="1"/>
  <c r="G137" i="1"/>
  <c r="H137" i="1" s="1" a="1"/>
  <c r="H137" i="1" s="1"/>
  <c r="G138" i="1"/>
  <c r="H138" i="1" s="1" a="1"/>
  <c r="H138" i="1" s="1"/>
  <c r="G139" i="1"/>
  <c r="H139" i="1" s="1" a="1"/>
  <c r="H139" i="1" s="1"/>
  <c r="G140" i="1"/>
  <c r="H140" i="1" s="1" a="1"/>
  <c r="H140" i="1" s="1"/>
  <c r="G141" i="1"/>
  <c r="H141" i="1" s="1" a="1"/>
  <c r="H141" i="1" s="1"/>
  <c r="G142" i="1"/>
  <c r="H142" i="1" s="1" a="1"/>
  <c r="H142" i="1" s="1"/>
  <c r="G143" i="1"/>
  <c r="H143" i="1" s="1" a="1"/>
  <c r="H143" i="1" s="1"/>
  <c r="G144" i="1"/>
  <c r="H144" i="1" s="1" a="1"/>
  <c r="H144" i="1" s="1"/>
  <c r="G145" i="1"/>
  <c r="H145" i="1" s="1" a="1"/>
  <c r="H145" i="1" s="1"/>
  <c r="G146" i="1"/>
  <c r="H146" i="1" s="1" a="1"/>
  <c r="H146" i="1" s="1"/>
  <c r="G147" i="1"/>
  <c r="H147" i="1" s="1" a="1"/>
  <c r="H147" i="1" s="1"/>
  <c r="G148" i="1"/>
  <c r="H148" i="1" s="1" a="1"/>
  <c r="H148" i="1" s="1"/>
  <c r="G149" i="1"/>
  <c r="H149" i="1" s="1" a="1"/>
  <c r="H149" i="1" s="1"/>
  <c r="G150" i="1"/>
  <c r="H150" i="1" s="1" a="1"/>
  <c r="H150" i="1" s="1"/>
  <c r="G151" i="1"/>
  <c r="H151" i="1" s="1" a="1"/>
  <c r="H151" i="1" s="1"/>
  <c r="G152" i="1"/>
  <c r="H152" i="1" s="1" a="1"/>
  <c r="H152" i="1" s="1"/>
  <c r="G153" i="1"/>
  <c r="H153" i="1" s="1" a="1"/>
  <c r="H153" i="1" s="1"/>
  <c r="G154" i="1"/>
  <c r="H154" i="1" s="1" a="1"/>
  <c r="H154" i="1" s="1"/>
  <c r="G155" i="1"/>
  <c r="H155" i="1" s="1" a="1"/>
  <c r="H155" i="1" s="1"/>
  <c r="G156" i="1"/>
  <c r="H156" i="1" s="1" a="1"/>
  <c r="H156" i="1" s="1"/>
  <c r="G157" i="1"/>
  <c r="H157" i="1" s="1" a="1"/>
  <c r="H157" i="1" s="1"/>
  <c r="G158" i="1"/>
  <c r="H158" i="1" s="1" a="1"/>
  <c r="H158" i="1" s="1"/>
  <c r="G159" i="1"/>
  <c r="H159" i="1" s="1" a="1"/>
  <c r="H159" i="1" s="1"/>
  <c r="G160" i="1"/>
  <c r="H160" i="1" s="1" a="1"/>
  <c r="H160" i="1" s="1"/>
  <c r="G161" i="1"/>
  <c r="H161" i="1" s="1" a="1"/>
  <c r="H161" i="1" s="1"/>
  <c r="G162" i="1"/>
  <c r="H162" i="1" s="1" a="1"/>
  <c r="H162" i="1" s="1"/>
  <c r="G163" i="1"/>
  <c r="H163" i="1" s="1" a="1"/>
  <c r="H163" i="1" s="1"/>
  <c r="G164" i="1"/>
  <c r="H164" i="1" s="1" a="1"/>
  <c r="H164" i="1" s="1"/>
  <c r="G165" i="1"/>
  <c r="H165" i="1" s="1" a="1"/>
  <c r="H165" i="1" s="1"/>
  <c r="G166" i="1"/>
  <c r="H166" i="1" s="1" a="1"/>
  <c r="H166" i="1" s="1"/>
  <c r="G167" i="1"/>
  <c r="H167" i="1" s="1" a="1"/>
  <c r="H167" i="1" s="1"/>
  <c r="G168" i="1"/>
  <c r="H168" i="1" s="1" a="1"/>
  <c r="H168" i="1" s="1"/>
  <c r="G169" i="1"/>
  <c r="H169" i="1" s="1" a="1"/>
  <c r="H169" i="1" s="1"/>
  <c r="G170" i="1"/>
  <c r="H170" i="1" s="1" a="1"/>
  <c r="H170" i="1" s="1"/>
  <c r="G171" i="1"/>
  <c r="H171" i="1" s="1" a="1"/>
  <c r="H171" i="1" s="1"/>
  <c r="G172" i="1"/>
  <c r="H172" i="1" s="1" a="1"/>
  <c r="H172" i="1" s="1"/>
  <c r="G173" i="1"/>
  <c r="H173" i="1" s="1" a="1"/>
  <c r="H173" i="1" s="1"/>
  <c r="G174" i="1"/>
  <c r="H174" i="1" s="1" a="1"/>
  <c r="H174" i="1" s="1"/>
  <c r="G175" i="1"/>
  <c r="H175" i="1" s="1" a="1"/>
  <c r="H175" i="1" s="1"/>
  <c r="G176" i="1"/>
  <c r="H176" i="1" s="1" a="1"/>
  <c r="H176" i="1" s="1"/>
  <c r="G177" i="1"/>
  <c r="H177" i="1" s="1" a="1"/>
  <c r="H177" i="1" s="1"/>
  <c r="G178" i="1"/>
  <c r="H178" i="1" s="1" a="1"/>
  <c r="H178" i="1" s="1"/>
  <c r="G179" i="1"/>
  <c r="H179" i="1" s="1" a="1"/>
  <c r="H179" i="1" s="1"/>
  <c r="G180" i="1"/>
  <c r="H180" i="1" s="1" a="1"/>
  <c r="H180" i="1" s="1"/>
  <c r="G181" i="1"/>
  <c r="H181" i="1" s="1" a="1"/>
  <c r="H181" i="1" s="1"/>
  <c r="G182" i="1"/>
  <c r="H182" i="1" s="1" a="1"/>
  <c r="H182" i="1" s="1"/>
  <c r="G183" i="1"/>
  <c r="H183" i="1" s="1" a="1"/>
  <c r="H183" i="1" s="1"/>
  <c r="G184" i="1"/>
  <c r="H184" i="1" s="1" a="1"/>
  <c r="H184" i="1" s="1"/>
  <c r="G185" i="1"/>
  <c r="H185" i="1" s="1" a="1"/>
  <c r="H185" i="1" s="1"/>
  <c r="G186" i="1"/>
  <c r="H186" i="1" s="1" a="1"/>
  <c r="H186" i="1" s="1"/>
  <c r="G187" i="1"/>
  <c r="H187" i="1" s="1" a="1"/>
  <c r="H187" i="1" s="1"/>
  <c r="G188" i="1"/>
  <c r="H188" i="1" s="1" a="1"/>
  <c r="H188" i="1" s="1"/>
  <c r="G189" i="1"/>
  <c r="H189" i="1" s="1" a="1"/>
  <c r="H189" i="1" s="1"/>
  <c r="G190" i="1"/>
  <c r="H190" i="1" s="1" a="1"/>
  <c r="H190" i="1" s="1"/>
  <c r="G191" i="1"/>
  <c r="H191" i="1" s="1" a="1"/>
  <c r="H191" i="1" s="1"/>
  <c r="G192" i="1"/>
  <c r="H192" i="1" s="1" a="1"/>
  <c r="H192" i="1" s="1"/>
  <c r="G193" i="1"/>
  <c r="H193" i="1" s="1" a="1"/>
  <c r="H193" i="1" s="1"/>
  <c r="G194" i="1"/>
  <c r="H194" i="1" s="1" a="1"/>
  <c r="H194" i="1" s="1"/>
  <c r="G195" i="1"/>
  <c r="H195" i="1" s="1" a="1"/>
  <c r="H195" i="1" s="1"/>
  <c r="G196" i="1"/>
  <c r="H196" i="1" s="1" a="1"/>
  <c r="H196" i="1" s="1"/>
  <c r="G197" i="1"/>
  <c r="H197" i="1" s="1" a="1"/>
  <c r="H197" i="1" s="1"/>
  <c r="G198" i="1"/>
  <c r="H198" i="1" s="1" a="1"/>
  <c r="H198" i="1" s="1"/>
  <c r="G199" i="1"/>
  <c r="H199" i="1" s="1" a="1"/>
  <c r="H199" i="1" s="1"/>
  <c r="G200" i="1"/>
  <c r="H200" i="1" s="1" a="1"/>
  <c r="H200" i="1" s="1"/>
  <c r="G201" i="1"/>
  <c r="H201" i="1" s="1" a="1"/>
  <c r="H201" i="1" s="1"/>
  <c r="G202" i="1"/>
  <c r="H202" i="1" s="1" a="1"/>
  <c r="H202" i="1" s="1"/>
  <c r="G203" i="1"/>
  <c r="H203" i="1" s="1" a="1"/>
  <c r="H203" i="1" s="1"/>
  <c r="G204" i="1"/>
  <c r="H204" i="1" s="1" a="1"/>
  <c r="H204" i="1" s="1"/>
  <c r="G205" i="1"/>
  <c r="H205" i="1" s="1" a="1"/>
  <c r="H205" i="1" s="1"/>
  <c r="G206" i="1"/>
  <c r="H206" i="1" s="1" a="1"/>
  <c r="H206" i="1" s="1"/>
  <c r="G207" i="1"/>
  <c r="H207" i="1" s="1" a="1"/>
  <c r="H207" i="1" s="1"/>
  <c r="G208" i="1"/>
  <c r="H208" i="1" s="1" a="1"/>
  <c r="H208" i="1" s="1"/>
  <c r="G209" i="1"/>
  <c r="H209" i="1" s="1" a="1"/>
  <c r="H209" i="1" s="1"/>
  <c r="G210" i="1"/>
  <c r="H210" i="1" s="1" a="1"/>
  <c r="H210" i="1" s="1"/>
  <c r="G211" i="1"/>
  <c r="H211" i="1" s="1" a="1"/>
  <c r="H211" i="1" s="1"/>
  <c r="G212" i="1"/>
  <c r="H212" i="1" s="1" a="1"/>
  <c r="H212" i="1" s="1"/>
  <c r="G213" i="1"/>
  <c r="H213" i="1" s="1" a="1"/>
  <c r="H213" i="1" s="1"/>
  <c r="G214" i="1"/>
  <c r="H214" i="1" s="1" a="1"/>
  <c r="H214" i="1" s="1"/>
  <c r="G215" i="1"/>
  <c r="H215" i="1" s="1" a="1"/>
  <c r="H215" i="1" s="1"/>
  <c r="G216" i="1"/>
  <c r="H216" i="1" s="1" a="1"/>
  <c r="H216" i="1" s="1"/>
  <c r="G217" i="1"/>
  <c r="H217" i="1" s="1" a="1"/>
  <c r="H217" i="1" s="1"/>
  <c r="G218" i="1"/>
  <c r="H218" i="1" s="1" a="1"/>
  <c r="H218" i="1" s="1"/>
  <c r="G219" i="1"/>
  <c r="H219" i="1" s="1" a="1"/>
  <c r="H219" i="1" s="1"/>
  <c r="G220" i="1"/>
  <c r="H220" i="1" s="1" a="1"/>
  <c r="H220" i="1" s="1"/>
  <c r="G221" i="1"/>
  <c r="H221" i="1" s="1" a="1"/>
  <c r="H221" i="1" s="1"/>
  <c r="G222" i="1"/>
  <c r="H222" i="1" s="1" a="1"/>
  <c r="H222" i="1" s="1"/>
  <c r="G223" i="1"/>
  <c r="H223" i="1" s="1" a="1"/>
  <c r="H223" i="1" s="1"/>
  <c r="G224" i="1"/>
  <c r="H224" i="1" s="1" a="1"/>
  <c r="H224" i="1" s="1"/>
  <c r="G225" i="1"/>
  <c r="H225" i="1" s="1" a="1"/>
  <c r="H225" i="1" s="1"/>
  <c r="G226" i="1"/>
  <c r="H226" i="1" s="1" a="1"/>
  <c r="H226" i="1" s="1"/>
  <c r="G227" i="1"/>
  <c r="H227" i="1" s="1" a="1"/>
  <c r="H227" i="1" s="1"/>
  <c r="G228" i="1"/>
  <c r="H228" i="1" s="1" a="1"/>
  <c r="H228" i="1" s="1"/>
  <c r="G229" i="1"/>
  <c r="H229" i="1" s="1" a="1"/>
  <c r="H229" i="1" s="1"/>
  <c r="G230" i="1"/>
  <c r="H230" i="1" s="1" a="1"/>
  <c r="H230" i="1" s="1"/>
  <c r="G231" i="1"/>
  <c r="H231" i="1" s="1" a="1"/>
  <c r="H231" i="1" s="1"/>
  <c r="G232" i="1"/>
  <c r="H232" i="1" s="1" a="1"/>
  <c r="H232" i="1" s="1"/>
  <c r="G233" i="1"/>
  <c r="H233" i="1" s="1" a="1"/>
  <c r="H233" i="1" s="1"/>
  <c r="G234" i="1"/>
  <c r="H234" i="1" s="1" a="1"/>
  <c r="H234" i="1" s="1"/>
  <c r="G235" i="1"/>
  <c r="H235" i="1" s="1" a="1"/>
  <c r="H235" i="1" s="1"/>
  <c r="G236" i="1"/>
  <c r="H236" i="1" s="1" a="1"/>
  <c r="H236" i="1" s="1"/>
  <c r="G237" i="1"/>
  <c r="H237" i="1" s="1" a="1"/>
  <c r="H237" i="1" s="1"/>
  <c r="G238" i="1"/>
  <c r="H238" i="1" s="1" a="1"/>
  <c r="H238" i="1" s="1"/>
  <c r="G239" i="1"/>
  <c r="H239" i="1" s="1" a="1"/>
  <c r="H239" i="1" s="1"/>
  <c r="G240" i="1"/>
  <c r="H240" i="1" s="1" a="1"/>
  <c r="H240" i="1" s="1"/>
  <c r="G241" i="1"/>
  <c r="H241" i="1" s="1" a="1"/>
  <c r="H241" i="1" s="1"/>
  <c r="G242" i="1"/>
  <c r="H242" i="1" s="1" a="1"/>
  <c r="H242" i="1" s="1"/>
  <c r="G243" i="1"/>
  <c r="H243" i="1" s="1" a="1"/>
  <c r="H243" i="1" s="1"/>
  <c r="G244" i="1"/>
  <c r="H244" i="1" s="1" a="1"/>
  <c r="H244" i="1" s="1"/>
  <c r="G245" i="1"/>
  <c r="H245" i="1" s="1" a="1"/>
  <c r="H245" i="1" s="1"/>
  <c r="G246" i="1"/>
  <c r="H246" i="1" s="1" a="1"/>
  <c r="H246" i="1" s="1"/>
  <c r="G247" i="1"/>
  <c r="H247" i="1" s="1" a="1"/>
  <c r="H247" i="1" s="1"/>
  <c r="G248" i="1"/>
  <c r="H248" i="1" s="1" a="1"/>
  <c r="H248" i="1" s="1"/>
  <c r="G249" i="1"/>
  <c r="H249" i="1" s="1" a="1"/>
  <c r="H249" i="1" s="1"/>
  <c r="G250" i="1"/>
  <c r="H250" i="1" s="1" a="1"/>
  <c r="H250" i="1" s="1"/>
  <c r="G251" i="1"/>
  <c r="H251" i="1" s="1" a="1"/>
  <c r="H251" i="1" s="1"/>
  <c r="G252" i="1"/>
  <c r="H252" i="1" s="1" a="1"/>
  <c r="H252" i="1" s="1"/>
  <c r="G253" i="1"/>
  <c r="H253" i="1" s="1" a="1"/>
  <c r="H253" i="1" s="1"/>
  <c r="G254" i="1"/>
  <c r="H254" i="1" s="1" a="1"/>
  <c r="H254" i="1" s="1"/>
  <c r="G255" i="1"/>
  <c r="H255" i="1" s="1" a="1"/>
  <c r="H255" i="1" s="1"/>
  <c r="G256" i="1"/>
  <c r="H256" i="1" s="1" a="1"/>
  <c r="H256" i="1" s="1"/>
  <c r="G257" i="1"/>
  <c r="H257" i="1" s="1" a="1"/>
  <c r="H257" i="1" s="1"/>
  <c r="G258" i="1"/>
  <c r="H258" i="1" s="1" a="1"/>
  <c r="H258" i="1" s="1"/>
  <c r="G259" i="1"/>
  <c r="H259" i="1" s="1" a="1"/>
  <c r="H259" i="1" s="1"/>
  <c r="G260" i="1"/>
  <c r="H260" i="1" s="1" a="1"/>
  <c r="H260" i="1" s="1"/>
  <c r="G261" i="1"/>
  <c r="H261" i="1" s="1" a="1"/>
  <c r="H261" i="1" s="1"/>
  <c r="G262" i="1"/>
  <c r="H262" i="1" s="1" a="1"/>
  <c r="H262" i="1" s="1"/>
  <c r="G263" i="1"/>
  <c r="H263" i="1" s="1" a="1"/>
  <c r="H263" i="1" s="1"/>
  <c r="G264" i="1"/>
  <c r="H264" i="1" s="1" a="1"/>
  <c r="H264" i="1" s="1"/>
  <c r="G265" i="1"/>
  <c r="H265" i="1" s="1" a="1"/>
  <c r="H265" i="1" s="1"/>
  <c r="G266" i="1"/>
  <c r="H266" i="1" s="1" a="1"/>
  <c r="H266" i="1" s="1"/>
  <c r="G267" i="1"/>
  <c r="H267" i="1" s="1" a="1"/>
  <c r="H267" i="1" s="1"/>
  <c r="G268" i="1"/>
  <c r="H268" i="1" s="1" a="1"/>
  <c r="H268" i="1" s="1"/>
  <c r="G269" i="1"/>
  <c r="H269" i="1" s="1" a="1"/>
  <c r="H269" i="1" s="1"/>
  <c r="G270" i="1"/>
  <c r="H270" i="1" s="1" a="1"/>
  <c r="H270" i="1" s="1"/>
  <c r="G271" i="1"/>
  <c r="H271" i="1" s="1" a="1"/>
  <c r="H271" i="1" s="1"/>
  <c r="G272" i="1"/>
  <c r="H272" i="1" s="1" a="1"/>
  <c r="H272" i="1" s="1"/>
  <c r="G273" i="1"/>
  <c r="H273" i="1" s="1" a="1"/>
  <c r="H273" i="1" s="1"/>
  <c r="G274" i="1"/>
  <c r="H274" i="1" s="1" a="1"/>
  <c r="H274" i="1" s="1"/>
  <c r="G275" i="1"/>
  <c r="H275" i="1" s="1" a="1"/>
  <c r="H275" i="1" s="1"/>
  <c r="G276" i="1"/>
  <c r="H276" i="1" s="1" a="1"/>
  <c r="H276" i="1" s="1"/>
  <c r="G277" i="1"/>
  <c r="H277" i="1" s="1" a="1"/>
  <c r="H277" i="1" s="1"/>
  <c r="G278" i="1"/>
  <c r="H278" i="1" s="1" a="1"/>
  <c r="H278" i="1" s="1"/>
  <c r="G279" i="1"/>
  <c r="H279" i="1" s="1" a="1"/>
  <c r="H279" i="1" s="1"/>
  <c r="G280" i="1"/>
  <c r="H280" i="1" s="1" a="1"/>
  <c r="H280" i="1" s="1"/>
  <c r="G281" i="1"/>
  <c r="H281" i="1" s="1" a="1"/>
  <c r="H281" i="1" s="1"/>
  <c r="G282" i="1"/>
  <c r="H282" i="1" s="1" a="1"/>
  <c r="H282" i="1" s="1"/>
  <c r="G283" i="1"/>
  <c r="H283" i="1" s="1" a="1"/>
  <c r="H283" i="1" s="1"/>
  <c r="G284" i="1"/>
  <c r="H284" i="1" s="1" a="1"/>
  <c r="H284" i="1" s="1"/>
  <c r="G285" i="1"/>
  <c r="H285" i="1" s="1" a="1"/>
  <c r="H285" i="1" s="1"/>
  <c r="G286" i="1"/>
  <c r="H286" i="1" s="1" a="1"/>
  <c r="H286" i="1" s="1"/>
  <c r="G287" i="1"/>
  <c r="H287" i="1" s="1" a="1"/>
  <c r="H287" i="1" s="1"/>
  <c r="G288" i="1"/>
  <c r="H288" i="1" s="1" a="1"/>
  <c r="H288" i="1" s="1"/>
  <c r="G289" i="1"/>
  <c r="H289" i="1" s="1" a="1"/>
  <c r="H289" i="1" s="1"/>
  <c r="G290" i="1"/>
  <c r="H290" i="1" s="1" a="1"/>
  <c r="H290" i="1" s="1"/>
  <c r="G291" i="1"/>
  <c r="H291" i="1" s="1" a="1"/>
  <c r="H291" i="1" s="1"/>
  <c r="G292" i="1"/>
  <c r="H292" i="1" s="1" a="1"/>
  <c r="H292" i="1" s="1"/>
  <c r="G293" i="1"/>
  <c r="H293" i="1" s="1" a="1"/>
  <c r="H293" i="1" s="1"/>
  <c r="G294" i="1"/>
  <c r="H294" i="1" s="1" a="1"/>
  <c r="H294" i="1" s="1"/>
  <c r="G295" i="1"/>
  <c r="H295" i="1" s="1" a="1"/>
  <c r="H295" i="1" s="1"/>
  <c r="G296" i="1"/>
  <c r="H296" i="1" s="1" a="1"/>
  <c r="H296" i="1" s="1"/>
  <c r="G297" i="1"/>
  <c r="H297" i="1" s="1" a="1"/>
  <c r="H297" i="1" s="1"/>
  <c r="G298" i="1"/>
  <c r="H298" i="1" s="1" a="1"/>
  <c r="H298" i="1" s="1"/>
  <c r="G299" i="1"/>
  <c r="H299" i="1" s="1" a="1"/>
  <c r="H299" i="1" s="1"/>
  <c r="G300" i="1"/>
  <c r="H300" i="1" s="1" a="1"/>
  <c r="H300" i="1" s="1"/>
  <c r="G301" i="1"/>
  <c r="H301" i="1" s="1" a="1"/>
  <c r="H301" i="1" s="1"/>
  <c r="G302" i="1"/>
  <c r="H302" i="1" s="1" a="1"/>
  <c r="H302" i="1" s="1"/>
  <c r="G303" i="1"/>
  <c r="H303" i="1" s="1" a="1"/>
  <c r="H303" i="1" s="1"/>
  <c r="G304" i="1"/>
  <c r="H304" i="1" s="1" a="1"/>
  <c r="H304" i="1" s="1"/>
  <c r="G305" i="1"/>
  <c r="H305" i="1" s="1" a="1"/>
  <c r="H305" i="1" s="1"/>
  <c r="G306" i="1"/>
  <c r="H306" i="1" s="1" a="1"/>
  <c r="H306" i="1" s="1"/>
  <c r="G307" i="1"/>
  <c r="H307" i="1" s="1" a="1"/>
  <c r="H307" i="1" s="1"/>
  <c r="G308" i="1"/>
  <c r="H308" i="1" s="1" a="1"/>
  <c r="H308" i="1" s="1"/>
  <c r="G309" i="1"/>
  <c r="H309" i="1" s="1" a="1"/>
  <c r="H309" i="1" s="1"/>
  <c r="G310" i="1"/>
  <c r="H310" i="1" s="1" a="1"/>
  <c r="H310" i="1" s="1"/>
  <c r="G311" i="1"/>
  <c r="H311" i="1" s="1" a="1"/>
  <c r="H311" i="1" s="1"/>
  <c r="G312" i="1"/>
  <c r="H312" i="1" s="1" a="1"/>
  <c r="H312" i="1" s="1"/>
  <c r="G313" i="1"/>
  <c r="H313" i="1" s="1" a="1"/>
  <c r="H313" i="1" s="1"/>
  <c r="G314" i="1"/>
  <c r="H314" i="1" s="1" a="1"/>
  <c r="H314" i="1" s="1"/>
  <c r="G315" i="1"/>
  <c r="H315" i="1" s="1" a="1"/>
  <c r="H315" i="1" s="1"/>
  <c r="G316" i="1"/>
  <c r="H316" i="1" s="1" a="1"/>
  <c r="H316" i="1" s="1"/>
  <c r="G317" i="1"/>
  <c r="H317" i="1" s="1" a="1"/>
  <c r="H317" i="1" s="1"/>
  <c r="G318" i="1"/>
  <c r="H318" i="1" s="1" a="1"/>
  <c r="H318" i="1" s="1"/>
  <c r="G319" i="1"/>
  <c r="H319" i="1" s="1" a="1"/>
  <c r="H319" i="1" s="1"/>
  <c r="G320" i="1"/>
  <c r="H320" i="1" s="1" a="1"/>
  <c r="H320" i="1" s="1"/>
  <c r="G321" i="1"/>
  <c r="H321" i="1" s="1" a="1"/>
  <c r="H321" i="1" s="1"/>
  <c r="G322" i="1"/>
  <c r="H322" i="1" s="1" a="1"/>
  <c r="H322" i="1" s="1"/>
  <c r="G323" i="1"/>
  <c r="H323" i="1" s="1" a="1"/>
  <c r="H323" i="1" s="1"/>
  <c r="G324" i="1"/>
  <c r="H324" i="1" s="1" a="1"/>
  <c r="H324" i="1" s="1"/>
  <c r="G325" i="1"/>
  <c r="H325" i="1" s="1" a="1"/>
  <c r="H325" i="1" s="1"/>
  <c r="G326" i="1"/>
  <c r="H326" i="1" s="1" a="1"/>
  <c r="H326" i="1" s="1"/>
  <c r="G327" i="1"/>
  <c r="H327" i="1" s="1" a="1"/>
  <c r="H327" i="1" s="1"/>
  <c r="G328" i="1"/>
  <c r="H328" i="1" s="1" a="1"/>
  <c r="H328" i="1" s="1"/>
  <c r="G329" i="1"/>
  <c r="H329" i="1" s="1" a="1"/>
  <c r="H329" i="1" s="1"/>
  <c r="G330" i="1"/>
  <c r="H330" i="1" s="1" a="1"/>
  <c r="H330" i="1" s="1"/>
  <c r="G331" i="1"/>
  <c r="H331" i="1" s="1" a="1"/>
  <c r="H331" i="1" s="1"/>
  <c r="G332" i="1"/>
  <c r="H332" i="1" s="1" a="1"/>
  <c r="H332" i="1" s="1"/>
  <c r="G333" i="1"/>
  <c r="H333" i="1" s="1" a="1"/>
  <c r="H333" i="1" s="1"/>
  <c r="G334" i="1"/>
  <c r="H334" i="1" s="1" a="1"/>
  <c r="H334" i="1" s="1"/>
  <c r="G335" i="1"/>
  <c r="H335" i="1" s="1" a="1"/>
  <c r="H335" i="1" s="1"/>
  <c r="G336" i="1"/>
  <c r="H336" i="1" s="1" a="1"/>
  <c r="H336" i="1" s="1"/>
  <c r="G337" i="1"/>
  <c r="H337" i="1" s="1" a="1"/>
  <c r="H337" i="1" s="1"/>
  <c r="G338" i="1"/>
  <c r="H338" i="1" s="1" a="1"/>
  <c r="H338" i="1" s="1"/>
  <c r="G339" i="1"/>
  <c r="H339" i="1" s="1" a="1"/>
  <c r="H339" i="1" s="1"/>
  <c r="G340" i="1"/>
  <c r="H340" i="1" s="1" a="1"/>
  <c r="H340" i="1" s="1"/>
  <c r="G341" i="1"/>
  <c r="H341" i="1" s="1" a="1"/>
  <c r="H341" i="1" s="1"/>
  <c r="G342" i="1"/>
  <c r="H342" i="1" s="1" a="1"/>
  <c r="H342" i="1" s="1"/>
  <c r="G343" i="1"/>
  <c r="H343" i="1" s="1" a="1"/>
  <c r="H343" i="1" s="1"/>
  <c r="G344" i="1"/>
  <c r="H344" i="1" s="1" a="1"/>
  <c r="H344" i="1" s="1"/>
  <c r="G345" i="1"/>
  <c r="H345" i="1" s="1" a="1"/>
  <c r="H345" i="1" s="1"/>
  <c r="G346" i="1"/>
  <c r="H346" i="1" s="1" a="1"/>
  <c r="H346" i="1" s="1"/>
  <c r="G347" i="1"/>
  <c r="H347" i="1" s="1" a="1"/>
  <c r="H347" i="1" s="1"/>
  <c r="G348" i="1"/>
  <c r="H348" i="1" s="1" a="1"/>
  <c r="H348" i="1" s="1"/>
  <c r="G349" i="1"/>
  <c r="H349" i="1" s="1" a="1"/>
  <c r="H349" i="1" s="1"/>
  <c r="G350" i="1"/>
  <c r="H350" i="1" s="1" a="1"/>
  <c r="H350" i="1" s="1"/>
  <c r="G351" i="1"/>
  <c r="H351" i="1" s="1" a="1"/>
  <c r="H351" i="1" s="1"/>
  <c r="G352" i="1"/>
  <c r="H352" i="1" s="1" a="1"/>
  <c r="H352" i="1" s="1"/>
  <c r="G353" i="1"/>
  <c r="H353" i="1" s="1" a="1"/>
  <c r="H353" i="1" s="1"/>
  <c r="G354" i="1"/>
  <c r="H354" i="1" s="1" a="1"/>
  <c r="H354" i="1" s="1"/>
  <c r="G355" i="1"/>
  <c r="H355" i="1" s="1" a="1"/>
  <c r="H355" i="1" s="1"/>
  <c r="G356" i="1"/>
  <c r="H356" i="1" s="1" a="1"/>
  <c r="H356" i="1" s="1"/>
  <c r="G357" i="1"/>
  <c r="H357" i="1" s="1" a="1"/>
  <c r="H357" i="1" s="1"/>
  <c r="G358" i="1"/>
  <c r="H358" i="1" s="1" a="1"/>
  <c r="H358" i="1" s="1"/>
  <c r="G359" i="1"/>
  <c r="H359" i="1" s="1" a="1"/>
  <c r="H359" i="1" s="1"/>
  <c r="G360" i="1"/>
  <c r="H360" i="1" s="1" a="1"/>
  <c r="H360" i="1" s="1"/>
  <c r="G361" i="1"/>
  <c r="H361" i="1" s="1" a="1"/>
  <c r="H361" i="1" s="1"/>
  <c r="G362" i="1"/>
  <c r="H362" i="1" s="1" a="1"/>
  <c r="H362" i="1" s="1"/>
  <c r="G363" i="1"/>
  <c r="H363" i="1" s="1" a="1"/>
  <c r="H363" i="1" s="1"/>
  <c r="G364" i="1"/>
  <c r="H364" i="1" s="1" a="1"/>
  <c r="H364" i="1" s="1"/>
  <c r="G365" i="1"/>
  <c r="H365" i="1" s="1" a="1"/>
  <c r="H365" i="1" s="1"/>
  <c r="G366" i="1"/>
  <c r="H366" i="1" s="1" a="1"/>
  <c r="H366" i="1" s="1"/>
  <c r="G367" i="1"/>
  <c r="H367" i="1" s="1" a="1"/>
  <c r="H367" i="1" s="1"/>
  <c r="G368" i="1"/>
  <c r="H368" i="1" s="1" a="1"/>
  <c r="H368" i="1" s="1"/>
  <c r="G369" i="1"/>
  <c r="H369" i="1" s="1" a="1"/>
  <c r="H369" i="1" s="1"/>
  <c r="G370" i="1"/>
  <c r="H370" i="1" s="1" a="1"/>
  <c r="H370" i="1" s="1"/>
  <c r="G371" i="1"/>
  <c r="H371" i="1" s="1" a="1"/>
  <c r="H371" i="1" s="1"/>
  <c r="G372" i="1"/>
  <c r="H372" i="1" s="1" a="1"/>
  <c r="H372" i="1" s="1"/>
  <c r="G373" i="1"/>
  <c r="H373" i="1" s="1" a="1"/>
  <c r="H373" i="1" s="1"/>
  <c r="G374" i="1"/>
  <c r="H374" i="1" s="1" a="1"/>
  <c r="H374" i="1" s="1"/>
  <c r="G375" i="1"/>
  <c r="H375" i="1" s="1" a="1"/>
  <c r="H375" i="1" s="1"/>
  <c r="G376" i="1"/>
  <c r="H376" i="1" s="1" a="1"/>
  <c r="H376" i="1" s="1"/>
  <c r="G377" i="1"/>
  <c r="H377" i="1" s="1" a="1"/>
  <c r="H377" i="1" s="1"/>
  <c r="G378" i="1"/>
  <c r="H378" i="1" s="1" a="1"/>
  <c r="H378" i="1" s="1"/>
  <c r="G379" i="1"/>
  <c r="H379" i="1" s="1" a="1"/>
  <c r="H379" i="1" s="1"/>
  <c r="G380" i="1"/>
  <c r="H380" i="1" s="1" a="1"/>
  <c r="H380" i="1" s="1"/>
  <c r="G381" i="1"/>
  <c r="H381" i="1" s="1" a="1"/>
  <c r="H381" i="1" s="1"/>
  <c r="G382" i="1"/>
  <c r="H382" i="1" s="1" a="1"/>
  <c r="H382" i="1" s="1"/>
  <c r="G383" i="1"/>
  <c r="H383" i="1" s="1" a="1"/>
  <c r="H383" i="1" s="1"/>
  <c r="G384" i="1"/>
  <c r="H384" i="1" s="1" a="1"/>
  <c r="H384" i="1" s="1"/>
  <c r="G385" i="1"/>
  <c r="H385" i="1" s="1" a="1"/>
  <c r="H385" i="1" s="1"/>
  <c r="G386" i="1"/>
  <c r="H386" i="1" s="1" a="1"/>
  <c r="H386" i="1" s="1"/>
  <c r="G387" i="1"/>
  <c r="H387" i="1" s="1" a="1"/>
  <c r="H387" i="1" s="1"/>
  <c r="G388" i="1"/>
  <c r="H388" i="1" s="1" a="1"/>
  <c r="H388" i="1" s="1"/>
  <c r="G389" i="1"/>
  <c r="H389" i="1" s="1" a="1"/>
  <c r="H389" i="1" s="1"/>
  <c r="G390" i="1"/>
  <c r="H390" i="1" s="1" a="1"/>
  <c r="H390" i="1" s="1"/>
  <c r="G391" i="1"/>
  <c r="H391" i="1" s="1" a="1"/>
  <c r="H391" i="1" s="1"/>
  <c r="G392" i="1"/>
  <c r="H392" i="1" s="1" a="1"/>
  <c r="H392" i="1" s="1"/>
  <c r="G393" i="1"/>
  <c r="H393" i="1" s="1" a="1"/>
  <c r="H393" i="1" s="1"/>
  <c r="G394" i="1"/>
  <c r="H394" i="1" s="1" a="1"/>
  <c r="H394" i="1" s="1"/>
  <c r="G395" i="1"/>
  <c r="H395" i="1" s="1" a="1"/>
  <c r="H395" i="1" s="1"/>
  <c r="G396" i="1"/>
  <c r="H396" i="1" s="1" a="1"/>
  <c r="H396" i="1" s="1"/>
  <c r="G397" i="1"/>
  <c r="H397" i="1" s="1" a="1"/>
  <c r="H397" i="1" s="1"/>
  <c r="G398" i="1"/>
  <c r="H398" i="1" s="1" a="1"/>
  <c r="H398" i="1" s="1"/>
  <c r="G399" i="1"/>
  <c r="H399" i="1" s="1" a="1"/>
  <c r="H399" i="1" s="1"/>
  <c r="G400" i="1"/>
  <c r="H400" i="1" s="1" a="1"/>
  <c r="H400" i="1" s="1"/>
  <c r="G401" i="1"/>
  <c r="H401" i="1" s="1" a="1"/>
  <c r="H401" i="1" s="1"/>
  <c r="G402" i="1"/>
  <c r="H402" i="1" s="1" a="1"/>
  <c r="H402" i="1" s="1"/>
  <c r="G403" i="1"/>
  <c r="H403" i="1" s="1" a="1"/>
  <c r="H403" i="1" s="1"/>
  <c r="G404" i="1"/>
  <c r="H404" i="1" s="1" a="1"/>
  <c r="H404" i="1" s="1"/>
  <c r="G405" i="1"/>
  <c r="H405" i="1" s="1" a="1"/>
  <c r="H405" i="1" s="1"/>
  <c r="G406" i="1"/>
  <c r="H406" i="1" s="1" a="1"/>
  <c r="H406" i="1" s="1"/>
  <c r="G407" i="1"/>
  <c r="H407" i="1" s="1" a="1"/>
  <c r="H407" i="1" s="1"/>
  <c r="G408" i="1"/>
  <c r="H408" i="1" s="1" a="1"/>
  <c r="H408" i="1" s="1"/>
  <c r="G409" i="1"/>
  <c r="H409" i="1" s="1" a="1"/>
  <c r="H409" i="1" s="1"/>
  <c r="G410" i="1"/>
  <c r="H410" i="1" s="1" a="1"/>
  <c r="H410" i="1" s="1"/>
  <c r="G411" i="1"/>
  <c r="H411" i="1" s="1" a="1"/>
  <c r="H411" i="1" s="1"/>
  <c r="G412" i="1"/>
  <c r="H412" i="1" s="1" a="1"/>
  <c r="H412" i="1" s="1"/>
  <c r="G413" i="1"/>
  <c r="H413" i="1" s="1" a="1"/>
  <c r="H413" i="1" s="1"/>
  <c r="G414" i="1"/>
  <c r="H414" i="1" s="1" a="1"/>
  <c r="H414" i="1" s="1"/>
  <c r="G415" i="1"/>
  <c r="H415" i="1" s="1" a="1"/>
  <c r="H415" i="1" s="1"/>
  <c r="G416" i="1"/>
  <c r="H416" i="1" s="1" a="1"/>
  <c r="H416" i="1" s="1"/>
  <c r="G417" i="1"/>
  <c r="H417" i="1" s="1" a="1"/>
  <c r="H417" i="1" s="1"/>
  <c r="G418" i="1"/>
  <c r="H418" i="1" s="1" a="1"/>
  <c r="H418" i="1" s="1"/>
  <c r="G419" i="1"/>
  <c r="H419" i="1" s="1" a="1"/>
  <c r="H419" i="1" s="1"/>
  <c r="G420" i="1"/>
  <c r="H420" i="1" s="1" a="1"/>
  <c r="H420" i="1" s="1"/>
  <c r="G421" i="1"/>
  <c r="H421" i="1" s="1" a="1"/>
  <c r="H421" i="1" s="1"/>
  <c r="G422" i="1"/>
  <c r="H422" i="1" s="1" a="1"/>
  <c r="H422" i="1" s="1"/>
  <c r="G423" i="1"/>
  <c r="H423" i="1" s="1" a="1"/>
  <c r="H423" i="1" s="1"/>
  <c r="G424" i="1"/>
  <c r="H424" i="1" s="1" a="1"/>
  <c r="H424" i="1" s="1"/>
  <c r="G425" i="1"/>
  <c r="H425" i="1" s="1" a="1"/>
  <c r="H425" i="1" s="1"/>
  <c r="G426" i="1"/>
  <c r="H426" i="1" s="1" a="1"/>
  <c r="H426" i="1" s="1"/>
  <c r="G427" i="1"/>
  <c r="H427" i="1" s="1" a="1"/>
  <c r="H427" i="1" s="1"/>
  <c r="G428" i="1"/>
  <c r="H428" i="1" s="1" a="1"/>
  <c r="H428" i="1" s="1"/>
  <c r="G429" i="1"/>
  <c r="H429" i="1" s="1" a="1"/>
  <c r="H429" i="1" s="1"/>
  <c r="G430" i="1"/>
  <c r="H430" i="1" s="1" a="1"/>
  <c r="H430" i="1" s="1"/>
  <c r="G431" i="1"/>
  <c r="H431" i="1" s="1" a="1"/>
  <c r="H431" i="1" s="1"/>
  <c r="G432" i="1"/>
  <c r="H432" i="1" s="1" a="1"/>
  <c r="H432" i="1" s="1"/>
  <c r="G433" i="1"/>
  <c r="H433" i="1" s="1" a="1"/>
  <c r="H433" i="1" s="1"/>
  <c r="G434" i="1"/>
  <c r="H434" i="1" s="1" a="1"/>
  <c r="H434" i="1" s="1"/>
  <c r="G435" i="1"/>
  <c r="H435" i="1" s="1" a="1"/>
  <c r="H435" i="1" s="1"/>
  <c r="G436" i="1"/>
  <c r="H436" i="1" s="1" a="1"/>
  <c r="H436" i="1" s="1"/>
  <c r="G437" i="1"/>
  <c r="H437" i="1" s="1" a="1"/>
  <c r="H437" i="1" s="1"/>
  <c r="G438" i="1"/>
  <c r="H438" i="1" s="1" a="1"/>
  <c r="H438" i="1" s="1"/>
  <c r="G439" i="1"/>
  <c r="H439" i="1" s="1" a="1"/>
  <c r="H439" i="1" s="1"/>
  <c r="G440" i="1"/>
  <c r="H440" i="1" s="1" a="1"/>
  <c r="H440" i="1" s="1"/>
  <c r="G441" i="1"/>
  <c r="H441" i="1" s="1" a="1"/>
  <c r="H441" i="1" s="1"/>
  <c r="G442" i="1"/>
  <c r="H442" i="1" s="1" a="1"/>
  <c r="H442" i="1" s="1"/>
  <c r="G443" i="1"/>
  <c r="H443" i="1" s="1" a="1"/>
  <c r="H443" i="1" s="1"/>
  <c r="G444" i="1"/>
  <c r="H444" i="1" s="1" a="1"/>
  <c r="H444" i="1" s="1"/>
  <c r="G445" i="1"/>
  <c r="H445" i="1" s="1" a="1"/>
  <c r="H445" i="1" s="1"/>
  <c r="G446" i="1"/>
  <c r="H446" i="1" s="1" a="1"/>
  <c r="H446" i="1" s="1"/>
  <c r="G447" i="1"/>
  <c r="H447" i="1" s="1" a="1"/>
  <c r="H447" i="1" s="1"/>
  <c r="G448" i="1"/>
  <c r="H448" i="1" s="1" a="1"/>
  <c r="H448" i="1" s="1"/>
  <c r="G449" i="1"/>
  <c r="H449" i="1" s="1" a="1"/>
  <c r="H449" i="1" s="1"/>
  <c r="G450" i="1"/>
  <c r="H450" i="1" s="1" a="1"/>
  <c r="H450" i="1" s="1"/>
  <c r="G451" i="1"/>
  <c r="H451" i="1" s="1" a="1"/>
  <c r="H451" i="1" s="1"/>
  <c r="G452" i="1"/>
  <c r="H452" i="1" s="1" a="1"/>
  <c r="H452" i="1" s="1"/>
  <c r="G453" i="1"/>
  <c r="H453" i="1" s="1" a="1"/>
  <c r="H453" i="1" s="1"/>
  <c r="G454" i="1"/>
  <c r="H454" i="1" s="1" a="1"/>
  <c r="H454" i="1" s="1"/>
  <c r="G455" i="1"/>
  <c r="H455" i="1" s="1" a="1"/>
  <c r="H455" i="1" s="1"/>
  <c r="G456" i="1"/>
  <c r="H456" i="1" s="1" a="1"/>
  <c r="H456" i="1" s="1"/>
  <c r="G457" i="1"/>
  <c r="H457" i="1" s="1" a="1"/>
  <c r="H457" i="1" s="1"/>
  <c r="G458" i="1"/>
  <c r="H458" i="1" s="1" a="1"/>
  <c r="H458" i="1" s="1"/>
  <c r="G459" i="1"/>
  <c r="H459" i="1" s="1" a="1"/>
  <c r="H459" i="1" s="1"/>
  <c r="G460" i="1"/>
  <c r="H460" i="1" s="1" a="1"/>
  <c r="H460" i="1" s="1"/>
  <c r="G461" i="1"/>
  <c r="H461" i="1" s="1" a="1"/>
  <c r="H461" i="1" s="1"/>
  <c r="G462" i="1"/>
  <c r="H462" i="1" s="1" a="1"/>
  <c r="H462" i="1" s="1"/>
  <c r="G463" i="1"/>
  <c r="H463" i="1" s="1" a="1"/>
  <c r="H463" i="1" s="1"/>
  <c r="G464" i="1"/>
  <c r="H464" i="1" s="1" a="1"/>
  <c r="H464" i="1" s="1"/>
  <c r="G465" i="1"/>
  <c r="H465" i="1" s="1" a="1"/>
  <c r="H465" i="1" s="1"/>
  <c r="G466" i="1"/>
  <c r="H466" i="1" s="1" a="1"/>
  <c r="H466" i="1" s="1"/>
  <c r="G467" i="1"/>
  <c r="H467" i="1" s="1" a="1"/>
  <c r="H467" i="1" s="1"/>
  <c r="G468" i="1"/>
  <c r="H468" i="1" s="1" a="1"/>
  <c r="H468" i="1" s="1"/>
  <c r="G469" i="1"/>
  <c r="H469" i="1" s="1" a="1"/>
  <c r="H469" i="1" s="1"/>
  <c r="G470" i="1"/>
  <c r="H470" i="1" s="1" a="1"/>
  <c r="H470" i="1" s="1"/>
  <c r="G471" i="1"/>
  <c r="H471" i="1" s="1" a="1"/>
  <c r="H471" i="1" s="1"/>
  <c r="G472" i="1"/>
  <c r="H472" i="1" s="1" a="1"/>
  <c r="H472" i="1" s="1"/>
  <c r="G473" i="1"/>
  <c r="H473" i="1" s="1" a="1"/>
  <c r="H473" i="1" s="1"/>
  <c r="G474" i="1"/>
  <c r="H474" i="1" s="1" a="1"/>
  <c r="H474" i="1" s="1"/>
  <c r="G475" i="1"/>
  <c r="H475" i="1" s="1" a="1"/>
  <c r="H475" i="1" s="1"/>
  <c r="G476" i="1"/>
  <c r="H476" i="1" s="1" a="1"/>
  <c r="H476" i="1" s="1"/>
  <c r="G477" i="1"/>
  <c r="H477" i="1" s="1" a="1"/>
  <c r="H477" i="1" s="1"/>
  <c r="G478" i="1"/>
  <c r="H478" i="1" s="1" a="1"/>
  <c r="H478" i="1" s="1"/>
  <c r="G479" i="1"/>
  <c r="H479" i="1" s="1" a="1"/>
  <c r="H479" i="1" s="1"/>
  <c r="G480" i="1"/>
  <c r="H480" i="1" s="1" a="1"/>
  <c r="H480" i="1" s="1"/>
  <c r="G481" i="1"/>
  <c r="H481" i="1" s="1" a="1"/>
  <c r="H481" i="1" s="1"/>
  <c r="G482" i="1"/>
  <c r="H482" i="1" s="1" a="1"/>
  <c r="H482" i="1" s="1"/>
  <c r="G483" i="1"/>
  <c r="H483" i="1" s="1" a="1"/>
  <c r="H483" i="1" s="1"/>
  <c r="G484" i="1"/>
  <c r="H484" i="1" s="1" a="1"/>
  <c r="H484" i="1" s="1"/>
  <c r="G485" i="1"/>
  <c r="H485" i="1" s="1" a="1"/>
  <c r="H485" i="1" s="1"/>
  <c r="G486" i="1"/>
  <c r="H486" i="1" s="1" a="1"/>
  <c r="H486" i="1" s="1"/>
  <c r="G487" i="1"/>
  <c r="H487" i="1" s="1" a="1"/>
  <c r="H487" i="1" s="1"/>
  <c r="G488" i="1"/>
  <c r="H488" i="1" s="1" a="1"/>
  <c r="H488" i="1" s="1"/>
  <c r="G489" i="1"/>
  <c r="H489" i="1" s="1" a="1"/>
  <c r="H489" i="1" s="1"/>
  <c r="G490" i="1"/>
  <c r="H490" i="1" s="1" a="1"/>
  <c r="H490" i="1" s="1"/>
  <c r="G491" i="1"/>
  <c r="H491" i="1" s="1" a="1"/>
  <c r="H491" i="1" s="1"/>
  <c r="G492" i="1"/>
  <c r="H492" i="1" s="1" a="1"/>
  <c r="H492" i="1" s="1"/>
  <c r="G493" i="1"/>
  <c r="H493" i="1" s="1" a="1"/>
  <c r="H493" i="1" s="1"/>
  <c r="G494" i="1"/>
  <c r="H494" i="1" s="1" a="1"/>
  <c r="H494" i="1" s="1"/>
  <c r="G495" i="1"/>
  <c r="H495" i="1" s="1" a="1"/>
  <c r="H495" i="1" s="1"/>
  <c r="G496" i="1"/>
  <c r="H496" i="1" s="1" a="1"/>
  <c r="H496" i="1" s="1"/>
  <c r="G497" i="1"/>
  <c r="H497" i="1" s="1" a="1"/>
  <c r="H497" i="1" s="1"/>
  <c r="G498" i="1"/>
  <c r="H498" i="1" s="1" a="1"/>
  <c r="H498" i="1" s="1"/>
  <c r="G499" i="1"/>
  <c r="H499" i="1" s="1" a="1"/>
  <c r="H499" i="1" s="1"/>
  <c r="G500" i="1"/>
  <c r="H500" i="1" s="1" a="1"/>
  <c r="H500" i="1" s="1"/>
  <c r="G501" i="1"/>
  <c r="H501" i="1" s="1" a="1"/>
  <c r="H501" i="1" s="1"/>
  <c r="G502" i="1"/>
  <c r="H502" i="1" s="1" a="1"/>
  <c r="H502" i="1" s="1"/>
  <c r="G503" i="1"/>
  <c r="H503" i="1" s="1" a="1"/>
  <c r="H503" i="1" s="1"/>
  <c r="G504" i="1"/>
  <c r="H504" i="1" s="1" a="1"/>
  <c r="H504" i="1" s="1"/>
  <c r="G505" i="1"/>
  <c r="H505" i="1" s="1" a="1"/>
  <c r="H505" i="1" s="1"/>
  <c r="G506" i="1"/>
  <c r="H506" i="1" s="1" a="1"/>
  <c r="H506" i="1" s="1"/>
  <c r="G507" i="1"/>
  <c r="H507" i="1" s="1" a="1"/>
  <c r="H507" i="1" s="1"/>
  <c r="G508" i="1"/>
  <c r="H508" i="1" s="1" a="1"/>
  <c r="H508" i="1" s="1"/>
  <c r="G509" i="1"/>
  <c r="H509" i="1" s="1" a="1"/>
  <c r="H509" i="1" s="1"/>
  <c r="G510" i="1"/>
  <c r="H510" i="1" s="1" a="1"/>
  <c r="H510" i="1" s="1"/>
  <c r="G511" i="1"/>
  <c r="H511" i="1" s="1" a="1"/>
  <c r="H511" i="1" s="1"/>
  <c r="G512" i="1"/>
  <c r="H512" i="1" s="1" a="1"/>
  <c r="H512" i="1" s="1"/>
  <c r="G513" i="1"/>
  <c r="H513" i="1" s="1" a="1"/>
  <c r="H513" i="1" s="1"/>
  <c r="G514" i="1"/>
  <c r="H514" i="1" s="1" a="1"/>
  <c r="H514" i="1" s="1"/>
  <c r="G515" i="1"/>
  <c r="H515" i="1" s="1" a="1"/>
  <c r="H515" i="1" s="1"/>
  <c r="G516" i="1"/>
  <c r="H516" i="1" s="1" a="1"/>
  <c r="H516" i="1" s="1"/>
  <c r="G517" i="1"/>
  <c r="H517" i="1" s="1" a="1"/>
  <c r="H517" i="1" s="1"/>
  <c r="G518" i="1"/>
  <c r="H518" i="1" s="1" a="1"/>
  <c r="H518" i="1" s="1"/>
  <c r="G519" i="1"/>
  <c r="H519" i="1" s="1" a="1"/>
  <c r="H519" i="1" s="1"/>
  <c r="G520" i="1"/>
  <c r="H520" i="1" s="1" a="1"/>
  <c r="H520" i="1" s="1"/>
  <c r="G521" i="1"/>
  <c r="H521" i="1" s="1" a="1"/>
  <c r="H521" i="1" s="1"/>
  <c r="G522" i="1"/>
  <c r="H522" i="1" s="1" a="1"/>
  <c r="H522" i="1" s="1"/>
  <c r="G523" i="1"/>
  <c r="H523" i="1" s="1" a="1"/>
  <c r="H523" i="1" s="1"/>
  <c r="G524" i="1"/>
  <c r="H524" i="1" s="1" a="1"/>
  <c r="H524" i="1" s="1"/>
  <c r="G525" i="1"/>
  <c r="H525" i="1" s="1" a="1"/>
  <c r="H525" i="1" s="1"/>
  <c r="G526" i="1"/>
  <c r="H526" i="1" s="1" a="1"/>
  <c r="H526" i="1" s="1"/>
  <c r="G527" i="1"/>
  <c r="H527" i="1" s="1" a="1"/>
  <c r="H527" i="1" s="1"/>
  <c r="G528" i="1"/>
  <c r="H528" i="1" s="1" a="1"/>
  <c r="H528" i="1" s="1"/>
  <c r="G529" i="1"/>
  <c r="H529" i="1" s="1" a="1"/>
  <c r="H529" i="1" s="1"/>
  <c r="G530" i="1"/>
  <c r="H530" i="1" s="1" a="1"/>
  <c r="H530" i="1" s="1"/>
  <c r="G531" i="1"/>
  <c r="H531" i="1" s="1" a="1"/>
  <c r="H531" i="1" s="1"/>
  <c r="G532" i="1"/>
  <c r="H532" i="1" s="1" a="1"/>
  <c r="H532" i="1" s="1"/>
  <c r="G533" i="1"/>
  <c r="H533" i="1" s="1" a="1"/>
  <c r="H533" i="1" s="1"/>
  <c r="G534" i="1"/>
  <c r="H534" i="1" s="1" a="1"/>
  <c r="H534" i="1" s="1"/>
  <c r="G535" i="1"/>
  <c r="H535" i="1" s="1" a="1"/>
  <c r="H535" i="1" s="1"/>
  <c r="G536" i="1"/>
  <c r="H536" i="1" s="1" a="1"/>
  <c r="H536" i="1" s="1"/>
  <c r="G537" i="1"/>
  <c r="H537" i="1" s="1" a="1"/>
  <c r="H537" i="1" s="1"/>
  <c r="G538" i="1"/>
  <c r="H538" i="1" s="1" a="1"/>
  <c r="H538" i="1" s="1"/>
  <c r="G539" i="1"/>
  <c r="H539" i="1" s="1" a="1"/>
  <c r="H539" i="1" s="1"/>
  <c r="G540" i="1"/>
  <c r="H540" i="1" s="1" a="1"/>
  <c r="H540" i="1" s="1"/>
  <c r="G541" i="1"/>
  <c r="H541" i="1" s="1" a="1"/>
  <c r="H541" i="1" s="1"/>
  <c r="G542" i="1"/>
  <c r="H542" i="1" s="1" a="1"/>
  <c r="H542" i="1" s="1"/>
  <c r="G543" i="1"/>
  <c r="H543" i="1" s="1" a="1"/>
  <c r="H543" i="1" s="1"/>
  <c r="G544" i="1"/>
  <c r="H544" i="1" s="1" a="1"/>
  <c r="H544" i="1" s="1"/>
  <c r="G545" i="1"/>
  <c r="H545" i="1" s="1" a="1"/>
  <c r="H545" i="1" s="1"/>
  <c r="G546" i="1"/>
  <c r="H546" i="1" s="1" a="1"/>
  <c r="H546" i="1" s="1"/>
  <c r="G547" i="1"/>
  <c r="H547" i="1" s="1" a="1"/>
  <c r="H547" i="1" s="1"/>
  <c r="G548" i="1"/>
  <c r="H548" i="1" s="1" a="1"/>
  <c r="H548" i="1" s="1"/>
  <c r="G549" i="1"/>
  <c r="H549" i="1" s="1" a="1"/>
  <c r="H549" i="1" s="1"/>
  <c r="G550" i="1"/>
  <c r="H550" i="1" s="1" a="1"/>
  <c r="H550" i="1" s="1"/>
  <c r="G551" i="1"/>
  <c r="H551" i="1" s="1" a="1"/>
  <c r="H551" i="1" s="1"/>
  <c r="G552" i="1"/>
  <c r="H552" i="1" s="1" a="1"/>
  <c r="H552" i="1" s="1"/>
  <c r="G553" i="1"/>
  <c r="H553" i="1" s="1" a="1"/>
  <c r="H553" i="1" s="1"/>
  <c r="G554" i="1"/>
  <c r="H554" i="1" s="1" a="1"/>
  <c r="H554" i="1" s="1"/>
  <c r="G555" i="1"/>
  <c r="H555" i="1" s="1" a="1"/>
  <c r="H555" i="1" s="1"/>
  <c r="G556" i="1"/>
  <c r="H556" i="1" s="1" a="1"/>
  <c r="H556" i="1" s="1"/>
  <c r="G557" i="1"/>
  <c r="H557" i="1" s="1" a="1"/>
  <c r="H557" i="1" s="1"/>
  <c r="G558" i="1"/>
  <c r="H558" i="1" s="1" a="1"/>
  <c r="H558" i="1" s="1"/>
  <c r="G559" i="1"/>
  <c r="H559" i="1" s="1" a="1"/>
  <c r="H559" i="1" s="1"/>
  <c r="G560" i="1"/>
  <c r="H560" i="1" s="1" a="1"/>
  <c r="H560" i="1" s="1"/>
  <c r="G561" i="1"/>
  <c r="H561" i="1" s="1" a="1"/>
  <c r="H561" i="1" s="1"/>
  <c r="G562" i="1"/>
  <c r="H562" i="1" s="1" a="1"/>
  <c r="H562" i="1" s="1"/>
  <c r="G563" i="1"/>
  <c r="H563" i="1" s="1" a="1"/>
  <c r="H563" i="1" s="1"/>
  <c r="G564" i="1"/>
  <c r="H564" i="1" s="1" a="1"/>
  <c r="H564" i="1" s="1"/>
  <c r="G565" i="1"/>
  <c r="H565" i="1" s="1" a="1"/>
  <c r="H565" i="1" s="1"/>
  <c r="G566" i="1"/>
  <c r="H566" i="1" s="1" a="1"/>
  <c r="H566" i="1" s="1"/>
  <c r="G567" i="1"/>
  <c r="H567" i="1" s="1" a="1"/>
  <c r="H567" i="1" s="1"/>
  <c r="G568" i="1"/>
  <c r="H568" i="1" s="1" a="1"/>
  <c r="H568" i="1" s="1"/>
  <c r="G569" i="1"/>
  <c r="H569" i="1" s="1" a="1"/>
  <c r="H569" i="1" s="1"/>
  <c r="G570" i="1"/>
  <c r="H570" i="1" s="1" a="1"/>
  <c r="H570" i="1" s="1"/>
  <c r="G571" i="1"/>
  <c r="H571" i="1" s="1" a="1"/>
  <c r="H571" i="1" s="1"/>
  <c r="G572" i="1"/>
  <c r="H572" i="1" s="1" a="1"/>
  <c r="H572" i="1" s="1"/>
  <c r="G573" i="1"/>
  <c r="H573" i="1" s="1" a="1"/>
  <c r="H573" i="1" s="1"/>
  <c r="G574" i="1"/>
  <c r="H574" i="1" s="1" a="1"/>
  <c r="H574" i="1" s="1"/>
  <c r="G575" i="1"/>
  <c r="H575" i="1" s="1" a="1"/>
  <c r="H575" i="1" s="1"/>
  <c r="G576" i="1"/>
  <c r="H576" i="1" s="1" a="1"/>
  <c r="H576" i="1" s="1"/>
  <c r="G577" i="1"/>
  <c r="H577" i="1" s="1" a="1"/>
  <c r="H577" i="1" s="1"/>
  <c r="G578" i="1"/>
  <c r="H578" i="1" s="1" a="1"/>
  <c r="H578" i="1" s="1"/>
  <c r="G579" i="1"/>
  <c r="H579" i="1" s="1" a="1"/>
  <c r="H579" i="1" s="1"/>
  <c r="G580" i="1"/>
  <c r="H580" i="1" s="1" a="1"/>
  <c r="H580" i="1" s="1"/>
  <c r="G581" i="1"/>
  <c r="H581" i="1" s="1" a="1"/>
  <c r="H581" i="1" s="1"/>
  <c r="G582" i="1"/>
  <c r="H582" i="1" s="1" a="1"/>
  <c r="H582" i="1" s="1"/>
  <c r="G583" i="1"/>
  <c r="H583" i="1" s="1" a="1"/>
  <c r="H583" i="1" s="1"/>
  <c r="G584" i="1"/>
  <c r="H584" i="1" s="1" a="1"/>
  <c r="H584" i="1" s="1"/>
  <c r="G585" i="1"/>
  <c r="H585" i="1" s="1" a="1"/>
  <c r="H585" i="1" s="1"/>
  <c r="G586" i="1"/>
  <c r="H586" i="1" s="1" a="1"/>
  <c r="H586" i="1" s="1"/>
  <c r="G587" i="1"/>
  <c r="H587" i="1" s="1" a="1"/>
  <c r="H587" i="1" s="1"/>
  <c r="G588" i="1"/>
  <c r="H588" i="1" s="1" a="1"/>
  <c r="H588" i="1" s="1"/>
  <c r="G589" i="1"/>
  <c r="H589" i="1" s="1" a="1"/>
  <c r="H589" i="1" s="1"/>
  <c r="G590" i="1"/>
  <c r="H590" i="1" s="1" a="1"/>
  <c r="H590" i="1" s="1"/>
  <c r="G591" i="1"/>
  <c r="H591" i="1" s="1" a="1"/>
  <c r="H591" i="1" s="1"/>
  <c r="G592" i="1"/>
  <c r="H592" i="1" s="1" a="1"/>
  <c r="H592" i="1" s="1"/>
  <c r="G593" i="1"/>
  <c r="H593" i="1" s="1" a="1"/>
  <c r="H593" i="1" s="1"/>
  <c r="G594" i="1"/>
  <c r="H594" i="1" s="1" a="1"/>
  <c r="H594" i="1" s="1"/>
  <c r="G595" i="1"/>
  <c r="H595" i="1" s="1" a="1"/>
  <c r="H595" i="1" s="1"/>
  <c r="G596" i="1"/>
  <c r="H596" i="1" s="1" a="1"/>
  <c r="H596" i="1" s="1"/>
  <c r="G597" i="1"/>
  <c r="H597" i="1" s="1" a="1"/>
  <c r="H597" i="1" s="1"/>
  <c r="G598" i="1"/>
  <c r="H598" i="1" s="1" a="1"/>
  <c r="H598" i="1" s="1"/>
  <c r="G599" i="1"/>
  <c r="H599" i="1" s="1" a="1"/>
  <c r="H599" i="1" s="1"/>
  <c r="G600" i="1"/>
  <c r="H600" i="1" s="1" a="1"/>
  <c r="H600" i="1" s="1"/>
  <c r="G601" i="1"/>
  <c r="H601" i="1" s="1" a="1"/>
  <c r="H601" i="1" s="1"/>
  <c r="G602" i="1"/>
  <c r="H602" i="1" s="1" a="1"/>
  <c r="H602" i="1" s="1"/>
  <c r="G603" i="1"/>
  <c r="H603" i="1" s="1" a="1"/>
  <c r="H603" i="1" s="1"/>
  <c r="G604" i="1"/>
  <c r="H604" i="1" s="1" a="1"/>
  <c r="H604" i="1" s="1"/>
  <c r="G605" i="1"/>
  <c r="H605" i="1" s="1" a="1"/>
  <c r="H605" i="1" s="1"/>
  <c r="G606" i="1"/>
  <c r="H606" i="1" s="1" a="1"/>
  <c r="H606" i="1" s="1"/>
  <c r="G607" i="1"/>
  <c r="H607" i="1" s="1" a="1"/>
  <c r="H607" i="1" s="1"/>
  <c r="G608" i="1"/>
  <c r="H608" i="1" s="1" a="1"/>
  <c r="H608" i="1" s="1"/>
  <c r="G609" i="1"/>
  <c r="H609" i="1" s="1" a="1"/>
  <c r="H609" i="1" s="1"/>
  <c r="G610" i="1"/>
  <c r="H610" i="1" s="1" a="1"/>
  <c r="H610" i="1" s="1"/>
  <c r="G611" i="1"/>
  <c r="H611" i="1" s="1" a="1"/>
  <c r="H611" i="1" s="1"/>
  <c r="G612" i="1"/>
  <c r="H612" i="1" s="1" a="1"/>
  <c r="H612" i="1" s="1"/>
  <c r="G613" i="1"/>
  <c r="H613" i="1" s="1" a="1"/>
  <c r="H613" i="1" s="1"/>
  <c r="G614" i="1"/>
  <c r="H614" i="1" s="1" a="1"/>
  <c r="H614" i="1" s="1"/>
  <c r="G615" i="1"/>
  <c r="H615" i="1" s="1" a="1"/>
  <c r="H615" i="1" s="1"/>
  <c r="G616" i="1"/>
  <c r="H616" i="1" s="1" a="1"/>
  <c r="H616" i="1" s="1"/>
  <c r="G617" i="1"/>
  <c r="H617" i="1" s="1" a="1"/>
  <c r="H617" i="1" s="1"/>
  <c r="G618" i="1"/>
  <c r="H618" i="1" s="1" a="1"/>
  <c r="H618" i="1" s="1"/>
  <c r="G619" i="1"/>
  <c r="H619" i="1" s="1" a="1"/>
  <c r="H619" i="1" s="1"/>
  <c r="G620" i="1"/>
  <c r="H620" i="1" s="1" a="1"/>
  <c r="H620" i="1" s="1"/>
  <c r="G621" i="1"/>
  <c r="H621" i="1" s="1" a="1"/>
  <c r="H621" i="1" s="1"/>
  <c r="G622" i="1"/>
  <c r="H622" i="1" s="1" a="1"/>
  <c r="H622" i="1" s="1"/>
  <c r="G623" i="1"/>
  <c r="H623" i="1" s="1" a="1"/>
  <c r="H623" i="1" s="1"/>
  <c r="G624" i="1"/>
  <c r="H624" i="1" s="1" a="1"/>
  <c r="H624" i="1" s="1"/>
  <c r="G625" i="1"/>
  <c r="H625" i="1" s="1" a="1"/>
  <c r="H625" i="1" s="1"/>
  <c r="G626" i="1"/>
  <c r="H626" i="1" s="1" a="1"/>
  <c r="H626" i="1" s="1"/>
  <c r="G627" i="1"/>
  <c r="H627" i="1" s="1" a="1"/>
  <c r="H627" i="1" s="1"/>
  <c r="G628" i="1"/>
  <c r="H628" i="1" s="1" a="1"/>
  <c r="H628" i="1" s="1"/>
  <c r="G629" i="1"/>
  <c r="H629" i="1" s="1" a="1"/>
  <c r="H629" i="1" s="1"/>
  <c r="G630" i="1"/>
  <c r="H630" i="1" s="1" a="1"/>
  <c r="H630" i="1" s="1"/>
  <c r="G631" i="1"/>
  <c r="H631" i="1" s="1" a="1"/>
  <c r="H631" i="1" s="1"/>
  <c r="G632" i="1"/>
  <c r="H632" i="1" s="1" a="1"/>
  <c r="H632" i="1" s="1"/>
  <c r="G633" i="1"/>
  <c r="H633" i="1" s="1" a="1"/>
  <c r="H633" i="1" s="1"/>
  <c r="G634" i="1"/>
  <c r="H634" i="1" s="1" a="1"/>
  <c r="H634" i="1" s="1"/>
  <c r="G635" i="1"/>
  <c r="H635" i="1" s="1" a="1"/>
  <c r="H635" i="1" s="1"/>
  <c r="G636" i="1"/>
  <c r="H636" i="1" s="1" a="1"/>
  <c r="H636" i="1" s="1"/>
  <c r="G637" i="1"/>
  <c r="H637" i="1" s="1" a="1"/>
  <c r="H637" i="1" s="1"/>
  <c r="G638" i="1"/>
  <c r="H638" i="1" s="1" a="1"/>
  <c r="H638" i="1" s="1"/>
  <c r="G639" i="1"/>
  <c r="H639" i="1" s="1" a="1"/>
  <c r="H639" i="1" s="1"/>
  <c r="G640" i="1"/>
  <c r="H640" i="1" s="1" a="1"/>
  <c r="H640" i="1" s="1"/>
  <c r="G641" i="1"/>
  <c r="H641" i="1" s="1" a="1"/>
  <c r="H641" i="1" s="1"/>
  <c r="G642" i="1"/>
  <c r="H642" i="1" s="1" a="1"/>
  <c r="H642" i="1" s="1"/>
  <c r="G643" i="1"/>
  <c r="H643" i="1" s="1" a="1"/>
  <c r="H643" i="1" s="1"/>
  <c r="G644" i="1"/>
  <c r="H644" i="1" s="1" a="1"/>
  <c r="H644" i="1" s="1"/>
  <c r="G645" i="1"/>
  <c r="H645" i="1" s="1" a="1"/>
  <c r="H645" i="1" s="1"/>
  <c r="G646" i="1"/>
  <c r="H646" i="1" s="1" a="1"/>
  <c r="H646" i="1" s="1"/>
  <c r="G647" i="1"/>
  <c r="H647" i="1" s="1" a="1"/>
  <c r="H647" i="1" s="1"/>
  <c r="G648" i="1"/>
  <c r="H648" i="1" s="1" a="1"/>
  <c r="H648" i="1" s="1"/>
  <c r="G649" i="1"/>
  <c r="H649" i="1" s="1" a="1"/>
  <c r="H649" i="1" s="1"/>
  <c r="G650" i="1"/>
  <c r="H650" i="1" s="1" a="1"/>
  <c r="H650" i="1" s="1"/>
  <c r="G651" i="1"/>
  <c r="H651" i="1" s="1" a="1"/>
  <c r="H651" i="1" s="1"/>
  <c r="G652" i="1"/>
  <c r="H652" i="1" s="1" a="1"/>
  <c r="H652" i="1" s="1"/>
  <c r="G653" i="1"/>
  <c r="H653" i="1" s="1" a="1"/>
  <c r="H653" i="1" s="1"/>
  <c r="G654" i="1"/>
  <c r="H654" i="1" s="1" a="1"/>
  <c r="H654" i="1" s="1"/>
  <c r="G655" i="1"/>
  <c r="H655" i="1" s="1" a="1"/>
  <c r="H655" i="1" s="1"/>
  <c r="G656" i="1"/>
  <c r="H656" i="1" s="1" a="1"/>
  <c r="H656" i="1" s="1"/>
  <c r="G657" i="1"/>
  <c r="H657" i="1" s="1" a="1"/>
  <c r="H657" i="1" s="1"/>
  <c r="G658" i="1"/>
  <c r="H658" i="1" s="1" a="1"/>
  <c r="H658" i="1" s="1"/>
  <c r="G659" i="1"/>
  <c r="H659" i="1" s="1" a="1"/>
  <c r="H659" i="1" s="1"/>
  <c r="G660" i="1"/>
  <c r="H660" i="1" s="1" a="1"/>
  <c r="H660" i="1" s="1"/>
  <c r="G661" i="1"/>
  <c r="H661" i="1" s="1" a="1"/>
  <c r="H661" i="1" s="1"/>
  <c r="G662" i="1"/>
  <c r="H662" i="1" s="1" a="1"/>
  <c r="H662" i="1" s="1"/>
  <c r="G663" i="1"/>
  <c r="H663" i="1" s="1" a="1"/>
  <c r="H663" i="1" s="1"/>
  <c r="G664" i="1"/>
  <c r="H664" i="1" s="1" a="1"/>
  <c r="H664" i="1" s="1"/>
  <c r="G665" i="1"/>
  <c r="H665" i="1" s="1" a="1"/>
  <c r="H665" i="1" s="1"/>
  <c r="G666" i="1"/>
  <c r="H666" i="1" s="1" a="1"/>
  <c r="H666" i="1" s="1"/>
  <c r="G667" i="1"/>
  <c r="H667" i="1" s="1" a="1"/>
  <c r="H667" i="1" s="1"/>
  <c r="G668" i="1"/>
  <c r="H668" i="1" s="1" a="1"/>
  <c r="H668" i="1" s="1"/>
  <c r="G669" i="1"/>
  <c r="H669" i="1" s="1" a="1"/>
  <c r="H669" i="1" s="1"/>
  <c r="G670" i="1"/>
  <c r="H670" i="1" s="1" a="1"/>
  <c r="H670" i="1" s="1"/>
  <c r="G671" i="1"/>
  <c r="H671" i="1" s="1" a="1"/>
  <c r="H671" i="1" s="1"/>
  <c r="G672" i="1"/>
  <c r="H672" i="1" s="1" a="1"/>
  <c r="H672" i="1" s="1"/>
  <c r="G673" i="1"/>
  <c r="H673" i="1" s="1" a="1"/>
  <c r="H673" i="1" s="1"/>
  <c r="G674" i="1"/>
  <c r="H674" i="1" s="1" a="1"/>
  <c r="H674" i="1" s="1"/>
  <c r="G675" i="1"/>
  <c r="H675" i="1" s="1" a="1"/>
  <c r="H675" i="1" s="1"/>
  <c r="G676" i="1"/>
  <c r="H676" i="1" s="1" a="1"/>
  <c r="H676" i="1" s="1"/>
  <c r="G677" i="1"/>
  <c r="H677" i="1" s="1" a="1"/>
  <c r="H677" i="1" s="1"/>
  <c r="G678" i="1"/>
  <c r="H678" i="1" s="1" a="1"/>
  <c r="H678" i="1" s="1"/>
  <c r="G679" i="1"/>
  <c r="H679" i="1" s="1" a="1"/>
  <c r="H679" i="1" s="1"/>
  <c r="G680" i="1"/>
  <c r="H680" i="1" s="1" a="1"/>
  <c r="H680" i="1" s="1"/>
  <c r="G681" i="1"/>
  <c r="H681" i="1" s="1" a="1"/>
  <c r="H681" i="1" s="1"/>
  <c r="G682" i="1"/>
  <c r="H682" i="1" s="1" a="1"/>
  <c r="H682" i="1" s="1"/>
  <c r="G683" i="1"/>
  <c r="H683" i="1" s="1" a="1"/>
  <c r="H683" i="1" s="1"/>
  <c r="G684" i="1"/>
  <c r="H684" i="1" s="1" a="1"/>
  <c r="H684" i="1" s="1"/>
  <c r="G685" i="1"/>
  <c r="H685" i="1" s="1" a="1"/>
  <c r="H685" i="1" s="1"/>
  <c r="G686" i="1"/>
  <c r="H686" i="1" s="1" a="1"/>
  <c r="H686" i="1" s="1"/>
  <c r="G687" i="1"/>
  <c r="H687" i="1" s="1" a="1"/>
  <c r="H687" i="1" s="1"/>
  <c r="G688" i="1"/>
  <c r="H688" i="1" s="1" a="1"/>
  <c r="H688" i="1" s="1"/>
  <c r="G689" i="1"/>
  <c r="H689" i="1" s="1" a="1"/>
  <c r="H689" i="1" s="1"/>
  <c r="G690" i="1"/>
  <c r="H690" i="1" s="1" a="1"/>
  <c r="H690" i="1" s="1"/>
  <c r="G691" i="1"/>
  <c r="H691" i="1" s="1" a="1"/>
  <c r="H691" i="1" s="1"/>
  <c r="G692" i="1"/>
  <c r="H692" i="1" s="1" a="1"/>
  <c r="H692" i="1" s="1"/>
  <c r="G693" i="1"/>
  <c r="H693" i="1" s="1" a="1"/>
  <c r="H693" i="1" s="1"/>
  <c r="G694" i="1"/>
  <c r="H694" i="1" s="1" a="1"/>
  <c r="H694" i="1" s="1"/>
  <c r="G695" i="1"/>
  <c r="H695" i="1" s="1" a="1"/>
  <c r="H695" i="1" s="1"/>
  <c r="G696" i="1"/>
  <c r="H696" i="1" s="1" a="1"/>
  <c r="H696" i="1" s="1"/>
  <c r="G697" i="1"/>
  <c r="H697" i="1" s="1" a="1"/>
  <c r="H697" i="1" s="1"/>
  <c r="G698" i="1"/>
  <c r="H698" i="1" s="1" a="1"/>
  <c r="H698" i="1" s="1"/>
  <c r="G699" i="1"/>
  <c r="H699" i="1" s="1" a="1"/>
  <c r="H699" i="1" s="1"/>
  <c r="G700" i="1"/>
  <c r="H700" i="1" s="1" a="1"/>
  <c r="H700" i="1" s="1"/>
  <c r="G701" i="1"/>
  <c r="H701" i="1" s="1" a="1"/>
  <c r="H701" i="1" s="1"/>
  <c r="G702" i="1"/>
  <c r="H702" i="1" s="1" a="1"/>
  <c r="H702" i="1" s="1"/>
  <c r="G703" i="1"/>
  <c r="H703" i="1" s="1" a="1"/>
  <c r="H703" i="1" s="1"/>
  <c r="G704" i="1"/>
  <c r="H704" i="1" s="1" a="1"/>
  <c r="H704" i="1" s="1"/>
  <c r="G705" i="1"/>
  <c r="H705" i="1" s="1" a="1"/>
  <c r="H705" i="1" s="1"/>
  <c r="G706" i="1"/>
  <c r="H706" i="1" s="1" a="1"/>
  <c r="H706" i="1" s="1"/>
  <c r="G707" i="1"/>
  <c r="H707" i="1" s="1" a="1"/>
  <c r="H707" i="1" s="1"/>
  <c r="G708" i="1"/>
  <c r="H708" i="1" s="1" a="1"/>
  <c r="H708" i="1" s="1"/>
  <c r="G709" i="1"/>
  <c r="H709" i="1" s="1" a="1"/>
  <c r="H709" i="1" s="1"/>
  <c r="G710" i="1"/>
  <c r="H710" i="1" s="1" a="1"/>
  <c r="H710" i="1" s="1"/>
  <c r="G711" i="1"/>
  <c r="H711" i="1" s="1" a="1"/>
  <c r="H711" i="1" s="1"/>
  <c r="G712" i="1"/>
  <c r="H712" i="1" s="1" a="1"/>
  <c r="H712" i="1" s="1"/>
  <c r="G713" i="1"/>
  <c r="H713" i="1" s="1" a="1"/>
  <c r="H713" i="1" s="1"/>
  <c r="G714" i="1"/>
  <c r="H714" i="1" s="1" a="1"/>
  <c r="H714" i="1" s="1"/>
  <c r="G715" i="1"/>
  <c r="H715" i="1" s="1" a="1"/>
  <c r="H715" i="1" s="1"/>
  <c r="G716" i="1"/>
  <c r="H716" i="1" s="1" a="1"/>
  <c r="H716" i="1" s="1"/>
  <c r="G717" i="1"/>
  <c r="H717" i="1" s="1" a="1"/>
  <c r="H717" i="1" s="1"/>
  <c r="G718" i="1"/>
  <c r="H718" i="1" s="1" a="1"/>
  <c r="H718" i="1" s="1"/>
  <c r="G719" i="1"/>
  <c r="H719" i="1" s="1" a="1"/>
  <c r="H719" i="1" s="1"/>
  <c r="G720" i="1"/>
  <c r="H720" i="1" s="1" a="1"/>
  <c r="H720" i="1" s="1"/>
  <c r="G721" i="1"/>
  <c r="H721" i="1" s="1" a="1"/>
  <c r="H721" i="1" s="1"/>
  <c r="G722" i="1"/>
  <c r="H722" i="1" s="1" a="1"/>
  <c r="H722" i="1" s="1"/>
  <c r="G723" i="1"/>
  <c r="H723" i="1" s="1" a="1"/>
  <c r="H723" i="1" s="1"/>
  <c r="G724" i="1"/>
  <c r="H724" i="1" s="1" a="1"/>
  <c r="H724" i="1" s="1"/>
  <c r="G725" i="1"/>
  <c r="H725" i="1" s="1" a="1"/>
  <c r="H725" i="1" s="1"/>
  <c r="G726" i="1"/>
  <c r="H726" i="1" s="1" a="1"/>
  <c r="H726" i="1" s="1"/>
  <c r="G727" i="1"/>
  <c r="H727" i="1" s="1" a="1"/>
  <c r="H727" i="1" s="1"/>
  <c r="G728" i="1"/>
  <c r="H728" i="1" s="1" a="1"/>
  <c r="H728" i="1" s="1"/>
  <c r="G729" i="1"/>
  <c r="H729" i="1" s="1" a="1"/>
  <c r="H729" i="1" s="1"/>
  <c r="G730" i="1"/>
  <c r="H730" i="1" s="1" a="1"/>
  <c r="H730" i="1" s="1"/>
  <c r="G731" i="1"/>
  <c r="H731" i="1" s="1" a="1"/>
  <c r="H731" i="1" s="1"/>
  <c r="G732" i="1"/>
  <c r="H732" i="1" s="1" a="1"/>
  <c r="H732" i="1" s="1"/>
  <c r="G733" i="1"/>
  <c r="H733" i="1" s="1" a="1"/>
  <c r="H733" i="1" s="1"/>
  <c r="G734" i="1"/>
  <c r="H734" i="1" s="1" a="1"/>
  <c r="H734" i="1" s="1"/>
  <c r="G735" i="1"/>
  <c r="H735" i="1" s="1" a="1"/>
  <c r="H735" i="1" s="1"/>
  <c r="G736" i="1"/>
  <c r="H736" i="1" s="1" a="1"/>
  <c r="H736" i="1" s="1"/>
  <c r="G737" i="1"/>
  <c r="H737" i="1" s="1" a="1"/>
  <c r="H737" i="1" s="1"/>
  <c r="G738" i="1"/>
  <c r="H738" i="1" s="1" a="1"/>
  <c r="H738" i="1" s="1"/>
  <c r="G739" i="1"/>
  <c r="H739" i="1" s="1" a="1"/>
  <c r="H739" i="1" s="1"/>
  <c r="G740" i="1"/>
  <c r="H740" i="1" s="1" a="1"/>
  <c r="H740" i="1" s="1"/>
  <c r="G741" i="1"/>
  <c r="H741" i="1" s="1" a="1"/>
  <c r="H741" i="1" s="1"/>
  <c r="G742" i="1"/>
  <c r="H742" i="1" s="1" a="1"/>
  <c r="H742" i="1" s="1"/>
  <c r="G743" i="1"/>
  <c r="H743" i="1" s="1" a="1"/>
  <c r="H743" i="1" s="1"/>
  <c r="G744" i="1"/>
  <c r="H744" i="1" s="1" a="1"/>
  <c r="H744" i="1" s="1"/>
  <c r="G745" i="1"/>
  <c r="H745" i="1" s="1" a="1"/>
  <c r="H745" i="1" s="1"/>
  <c r="G746" i="1"/>
  <c r="H746" i="1" s="1" a="1"/>
  <c r="H746" i="1" s="1"/>
  <c r="G747" i="1"/>
  <c r="H747" i="1" s="1" a="1"/>
  <c r="H747" i="1" s="1"/>
  <c r="G748" i="1"/>
  <c r="H748" i="1" s="1" a="1"/>
  <c r="H748" i="1" s="1"/>
  <c r="G749" i="1"/>
  <c r="H749" i="1" s="1" a="1"/>
  <c r="H749" i="1" s="1"/>
  <c r="G750" i="1"/>
  <c r="H750" i="1" s="1" a="1"/>
  <c r="H750" i="1" s="1"/>
  <c r="G751" i="1"/>
  <c r="H751" i="1" s="1" a="1"/>
  <c r="H751" i="1" s="1"/>
  <c r="G752" i="1"/>
  <c r="H752" i="1" s="1" a="1"/>
  <c r="H752" i="1" s="1"/>
  <c r="G753" i="1"/>
  <c r="H753" i="1" s="1" a="1"/>
  <c r="H753" i="1" s="1"/>
  <c r="G754" i="1"/>
  <c r="H754" i="1" s="1" a="1"/>
  <c r="H754" i="1" s="1"/>
  <c r="G755" i="1"/>
  <c r="H755" i="1" s="1" a="1"/>
  <c r="H755" i="1" s="1"/>
  <c r="G756" i="1"/>
  <c r="H756" i="1" s="1" a="1"/>
  <c r="H756" i="1" s="1"/>
  <c r="G757" i="1"/>
  <c r="H757" i="1" s="1" a="1"/>
  <c r="H757" i="1" s="1"/>
  <c r="G758" i="1"/>
  <c r="H758" i="1" s="1" a="1"/>
  <c r="H758" i="1" s="1"/>
  <c r="G759" i="1"/>
  <c r="H759" i="1" s="1" a="1"/>
  <c r="H759" i="1" s="1"/>
  <c r="G760" i="1"/>
  <c r="H760" i="1" s="1" a="1"/>
  <c r="H760" i="1" s="1"/>
  <c r="G761" i="1"/>
  <c r="H761" i="1" s="1" a="1"/>
  <c r="H761" i="1" s="1"/>
  <c r="G762" i="1"/>
  <c r="H762" i="1" s="1" a="1"/>
  <c r="H762" i="1" s="1"/>
  <c r="G763" i="1"/>
  <c r="H763" i="1" s="1" a="1"/>
  <c r="H763" i="1" s="1"/>
  <c r="G764" i="1"/>
  <c r="H764" i="1" s="1" a="1"/>
  <c r="H764" i="1" s="1"/>
  <c r="G765" i="1"/>
  <c r="H765" i="1" s="1" a="1"/>
  <c r="H765" i="1" s="1"/>
  <c r="G766" i="1"/>
  <c r="H766" i="1" s="1" a="1"/>
  <c r="H766" i="1" s="1"/>
  <c r="G767" i="1"/>
  <c r="H767" i="1" s="1" a="1"/>
  <c r="H767" i="1" s="1"/>
  <c r="G768" i="1"/>
  <c r="H768" i="1" s="1" a="1"/>
  <c r="H768" i="1" s="1"/>
  <c r="G769" i="1"/>
  <c r="H769" i="1" s="1" a="1"/>
  <c r="H769" i="1" s="1"/>
  <c r="G770" i="1"/>
  <c r="H770" i="1" s="1" a="1"/>
  <c r="H770" i="1" s="1"/>
  <c r="G771" i="1"/>
  <c r="H771" i="1" s="1" a="1"/>
  <c r="H771" i="1" s="1"/>
  <c r="G772" i="1"/>
  <c r="H772" i="1" s="1" a="1"/>
  <c r="H772" i="1" s="1"/>
  <c r="G773" i="1"/>
  <c r="H773" i="1" s="1" a="1"/>
  <c r="H773" i="1" s="1"/>
  <c r="G774" i="1"/>
  <c r="H774" i="1" s="1" a="1"/>
  <c r="H774" i="1" s="1"/>
  <c r="G775" i="1"/>
  <c r="H775" i="1" s="1" a="1"/>
  <c r="H775" i="1" s="1"/>
  <c r="G776" i="1"/>
  <c r="H776" i="1" s="1" a="1"/>
  <c r="H776" i="1" s="1"/>
  <c r="G777" i="1"/>
  <c r="H777" i="1" s="1" a="1"/>
  <c r="H777" i="1" s="1"/>
  <c r="G778" i="1"/>
  <c r="H778" i="1" s="1" a="1"/>
  <c r="H778" i="1" s="1"/>
  <c r="G779" i="1"/>
  <c r="H779" i="1" s="1" a="1"/>
  <c r="H779" i="1" s="1"/>
  <c r="G780" i="1"/>
  <c r="H780" i="1" s="1" a="1"/>
  <c r="H780" i="1" s="1"/>
  <c r="G781" i="1"/>
  <c r="H781" i="1" s="1" a="1"/>
  <c r="H781" i="1" s="1"/>
  <c r="G782" i="1"/>
  <c r="H782" i="1" s="1" a="1"/>
  <c r="H782" i="1" s="1"/>
  <c r="G783" i="1"/>
  <c r="H783" i="1" s="1" a="1"/>
  <c r="H783" i="1" s="1"/>
  <c r="G784" i="1"/>
  <c r="H784" i="1" s="1" a="1"/>
  <c r="H784" i="1" s="1"/>
  <c r="G785" i="1"/>
  <c r="H785" i="1" s="1" a="1"/>
  <c r="H785" i="1" s="1"/>
  <c r="G786" i="1"/>
  <c r="H786" i="1" s="1" a="1"/>
  <c r="H786" i="1" s="1"/>
  <c r="G787" i="1"/>
  <c r="H787" i="1" s="1" a="1"/>
  <c r="H787" i="1" s="1"/>
  <c r="G788" i="1"/>
  <c r="H788" i="1" s="1" a="1"/>
  <c r="H788" i="1" s="1"/>
  <c r="G789" i="1"/>
  <c r="H789" i="1" s="1" a="1"/>
  <c r="H789" i="1" s="1"/>
  <c r="G790" i="1"/>
  <c r="H790" i="1" s="1" a="1"/>
  <c r="H790" i="1" s="1"/>
  <c r="G791" i="1"/>
  <c r="H791" i="1" s="1" a="1"/>
  <c r="H791" i="1" s="1"/>
  <c r="G792" i="1"/>
  <c r="H792" i="1" s="1" a="1"/>
  <c r="H792" i="1" s="1"/>
  <c r="G793" i="1"/>
  <c r="H793" i="1" s="1" a="1"/>
  <c r="H793" i="1" s="1"/>
  <c r="G794" i="1"/>
  <c r="H794" i="1" s="1" a="1"/>
  <c r="H794" i="1" s="1"/>
  <c r="G795" i="1"/>
  <c r="H795" i="1" s="1" a="1"/>
  <c r="H795" i="1" s="1"/>
  <c r="G796" i="1"/>
  <c r="H796" i="1" s="1" a="1"/>
  <c r="H796" i="1" s="1"/>
  <c r="G797" i="1"/>
  <c r="H797" i="1" s="1" a="1"/>
  <c r="H797" i="1" s="1"/>
  <c r="G798" i="1"/>
  <c r="H798" i="1" s="1" a="1"/>
  <c r="H798" i="1" s="1"/>
  <c r="G799" i="1"/>
  <c r="H799" i="1" s="1" a="1"/>
  <c r="H799" i="1" s="1"/>
  <c r="G800" i="1"/>
  <c r="H800" i="1" s="1" a="1"/>
  <c r="H800" i="1" s="1"/>
  <c r="G801" i="1"/>
  <c r="H801" i="1" s="1" a="1"/>
  <c r="H801" i="1" s="1"/>
  <c r="G802" i="1"/>
  <c r="H802" i="1" s="1" a="1"/>
  <c r="H802" i="1" s="1"/>
  <c r="G803" i="1"/>
  <c r="H803" i="1" s="1" a="1"/>
  <c r="H803" i="1" s="1"/>
  <c r="G804" i="1"/>
  <c r="H804" i="1" s="1" a="1"/>
  <c r="H804" i="1" s="1"/>
  <c r="G805" i="1"/>
  <c r="H805" i="1" s="1" a="1"/>
  <c r="H805" i="1" s="1"/>
  <c r="G806" i="1"/>
  <c r="H806" i="1" s="1" a="1"/>
  <c r="H806" i="1" s="1"/>
  <c r="G807" i="1"/>
  <c r="H807" i="1" s="1" a="1"/>
  <c r="H807" i="1" s="1"/>
  <c r="G808" i="1"/>
  <c r="H808" i="1" s="1" a="1"/>
  <c r="H808" i="1" s="1"/>
  <c r="G809" i="1"/>
  <c r="H809" i="1" s="1" a="1"/>
  <c r="H809" i="1" s="1"/>
  <c r="G810" i="1"/>
  <c r="H810" i="1" s="1" a="1"/>
  <c r="H810" i="1" s="1"/>
  <c r="G811" i="1"/>
  <c r="H811" i="1" s="1" a="1"/>
  <c r="H811" i="1" s="1"/>
  <c r="G812" i="1"/>
  <c r="H812" i="1" s="1" a="1"/>
  <c r="H812" i="1" s="1"/>
  <c r="G813" i="1"/>
  <c r="H813" i="1" s="1" a="1"/>
  <c r="H813" i="1" s="1"/>
  <c r="G814" i="1"/>
  <c r="H814" i="1" s="1" a="1"/>
  <c r="H814" i="1" s="1"/>
  <c r="G815" i="1"/>
  <c r="H815" i="1" s="1" a="1"/>
  <c r="H815" i="1" s="1"/>
  <c r="G816" i="1"/>
  <c r="H816" i="1" s="1" a="1"/>
  <c r="H816" i="1" s="1"/>
  <c r="G817" i="1"/>
  <c r="H817" i="1" s="1" a="1"/>
  <c r="H817" i="1" s="1"/>
  <c r="G818" i="1"/>
  <c r="H818" i="1" s="1" a="1"/>
  <c r="H818" i="1" s="1"/>
  <c r="G819" i="1"/>
  <c r="H819" i="1" s="1" a="1"/>
  <c r="H819" i="1" s="1"/>
  <c r="G820" i="1"/>
  <c r="H820" i="1" s="1" a="1"/>
  <c r="H820" i="1" s="1"/>
  <c r="G821" i="1"/>
  <c r="H821" i="1" s="1" a="1"/>
  <c r="H821" i="1" s="1"/>
  <c r="G822" i="1"/>
  <c r="H822" i="1" s="1" a="1"/>
  <c r="H822" i="1" s="1"/>
  <c r="G823" i="1"/>
  <c r="H823" i="1" s="1" a="1"/>
  <c r="H823" i="1" s="1"/>
  <c r="G824" i="1"/>
  <c r="H824" i="1" s="1" a="1"/>
  <c r="H824" i="1" s="1"/>
  <c r="G825" i="1"/>
  <c r="H825" i="1" s="1" a="1"/>
  <c r="H825" i="1" s="1"/>
  <c r="G826" i="1"/>
  <c r="H826" i="1" s="1" a="1"/>
  <c r="H826" i="1" s="1"/>
  <c r="G827" i="1"/>
  <c r="H827" i="1" s="1" a="1"/>
  <c r="H827" i="1" s="1"/>
  <c r="G828" i="1"/>
  <c r="H828" i="1" s="1" a="1"/>
  <c r="H828" i="1" s="1"/>
  <c r="G829" i="1"/>
  <c r="H829" i="1" s="1" a="1"/>
  <c r="H829" i="1" s="1"/>
  <c r="G830" i="1"/>
  <c r="H830" i="1" s="1" a="1"/>
  <c r="H830" i="1" s="1"/>
  <c r="G831" i="1"/>
  <c r="H831" i="1" s="1" a="1"/>
  <c r="H831" i="1" s="1"/>
  <c r="G832" i="1"/>
  <c r="H832" i="1" s="1" a="1"/>
  <c r="H832" i="1" s="1"/>
  <c r="G833" i="1"/>
  <c r="H833" i="1" s="1" a="1"/>
  <c r="H833" i="1" s="1"/>
  <c r="G834" i="1"/>
  <c r="H834" i="1" s="1" a="1"/>
  <c r="H834" i="1" s="1"/>
  <c r="G835" i="1"/>
  <c r="H835" i="1" s="1" a="1"/>
  <c r="H835" i="1" s="1"/>
  <c r="G836" i="1"/>
  <c r="H836" i="1" s="1" a="1"/>
  <c r="H836" i="1" s="1"/>
  <c r="G837" i="1"/>
  <c r="H837" i="1" s="1" a="1"/>
  <c r="H837" i="1" s="1"/>
  <c r="G838" i="1"/>
  <c r="H838" i="1" s="1" a="1"/>
  <c r="H838" i="1" s="1"/>
  <c r="G839" i="1"/>
  <c r="H839" i="1" s="1" a="1"/>
  <c r="H839" i="1" s="1"/>
  <c r="G840" i="1"/>
  <c r="H840" i="1" s="1" a="1"/>
  <c r="H840" i="1" s="1"/>
  <c r="G841" i="1"/>
  <c r="H841" i="1" s="1" a="1"/>
  <c r="H841" i="1" s="1"/>
  <c r="G842" i="1"/>
  <c r="H842" i="1" s="1" a="1"/>
  <c r="H842" i="1" s="1"/>
  <c r="G843" i="1"/>
  <c r="H843" i="1" s="1" a="1"/>
  <c r="H843" i="1" s="1"/>
  <c r="G844" i="1"/>
  <c r="H844" i="1" s="1" a="1"/>
  <c r="H844" i="1" s="1"/>
  <c r="G845" i="1"/>
  <c r="H845" i="1" s="1" a="1"/>
  <c r="H845" i="1" s="1"/>
  <c r="G846" i="1"/>
  <c r="H846" i="1" s="1" a="1"/>
  <c r="H846" i="1" s="1"/>
  <c r="G847" i="1"/>
  <c r="H847" i="1" s="1" a="1"/>
  <c r="H847" i="1" s="1"/>
  <c r="G848" i="1"/>
  <c r="H848" i="1" s="1" a="1"/>
  <c r="H848" i="1" s="1"/>
  <c r="G849" i="1"/>
  <c r="H849" i="1" s="1" a="1"/>
  <c r="H849" i="1" s="1"/>
  <c r="G850" i="1"/>
  <c r="H850" i="1" s="1" a="1"/>
  <c r="H850" i="1" s="1"/>
  <c r="G851" i="1"/>
  <c r="H851" i="1" s="1" a="1"/>
  <c r="H851" i="1" s="1"/>
  <c r="G852" i="1"/>
  <c r="H852" i="1" s="1" a="1"/>
  <c r="H852" i="1" s="1"/>
  <c r="G853" i="1"/>
  <c r="H853" i="1" s="1" a="1"/>
  <c r="H853" i="1" s="1"/>
  <c r="G854" i="1"/>
  <c r="H854" i="1" s="1" a="1"/>
  <c r="H854" i="1" s="1"/>
  <c r="G855" i="1"/>
  <c r="H855" i="1" s="1" a="1"/>
  <c r="H855" i="1" s="1"/>
  <c r="G856" i="1"/>
  <c r="H856" i="1" s="1" a="1"/>
  <c r="H856" i="1" s="1"/>
  <c r="G857" i="1"/>
  <c r="H857" i="1" s="1" a="1"/>
  <c r="H857" i="1" s="1"/>
  <c r="G858" i="1"/>
  <c r="H858" i="1" s="1" a="1"/>
  <c r="H858" i="1" s="1"/>
  <c r="G859" i="1"/>
  <c r="H859" i="1" s="1" a="1"/>
  <c r="H859" i="1" s="1"/>
  <c r="G860" i="1"/>
  <c r="H860" i="1" s="1" a="1"/>
  <c r="H860" i="1" s="1"/>
  <c r="G861" i="1"/>
  <c r="H861" i="1" s="1" a="1"/>
  <c r="H861" i="1" s="1"/>
  <c r="G862" i="1"/>
  <c r="H862" i="1" s="1" a="1"/>
  <c r="H862" i="1" s="1"/>
  <c r="G863" i="1"/>
  <c r="H863" i="1" s="1" a="1"/>
  <c r="H863" i="1" s="1"/>
  <c r="G864" i="1"/>
  <c r="H864" i="1" s="1" a="1"/>
  <c r="H864" i="1" s="1"/>
  <c r="G865" i="1"/>
  <c r="H865" i="1" s="1" a="1"/>
  <c r="H865" i="1" s="1"/>
  <c r="G866" i="1"/>
  <c r="H866" i="1" s="1" a="1"/>
  <c r="H866" i="1" s="1"/>
  <c r="G867" i="1"/>
  <c r="H867" i="1" s="1" a="1"/>
  <c r="H867" i="1" s="1"/>
  <c r="G868" i="1"/>
  <c r="H868" i="1" s="1" a="1"/>
  <c r="H868" i="1" s="1"/>
  <c r="G869" i="1"/>
  <c r="H869" i="1" s="1" a="1"/>
  <c r="H869" i="1" s="1"/>
  <c r="G870" i="1"/>
  <c r="H870" i="1" s="1" a="1"/>
  <c r="H870" i="1" s="1"/>
  <c r="G871" i="1"/>
  <c r="H871" i="1" s="1" a="1"/>
  <c r="H871" i="1" s="1"/>
  <c r="G872" i="1"/>
  <c r="H872" i="1" s="1" a="1"/>
  <c r="H872" i="1" s="1"/>
  <c r="G873" i="1"/>
  <c r="H873" i="1" s="1" a="1"/>
  <c r="H873" i="1" s="1"/>
  <c r="G874" i="1"/>
  <c r="H874" i="1" s="1" a="1"/>
  <c r="H874" i="1" s="1"/>
  <c r="G875" i="1"/>
  <c r="H875" i="1" s="1" a="1"/>
  <c r="H875" i="1" s="1"/>
  <c r="G876" i="1"/>
  <c r="H876" i="1" s="1" a="1"/>
  <c r="H876" i="1" s="1"/>
  <c r="G877" i="1"/>
  <c r="H877" i="1" s="1" a="1"/>
  <c r="H877" i="1" s="1"/>
  <c r="G878" i="1"/>
  <c r="H878" i="1" s="1" a="1"/>
  <c r="H878" i="1" s="1"/>
  <c r="G879" i="1"/>
  <c r="H879" i="1" s="1" a="1"/>
  <c r="H879" i="1" s="1"/>
  <c r="G880" i="1"/>
  <c r="H880" i="1" s="1" a="1"/>
  <c r="H880" i="1" s="1"/>
  <c r="G881" i="1"/>
  <c r="H881" i="1" s="1" a="1"/>
  <c r="H881" i="1" s="1"/>
  <c r="G882" i="1"/>
  <c r="H882" i="1" s="1" a="1"/>
  <c r="H882" i="1" s="1"/>
  <c r="G883" i="1"/>
  <c r="H883" i="1" s="1" a="1"/>
  <c r="H883" i="1" s="1"/>
  <c r="G884" i="1"/>
  <c r="H884" i="1" s="1" a="1"/>
  <c r="H884" i="1" s="1"/>
  <c r="G885" i="1"/>
  <c r="H885" i="1" s="1" a="1"/>
  <c r="H885" i="1" s="1"/>
  <c r="G886" i="1"/>
  <c r="H886" i="1" s="1" a="1"/>
  <c r="H886" i="1" s="1"/>
  <c r="G887" i="1"/>
  <c r="H887" i="1" s="1" a="1"/>
  <c r="H887" i="1" s="1"/>
  <c r="G888" i="1"/>
  <c r="H888" i="1" s="1" a="1"/>
  <c r="H888" i="1" s="1"/>
  <c r="G889" i="1"/>
  <c r="H889" i="1" s="1" a="1"/>
  <c r="H889" i="1" s="1"/>
  <c r="G890" i="1"/>
  <c r="H890" i="1" s="1" a="1"/>
  <c r="H890" i="1" s="1"/>
  <c r="G891" i="1"/>
  <c r="H891" i="1" s="1" a="1"/>
  <c r="H891" i="1" s="1"/>
  <c r="G892" i="1"/>
  <c r="H892" i="1" s="1" a="1"/>
  <c r="H892" i="1" s="1"/>
  <c r="G893" i="1"/>
  <c r="H893" i="1" s="1" a="1"/>
  <c r="H893" i="1" s="1"/>
  <c r="G894" i="1"/>
  <c r="H894" i="1" s="1" a="1"/>
  <c r="H894" i="1" s="1"/>
  <c r="G895" i="1"/>
  <c r="H895" i="1" s="1" a="1"/>
  <c r="H895" i="1" s="1"/>
  <c r="G896" i="1"/>
  <c r="H896" i="1" s="1" a="1"/>
  <c r="H896" i="1" s="1"/>
  <c r="G897" i="1"/>
  <c r="H897" i="1" s="1" a="1"/>
  <c r="H897" i="1" s="1"/>
  <c r="G898" i="1"/>
  <c r="H898" i="1" s="1" a="1"/>
  <c r="H898" i="1" s="1"/>
  <c r="G899" i="1"/>
  <c r="H899" i="1" s="1" a="1"/>
  <c r="H899" i="1" s="1"/>
  <c r="G900" i="1"/>
  <c r="H900" i="1" s="1" a="1"/>
  <c r="H900" i="1" s="1"/>
  <c r="G901" i="1"/>
  <c r="H901" i="1" s="1" a="1"/>
  <c r="H901" i="1" s="1"/>
  <c r="G902" i="1"/>
  <c r="H902" i="1" s="1" a="1"/>
  <c r="H902" i="1" s="1"/>
  <c r="G903" i="1"/>
  <c r="H903" i="1" s="1" a="1"/>
  <c r="H903" i="1" s="1"/>
  <c r="G904" i="1"/>
  <c r="H904" i="1" s="1" a="1"/>
  <c r="H904" i="1" s="1"/>
  <c r="G905" i="1"/>
  <c r="H905" i="1" s="1" a="1"/>
  <c r="H905" i="1" s="1"/>
  <c r="G906" i="1"/>
  <c r="H906" i="1" s="1" a="1"/>
  <c r="H906" i="1" s="1"/>
  <c r="G907" i="1"/>
  <c r="H907" i="1" s="1" a="1"/>
  <c r="H907" i="1" s="1"/>
  <c r="G908" i="1"/>
  <c r="H908" i="1" s="1" a="1"/>
  <c r="H908" i="1" s="1"/>
  <c r="G909" i="1"/>
  <c r="H909" i="1" s="1" a="1"/>
  <c r="H909" i="1" s="1"/>
  <c r="G910" i="1"/>
  <c r="H910" i="1" s="1" a="1"/>
  <c r="H910" i="1" s="1"/>
  <c r="G911" i="1"/>
  <c r="H911" i="1" s="1" a="1"/>
  <c r="H911" i="1" s="1"/>
  <c r="G912" i="1"/>
  <c r="H912" i="1" s="1" a="1"/>
  <c r="H912" i="1" s="1"/>
  <c r="G913" i="1"/>
  <c r="H913" i="1" s="1" a="1"/>
  <c r="H913" i="1" s="1"/>
  <c r="G914" i="1"/>
  <c r="H914" i="1" s="1" a="1"/>
  <c r="H914" i="1" s="1"/>
  <c r="G915" i="1"/>
  <c r="H915" i="1" s="1" a="1"/>
  <c r="H915" i="1" s="1"/>
  <c r="G916" i="1"/>
  <c r="H916" i="1" s="1" a="1"/>
  <c r="H916" i="1" s="1"/>
  <c r="G917" i="1"/>
  <c r="H917" i="1" s="1" a="1"/>
  <c r="H917" i="1" s="1"/>
  <c r="G918" i="1"/>
  <c r="H918" i="1" s="1" a="1"/>
  <c r="H918" i="1" s="1"/>
  <c r="G919" i="1"/>
  <c r="H919" i="1" s="1" a="1"/>
  <c r="H919" i="1" s="1"/>
  <c r="G920" i="1"/>
  <c r="H920" i="1" s="1" a="1"/>
  <c r="H920" i="1" s="1"/>
  <c r="G921" i="1"/>
  <c r="H921" i="1" s="1" a="1"/>
  <c r="H921" i="1" s="1"/>
  <c r="G922" i="1"/>
  <c r="H922" i="1" s="1" a="1"/>
  <c r="H922" i="1" s="1"/>
  <c r="G923" i="1"/>
  <c r="H923" i="1" s="1" a="1"/>
  <c r="H923" i="1" s="1"/>
  <c r="G924" i="1"/>
  <c r="H924" i="1" s="1" a="1"/>
  <c r="H924" i="1" s="1"/>
  <c r="G925" i="1"/>
  <c r="H925" i="1" s="1" a="1"/>
  <c r="H925" i="1" s="1"/>
  <c r="G926" i="1"/>
  <c r="H926" i="1" s="1" a="1"/>
  <c r="H926" i="1" s="1"/>
  <c r="G927" i="1"/>
  <c r="H927" i="1" s="1" a="1"/>
  <c r="H927" i="1" s="1"/>
  <c r="G928" i="1"/>
  <c r="H928" i="1" s="1" a="1"/>
  <c r="H928" i="1" s="1"/>
  <c r="G929" i="1"/>
  <c r="H929" i="1" s="1" a="1"/>
  <c r="H929" i="1" s="1"/>
  <c r="G930" i="1"/>
  <c r="H930" i="1" s="1" a="1"/>
  <c r="H930" i="1" s="1"/>
  <c r="G931" i="1"/>
  <c r="H931" i="1" s="1" a="1"/>
  <c r="H931" i="1" s="1"/>
  <c r="G932" i="1"/>
  <c r="H932" i="1" s="1" a="1"/>
  <c r="H932" i="1" s="1"/>
  <c r="G933" i="1"/>
  <c r="H933" i="1" s="1" a="1"/>
  <c r="H933" i="1" s="1"/>
  <c r="G934" i="1"/>
  <c r="H934" i="1" s="1" a="1"/>
  <c r="H934" i="1" s="1"/>
  <c r="G935" i="1"/>
  <c r="H935" i="1" s="1" a="1"/>
  <c r="H935" i="1" s="1"/>
  <c r="G936" i="1"/>
  <c r="H936" i="1" s="1" a="1"/>
  <c r="H936" i="1" s="1"/>
  <c r="G937" i="1"/>
  <c r="H937" i="1" s="1" a="1"/>
  <c r="H937" i="1" s="1"/>
  <c r="G938" i="1"/>
  <c r="H938" i="1" s="1" a="1"/>
  <c r="H938" i="1" s="1"/>
  <c r="G939" i="1"/>
  <c r="H939" i="1" s="1" a="1"/>
  <c r="H939" i="1" s="1"/>
  <c r="G940" i="1"/>
  <c r="H940" i="1" s="1" a="1"/>
  <c r="H940" i="1" s="1"/>
  <c r="G941" i="1"/>
  <c r="H941" i="1" s="1" a="1"/>
  <c r="H941" i="1" s="1"/>
  <c r="G942" i="1"/>
  <c r="H942" i="1" s="1" a="1"/>
  <c r="H942" i="1" s="1"/>
  <c r="G943" i="1"/>
  <c r="H943" i="1" s="1" a="1"/>
  <c r="H943" i="1" s="1"/>
  <c r="G944" i="1"/>
  <c r="H944" i="1" s="1" a="1"/>
  <c r="H944" i="1" s="1"/>
  <c r="G945" i="1"/>
  <c r="H945" i="1" s="1" a="1"/>
  <c r="H945" i="1" s="1"/>
  <c r="G946" i="1"/>
  <c r="H946" i="1" s="1" a="1"/>
  <c r="H946" i="1" s="1"/>
  <c r="G947" i="1"/>
  <c r="H947" i="1" s="1" a="1"/>
  <c r="H947" i="1" s="1"/>
  <c r="G948" i="1"/>
  <c r="H948" i="1" s="1" a="1"/>
  <c r="H948" i="1" s="1"/>
  <c r="G949" i="1"/>
  <c r="H949" i="1" s="1" a="1"/>
  <c r="H949" i="1" s="1"/>
  <c r="G950" i="1"/>
  <c r="H950" i="1" s="1" a="1"/>
  <c r="H950" i="1" s="1"/>
  <c r="G951" i="1"/>
  <c r="H951" i="1" s="1" a="1"/>
  <c r="H951" i="1" s="1"/>
  <c r="G952" i="1"/>
  <c r="H952" i="1" s="1" a="1"/>
  <c r="H952" i="1" s="1"/>
  <c r="G953" i="1"/>
  <c r="H953" i="1" s="1" a="1"/>
  <c r="H953" i="1" s="1"/>
  <c r="G954" i="1"/>
  <c r="H954" i="1" s="1" a="1"/>
  <c r="H954" i="1" s="1"/>
  <c r="G955" i="1"/>
  <c r="H955" i="1" s="1" a="1"/>
  <c r="H955" i="1" s="1"/>
  <c r="G956" i="1"/>
  <c r="H956" i="1" s="1" a="1"/>
  <c r="H956" i="1" s="1"/>
  <c r="G957" i="1"/>
  <c r="H957" i="1" s="1" a="1"/>
  <c r="H957" i="1" s="1"/>
  <c r="G958" i="1"/>
  <c r="H958" i="1" s="1" a="1"/>
  <c r="H958" i="1" s="1"/>
  <c r="G959" i="1"/>
  <c r="H959" i="1" s="1" a="1"/>
  <c r="H959" i="1" s="1"/>
  <c r="G960" i="1"/>
  <c r="H960" i="1" s="1" a="1"/>
  <c r="H960" i="1" s="1"/>
  <c r="G961" i="1"/>
  <c r="H961" i="1" s="1" a="1"/>
  <c r="H961" i="1" s="1"/>
  <c r="G962" i="1"/>
  <c r="H962" i="1" s="1" a="1"/>
  <c r="H962" i="1" s="1"/>
  <c r="G963" i="1"/>
  <c r="H963" i="1" s="1" a="1"/>
  <c r="H963" i="1" s="1"/>
  <c r="G964" i="1"/>
  <c r="H964" i="1" s="1" a="1"/>
  <c r="H964" i="1" s="1"/>
  <c r="G965" i="1"/>
  <c r="H965" i="1" s="1" a="1"/>
  <c r="H965" i="1" s="1"/>
  <c r="G966" i="1"/>
  <c r="H966" i="1" s="1" a="1"/>
  <c r="H966" i="1" s="1"/>
  <c r="G967" i="1"/>
  <c r="H967" i="1" s="1" a="1"/>
  <c r="H967" i="1" s="1"/>
  <c r="G968" i="1"/>
  <c r="H968" i="1" s="1" a="1"/>
  <c r="H968" i="1" s="1"/>
  <c r="G969" i="1"/>
  <c r="H969" i="1" s="1" a="1"/>
  <c r="H969" i="1" s="1"/>
  <c r="G970" i="1"/>
  <c r="H970" i="1" s="1" a="1"/>
  <c r="H970" i="1" s="1"/>
  <c r="G971" i="1"/>
  <c r="H971" i="1" s="1" a="1"/>
  <c r="H971" i="1" s="1"/>
  <c r="G972" i="1"/>
  <c r="H972" i="1" s="1" a="1"/>
  <c r="H972" i="1" s="1"/>
  <c r="G973" i="1"/>
  <c r="H973" i="1" s="1" a="1"/>
  <c r="H973" i="1" s="1"/>
  <c r="G974" i="1"/>
  <c r="H974" i="1" s="1" a="1"/>
  <c r="H974" i="1" s="1"/>
  <c r="G975" i="1"/>
  <c r="H975" i="1" s="1" a="1"/>
  <c r="H975" i="1" s="1"/>
  <c r="G976" i="1"/>
  <c r="H976" i="1" s="1" a="1"/>
  <c r="H976" i="1" s="1"/>
  <c r="G977" i="1"/>
  <c r="H977" i="1" s="1" a="1"/>
  <c r="H977" i="1" s="1"/>
  <c r="G978" i="1"/>
  <c r="H978" i="1" s="1" a="1"/>
  <c r="H978" i="1" s="1"/>
  <c r="G979" i="1"/>
  <c r="H979" i="1" s="1" a="1"/>
  <c r="H979" i="1" s="1"/>
  <c r="G980" i="1"/>
  <c r="H980" i="1" s="1" a="1"/>
  <c r="H980" i="1" s="1"/>
  <c r="G981" i="1"/>
  <c r="H981" i="1" s="1" a="1"/>
  <c r="H981" i="1" s="1"/>
  <c r="G982" i="1"/>
  <c r="H982" i="1" s="1" a="1"/>
  <c r="H982" i="1" s="1"/>
  <c r="G983" i="1"/>
  <c r="H983" i="1" s="1" a="1"/>
  <c r="H983" i="1" s="1"/>
  <c r="G984" i="1"/>
  <c r="H984" i="1" s="1" a="1"/>
  <c r="H984" i="1" s="1"/>
  <c r="G985" i="1"/>
  <c r="H985" i="1" s="1" a="1"/>
  <c r="H985" i="1" s="1"/>
  <c r="G986" i="1"/>
  <c r="H986" i="1" s="1" a="1"/>
  <c r="H986" i="1" s="1"/>
  <c r="G987" i="1"/>
  <c r="H987" i="1" s="1" a="1"/>
  <c r="H987" i="1" s="1"/>
  <c r="G988" i="1"/>
  <c r="H988" i="1" s="1" a="1"/>
  <c r="H988" i="1" s="1"/>
  <c r="G989" i="1"/>
  <c r="H989" i="1" s="1" a="1"/>
  <c r="H989" i="1" s="1"/>
  <c r="G990" i="1"/>
  <c r="H990" i="1" s="1" a="1"/>
  <c r="H990" i="1" s="1"/>
  <c r="G991" i="1"/>
  <c r="H991" i="1" s="1" a="1"/>
  <c r="H991" i="1" s="1"/>
  <c r="G992" i="1"/>
  <c r="H992" i="1" s="1" a="1"/>
  <c r="H992" i="1" s="1"/>
  <c r="G993" i="1"/>
  <c r="H993" i="1" s="1" a="1"/>
  <c r="H993" i="1" s="1"/>
  <c r="G994" i="1"/>
  <c r="H994" i="1" s="1" a="1"/>
  <c r="H994" i="1" s="1"/>
  <c r="G995" i="1"/>
  <c r="H995" i="1" s="1" a="1"/>
  <c r="H995" i="1" s="1"/>
  <c r="G996" i="1"/>
  <c r="H996" i="1" s="1" a="1"/>
  <c r="H996" i="1" s="1"/>
  <c r="G997" i="1"/>
  <c r="H997" i="1" s="1" a="1"/>
  <c r="H997" i="1" s="1"/>
  <c r="G998" i="1"/>
  <c r="H998" i="1" s="1" a="1"/>
  <c r="H998" i="1" s="1"/>
  <c r="G999" i="1"/>
  <c r="H999" i="1" s="1" a="1"/>
  <c r="H999" i="1" s="1"/>
  <c r="G1000" i="1"/>
  <c r="H1000" i="1" s="1" a="1"/>
  <c r="H1000" i="1" s="1"/>
  <c r="G1001" i="1"/>
  <c r="H1001" i="1" s="1" a="1"/>
  <c r="H1001" i="1" s="1"/>
  <c r="AJ1979" i="1"/>
  <c r="AJ1978" i="1"/>
  <c r="AJ1977" i="1"/>
  <c r="AJ1976" i="1"/>
  <c r="AJ1975" i="1"/>
  <c r="AJ1974" i="1"/>
  <c r="AJ1973" i="1"/>
  <c r="AJ1972" i="1"/>
  <c r="AJ1971" i="1"/>
  <c r="AJ1970" i="1"/>
  <c r="AJ1969" i="1"/>
  <c r="AJ1968" i="1"/>
  <c r="AJ1967" i="1"/>
  <c r="AJ1966" i="1"/>
  <c r="AJ1965" i="1"/>
  <c r="AJ1964" i="1"/>
  <c r="AJ1963" i="1"/>
  <c r="AJ1962" i="1"/>
  <c r="AJ1961" i="1"/>
  <c r="AJ1960" i="1"/>
  <c r="AJ1959" i="1"/>
  <c r="AJ1958" i="1"/>
  <c r="AJ1957" i="1"/>
  <c r="AJ1956" i="1"/>
  <c r="AJ1955" i="1"/>
  <c r="AJ1954" i="1"/>
  <c r="AJ1953" i="1"/>
  <c r="AJ1952" i="1"/>
  <c r="AJ1951" i="1"/>
  <c r="AJ1950" i="1"/>
  <c r="AJ1949" i="1"/>
  <c r="AJ1948" i="1"/>
  <c r="AJ1947" i="1"/>
  <c r="AJ1946" i="1"/>
  <c r="AJ1945" i="1"/>
  <c r="AJ1944" i="1"/>
  <c r="AJ1943" i="1"/>
  <c r="AJ1942" i="1"/>
  <c r="AJ1941" i="1"/>
  <c r="AJ1940" i="1"/>
  <c r="AJ1939" i="1"/>
  <c r="AJ1938" i="1"/>
  <c r="AJ1937" i="1"/>
  <c r="AJ1936" i="1"/>
  <c r="AJ1935" i="1"/>
  <c r="AJ1934" i="1"/>
  <c r="AJ1933" i="1"/>
  <c r="AJ1932" i="1"/>
  <c r="AJ1931" i="1"/>
  <c r="AJ1930" i="1"/>
  <c r="AJ1929" i="1"/>
  <c r="AJ1928" i="1"/>
  <c r="AJ1927" i="1"/>
  <c r="AJ1926" i="1"/>
  <c r="AJ1925" i="1"/>
  <c r="AJ1924" i="1"/>
  <c r="AJ1923" i="1"/>
  <c r="AJ1922" i="1"/>
  <c r="AJ1921" i="1"/>
  <c r="AJ1920" i="1"/>
  <c r="AJ1919" i="1"/>
  <c r="AJ1918" i="1"/>
  <c r="AJ1917" i="1"/>
  <c r="AJ1916" i="1"/>
  <c r="AJ1915" i="1"/>
  <c r="AJ1914" i="1"/>
  <c r="AJ1913" i="1"/>
  <c r="AJ1912" i="1"/>
  <c r="AJ1911" i="1"/>
  <c r="AJ1910" i="1"/>
  <c r="AJ1909" i="1"/>
  <c r="AJ1908" i="1"/>
  <c r="AJ1907" i="1"/>
  <c r="AJ1906" i="1"/>
  <c r="AJ1905" i="1"/>
  <c r="AJ1904" i="1"/>
  <c r="AJ1903" i="1"/>
  <c r="AJ1902" i="1"/>
  <c r="AJ1901" i="1"/>
  <c r="AJ1900" i="1"/>
  <c r="AJ1899" i="1"/>
  <c r="AJ1898" i="1"/>
  <c r="AJ1897" i="1"/>
  <c r="AJ1896" i="1"/>
  <c r="AJ1895" i="1"/>
  <c r="AJ1894" i="1"/>
  <c r="AJ1893" i="1"/>
  <c r="AJ1892" i="1"/>
  <c r="AJ1891" i="1"/>
  <c r="AJ1890" i="1"/>
  <c r="AJ1889" i="1"/>
  <c r="AJ1888" i="1"/>
  <c r="AJ1887" i="1"/>
  <c r="AJ1886" i="1"/>
  <c r="AJ1885" i="1"/>
  <c r="AJ1884" i="1"/>
  <c r="AJ1883" i="1"/>
  <c r="AJ1882" i="1"/>
  <c r="AJ1881" i="1"/>
  <c r="AJ1880" i="1"/>
  <c r="AJ1879" i="1"/>
  <c r="AJ1878" i="1"/>
  <c r="AJ1877" i="1"/>
  <c r="AJ1876" i="1"/>
  <c r="AJ1875" i="1"/>
  <c r="AJ1874" i="1"/>
  <c r="AJ1873" i="1"/>
  <c r="AJ1872" i="1"/>
  <c r="AJ1871" i="1"/>
  <c r="AJ1870" i="1"/>
  <c r="AJ1869" i="1"/>
  <c r="AJ1868" i="1"/>
  <c r="AJ1867" i="1"/>
  <c r="AJ1866" i="1"/>
  <c r="AJ1865" i="1"/>
  <c r="AJ1864" i="1"/>
  <c r="AJ1863" i="1"/>
  <c r="AJ1862" i="1"/>
  <c r="AJ1861" i="1"/>
  <c r="AJ1860" i="1"/>
  <c r="AJ1859" i="1"/>
  <c r="AJ1858" i="1"/>
  <c r="AJ1857" i="1"/>
  <c r="AJ1856" i="1"/>
  <c r="AJ1855" i="1"/>
  <c r="AJ1854" i="1"/>
  <c r="AJ1853" i="1"/>
  <c r="AJ1852" i="1"/>
  <c r="AJ1851" i="1"/>
  <c r="AJ1850" i="1"/>
  <c r="AJ1849" i="1"/>
  <c r="AJ1848" i="1"/>
  <c r="AJ1847" i="1"/>
  <c r="AJ1846" i="1"/>
  <c r="AJ1845" i="1"/>
  <c r="AJ1844" i="1"/>
  <c r="AJ1843" i="1"/>
  <c r="AJ1842" i="1"/>
  <c r="AJ1841" i="1"/>
  <c r="AJ1840" i="1"/>
  <c r="AJ1839" i="1"/>
  <c r="AJ1838" i="1"/>
  <c r="AJ1837" i="1"/>
  <c r="AJ1836" i="1"/>
  <c r="AJ1835" i="1"/>
  <c r="AJ1834" i="1"/>
  <c r="AJ1833" i="1"/>
  <c r="AJ1832" i="1"/>
  <c r="AJ1831" i="1"/>
  <c r="AJ1830" i="1"/>
  <c r="AJ1829" i="1"/>
  <c r="AJ1828" i="1"/>
  <c r="AJ1827" i="1"/>
  <c r="AJ1826" i="1"/>
  <c r="AJ1825" i="1"/>
  <c r="AJ1824" i="1"/>
  <c r="AJ1823" i="1"/>
  <c r="AJ1822" i="1"/>
  <c r="AJ1821" i="1"/>
  <c r="AJ1820" i="1"/>
  <c r="AJ1819" i="1"/>
  <c r="AJ1818" i="1"/>
  <c r="AJ1817" i="1"/>
  <c r="AJ1816" i="1"/>
  <c r="AJ1815" i="1"/>
  <c r="AJ1814" i="1"/>
  <c r="AJ1813" i="1"/>
  <c r="AJ1812" i="1"/>
  <c r="AJ1811" i="1"/>
  <c r="AJ1810" i="1"/>
  <c r="AJ1809" i="1"/>
  <c r="AJ1808" i="1"/>
  <c r="AJ1807" i="1"/>
  <c r="AJ1806" i="1"/>
  <c r="AJ1805" i="1"/>
  <c r="AJ1804" i="1"/>
  <c r="AJ1803" i="1"/>
  <c r="AJ1802" i="1"/>
  <c r="AJ1801" i="1"/>
  <c r="AJ1800" i="1"/>
  <c r="AJ1799" i="1"/>
  <c r="AJ1798" i="1"/>
  <c r="AJ1797" i="1"/>
  <c r="AJ1796" i="1"/>
  <c r="AJ1795" i="1"/>
  <c r="AJ1794" i="1"/>
  <c r="AJ1793" i="1"/>
  <c r="AJ1792" i="1"/>
  <c r="AJ1791" i="1"/>
  <c r="AJ1790" i="1"/>
  <c r="AJ1789" i="1"/>
  <c r="AJ1788" i="1"/>
  <c r="AJ1787" i="1"/>
  <c r="AJ1786" i="1"/>
  <c r="AJ1785" i="1"/>
  <c r="AJ1784" i="1"/>
  <c r="AJ1783" i="1"/>
  <c r="AJ1782" i="1"/>
  <c r="AJ1781" i="1"/>
  <c r="AJ1780" i="1"/>
  <c r="AJ1779" i="1"/>
  <c r="AJ1778" i="1"/>
  <c r="AJ1777" i="1"/>
  <c r="AJ1776" i="1"/>
  <c r="AJ1775" i="1"/>
  <c r="AJ1774" i="1"/>
  <c r="AJ1773" i="1"/>
  <c r="AJ1772" i="1"/>
  <c r="AJ1771" i="1"/>
  <c r="AJ1770" i="1"/>
  <c r="AJ1769" i="1"/>
  <c r="AJ1768" i="1"/>
  <c r="AJ1767" i="1"/>
  <c r="AJ1766" i="1"/>
  <c r="AJ1765" i="1"/>
  <c r="AJ1764" i="1"/>
  <c r="AJ1763" i="1"/>
  <c r="AJ1762" i="1"/>
  <c r="AJ1761" i="1"/>
  <c r="AJ1760" i="1"/>
  <c r="AJ1759" i="1"/>
  <c r="AJ1758" i="1"/>
  <c r="AJ1757" i="1"/>
  <c r="AJ1756" i="1"/>
  <c r="AJ1755" i="1"/>
  <c r="AJ1754" i="1"/>
  <c r="AJ1753" i="1"/>
  <c r="AJ1752" i="1"/>
  <c r="AJ1751" i="1"/>
  <c r="AJ1750" i="1"/>
  <c r="AJ1749" i="1"/>
  <c r="AJ1748" i="1"/>
  <c r="AJ1747" i="1"/>
  <c r="AJ1746" i="1"/>
  <c r="AJ1745" i="1"/>
  <c r="AJ1744" i="1"/>
  <c r="AJ1743" i="1"/>
  <c r="AJ1742" i="1"/>
  <c r="AJ1741" i="1"/>
  <c r="AJ1740" i="1"/>
  <c r="AJ1739" i="1"/>
  <c r="AJ1738" i="1"/>
  <c r="AJ1737" i="1"/>
  <c r="AJ1736" i="1"/>
  <c r="AJ1735" i="1"/>
  <c r="AJ1734" i="1"/>
  <c r="AJ1733" i="1"/>
  <c r="AJ1732" i="1"/>
  <c r="AJ1731" i="1"/>
  <c r="AJ1730" i="1"/>
  <c r="AJ1729" i="1"/>
  <c r="AJ1728" i="1"/>
  <c r="AJ1727" i="1"/>
  <c r="AJ1726" i="1"/>
  <c r="AJ1725" i="1"/>
  <c r="AJ1724" i="1"/>
  <c r="AJ1723" i="1"/>
  <c r="AJ1722" i="1"/>
  <c r="AJ1721" i="1"/>
  <c r="AJ1720" i="1"/>
  <c r="AJ1719" i="1"/>
  <c r="AJ1718" i="1"/>
  <c r="AJ1717" i="1"/>
  <c r="AJ1716" i="1"/>
  <c r="AJ1715" i="1"/>
  <c r="AJ1714" i="1"/>
  <c r="AJ1713" i="1"/>
  <c r="AJ1712" i="1"/>
  <c r="AJ1711" i="1"/>
  <c r="AJ1710" i="1"/>
  <c r="AJ1709" i="1"/>
  <c r="AJ1708" i="1"/>
  <c r="AJ1707" i="1"/>
  <c r="AJ1706" i="1"/>
  <c r="AJ1705" i="1"/>
  <c r="AJ1704" i="1"/>
  <c r="AJ1703" i="1"/>
  <c r="AJ1702" i="1"/>
  <c r="AJ1701" i="1"/>
  <c r="AJ1700" i="1"/>
  <c r="AJ1699" i="1"/>
  <c r="AJ1698" i="1"/>
  <c r="AJ1697" i="1"/>
  <c r="AJ1696" i="1"/>
  <c r="AJ1695" i="1"/>
  <c r="AJ1694" i="1"/>
  <c r="AJ1693" i="1"/>
  <c r="AJ1692" i="1"/>
  <c r="AJ1691" i="1"/>
  <c r="AJ1690" i="1"/>
  <c r="AJ1689" i="1"/>
  <c r="AJ1688" i="1"/>
  <c r="AJ1687" i="1"/>
  <c r="AJ1686" i="1"/>
  <c r="AJ1685" i="1"/>
  <c r="AJ1684" i="1"/>
  <c r="AJ1683" i="1"/>
  <c r="AJ1682" i="1"/>
  <c r="AJ1681" i="1"/>
  <c r="AJ1680" i="1"/>
  <c r="AJ1679" i="1"/>
  <c r="AJ1678" i="1"/>
  <c r="AJ1677" i="1"/>
  <c r="AJ1676" i="1"/>
  <c r="AJ1675" i="1"/>
  <c r="AJ1674" i="1"/>
  <c r="AJ1673" i="1"/>
  <c r="AJ1672" i="1"/>
  <c r="AJ1671" i="1"/>
  <c r="AJ1670" i="1"/>
  <c r="AJ1669" i="1"/>
  <c r="AJ1668" i="1"/>
  <c r="AJ1667" i="1"/>
  <c r="AJ1666" i="1"/>
  <c r="AJ1665" i="1"/>
  <c r="AJ1664" i="1"/>
  <c r="AJ1663" i="1"/>
  <c r="AJ1662" i="1"/>
  <c r="AJ1661" i="1"/>
  <c r="AJ1660" i="1"/>
  <c r="AJ1659" i="1"/>
  <c r="AJ1658" i="1"/>
  <c r="AJ1657" i="1"/>
  <c r="AJ1656" i="1"/>
  <c r="AJ1655" i="1"/>
  <c r="AJ1654" i="1"/>
  <c r="AJ1653" i="1"/>
  <c r="AJ1652" i="1"/>
  <c r="AJ1651" i="1"/>
  <c r="AJ1650" i="1"/>
  <c r="AJ1649" i="1"/>
  <c r="AJ1648" i="1"/>
  <c r="AJ1647" i="1"/>
  <c r="AJ1646" i="1"/>
  <c r="AJ1645" i="1"/>
  <c r="AJ1644" i="1"/>
  <c r="AJ1643" i="1"/>
  <c r="AJ1642" i="1"/>
  <c r="AJ1641" i="1"/>
  <c r="AJ1640" i="1"/>
  <c r="AJ1639" i="1"/>
  <c r="AJ1638" i="1"/>
  <c r="AJ1637" i="1"/>
  <c r="AJ1636" i="1"/>
  <c r="AJ1635" i="1"/>
  <c r="AJ1634" i="1"/>
  <c r="AJ1633" i="1"/>
  <c r="AJ1632" i="1"/>
  <c r="AJ1631" i="1"/>
  <c r="AJ1630" i="1"/>
  <c r="AJ1629" i="1"/>
  <c r="AJ1628" i="1"/>
  <c r="AJ1627" i="1"/>
  <c r="AJ1626" i="1"/>
  <c r="AJ1625" i="1"/>
  <c r="AJ1624" i="1"/>
  <c r="AJ1623" i="1"/>
  <c r="AJ1622" i="1"/>
  <c r="AJ1621" i="1"/>
  <c r="AJ1620" i="1"/>
  <c r="AJ1619" i="1"/>
  <c r="AJ1618" i="1"/>
  <c r="AJ1617" i="1"/>
  <c r="AJ1616" i="1"/>
  <c r="AJ1615" i="1"/>
  <c r="AJ1614" i="1"/>
  <c r="AJ1613" i="1"/>
  <c r="AJ1612" i="1"/>
  <c r="AJ1611" i="1"/>
  <c r="AJ1610" i="1"/>
  <c r="AJ1609" i="1"/>
  <c r="AJ1608" i="1"/>
  <c r="AJ1607" i="1"/>
  <c r="AJ1606" i="1"/>
  <c r="AJ1605" i="1"/>
  <c r="AJ1604" i="1"/>
  <c r="AJ1603" i="1"/>
  <c r="AJ1602" i="1"/>
  <c r="AJ1601" i="1"/>
  <c r="AJ1600" i="1"/>
  <c r="AJ1599" i="1"/>
  <c r="AJ1598" i="1"/>
  <c r="AJ1597" i="1"/>
  <c r="AJ1596" i="1"/>
  <c r="AJ1595" i="1"/>
  <c r="AJ1594" i="1"/>
  <c r="AJ1593" i="1"/>
  <c r="AJ1592" i="1"/>
  <c r="AJ1591" i="1"/>
  <c r="AJ1590" i="1"/>
  <c r="AJ1589" i="1"/>
  <c r="AJ1588" i="1"/>
  <c r="AJ1587" i="1"/>
  <c r="AJ1586" i="1"/>
  <c r="AJ1585" i="1"/>
  <c r="AJ1584" i="1"/>
  <c r="AJ1583" i="1"/>
  <c r="AJ1582" i="1"/>
  <c r="AJ1581" i="1"/>
  <c r="AJ1580" i="1"/>
  <c r="AJ1579" i="1"/>
  <c r="AJ1578" i="1"/>
  <c r="AJ1577" i="1"/>
  <c r="AJ1576" i="1"/>
  <c r="AJ1575" i="1"/>
  <c r="AJ1574" i="1"/>
  <c r="AJ1573" i="1"/>
  <c r="AJ1572" i="1"/>
  <c r="AJ1571" i="1"/>
  <c r="AJ1570" i="1"/>
  <c r="AJ1569" i="1"/>
  <c r="AJ1568" i="1"/>
  <c r="AJ1567" i="1"/>
  <c r="AJ1566" i="1"/>
  <c r="AJ1565" i="1"/>
  <c r="AJ1564" i="1"/>
  <c r="AJ1563" i="1"/>
  <c r="AJ1562" i="1"/>
  <c r="AJ1561" i="1"/>
  <c r="AJ1560" i="1"/>
  <c r="AJ1559" i="1"/>
  <c r="AJ1558" i="1"/>
  <c r="AJ1557" i="1"/>
  <c r="AJ1556" i="1"/>
  <c r="AJ1555" i="1"/>
  <c r="AJ1554" i="1"/>
  <c r="AJ1553" i="1"/>
  <c r="AJ1552" i="1"/>
  <c r="AJ1551" i="1"/>
  <c r="AJ1550" i="1"/>
  <c r="AJ1549" i="1"/>
  <c r="AJ1548" i="1"/>
  <c r="AJ1547" i="1"/>
  <c r="AJ1546" i="1"/>
  <c r="AJ1545" i="1"/>
  <c r="AJ1544" i="1"/>
  <c r="AJ1543" i="1"/>
  <c r="AJ1542" i="1"/>
  <c r="AJ1541" i="1"/>
  <c r="AJ1540" i="1"/>
  <c r="AJ1539" i="1"/>
  <c r="AJ1538" i="1"/>
  <c r="AJ1537" i="1"/>
  <c r="AJ1536" i="1"/>
  <c r="AJ1535" i="1"/>
  <c r="AJ1534" i="1"/>
  <c r="AJ1533" i="1"/>
  <c r="AJ1532" i="1"/>
  <c r="AJ1531" i="1"/>
  <c r="AJ1530" i="1"/>
  <c r="AJ1529" i="1"/>
  <c r="AJ1528" i="1"/>
  <c r="AJ1527" i="1"/>
  <c r="AJ1526" i="1"/>
  <c r="AJ1525" i="1"/>
  <c r="AJ1524" i="1"/>
  <c r="AJ1523" i="1"/>
  <c r="AJ1522" i="1"/>
  <c r="AJ1521" i="1"/>
  <c r="AJ1520" i="1"/>
  <c r="AJ1519" i="1"/>
  <c r="AJ1518" i="1"/>
  <c r="AJ1517" i="1"/>
  <c r="AJ1516" i="1"/>
  <c r="AJ1515" i="1"/>
  <c r="AJ1514" i="1"/>
  <c r="AJ1513" i="1"/>
  <c r="AJ1512" i="1"/>
  <c r="AJ1511" i="1"/>
  <c r="AJ1510" i="1"/>
  <c r="AJ1509" i="1"/>
  <c r="AJ1508" i="1"/>
  <c r="AJ1507" i="1"/>
  <c r="AJ1506" i="1"/>
  <c r="AJ1505" i="1"/>
  <c r="AJ1504" i="1"/>
  <c r="AJ1503" i="1"/>
  <c r="AJ1502" i="1"/>
  <c r="AJ1501" i="1"/>
  <c r="AJ1500" i="1"/>
  <c r="AJ1499" i="1"/>
  <c r="AJ1498" i="1"/>
  <c r="AJ1497" i="1"/>
  <c r="AJ1496" i="1"/>
  <c r="AJ1495" i="1"/>
  <c r="AJ1494" i="1"/>
  <c r="AJ1493" i="1"/>
  <c r="AJ1492" i="1"/>
  <c r="AJ1491" i="1"/>
  <c r="AJ1490" i="1"/>
  <c r="AJ1489" i="1"/>
  <c r="AJ1488" i="1"/>
  <c r="AJ1487" i="1"/>
  <c r="AJ1486" i="1"/>
  <c r="AJ1485" i="1"/>
  <c r="AJ1484" i="1"/>
  <c r="AJ1483" i="1"/>
  <c r="AJ1482" i="1"/>
  <c r="AJ1481" i="1"/>
  <c r="AJ1480" i="1"/>
  <c r="AJ1479" i="1"/>
  <c r="AJ1478" i="1"/>
  <c r="AJ1477" i="1"/>
  <c r="AJ1476" i="1"/>
  <c r="AJ1475" i="1"/>
  <c r="AJ1474" i="1"/>
  <c r="AJ1473" i="1"/>
  <c r="AJ1472" i="1"/>
  <c r="AJ1471" i="1"/>
  <c r="AJ1470" i="1"/>
  <c r="AJ1469" i="1"/>
  <c r="AJ1468" i="1"/>
  <c r="AJ1467" i="1"/>
  <c r="AJ1466" i="1"/>
  <c r="AJ1465" i="1"/>
  <c r="AJ1464" i="1"/>
  <c r="AJ1463" i="1"/>
  <c r="AJ1462" i="1"/>
  <c r="AJ1461" i="1"/>
  <c r="AJ1460" i="1"/>
  <c r="AJ1459" i="1"/>
  <c r="AJ1458" i="1"/>
  <c r="AJ1457" i="1"/>
  <c r="AJ1456" i="1"/>
  <c r="AJ1455" i="1"/>
  <c r="AJ1454" i="1"/>
  <c r="AJ1453" i="1"/>
  <c r="AJ1452" i="1"/>
  <c r="AJ1451" i="1"/>
  <c r="AJ1450" i="1"/>
  <c r="AJ1449" i="1"/>
  <c r="AJ1448" i="1"/>
  <c r="AJ1447" i="1"/>
  <c r="AJ1446" i="1"/>
  <c r="AJ1445" i="1"/>
  <c r="AJ1444" i="1"/>
  <c r="AJ1443" i="1"/>
  <c r="AJ1442" i="1"/>
  <c r="AJ1441" i="1"/>
  <c r="AJ1440" i="1"/>
  <c r="AJ1439" i="1"/>
  <c r="AJ1438" i="1"/>
  <c r="AJ1437" i="1"/>
  <c r="AJ1436" i="1"/>
  <c r="AJ1435" i="1"/>
  <c r="AJ1434" i="1"/>
  <c r="AJ1433" i="1"/>
  <c r="AJ1432" i="1"/>
  <c r="AJ1431" i="1"/>
  <c r="AJ1430" i="1"/>
  <c r="AJ1429" i="1"/>
  <c r="AJ1428" i="1"/>
  <c r="AJ1427" i="1"/>
  <c r="AJ1426" i="1"/>
  <c r="AJ1425" i="1"/>
  <c r="AJ1424" i="1"/>
  <c r="AJ1423" i="1"/>
  <c r="AJ1422" i="1"/>
  <c r="AJ1421" i="1"/>
  <c r="AJ1420" i="1"/>
  <c r="AJ1419" i="1"/>
  <c r="AJ1418" i="1"/>
  <c r="AJ1417" i="1"/>
  <c r="AJ1416" i="1"/>
  <c r="AJ1415" i="1"/>
  <c r="AJ1414" i="1"/>
  <c r="AJ1413" i="1"/>
  <c r="AJ1412" i="1"/>
  <c r="AJ1411" i="1"/>
  <c r="AJ1410" i="1"/>
  <c r="AJ1409" i="1"/>
  <c r="AJ1408" i="1"/>
  <c r="AJ1407" i="1"/>
  <c r="AJ1406" i="1"/>
  <c r="AJ1405" i="1"/>
  <c r="AJ1404" i="1"/>
  <c r="AJ1403" i="1"/>
  <c r="AJ1402" i="1"/>
  <c r="AJ1401" i="1"/>
  <c r="AJ1400" i="1"/>
  <c r="AJ1399" i="1"/>
  <c r="AJ1398" i="1"/>
  <c r="AJ1397" i="1"/>
  <c r="AJ1396" i="1"/>
  <c r="AJ1395" i="1"/>
  <c r="AJ1394" i="1"/>
  <c r="AJ1393" i="1"/>
  <c r="AJ1392" i="1"/>
  <c r="AJ1391" i="1"/>
  <c r="AJ1390" i="1"/>
  <c r="AJ1389" i="1"/>
  <c r="AJ1388" i="1"/>
  <c r="AJ1387" i="1"/>
  <c r="AJ1386" i="1"/>
  <c r="AJ1385" i="1"/>
  <c r="AJ1384" i="1"/>
  <c r="AJ1383" i="1"/>
  <c r="AJ1382" i="1"/>
  <c r="AJ1381" i="1"/>
  <c r="AJ1380" i="1"/>
  <c r="AJ1379" i="1"/>
  <c r="AJ1378" i="1"/>
  <c r="AJ1377" i="1"/>
  <c r="AJ1376" i="1"/>
  <c r="AJ1375" i="1"/>
  <c r="AJ1374" i="1"/>
  <c r="AJ1373" i="1"/>
  <c r="AJ1372" i="1"/>
  <c r="AJ1371" i="1"/>
  <c r="AJ1370" i="1"/>
  <c r="AJ1369" i="1"/>
  <c r="AJ1368" i="1"/>
  <c r="AJ1367" i="1"/>
  <c r="AJ1366" i="1"/>
  <c r="AJ1365" i="1"/>
  <c r="AJ1364" i="1"/>
  <c r="AJ1363" i="1"/>
  <c r="AJ1362" i="1"/>
  <c r="AJ1361" i="1"/>
  <c r="AJ1360" i="1"/>
  <c r="AJ1359" i="1"/>
  <c r="AJ1358" i="1"/>
  <c r="AJ1357" i="1"/>
  <c r="AJ1356" i="1"/>
  <c r="AJ1355" i="1"/>
  <c r="AJ1354" i="1"/>
  <c r="AJ1353" i="1"/>
  <c r="AJ1352" i="1"/>
  <c r="AJ1351" i="1"/>
  <c r="AJ1350" i="1"/>
  <c r="AJ1349" i="1"/>
  <c r="AJ1348" i="1"/>
  <c r="AJ1347" i="1"/>
  <c r="AJ1346" i="1"/>
  <c r="AJ1345" i="1"/>
  <c r="AJ1344" i="1"/>
  <c r="AJ1343" i="1"/>
  <c r="AJ1342" i="1"/>
  <c r="AJ1341" i="1"/>
  <c r="AJ1340" i="1"/>
  <c r="AJ1339" i="1"/>
  <c r="AJ1338" i="1"/>
  <c r="AJ1337" i="1"/>
  <c r="AJ1336" i="1"/>
  <c r="AJ1335" i="1"/>
  <c r="AJ1334" i="1"/>
  <c r="AJ1333" i="1"/>
  <c r="AJ1332" i="1"/>
  <c r="AJ1331" i="1"/>
  <c r="AJ1330" i="1"/>
  <c r="AJ1329" i="1"/>
  <c r="AJ1328" i="1"/>
  <c r="AJ1327" i="1"/>
  <c r="AJ1326" i="1"/>
  <c r="AJ1325" i="1"/>
  <c r="AJ1324" i="1"/>
  <c r="AJ1323" i="1"/>
  <c r="AJ1322" i="1"/>
  <c r="AJ1321" i="1"/>
  <c r="AJ1320" i="1"/>
  <c r="AJ1319" i="1"/>
  <c r="AJ1318" i="1"/>
  <c r="AJ1317" i="1"/>
  <c r="AJ1316" i="1"/>
  <c r="AJ1315" i="1"/>
  <c r="AJ1314" i="1"/>
  <c r="AJ1313" i="1"/>
  <c r="AJ1312" i="1"/>
  <c r="AJ1311" i="1"/>
  <c r="AJ1310" i="1"/>
  <c r="AJ1309" i="1"/>
  <c r="AJ1308" i="1"/>
  <c r="AJ1307" i="1"/>
  <c r="AJ1306" i="1"/>
  <c r="AJ1305" i="1"/>
  <c r="AJ1304" i="1"/>
  <c r="AJ1303" i="1"/>
  <c r="AJ1302" i="1"/>
  <c r="AJ1301" i="1"/>
  <c r="AJ1300" i="1"/>
  <c r="AJ1299" i="1"/>
  <c r="AJ1298" i="1"/>
  <c r="AJ1297" i="1"/>
  <c r="AJ1296" i="1"/>
  <c r="AJ1295" i="1"/>
  <c r="AJ1294" i="1"/>
  <c r="AJ1293" i="1"/>
  <c r="AJ1292" i="1"/>
  <c r="AJ1291" i="1"/>
  <c r="AJ1290" i="1"/>
  <c r="AJ1289" i="1"/>
  <c r="AJ1288" i="1"/>
  <c r="AJ1287" i="1"/>
  <c r="AJ1286" i="1"/>
  <c r="AJ1285" i="1"/>
  <c r="AJ1284" i="1"/>
  <c r="AJ1283" i="1"/>
  <c r="AJ1282" i="1"/>
  <c r="AJ1281" i="1"/>
  <c r="AJ1280" i="1"/>
  <c r="AJ1279" i="1"/>
  <c r="AJ1278" i="1"/>
  <c r="AJ1277" i="1"/>
  <c r="AJ1276" i="1"/>
  <c r="AJ1275" i="1"/>
  <c r="AJ1274" i="1"/>
  <c r="AJ1273" i="1"/>
  <c r="AJ1272" i="1"/>
  <c r="AJ1271" i="1"/>
  <c r="AJ1270" i="1"/>
  <c r="AJ1269" i="1"/>
  <c r="AJ1268" i="1"/>
  <c r="AJ1267" i="1"/>
  <c r="AJ1266" i="1"/>
  <c r="AJ1265" i="1"/>
  <c r="AJ1264" i="1"/>
  <c r="AJ1263" i="1"/>
  <c r="AJ1262" i="1"/>
  <c r="AJ1261" i="1"/>
  <c r="AJ1260" i="1"/>
  <c r="AJ1259" i="1"/>
  <c r="AJ1258" i="1"/>
  <c r="AJ1257" i="1"/>
  <c r="AJ1256" i="1"/>
  <c r="AJ1255" i="1"/>
  <c r="AJ1254" i="1"/>
  <c r="AJ1253" i="1"/>
  <c r="AJ1252" i="1"/>
  <c r="AJ1251" i="1"/>
  <c r="AJ1250" i="1"/>
  <c r="AJ1249" i="1"/>
  <c r="AJ1248" i="1"/>
  <c r="AJ1247" i="1"/>
  <c r="AJ1246" i="1"/>
  <c r="AJ1245" i="1"/>
  <c r="AJ1244" i="1"/>
  <c r="AJ1243" i="1"/>
  <c r="AJ1242" i="1"/>
  <c r="AJ1241" i="1"/>
  <c r="AJ1240" i="1"/>
  <c r="AJ1239" i="1"/>
  <c r="AJ1238" i="1"/>
  <c r="AJ1237" i="1"/>
  <c r="AJ1236" i="1"/>
  <c r="AJ1235" i="1"/>
  <c r="AJ1234" i="1"/>
  <c r="AJ1233" i="1"/>
  <c r="AJ1232" i="1"/>
  <c r="AJ1231" i="1"/>
  <c r="AJ1230" i="1"/>
  <c r="AJ1229" i="1"/>
  <c r="AJ1228" i="1"/>
  <c r="AJ1227" i="1"/>
  <c r="AJ1226" i="1"/>
  <c r="AJ1225" i="1"/>
  <c r="AJ1224" i="1"/>
  <c r="AJ1223" i="1"/>
  <c r="AJ1222" i="1"/>
  <c r="AJ1221" i="1"/>
  <c r="AJ1220" i="1"/>
  <c r="AJ1219" i="1"/>
  <c r="AJ1218" i="1"/>
  <c r="AJ1217" i="1"/>
  <c r="AJ1216" i="1"/>
  <c r="AJ1215" i="1"/>
  <c r="AJ1214" i="1"/>
  <c r="AJ1213" i="1"/>
  <c r="AJ1212" i="1"/>
  <c r="AJ1211" i="1"/>
  <c r="AJ1210" i="1"/>
  <c r="AJ1209" i="1"/>
  <c r="AJ1208" i="1"/>
  <c r="AJ1207" i="1"/>
  <c r="AJ1206" i="1"/>
  <c r="AJ1205" i="1"/>
  <c r="AJ1204" i="1"/>
  <c r="AJ1203" i="1"/>
  <c r="AJ1202" i="1"/>
  <c r="AJ1201" i="1"/>
  <c r="AJ1200" i="1"/>
  <c r="AJ1199" i="1"/>
  <c r="AJ1198" i="1"/>
  <c r="AJ1197" i="1"/>
  <c r="AJ1196" i="1"/>
  <c r="AJ1195" i="1"/>
  <c r="AJ1194" i="1"/>
  <c r="AJ1193" i="1"/>
  <c r="AJ1192" i="1"/>
  <c r="AJ1191" i="1"/>
  <c r="AJ1190" i="1"/>
  <c r="AJ1189" i="1"/>
  <c r="AJ1188" i="1"/>
  <c r="AJ1187" i="1"/>
  <c r="AJ1186" i="1"/>
  <c r="AJ1185" i="1"/>
  <c r="AJ1184" i="1"/>
  <c r="AJ1183" i="1"/>
  <c r="AJ1182" i="1"/>
  <c r="AJ1181" i="1"/>
  <c r="AJ1180" i="1"/>
  <c r="AJ1179" i="1"/>
  <c r="AJ1178" i="1"/>
  <c r="AJ1177" i="1"/>
  <c r="AJ1176" i="1"/>
  <c r="AJ1175" i="1"/>
  <c r="AJ1174" i="1"/>
  <c r="AJ1173" i="1"/>
  <c r="AJ1172" i="1"/>
  <c r="AJ1171" i="1"/>
  <c r="AJ1170" i="1"/>
  <c r="AJ1169" i="1"/>
  <c r="AJ1168" i="1"/>
  <c r="AJ1167" i="1"/>
  <c r="AJ1166" i="1"/>
  <c r="AJ1165" i="1"/>
  <c r="AJ1164" i="1"/>
  <c r="AJ1163" i="1"/>
  <c r="AJ1162" i="1"/>
  <c r="AJ1161" i="1"/>
  <c r="AJ1160" i="1"/>
  <c r="AJ1159" i="1"/>
  <c r="AJ1158" i="1"/>
  <c r="AJ1157" i="1"/>
  <c r="AJ1156" i="1"/>
  <c r="AJ1155" i="1"/>
  <c r="AJ1154" i="1"/>
  <c r="AJ1153" i="1"/>
  <c r="AJ1152" i="1"/>
  <c r="AJ1151" i="1"/>
  <c r="AJ1150" i="1"/>
  <c r="AJ1149" i="1"/>
  <c r="AJ1148" i="1"/>
  <c r="AJ1147" i="1"/>
  <c r="AJ1146" i="1"/>
  <c r="AJ1145" i="1"/>
  <c r="AJ1144" i="1"/>
  <c r="AJ1143" i="1"/>
  <c r="AJ1142" i="1"/>
  <c r="AJ1141" i="1"/>
  <c r="AJ1140" i="1"/>
  <c r="AJ1139" i="1"/>
  <c r="AJ1138" i="1"/>
  <c r="AJ1137" i="1"/>
  <c r="AJ1136" i="1"/>
  <c r="AJ1135" i="1"/>
  <c r="AJ1134" i="1"/>
  <c r="AJ1133" i="1"/>
  <c r="AJ1132" i="1"/>
  <c r="AJ1131" i="1"/>
  <c r="AJ1130" i="1"/>
  <c r="AJ1129" i="1"/>
  <c r="AJ1128" i="1"/>
  <c r="AJ1127" i="1"/>
  <c r="AJ1126" i="1"/>
  <c r="AJ1125" i="1"/>
  <c r="AJ1124" i="1"/>
  <c r="AJ1123" i="1"/>
  <c r="AJ1122" i="1"/>
  <c r="AJ1121" i="1"/>
  <c r="AJ1120" i="1"/>
  <c r="AJ1119" i="1"/>
  <c r="AJ1118" i="1"/>
  <c r="AJ1117" i="1"/>
  <c r="AJ1116" i="1"/>
  <c r="AJ1115" i="1"/>
  <c r="AJ1114" i="1"/>
  <c r="AJ1113" i="1"/>
  <c r="AJ1112" i="1"/>
  <c r="AJ1111" i="1"/>
  <c r="AJ1110" i="1"/>
  <c r="AJ1109" i="1"/>
  <c r="AJ1108" i="1"/>
  <c r="AJ1107" i="1"/>
  <c r="AJ1106" i="1"/>
  <c r="AJ1105" i="1"/>
  <c r="AJ1104" i="1"/>
  <c r="AJ1103" i="1"/>
  <c r="AJ1102" i="1"/>
  <c r="AJ1101" i="1"/>
  <c r="AJ1100" i="1"/>
  <c r="AJ1099" i="1"/>
  <c r="AJ1098" i="1"/>
  <c r="AJ1097" i="1"/>
  <c r="AJ1096" i="1"/>
  <c r="AJ1095" i="1"/>
  <c r="AJ1094" i="1"/>
  <c r="AJ1093" i="1"/>
  <c r="AJ1092" i="1"/>
  <c r="AJ1091" i="1"/>
  <c r="AJ1090" i="1"/>
  <c r="AJ1089" i="1"/>
  <c r="AJ1088" i="1"/>
  <c r="AJ1087" i="1"/>
  <c r="AJ1086" i="1"/>
  <c r="AJ1085" i="1"/>
  <c r="AJ1084" i="1"/>
  <c r="AJ1083" i="1"/>
  <c r="AJ1082" i="1"/>
  <c r="AJ1081" i="1"/>
  <c r="AJ1080" i="1"/>
  <c r="AJ1079" i="1"/>
  <c r="AJ1078" i="1"/>
  <c r="AJ1077" i="1"/>
  <c r="AJ1076" i="1"/>
  <c r="AJ1075" i="1"/>
  <c r="AJ1074" i="1"/>
  <c r="AJ1073" i="1"/>
  <c r="AJ1072" i="1"/>
  <c r="AJ1071" i="1"/>
  <c r="AJ1070" i="1"/>
  <c r="AJ1069" i="1"/>
  <c r="AJ1068" i="1"/>
  <c r="AJ1067" i="1"/>
  <c r="AJ1066" i="1"/>
  <c r="AJ1065" i="1"/>
  <c r="AJ1064" i="1"/>
  <c r="AJ1063" i="1"/>
  <c r="AJ1062" i="1"/>
  <c r="AJ1061" i="1"/>
  <c r="AJ1060" i="1"/>
  <c r="AJ1059" i="1"/>
  <c r="AJ1058" i="1"/>
  <c r="AJ1057" i="1"/>
  <c r="AJ1056" i="1"/>
  <c r="AJ1055" i="1"/>
  <c r="AJ1054" i="1"/>
  <c r="AJ1053" i="1"/>
  <c r="AJ1052" i="1"/>
  <c r="AJ1051" i="1"/>
  <c r="AJ1050" i="1"/>
  <c r="AJ1049" i="1"/>
  <c r="AJ1048" i="1"/>
  <c r="AJ1047" i="1"/>
  <c r="AJ1046" i="1"/>
  <c r="AJ1045" i="1"/>
  <c r="AJ1044" i="1"/>
  <c r="AJ1043" i="1"/>
  <c r="AJ1042" i="1"/>
  <c r="AJ1041" i="1"/>
  <c r="AJ1040" i="1"/>
  <c r="AJ1039" i="1"/>
  <c r="AJ1038" i="1"/>
  <c r="AJ1037" i="1"/>
  <c r="AJ1036" i="1"/>
  <c r="AJ1035" i="1"/>
  <c r="AJ1034" i="1"/>
  <c r="AJ1033" i="1"/>
  <c r="AJ1032" i="1"/>
  <c r="AJ1031" i="1"/>
  <c r="AJ1030" i="1"/>
  <c r="AJ1029" i="1"/>
  <c r="AJ1028" i="1"/>
  <c r="AJ1027" i="1"/>
  <c r="AJ1026" i="1"/>
  <c r="AJ1025" i="1"/>
  <c r="AJ1024" i="1"/>
  <c r="AJ1023" i="1"/>
  <c r="AJ1022" i="1"/>
  <c r="AJ1021" i="1"/>
  <c r="AJ1020" i="1"/>
  <c r="AJ1019" i="1"/>
  <c r="AJ1018" i="1"/>
  <c r="AJ1017" i="1"/>
  <c r="AJ1016" i="1"/>
  <c r="AJ1015" i="1"/>
  <c r="AJ1014" i="1"/>
  <c r="AJ1013" i="1"/>
  <c r="AJ1012" i="1"/>
  <c r="AJ1011" i="1"/>
  <c r="AJ1010" i="1"/>
  <c r="AJ1009" i="1"/>
  <c r="AJ1008" i="1"/>
  <c r="AJ1007" i="1"/>
  <c r="AJ1006" i="1"/>
  <c r="AJ1005" i="1"/>
  <c r="AJ1004" i="1"/>
  <c r="AJ1003" i="1"/>
  <c r="AJ1002" i="1"/>
  <c r="AJ980" i="1"/>
  <c r="AJ981" i="1"/>
  <c r="AJ982" i="1"/>
  <c r="AJ990" i="1"/>
  <c r="AJ992" i="1"/>
  <c r="AJ996" i="1"/>
  <c r="AJ997" i="1"/>
  <c r="AJ999"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AA2" i="1" a="1"/>
  <c r="AA2" i="1" s="1"/>
  <c r="AA3" i="1" a="1"/>
  <c r="AA3" i="1" s="1"/>
  <c r="AA4" i="1" a="1"/>
  <c r="AA4" i="1" s="1"/>
  <c r="AA5" i="1" a="1"/>
  <c r="AA5" i="1" s="1"/>
  <c r="AA6" i="1" a="1"/>
  <c r="AA6" i="1" s="1"/>
  <c r="AA7" i="1" a="1"/>
  <c r="AA7" i="1" s="1"/>
  <c r="AA8" i="1" a="1"/>
  <c r="AA8"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s="1"/>
  <c r="AA81" i="1" a="1"/>
  <c r="AA81" i="1" s="1"/>
  <c r="AA82" i="1" a="1"/>
  <c r="AA82" i="1" s="1"/>
  <c r="AA83" i="1" a="1"/>
  <c r="AA83" i="1" s="1"/>
  <c r="AA84" i="1" a="1"/>
  <c r="AA84" i="1" s="1"/>
  <c r="AA85" i="1" a="1"/>
  <c r="AA85" i="1" s="1"/>
  <c r="AA86" i="1" a="1"/>
  <c r="AA86" i="1" s="1"/>
  <c r="AA87" i="1" a="1"/>
  <c r="AA87" i="1" s="1"/>
  <c r="AA88" i="1" a="1"/>
  <c r="AA88" i="1" s="1"/>
  <c r="AA89" i="1" a="1"/>
  <c r="AA89" i="1" s="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2" i="1" a="1"/>
  <c r="AA152" i="1" s="1"/>
  <c r="AA153" i="1" a="1"/>
  <c r="AA153" i="1" s="1"/>
  <c r="AA154" i="1" a="1"/>
  <c r="AA154" i="1" s="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s="1"/>
  <c r="AA169" i="1" a="1"/>
  <c r="AA169" i="1" s="1"/>
  <c r="AA170" i="1" a="1"/>
  <c r="AA170" i="1" s="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s="1"/>
  <c r="AA181" i="1" a="1"/>
  <c r="AA181" i="1" s="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s="1"/>
  <c r="AA201" i="1" a="1"/>
  <c r="AA201" i="1" s="1"/>
  <c r="AA202" i="1" a="1"/>
  <c r="AA202" i="1" s="1"/>
  <c r="AA203" i="1" a="1"/>
  <c r="AA203" i="1" s="1"/>
  <c r="AA204" i="1" a="1"/>
  <c r="AA204" i="1" s="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s="1"/>
  <c r="AA217" i="1" a="1"/>
  <c r="AA217" i="1" s="1"/>
  <c r="AA218" i="1" a="1"/>
  <c r="AA218" i="1" s="1"/>
  <c r="AA219" i="1" a="1"/>
  <c r="AA219" i="1" s="1"/>
  <c r="AA220" i="1" a="1"/>
  <c r="AA220" i="1" s="1"/>
  <c r="AA221" i="1" a="1"/>
  <c r="AA221" i="1" s="1"/>
  <c r="AA222" i="1" a="1"/>
  <c r="AA222" i="1" s="1"/>
  <c r="AA223" i="1" a="1"/>
  <c r="AA223" i="1" s="1"/>
  <c r="AA224" i="1" a="1"/>
  <c r="AA224" i="1" s="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s="1"/>
  <c r="AA240" i="1" a="1"/>
  <c r="AA240" i="1" s="1"/>
  <c r="AA241" i="1" a="1"/>
  <c r="AA241" i="1" s="1"/>
  <c r="AA242" i="1" a="1"/>
  <c r="AA242" i="1" s="1"/>
  <c r="AA243" i="1" a="1"/>
  <c r="AA243" i="1" s="1"/>
  <c r="AA244" i="1" a="1"/>
  <c r="AA244" i="1" s="1"/>
  <c r="AA245" i="1" a="1"/>
  <c r="AA245" i="1" s="1"/>
  <c r="AA246" i="1" a="1"/>
  <c r="AA246" i="1" s="1"/>
  <c r="AA247" i="1" a="1"/>
  <c r="AA247" i="1" s="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s="1"/>
  <c r="AA263" i="1" a="1"/>
  <c r="AA263" i="1" s="1"/>
  <c r="AA264" i="1" a="1"/>
  <c r="AA264" i="1" s="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s="1"/>
  <c r="AA319" i="1" a="1"/>
  <c r="AA319" i="1" s="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s="1"/>
  <c r="AA337" i="1" a="1"/>
  <c r="AA337" i="1" s="1"/>
  <c r="AA338" i="1" a="1"/>
  <c r="AA338" i="1" s="1"/>
  <c r="AA339" i="1" a="1"/>
  <c r="AA339" i="1" s="1"/>
  <c r="AA340" i="1" a="1"/>
  <c r="AA340" i="1" s="1"/>
  <c r="AA341" i="1" a="1"/>
  <c r="AA341" i="1" s="1"/>
  <c r="AA342" i="1" a="1"/>
  <c r="AA342" i="1" s="1"/>
  <c r="AA343" i="1" a="1"/>
  <c r="AA343" i="1" s="1"/>
  <c r="AA344" i="1" a="1"/>
  <c r="AA344" i="1" s="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s="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s="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s="1"/>
  <c r="AA397" i="1" a="1"/>
  <c r="AA397" i="1" s="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s="1"/>
  <c r="AA410" i="1" a="1"/>
  <c r="AA410" i="1" s="1"/>
  <c r="AA411" i="1" a="1"/>
  <c r="AA411" i="1" s="1"/>
  <c r="AA412" i="1" a="1"/>
  <c r="AA412" i="1" s="1"/>
  <c r="AA413" i="1" a="1"/>
  <c r="AA413" i="1" s="1"/>
  <c r="AA414" i="1" a="1"/>
  <c r="AA414" i="1" s="1"/>
  <c r="AA415" i="1" a="1"/>
  <c r="AA415" i="1" s="1"/>
  <c r="AA416" i="1" a="1"/>
  <c r="AA416" i="1" s="1"/>
  <c r="AA417" i="1" a="1"/>
  <c r="AA417" i="1" s="1"/>
  <c r="AA418" i="1" a="1"/>
  <c r="AA418" i="1" s="1"/>
  <c r="AA419" i="1" a="1"/>
  <c r="AA419" i="1" s="1"/>
  <c r="AA420" i="1" a="1"/>
  <c r="AA420" i="1" s="1"/>
  <c r="AA421" i="1" a="1"/>
  <c r="AA421" i="1" s="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s="1"/>
  <c r="AA433" i="1" a="1"/>
  <c r="AA433" i="1" s="1"/>
  <c r="AA434" i="1" a="1"/>
  <c r="AA434" i="1" s="1"/>
  <c r="AA435" i="1" a="1"/>
  <c r="AA435" i="1" s="1"/>
  <c r="AA436" i="1" a="1"/>
  <c r="AA436" i="1" s="1"/>
  <c r="AA437" i="1" a="1"/>
  <c r="AA437" i="1" s="1"/>
  <c r="AA438" i="1" a="1"/>
  <c r="AA438" i="1" s="1"/>
  <c r="AA439" i="1" a="1"/>
  <c r="AA439" i="1" s="1"/>
  <c r="AA440" i="1" a="1"/>
  <c r="AA440" i="1" s="1"/>
  <c r="AA441" i="1" a="1"/>
  <c r="AA441" i="1" s="1"/>
  <c r="AA442" i="1" a="1"/>
  <c r="AA442" i="1" s="1"/>
  <c r="AA443" i="1" a="1"/>
  <c r="AA443" i="1" s="1"/>
  <c r="AA444" i="1" a="1"/>
  <c r="AA444" i="1" s="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s="1"/>
  <c r="AA511" i="1" a="1"/>
  <c r="AA511" i="1" s="1"/>
  <c r="AA512" i="1" a="1"/>
  <c r="AA512" i="1" s="1"/>
  <c r="AA513" i="1" a="1"/>
  <c r="AA513" i="1" s="1"/>
  <c r="AA514" i="1" a="1"/>
  <c r="AA514" i="1" s="1"/>
  <c r="AA515" i="1" a="1"/>
  <c r="AA515" i="1" s="1"/>
  <c r="AA516" i="1" a="1"/>
  <c r="AA516" i="1" s="1"/>
  <c r="AA517" i="1" a="1"/>
  <c r="AA517" i="1" s="1"/>
  <c r="AA518" i="1" a="1"/>
  <c r="AA518" i="1" s="1"/>
  <c r="AA519" i="1" a="1"/>
  <c r="AA519" i="1" s="1"/>
  <c r="AA520" i="1" a="1"/>
  <c r="AA520" i="1" s="1"/>
  <c r="AA521" i="1" a="1"/>
  <c r="AA521" i="1" s="1"/>
  <c r="AA522" i="1" a="1"/>
  <c r="AA522" i="1" s="1"/>
  <c r="AA523" i="1" a="1"/>
  <c r="AA523" i="1" s="1"/>
  <c r="AA524" i="1" a="1"/>
  <c r="AA524" i="1" s="1"/>
  <c r="AA525" i="1" a="1"/>
  <c r="AA525" i="1" s="1"/>
  <c r="AA526" i="1" a="1"/>
  <c r="AA526" i="1" s="1"/>
  <c r="AA527" i="1" a="1"/>
  <c r="AA527" i="1" s="1"/>
  <c r="AA528" i="1" a="1"/>
  <c r="AA528" i="1" s="1"/>
  <c r="AA529" i="1" a="1"/>
  <c r="AA529" i="1" s="1"/>
  <c r="AA530" i="1" a="1"/>
  <c r="AA530" i="1" s="1"/>
  <c r="AA531" i="1" a="1"/>
  <c r="AA531" i="1" s="1"/>
  <c r="AA532" i="1" a="1"/>
  <c r="AA532" i="1" s="1"/>
  <c r="AA533" i="1" a="1"/>
  <c r="AA533" i="1" s="1"/>
  <c r="AA534" i="1" a="1"/>
  <c r="AA534" i="1" s="1"/>
  <c r="AA535" i="1" a="1"/>
  <c r="AA535" i="1" s="1"/>
  <c r="AA536" i="1" a="1"/>
  <c r="AA536" i="1" s="1"/>
  <c r="AA537" i="1" a="1"/>
  <c r="AA537" i="1" s="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s="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s="1"/>
  <c r="AA563" i="1" a="1"/>
  <c r="AA563" i="1" s="1"/>
  <c r="AA564" i="1" a="1"/>
  <c r="AA564" i="1" s="1"/>
  <c r="AA565" i="1" a="1"/>
  <c r="AA565" i="1" s="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s="1"/>
  <c r="AA576" i="1" a="1"/>
  <c r="AA576" i="1" s="1"/>
  <c r="AA577" i="1" a="1"/>
  <c r="AA577" i="1" s="1"/>
  <c r="AA578" i="1" a="1"/>
  <c r="AA578" i="1" s="1"/>
  <c r="AA579" i="1" a="1"/>
  <c r="AA579" i="1" s="1"/>
  <c r="AA580" i="1" a="1"/>
  <c r="AA580" i="1" s="1"/>
  <c r="AA581" i="1" a="1"/>
  <c r="AA581" i="1" s="1"/>
  <c r="AA582" i="1" a="1"/>
  <c r="AA582" i="1" s="1"/>
  <c r="AA583" i="1" a="1"/>
  <c r="AA583" i="1" s="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s="1"/>
  <c r="AA595" i="1" a="1"/>
  <c r="AA595" i="1" s="1"/>
  <c r="AA596" i="1" a="1"/>
  <c r="AA596" i="1" s="1"/>
  <c r="AA597" i="1" a="1"/>
  <c r="AA597" i="1" s="1"/>
  <c r="AA598" i="1" a="1"/>
  <c r="AA598" i="1" s="1"/>
  <c r="AA599" i="1" a="1"/>
  <c r="AA599" i="1" s="1"/>
  <c r="AA600" i="1" a="1"/>
  <c r="AA600" i="1" s="1"/>
  <c r="AA601" i="1" a="1"/>
  <c r="AA601" i="1" s="1"/>
  <c r="AA602" i="1" a="1"/>
  <c r="AA602" i="1" s="1"/>
  <c r="AA603" i="1" a="1"/>
  <c r="AA603" i="1" s="1"/>
  <c r="AA604" i="1" a="1"/>
  <c r="AA604" i="1" s="1"/>
  <c r="AA605" i="1" a="1"/>
  <c r="AA605" i="1" s="1"/>
  <c r="AA606" i="1" a="1"/>
  <c r="AA606" i="1" s="1"/>
  <c r="AA607" i="1" a="1"/>
  <c r="AA607" i="1" s="1"/>
  <c r="AA608" i="1" a="1"/>
  <c r="AA608" i="1" s="1"/>
  <c r="AA609" i="1" a="1"/>
  <c r="AA609" i="1" s="1"/>
  <c r="AA610" i="1" a="1"/>
  <c r="AA610" i="1" s="1"/>
  <c r="AA611" i="1" a="1"/>
  <c r="AA611" i="1" s="1"/>
  <c r="AA612" i="1" a="1"/>
  <c r="AA612" i="1" s="1"/>
  <c r="AA613" i="1" a="1"/>
  <c r="AA613" i="1" s="1"/>
  <c r="AA614" i="1" a="1"/>
  <c r="AA614" i="1" s="1"/>
  <c r="AA615" i="1" a="1"/>
  <c r="AA615" i="1" s="1"/>
  <c r="AA616" i="1" a="1"/>
  <c r="AA616" i="1" s="1"/>
  <c r="AA617" i="1" a="1"/>
  <c r="AA617" i="1" s="1"/>
  <c r="AA618" i="1" a="1"/>
  <c r="AA618" i="1" s="1"/>
  <c r="AA619" i="1" a="1"/>
  <c r="AA619" i="1" s="1"/>
  <c r="AA620" i="1" a="1"/>
  <c r="AA620" i="1" s="1"/>
  <c r="AA621" i="1" a="1"/>
  <c r="AA621" i="1" s="1"/>
  <c r="AA622" i="1" a="1"/>
  <c r="AA622" i="1" s="1"/>
  <c r="AA623" i="1" a="1"/>
  <c r="AA623" i="1" s="1"/>
  <c r="AA624" i="1" a="1"/>
  <c r="AA624" i="1" s="1"/>
  <c r="AA625" i="1" a="1"/>
  <c r="AA625" i="1" s="1"/>
  <c r="AA626" i="1" a="1"/>
  <c r="AA626" i="1" s="1"/>
  <c r="AA627" i="1" a="1"/>
  <c r="AA627" i="1" s="1"/>
  <c r="AA628" i="1" a="1"/>
  <c r="AA628" i="1" s="1"/>
  <c r="AA629" i="1" a="1"/>
  <c r="AA629" i="1" s="1"/>
  <c r="AA630" i="1" a="1"/>
  <c r="AA630" i="1" s="1"/>
  <c r="AA631" i="1" a="1"/>
  <c r="AA631" i="1" s="1"/>
  <c r="AA632" i="1" a="1"/>
  <c r="AA632" i="1" s="1"/>
  <c r="AA633" i="1" a="1"/>
  <c r="AA633" i="1" s="1"/>
  <c r="AA634" i="1" a="1"/>
  <c r="AA634" i="1" s="1"/>
  <c r="AA635" i="1" a="1"/>
  <c r="AA635" i="1" s="1"/>
  <c r="AA636" i="1" a="1"/>
  <c r="AA636" i="1" s="1"/>
  <c r="AA637" i="1" a="1"/>
  <c r="AA637" i="1" s="1"/>
  <c r="AA638" i="1" a="1"/>
  <c r="AA638" i="1" s="1"/>
  <c r="AA639" i="1" a="1"/>
  <c r="AA639" i="1" s="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s="1"/>
  <c r="AA655" i="1" a="1"/>
  <c r="AA655" i="1" s="1"/>
  <c r="AA656" i="1" a="1"/>
  <c r="AA656" i="1" s="1"/>
  <c r="AA657" i="1" a="1"/>
  <c r="AA657" i="1" s="1"/>
  <c r="AA658" i="1" a="1"/>
  <c r="AA658" i="1" s="1"/>
  <c r="AA659" i="1" a="1"/>
  <c r="AA659" i="1" s="1"/>
  <c r="AA660" i="1" a="1"/>
  <c r="AA660" i="1" s="1"/>
  <c r="AA661" i="1" a="1"/>
  <c r="AA661" i="1" s="1"/>
  <c r="AA662" i="1" a="1"/>
  <c r="AA662" i="1" s="1"/>
  <c r="AA663" i="1" a="1"/>
  <c r="AA663" i="1" s="1"/>
  <c r="AA664" i="1" a="1"/>
  <c r="AA664" i="1" s="1"/>
  <c r="AA665" i="1" a="1"/>
  <c r="AA665" i="1" s="1"/>
  <c r="AA666" i="1" a="1"/>
  <c r="AA666" i="1" s="1"/>
  <c r="AA667" i="1" a="1"/>
  <c r="AA667" i="1" s="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s="1"/>
  <c r="AA679" i="1" a="1"/>
  <c r="AA679" i="1" s="1"/>
  <c r="AA680" i="1" a="1"/>
  <c r="AA680" i="1" s="1"/>
  <c r="AA681" i="1" a="1"/>
  <c r="AA681" i="1" s="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s="1"/>
  <c r="AA704" i="1" a="1"/>
  <c r="AA704" i="1" s="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s="1"/>
  <c r="AA765" i="1" a="1"/>
  <c r="AA765" i="1" s="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s="1"/>
  <c r="AA802" i="1" a="1"/>
  <c r="AA802" i="1" s="1"/>
  <c r="AA803" i="1" a="1"/>
  <c r="AA803" i="1" s="1"/>
  <c r="AA804" i="1" a="1"/>
  <c r="AA804" i="1" s="1"/>
  <c r="AA805" i="1" a="1"/>
  <c r="AA805" i="1" s="1"/>
  <c r="AA806" i="1" a="1"/>
  <c r="AA806" i="1" s="1"/>
  <c r="AA807" i="1" a="1"/>
  <c r="AA807" i="1" s="1"/>
  <c r="AA808" i="1" a="1"/>
  <c r="AA808" i="1" s="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s="1"/>
  <c r="AA842" i="1" a="1"/>
  <c r="AA842" i="1" s="1"/>
  <c r="AA843" i="1" a="1"/>
  <c r="AA843" i="1" s="1"/>
  <c r="AA844" i="1" a="1"/>
  <c r="AA844" i="1" s="1"/>
  <c r="AA845" i="1" a="1"/>
  <c r="AA845" i="1" s="1"/>
  <c r="AA846" i="1" a="1"/>
  <c r="AA846" i="1" s="1"/>
  <c r="AA847" i="1" a="1"/>
  <c r="AA847" i="1" s="1"/>
  <c r="AA848" i="1" a="1"/>
  <c r="AA848" i="1" s="1"/>
  <c r="AA849" i="1" a="1"/>
  <c r="AA849" i="1" s="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s="1"/>
  <c r="AA865" i="1" a="1"/>
  <c r="AA865" i="1" s="1"/>
  <c r="AA866" i="1" a="1"/>
  <c r="AA866" i="1" s="1"/>
  <c r="AA867" i="1" a="1"/>
  <c r="AA867" i="1" s="1"/>
  <c r="AA868" i="1" a="1"/>
  <c r="AA868" i="1" s="1"/>
  <c r="AA869" i="1" a="1"/>
  <c r="AA869" i="1" s="1"/>
  <c r="AA870" i="1" a="1"/>
  <c r="AA870" i="1" s="1"/>
  <c r="AA871" i="1" a="1"/>
  <c r="AA871" i="1" s="1"/>
  <c r="AA872" i="1" a="1"/>
  <c r="AA872" i="1" s="1"/>
  <c r="AA873" i="1" a="1"/>
  <c r="AA873" i="1" s="1"/>
  <c r="AA874" i="1" a="1"/>
  <c r="AA874" i="1" s="1"/>
  <c r="AA875" i="1" a="1"/>
  <c r="AA875" i="1" s="1"/>
  <c r="AA876" i="1" a="1"/>
  <c r="AA876" i="1" s="1"/>
  <c r="AA877" i="1" a="1"/>
  <c r="AA877" i="1" s="1"/>
  <c r="AA878" i="1" a="1"/>
  <c r="AA878" i="1" s="1"/>
  <c r="AA879" i="1" a="1"/>
  <c r="AA879" i="1" s="1"/>
  <c r="AA880" i="1" a="1"/>
  <c r="AA880" i="1" s="1"/>
  <c r="AA881" i="1" a="1"/>
  <c r="AA881" i="1" s="1"/>
  <c r="AA882" i="1" a="1"/>
  <c r="AA882" i="1" s="1"/>
  <c r="AA883" i="1" a="1"/>
  <c r="AA883" i="1" s="1"/>
  <c r="AA884" i="1" a="1"/>
  <c r="AA884" i="1" s="1"/>
  <c r="AA885" i="1" a="1"/>
  <c r="AA885" i="1" s="1"/>
  <c r="AA886" i="1" a="1"/>
  <c r="AA886" i="1" s="1"/>
  <c r="AA887" i="1" a="1"/>
  <c r="AA887" i="1" s="1"/>
  <c r="AA888" i="1" a="1"/>
  <c r="AA888" i="1" s="1"/>
  <c r="AA889" i="1" a="1"/>
  <c r="AA889" i="1" s="1"/>
  <c r="AA890" i="1" a="1"/>
  <c r="AA890" i="1" s="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s="1"/>
  <c r="AA901" i="1" a="1"/>
  <c r="AA901" i="1" s="1"/>
  <c r="AA902" i="1" a="1"/>
  <c r="AA902" i="1" s="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s="1"/>
  <c r="AA924" i="1" a="1"/>
  <c r="AA924" i="1" s="1"/>
  <c r="AA925" i="1" a="1"/>
  <c r="AA925" i="1" s="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s="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D2" i="1" a="1"/>
  <c r="AD2" i="1" s="1"/>
  <c r="AD3" i="1" a="1"/>
  <c r="AD3" i="1" s="1"/>
  <c r="AD4" i="1" a="1"/>
  <c r="AD4" i="1" s="1"/>
  <c r="AD5" i="1" a="1"/>
  <c r="AD5" i="1" s="1"/>
  <c r="AD6" i="1" a="1"/>
  <c r="AD6" i="1" s="1"/>
  <c r="AD7" i="1" a="1"/>
  <c r="AD7" i="1" s="1"/>
  <c r="AD8" i="1" a="1"/>
  <c r="AD8" i="1" s="1"/>
  <c r="AD9" i="1" a="1"/>
  <c r="AD9" i="1" s="1"/>
  <c r="AD10" i="1" a="1"/>
  <c r="AD10" i="1" s="1"/>
  <c r="AD11" i="1" a="1"/>
  <c r="AD11" i="1" s="1"/>
  <c r="AD12" i="1" a="1"/>
  <c r="AD12" i="1" s="1"/>
  <c r="AD13" i="1" a="1"/>
  <c r="AD13" i="1" s="1"/>
  <c r="AD14" i="1" a="1"/>
  <c r="AD14" i="1" s="1"/>
  <c r="AD15" i="1" a="1"/>
  <c r="AD15" i="1" s="1"/>
  <c r="AD16" i="1" a="1"/>
  <c r="AD16" i="1" s="1"/>
  <c r="AD17" i="1" a="1"/>
  <c r="AD17" i="1" s="1"/>
  <c r="AD18" i="1" a="1"/>
  <c r="AD18" i="1" s="1"/>
  <c r="AD19" i="1" a="1"/>
  <c r="AD19" i="1" s="1"/>
  <c r="AD20" i="1" a="1"/>
  <c r="AD20" i="1" s="1"/>
  <c r="AD21" i="1" a="1"/>
  <c r="AD21" i="1" s="1"/>
  <c r="AD22" i="1" a="1"/>
  <c r="AD22" i="1" s="1"/>
  <c r="AD23" i="1" a="1"/>
  <c r="AD23" i="1" s="1"/>
  <c r="AD24" i="1" a="1"/>
  <c r="AD24" i="1" s="1"/>
  <c r="AD25" i="1" a="1"/>
  <c r="AD25" i="1" s="1"/>
  <c r="AD26" i="1" a="1"/>
  <c r="AD26" i="1" s="1"/>
  <c r="AD27" i="1" a="1"/>
  <c r="AD27" i="1" s="1"/>
  <c r="AD28" i="1" a="1"/>
  <c r="AD28" i="1" s="1"/>
  <c r="AD29" i="1" a="1"/>
  <c r="AD29" i="1" s="1"/>
  <c r="AD30" i="1" a="1"/>
  <c r="AD30" i="1" s="1"/>
  <c r="AD31" i="1" a="1"/>
  <c r="AD31" i="1" s="1"/>
  <c r="AD32" i="1" a="1"/>
  <c r="AD32" i="1" s="1"/>
  <c r="AD33" i="1" a="1"/>
  <c r="AD33" i="1" s="1"/>
  <c r="AD34" i="1" a="1"/>
  <c r="AD34" i="1" s="1"/>
  <c r="AD35" i="1" a="1"/>
  <c r="AD35" i="1" s="1"/>
  <c r="AD36" i="1" a="1"/>
  <c r="AD36" i="1" s="1"/>
  <c r="AD37" i="1" a="1"/>
  <c r="AD37" i="1" s="1"/>
  <c r="AD38" i="1" a="1"/>
  <c r="AD38" i="1" s="1"/>
  <c r="AD39" i="1" a="1"/>
  <c r="AD39" i="1" s="1"/>
  <c r="AD40" i="1" a="1"/>
  <c r="AD40" i="1" s="1"/>
  <c r="AD41" i="1" a="1"/>
  <c r="AD41" i="1" s="1"/>
  <c r="AD42" i="1" a="1"/>
  <c r="AD42" i="1" s="1"/>
  <c r="AD43" i="1" a="1"/>
  <c r="AD43" i="1" s="1"/>
  <c r="AD44" i="1" a="1"/>
  <c r="AD44" i="1" s="1"/>
  <c r="AD45" i="1" a="1"/>
  <c r="AD45" i="1" s="1"/>
  <c r="AD46" i="1" a="1"/>
  <c r="AD46" i="1" s="1"/>
  <c r="AD47" i="1" a="1"/>
  <c r="AD47" i="1" s="1"/>
  <c r="AD48" i="1" a="1"/>
  <c r="AD48" i="1" s="1"/>
  <c r="AD49" i="1" a="1"/>
  <c r="AD49" i="1" s="1"/>
  <c r="AD50" i="1" a="1"/>
  <c r="AD50" i="1" s="1"/>
  <c r="AD51" i="1" a="1"/>
  <c r="AD51" i="1" s="1"/>
  <c r="AD52" i="1" a="1"/>
  <c r="AD52" i="1" s="1"/>
  <c r="AD53" i="1" a="1"/>
  <c r="AD53" i="1" s="1"/>
  <c r="AD54" i="1" a="1"/>
  <c r="AD54" i="1" s="1"/>
  <c r="AD55" i="1" a="1"/>
  <c r="AD55" i="1" s="1"/>
  <c r="AD56" i="1" a="1"/>
  <c r="AD56" i="1" s="1"/>
  <c r="AD57" i="1" a="1"/>
  <c r="AD57" i="1" s="1"/>
  <c r="AD58" i="1" a="1"/>
  <c r="AD58" i="1" s="1"/>
  <c r="AD59" i="1" a="1"/>
  <c r="AD59" i="1" s="1"/>
  <c r="AD60" i="1" a="1"/>
  <c r="AD60" i="1" s="1"/>
  <c r="AD61" i="1" a="1"/>
  <c r="AD61" i="1" s="1"/>
  <c r="AD62" i="1" a="1"/>
  <c r="AD62" i="1" s="1"/>
  <c r="AD63" i="1" a="1"/>
  <c r="AD63" i="1" s="1"/>
  <c r="AD64" i="1" a="1"/>
  <c r="AD64" i="1" s="1"/>
  <c r="AD65" i="1" a="1"/>
  <c r="AD65" i="1" s="1"/>
  <c r="AD66" i="1" a="1"/>
  <c r="AD66" i="1" s="1"/>
  <c r="AD67" i="1" a="1"/>
  <c r="AD67" i="1" s="1"/>
  <c r="AD68" i="1" a="1"/>
  <c r="AD68" i="1" s="1"/>
  <c r="AD69" i="1" a="1"/>
  <c r="AD69" i="1" s="1"/>
  <c r="AD70" i="1" a="1"/>
  <c r="AD70" i="1" s="1"/>
  <c r="AD71" i="1" a="1"/>
  <c r="AD71" i="1" s="1"/>
  <c r="AD72" i="1" a="1"/>
  <c r="AD72" i="1" s="1"/>
  <c r="AD73" i="1" a="1"/>
  <c r="AD73" i="1" s="1"/>
  <c r="AD74" i="1" a="1"/>
  <c r="AD74" i="1" s="1"/>
  <c r="AD75" i="1" a="1"/>
  <c r="AD75" i="1" s="1"/>
  <c r="AD76" i="1" a="1"/>
  <c r="AD76" i="1" s="1"/>
  <c r="AD77" i="1" a="1"/>
  <c r="AD77" i="1" s="1"/>
  <c r="AD78" i="1" a="1"/>
  <c r="AD78" i="1" s="1"/>
  <c r="AD79" i="1" a="1"/>
  <c r="AD79" i="1" s="1"/>
  <c r="AD80" i="1" a="1"/>
  <c r="AD80" i="1" s="1"/>
  <c r="AD81" i="1" a="1"/>
  <c r="AD81" i="1" s="1"/>
  <c r="AD82" i="1" a="1"/>
  <c r="AD82" i="1" s="1"/>
  <c r="AD83" i="1" a="1"/>
  <c r="AD83" i="1" s="1"/>
  <c r="AD84" i="1" a="1"/>
  <c r="AD84" i="1" s="1"/>
  <c r="AD85" i="1" a="1"/>
  <c r="AD85" i="1" s="1"/>
  <c r="AD86" i="1" a="1"/>
  <c r="AD86" i="1" s="1"/>
  <c r="AD87" i="1" a="1"/>
  <c r="AD87" i="1" s="1"/>
  <c r="AD88" i="1" a="1"/>
  <c r="AD88" i="1" s="1"/>
  <c r="AD89" i="1" a="1"/>
  <c r="AD89" i="1" s="1"/>
  <c r="AD90" i="1" a="1"/>
  <c r="AD90" i="1" s="1"/>
  <c r="AD91" i="1" a="1"/>
  <c r="AD91" i="1" s="1"/>
  <c r="AD92" i="1" a="1"/>
  <c r="AD92" i="1" s="1"/>
  <c r="AD93" i="1" a="1"/>
  <c r="AD93" i="1" s="1"/>
  <c r="AD94" i="1" a="1"/>
  <c r="AD94" i="1" s="1"/>
  <c r="AD95" i="1" a="1"/>
  <c r="AD95" i="1" s="1"/>
  <c r="AD96" i="1" a="1"/>
  <c r="AD96" i="1" s="1"/>
  <c r="AD97" i="1" a="1"/>
  <c r="AD97" i="1" s="1"/>
  <c r="AD98" i="1" a="1"/>
  <c r="AD98" i="1" s="1"/>
  <c r="AD99" i="1" a="1"/>
  <c r="AD99" i="1" s="1"/>
  <c r="AD100" i="1" a="1"/>
  <c r="AD100" i="1" s="1"/>
  <c r="AD101" i="1" a="1"/>
  <c r="AD101" i="1" s="1"/>
  <c r="AD102" i="1" a="1"/>
  <c r="AD102" i="1" s="1"/>
  <c r="AD103" i="1" a="1"/>
  <c r="AD103" i="1" s="1"/>
  <c r="AD104" i="1" a="1"/>
  <c r="AD104" i="1" s="1"/>
  <c r="AD105" i="1" a="1"/>
  <c r="AD105" i="1" s="1"/>
  <c r="AD106" i="1" a="1"/>
  <c r="AD106" i="1" s="1"/>
  <c r="AD107" i="1" a="1"/>
  <c r="AD107" i="1" s="1"/>
  <c r="AD108" i="1" a="1"/>
  <c r="AD108" i="1" s="1"/>
  <c r="AD109" i="1" a="1"/>
  <c r="AD109" i="1" s="1"/>
  <c r="AD110" i="1" a="1"/>
  <c r="AD110" i="1" s="1"/>
  <c r="AD111" i="1" a="1"/>
  <c r="AD111" i="1" s="1"/>
  <c r="AD112" i="1" a="1"/>
  <c r="AD112" i="1" s="1"/>
  <c r="AD113" i="1" a="1"/>
  <c r="AD113" i="1" s="1"/>
  <c r="AD114" i="1" a="1"/>
  <c r="AD114" i="1" s="1"/>
  <c r="AD115" i="1" a="1"/>
  <c r="AD115" i="1" s="1"/>
  <c r="AD116" i="1" a="1"/>
  <c r="AD116" i="1" s="1"/>
  <c r="AD117" i="1" a="1"/>
  <c r="AD117" i="1" s="1"/>
  <c r="AD118" i="1" a="1"/>
  <c r="AD118" i="1" s="1"/>
  <c r="AD119" i="1" a="1"/>
  <c r="AD119" i="1" s="1"/>
  <c r="AD120" i="1" a="1"/>
  <c r="AD120" i="1" s="1"/>
  <c r="AD121" i="1" a="1"/>
  <c r="AD121" i="1" s="1"/>
  <c r="AD122" i="1" a="1"/>
  <c r="AD122" i="1" s="1"/>
  <c r="AD123" i="1" a="1"/>
  <c r="AD123" i="1" s="1"/>
  <c r="AD124" i="1" a="1"/>
  <c r="AD124" i="1" s="1"/>
  <c r="AD125" i="1" a="1"/>
  <c r="AD125" i="1" s="1"/>
  <c r="AD126" i="1" a="1"/>
  <c r="AD126" i="1" s="1"/>
  <c r="AD127" i="1" a="1"/>
  <c r="AD127" i="1" s="1"/>
  <c r="AD128" i="1" a="1"/>
  <c r="AD128" i="1" s="1"/>
  <c r="AD129" i="1" a="1"/>
  <c r="AD129" i="1" s="1"/>
  <c r="AD130" i="1" a="1"/>
  <c r="AD130" i="1" s="1"/>
  <c r="AD131" i="1" a="1"/>
  <c r="AD131" i="1" s="1"/>
  <c r="AD132" i="1" a="1"/>
  <c r="AD132" i="1" s="1"/>
  <c r="AD133" i="1" a="1"/>
  <c r="AD133" i="1" s="1"/>
  <c r="AD134" i="1" a="1"/>
  <c r="AD134" i="1" s="1"/>
  <c r="AD135" i="1" a="1"/>
  <c r="AD135" i="1" s="1"/>
  <c r="AD136" i="1" a="1"/>
  <c r="AD136" i="1" s="1"/>
  <c r="AD137" i="1" a="1"/>
  <c r="AD137" i="1" s="1"/>
  <c r="AD138" i="1" a="1"/>
  <c r="AD138" i="1" s="1"/>
  <c r="AD139" i="1" a="1"/>
  <c r="AD139" i="1" s="1"/>
  <c r="AD140" i="1" a="1"/>
  <c r="AD140" i="1" s="1"/>
  <c r="AD141" i="1" a="1"/>
  <c r="AD141" i="1" s="1"/>
  <c r="AD142" i="1" a="1"/>
  <c r="AD142" i="1" s="1"/>
  <c r="AD143" i="1" a="1"/>
  <c r="AD143" i="1" s="1"/>
  <c r="AD144" i="1" a="1"/>
  <c r="AD144" i="1" s="1"/>
  <c r="AD145" i="1" a="1"/>
  <c r="AD145" i="1" s="1"/>
  <c r="AD146" i="1" a="1"/>
  <c r="AD146" i="1" s="1"/>
  <c r="AD147" i="1" a="1"/>
  <c r="AD147" i="1" s="1"/>
  <c r="AD148" i="1" a="1"/>
  <c r="AD148" i="1" s="1"/>
  <c r="AD149" i="1" a="1"/>
  <c r="AD149" i="1" s="1"/>
  <c r="AD150" i="1" a="1"/>
  <c r="AD150" i="1" s="1"/>
  <c r="AD151" i="1" a="1"/>
  <c r="AD151" i="1" s="1"/>
  <c r="AD152" i="1" a="1"/>
  <c r="AD152" i="1" s="1"/>
  <c r="AD153" i="1" a="1"/>
  <c r="AD153" i="1" s="1"/>
  <c r="AD154" i="1" a="1"/>
  <c r="AD154" i="1" s="1"/>
  <c r="AD155" i="1" a="1"/>
  <c r="AD155" i="1" s="1"/>
  <c r="AD156" i="1" a="1"/>
  <c r="AD156" i="1" s="1"/>
  <c r="AD157" i="1" a="1"/>
  <c r="AD157" i="1" s="1"/>
  <c r="AD158" i="1" a="1"/>
  <c r="AD158" i="1" s="1"/>
  <c r="AD159" i="1" a="1"/>
  <c r="AD159" i="1" s="1"/>
  <c r="AD160" i="1" a="1"/>
  <c r="AD160" i="1" s="1"/>
  <c r="AD161" i="1" a="1"/>
  <c r="AD161" i="1" s="1"/>
  <c r="AD162" i="1" a="1"/>
  <c r="AD162" i="1" s="1"/>
  <c r="AD163" i="1" a="1"/>
  <c r="AD163" i="1" s="1"/>
  <c r="AD164" i="1" a="1"/>
  <c r="AD164" i="1" s="1"/>
  <c r="AD165" i="1" a="1"/>
  <c r="AD165" i="1" s="1"/>
  <c r="AD166" i="1" a="1"/>
  <c r="AD166" i="1" s="1"/>
  <c r="AD167" i="1" a="1"/>
  <c r="AD167" i="1" s="1"/>
  <c r="AD168" i="1" a="1"/>
  <c r="AD168" i="1" s="1"/>
  <c r="AD169" i="1" a="1"/>
  <c r="AD169" i="1" s="1"/>
  <c r="AD170" i="1" a="1"/>
  <c r="AD170" i="1" s="1"/>
  <c r="AD171" i="1" a="1"/>
  <c r="AD171" i="1" s="1"/>
  <c r="AD172" i="1" a="1"/>
  <c r="AD172" i="1" s="1"/>
  <c r="AD173" i="1" a="1"/>
  <c r="AD173" i="1" s="1"/>
  <c r="AD174" i="1" a="1"/>
  <c r="AD174" i="1" s="1"/>
  <c r="AD175" i="1" a="1"/>
  <c r="AD175" i="1" s="1"/>
  <c r="AD176" i="1" a="1"/>
  <c r="AD176" i="1" s="1"/>
  <c r="AD177" i="1" a="1"/>
  <c r="AD177" i="1" s="1"/>
  <c r="AD178" i="1" a="1"/>
  <c r="AD178" i="1" s="1"/>
  <c r="AD179" i="1" a="1"/>
  <c r="AD179" i="1" s="1"/>
  <c r="AD180" i="1" a="1"/>
  <c r="AD180" i="1" s="1"/>
  <c r="AD181" i="1" a="1"/>
  <c r="AD181" i="1" s="1"/>
  <c r="AD182" i="1" a="1"/>
  <c r="AD182" i="1" s="1"/>
  <c r="AD183" i="1" a="1"/>
  <c r="AD183" i="1" s="1"/>
  <c r="AD184" i="1" a="1"/>
  <c r="AD184" i="1" s="1"/>
  <c r="AD185" i="1" a="1"/>
  <c r="AD185" i="1" s="1"/>
  <c r="AD186" i="1" a="1"/>
  <c r="AD186" i="1" s="1"/>
  <c r="AD187" i="1" a="1"/>
  <c r="AD187" i="1" s="1"/>
  <c r="AD188" i="1" a="1"/>
  <c r="AD188" i="1" s="1"/>
  <c r="AD189" i="1" a="1"/>
  <c r="AD189" i="1" s="1"/>
  <c r="AD190" i="1" a="1"/>
  <c r="AD190" i="1" s="1"/>
  <c r="AD191" i="1" a="1"/>
  <c r="AD191" i="1" s="1"/>
  <c r="AD192" i="1" a="1"/>
  <c r="AD192" i="1" s="1"/>
  <c r="AD193" i="1" a="1"/>
  <c r="AD193" i="1" s="1"/>
  <c r="AD194" i="1" a="1"/>
  <c r="AD194" i="1" s="1"/>
  <c r="AD195" i="1" a="1"/>
  <c r="AD195" i="1" s="1"/>
  <c r="AD196" i="1" a="1"/>
  <c r="AD196" i="1" s="1"/>
  <c r="AD197" i="1" a="1"/>
  <c r="AD197" i="1" s="1"/>
  <c r="AD198" i="1" a="1"/>
  <c r="AD198" i="1" s="1"/>
  <c r="AD199" i="1" a="1"/>
  <c r="AD199" i="1" s="1"/>
  <c r="AD200" i="1" a="1"/>
  <c r="AD200" i="1" s="1"/>
  <c r="AD201" i="1" a="1"/>
  <c r="AD201" i="1" s="1"/>
  <c r="AD202" i="1" a="1"/>
  <c r="AD202" i="1" s="1"/>
  <c r="AD203" i="1" a="1"/>
  <c r="AD203" i="1" s="1"/>
  <c r="AD204" i="1" a="1"/>
  <c r="AD204" i="1" s="1"/>
  <c r="AD205" i="1" a="1"/>
  <c r="AD205" i="1" s="1"/>
  <c r="AD206" i="1" a="1"/>
  <c r="AD206" i="1" s="1"/>
  <c r="AD207" i="1" a="1"/>
  <c r="AD207" i="1" s="1"/>
  <c r="AD208" i="1" a="1"/>
  <c r="AD208" i="1" s="1"/>
  <c r="AD209" i="1" a="1"/>
  <c r="AD209" i="1" s="1"/>
  <c r="AD210" i="1" a="1"/>
  <c r="AD210" i="1" s="1"/>
  <c r="AD211" i="1" a="1"/>
  <c r="AD211" i="1" s="1"/>
  <c r="AD212" i="1" a="1"/>
  <c r="AD212" i="1" s="1"/>
  <c r="AD213" i="1" a="1"/>
  <c r="AD213" i="1" s="1"/>
  <c r="AD214" i="1" a="1"/>
  <c r="AD214" i="1" s="1"/>
  <c r="AD215" i="1" a="1"/>
  <c r="AD215" i="1" s="1"/>
  <c r="AD216" i="1" a="1"/>
  <c r="AD216" i="1" s="1"/>
  <c r="AD217" i="1" a="1"/>
  <c r="AD217" i="1" s="1"/>
  <c r="AD218" i="1" a="1"/>
  <c r="AD218" i="1" s="1"/>
  <c r="AD219" i="1" a="1"/>
  <c r="AD219" i="1" s="1"/>
  <c r="AD220" i="1" a="1"/>
  <c r="AD220" i="1" s="1"/>
  <c r="AD221" i="1" a="1"/>
  <c r="AD221" i="1" s="1"/>
  <c r="AD222" i="1" a="1"/>
  <c r="AD222" i="1" s="1"/>
  <c r="AD223" i="1" a="1"/>
  <c r="AD223" i="1" s="1"/>
  <c r="AD224" i="1" a="1"/>
  <c r="AD224" i="1" s="1"/>
  <c r="AD225" i="1" a="1"/>
  <c r="AD225" i="1" s="1"/>
  <c r="AD226" i="1" a="1"/>
  <c r="AD226" i="1" s="1"/>
  <c r="AD227" i="1" a="1"/>
  <c r="AD227" i="1" s="1"/>
  <c r="AD228" i="1" a="1"/>
  <c r="AD228" i="1" s="1"/>
  <c r="AD229" i="1" a="1"/>
  <c r="AD229" i="1" s="1"/>
  <c r="AD230" i="1" a="1"/>
  <c r="AD230" i="1" s="1"/>
  <c r="AD231" i="1" a="1"/>
  <c r="AD231" i="1" s="1"/>
  <c r="AD232" i="1" a="1"/>
  <c r="AD232" i="1" s="1"/>
  <c r="AD233" i="1" a="1"/>
  <c r="AD233" i="1" s="1"/>
  <c r="AD234" i="1" a="1"/>
  <c r="AD234" i="1" s="1"/>
  <c r="AD235" i="1" a="1"/>
  <c r="AD235" i="1" s="1"/>
  <c r="AD236" i="1" a="1"/>
  <c r="AD236" i="1" s="1"/>
  <c r="AD237" i="1" a="1"/>
  <c r="AD237" i="1" s="1"/>
  <c r="AD238" i="1" a="1"/>
  <c r="AD238" i="1" s="1"/>
  <c r="AD239" i="1" a="1"/>
  <c r="AD239" i="1" s="1"/>
  <c r="AD240" i="1" a="1"/>
  <c r="AD240" i="1" s="1"/>
  <c r="AD241" i="1" a="1"/>
  <c r="AD241" i="1" s="1"/>
  <c r="AD242" i="1" a="1"/>
  <c r="AD242" i="1" s="1"/>
  <c r="AD243" i="1" a="1"/>
  <c r="AD243" i="1" s="1"/>
  <c r="AD244" i="1" a="1"/>
  <c r="AD244" i="1" s="1"/>
  <c r="AD245" i="1" a="1"/>
  <c r="AD245" i="1" s="1"/>
  <c r="AD246" i="1" a="1"/>
  <c r="AD246" i="1" s="1"/>
  <c r="AD247" i="1" a="1"/>
  <c r="AD247" i="1" s="1"/>
  <c r="AD248" i="1" a="1"/>
  <c r="AD248" i="1" s="1"/>
  <c r="AD249" i="1" a="1"/>
  <c r="AD249" i="1" s="1"/>
  <c r="AD250" i="1" a="1"/>
  <c r="AD250" i="1" s="1"/>
  <c r="AD251" i="1" a="1"/>
  <c r="AD251" i="1" s="1"/>
  <c r="AD252" i="1" a="1"/>
  <c r="AD252" i="1" s="1"/>
  <c r="AD253" i="1" a="1"/>
  <c r="AD253" i="1" s="1"/>
  <c r="AD254" i="1" a="1"/>
  <c r="AD254" i="1" s="1"/>
  <c r="AD255" i="1" a="1"/>
  <c r="AD255" i="1" s="1"/>
  <c r="AD256" i="1" a="1"/>
  <c r="AD256" i="1" s="1"/>
  <c r="AD257" i="1" a="1"/>
  <c r="AD257" i="1" s="1"/>
  <c r="AD258" i="1" a="1"/>
  <c r="AD258" i="1" s="1"/>
  <c r="AD259" i="1" a="1"/>
  <c r="AD259" i="1" s="1"/>
  <c r="AD260" i="1" a="1"/>
  <c r="AD260" i="1" s="1"/>
  <c r="AD261" i="1" a="1"/>
  <c r="AD261" i="1" s="1"/>
  <c r="AD262" i="1" a="1"/>
  <c r="AD262" i="1" s="1"/>
  <c r="AD263" i="1" a="1"/>
  <c r="AD263" i="1" s="1"/>
  <c r="AD264" i="1" a="1"/>
  <c r="AD264" i="1" s="1"/>
  <c r="AD265" i="1" a="1"/>
  <c r="AD265" i="1" s="1"/>
  <c r="AD266" i="1" a="1"/>
  <c r="AD266" i="1" s="1"/>
  <c r="AD267" i="1" a="1"/>
  <c r="AD267" i="1" s="1"/>
  <c r="AD268" i="1" a="1"/>
  <c r="AD268" i="1" s="1"/>
  <c r="AD269" i="1" a="1"/>
  <c r="AD269" i="1" s="1"/>
  <c r="AD270" i="1" a="1"/>
  <c r="AD270" i="1" s="1"/>
  <c r="AD271" i="1" a="1"/>
  <c r="AD271" i="1" s="1"/>
  <c r="AD272" i="1" a="1"/>
  <c r="AD272" i="1" s="1"/>
  <c r="AD273" i="1" a="1"/>
  <c r="AD273" i="1" s="1"/>
  <c r="AD274" i="1" a="1"/>
  <c r="AD274" i="1" s="1"/>
  <c r="AD275" i="1" a="1"/>
  <c r="AD275" i="1" s="1"/>
  <c r="AD276" i="1" a="1"/>
  <c r="AD276" i="1" s="1"/>
  <c r="AD277" i="1" a="1"/>
  <c r="AD277" i="1" s="1"/>
  <c r="AD278" i="1" a="1"/>
  <c r="AD278" i="1" s="1"/>
  <c r="AD279" i="1" a="1"/>
  <c r="AD279" i="1" s="1"/>
  <c r="AD280" i="1" a="1"/>
  <c r="AD280" i="1" s="1"/>
  <c r="AD281" i="1" a="1"/>
  <c r="AD281" i="1" s="1"/>
  <c r="AD282" i="1" a="1"/>
  <c r="AD282" i="1" s="1"/>
  <c r="AD283" i="1" a="1"/>
  <c r="AD283" i="1" s="1"/>
  <c r="AD284" i="1" a="1"/>
  <c r="AD284" i="1" s="1"/>
  <c r="AD285" i="1" a="1"/>
  <c r="AD285" i="1" s="1"/>
  <c r="AD286" i="1" a="1"/>
  <c r="AD286" i="1" s="1"/>
  <c r="AD287" i="1" a="1"/>
  <c r="AD287" i="1" s="1"/>
  <c r="AD288" i="1" a="1"/>
  <c r="AD288" i="1" s="1"/>
  <c r="AD289" i="1" a="1"/>
  <c r="AD289" i="1" s="1"/>
  <c r="AD290" i="1" a="1"/>
  <c r="AD290" i="1" s="1"/>
  <c r="AD291" i="1" a="1"/>
  <c r="AD291" i="1" s="1"/>
  <c r="AD292" i="1" a="1"/>
  <c r="AD292" i="1" s="1"/>
  <c r="AD293" i="1" a="1"/>
  <c r="AD293" i="1" s="1"/>
  <c r="AD294" i="1" a="1"/>
  <c r="AD294" i="1" s="1"/>
  <c r="AD295" i="1" a="1"/>
  <c r="AD295" i="1" s="1"/>
  <c r="AD296" i="1" a="1"/>
  <c r="AD296" i="1" s="1"/>
  <c r="AD297" i="1" a="1"/>
  <c r="AD297" i="1" s="1"/>
  <c r="AD298" i="1" a="1"/>
  <c r="AD298" i="1" s="1"/>
  <c r="AD299" i="1" a="1"/>
  <c r="AD299" i="1" s="1"/>
  <c r="AD300" i="1" a="1"/>
  <c r="AD300" i="1" s="1"/>
  <c r="AD301" i="1" a="1"/>
  <c r="AD301" i="1" s="1"/>
  <c r="AD302" i="1" a="1"/>
  <c r="AD302" i="1" s="1"/>
  <c r="AD303" i="1" a="1"/>
  <c r="AD303" i="1" s="1"/>
  <c r="AD304" i="1" a="1"/>
  <c r="AD304" i="1" s="1"/>
  <c r="AD305" i="1" a="1"/>
  <c r="AD305" i="1" s="1"/>
  <c r="AD306" i="1" a="1"/>
  <c r="AD306" i="1" s="1"/>
  <c r="AD307" i="1" a="1"/>
  <c r="AD307" i="1" s="1"/>
  <c r="AD308" i="1" a="1"/>
  <c r="AD308" i="1" s="1"/>
  <c r="AD309" i="1" a="1"/>
  <c r="AD309" i="1" s="1"/>
  <c r="AD310" i="1" a="1"/>
  <c r="AD310" i="1" s="1"/>
  <c r="AD311" i="1" a="1"/>
  <c r="AD311" i="1" s="1"/>
  <c r="AD312" i="1" a="1"/>
  <c r="AD312" i="1" s="1"/>
  <c r="AD313" i="1" a="1"/>
  <c r="AD313" i="1" s="1"/>
  <c r="AD314" i="1" a="1"/>
  <c r="AD314" i="1" s="1"/>
  <c r="AD315" i="1" a="1"/>
  <c r="AD315" i="1" s="1"/>
  <c r="AD316" i="1" a="1"/>
  <c r="AD316" i="1" s="1"/>
  <c r="AD317" i="1" a="1"/>
  <c r="AD317" i="1" s="1"/>
  <c r="AD318" i="1" a="1"/>
  <c r="AD318" i="1" s="1"/>
  <c r="AD319" i="1" a="1"/>
  <c r="AD319" i="1" s="1"/>
  <c r="AD320" i="1" a="1"/>
  <c r="AD320" i="1" s="1"/>
  <c r="AD321" i="1" a="1"/>
  <c r="AD321" i="1" s="1"/>
  <c r="AD322" i="1" a="1"/>
  <c r="AD322" i="1" s="1"/>
  <c r="AD323" i="1" a="1"/>
  <c r="AD323" i="1" s="1"/>
  <c r="AD324" i="1" a="1"/>
  <c r="AD324" i="1" s="1"/>
  <c r="AD325" i="1" a="1"/>
  <c r="AD325" i="1" s="1"/>
  <c r="AD326" i="1" a="1"/>
  <c r="AD326" i="1" s="1"/>
  <c r="AD327" i="1" a="1"/>
  <c r="AD327" i="1" s="1"/>
  <c r="AD328" i="1" a="1"/>
  <c r="AD328" i="1" s="1"/>
  <c r="AD329" i="1" a="1"/>
  <c r="AD329" i="1" s="1"/>
  <c r="AD330" i="1" a="1"/>
  <c r="AD330" i="1" s="1"/>
  <c r="AD331" i="1" a="1"/>
  <c r="AD331" i="1" s="1"/>
  <c r="AD332" i="1" a="1"/>
  <c r="AD332" i="1" s="1"/>
  <c r="AD333" i="1" a="1"/>
  <c r="AD333" i="1" s="1"/>
  <c r="AD334" i="1" a="1"/>
  <c r="AD334" i="1" s="1"/>
  <c r="AD335" i="1" a="1"/>
  <c r="AD335" i="1" s="1"/>
  <c r="AD336" i="1" a="1"/>
  <c r="AD336" i="1" s="1"/>
  <c r="AD337" i="1" a="1"/>
  <c r="AD337" i="1" s="1"/>
  <c r="AD338" i="1" a="1"/>
  <c r="AD338" i="1" s="1"/>
  <c r="AD339" i="1" a="1"/>
  <c r="AD339" i="1" s="1"/>
  <c r="AD340" i="1" a="1"/>
  <c r="AD340" i="1" s="1"/>
  <c r="AD341" i="1" a="1"/>
  <c r="AD341" i="1" s="1"/>
  <c r="AD342" i="1" a="1"/>
  <c r="AD342" i="1" s="1"/>
  <c r="AD343" i="1" a="1"/>
  <c r="AD343" i="1" s="1"/>
  <c r="AD344" i="1" a="1"/>
  <c r="AD344" i="1" s="1"/>
  <c r="AD345" i="1" a="1"/>
  <c r="AD345" i="1" s="1"/>
  <c r="AD346" i="1" a="1"/>
  <c r="AD346" i="1" s="1"/>
  <c r="AD347" i="1" a="1"/>
  <c r="AD347" i="1" s="1"/>
  <c r="AD348" i="1" a="1"/>
  <c r="AD348" i="1" s="1"/>
  <c r="AD349" i="1" a="1"/>
  <c r="AD349" i="1" s="1"/>
  <c r="AD350" i="1" a="1"/>
  <c r="AD350" i="1" s="1"/>
  <c r="AD351" i="1" a="1"/>
  <c r="AD351" i="1" s="1"/>
  <c r="AD352" i="1" a="1"/>
  <c r="AD352" i="1" s="1"/>
  <c r="AD353" i="1" a="1"/>
  <c r="AD353" i="1" s="1"/>
  <c r="AD354" i="1" a="1"/>
  <c r="AD354" i="1" s="1"/>
  <c r="AD355" i="1" a="1"/>
  <c r="AD355" i="1" s="1"/>
  <c r="AD356" i="1" a="1"/>
  <c r="AD356" i="1" s="1"/>
  <c r="AD357" i="1" a="1"/>
  <c r="AD357" i="1" s="1"/>
  <c r="AD358" i="1" a="1"/>
  <c r="AD358" i="1" s="1"/>
  <c r="AD359" i="1" a="1"/>
  <c r="AD359" i="1" s="1"/>
  <c r="AD360" i="1" a="1"/>
  <c r="AD360" i="1" s="1"/>
  <c r="AD361" i="1" a="1"/>
  <c r="AD361" i="1" s="1"/>
  <c r="AD362" i="1" a="1"/>
  <c r="AD362" i="1" s="1"/>
  <c r="AD363" i="1" a="1"/>
  <c r="AD363" i="1" s="1"/>
  <c r="AD364" i="1" a="1"/>
  <c r="AD364" i="1" s="1"/>
  <c r="AD365" i="1" a="1"/>
  <c r="AD365" i="1" s="1"/>
  <c r="AD366" i="1" a="1"/>
  <c r="AD366" i="1" s="1"/>
  <c r="AD367" i="1" a="1"/>
  <c r="AD367" i="1" s="1"/>
  <c r="AD368" i="1" a="1"/>
  <c r="AD368" i="1" s="1"/>
  <c r="AD369" i="1" a="1"/>
  <c r="AD369" i="1" s="1"/>
  <c r="AD370" i="1" a="1"/>
  <c r="AD370" i="1" s="1"/>
  <c r="AD371" i="1" a="1"/>
  <c r="AD371" i="1" s="1"/>
  <c r="AD372" i="1" a="1"/>
  <c r="AD372" i="1" s="1"/>
  <c r="AD373" i="1" a="1"/>
  <c r="AD373" i="1" s="1"/>
  <c r="AD374" i="1" a="1"/>
  <c r="AD374" i="1" s="1"/>
  <c r="AD375" i="1" a="1"/>
  <c r="AD375" i="1" s="1"/>
  <c r="AD376" i="1" a="1"/>
  <c r="AD376" i="1" s="1"/>
  <c r="AD377" i="1" a="1"/>
  <c r="AD377" i="1" s="1"/>
  <c r="AD378" i="1" a="1"/>
  <c r="AD378" i="1" s="1"/>
  <c r="AD379" i="1" a="1"/>
  <c r="AD379" i="1" s="1"/>
  <c r="AD380" i="1" a="1"/>
  <c r="AD380" i="1" s="1"/>
  <c r="AD381" i="1" a="1"/>
  <c r="AD381" i="1" s="1"/>
  <c r="AD382" i="1" a="1"/>
  <c r="AD382" i="1" s="1"/>
  <c r="AD383" i="1" a="1"/>
  <c r="AD383" i="1" s="1"/>
  <c r="AD384" i="1" a="1"/>
  <c r="AD384" i="1" s="1"/>
  <c r="AD385" i="1" a="1"/>
  <c r="AD385" i="1" s="1"/>
  <c r="AD386" i="1" a="1"/>
  <c r="AD386" i="1" s="1"/>
  <c r="AD387" i="1" a="1"/>
  <c r="AD387" i="1" s="1"/>
  <c r="AD388" i="1" a="1"/>
  <c r="AD388" i="1" s="1"/>
  <c r="AD389" i="1" a="1"/>
  <c r="AD389" i="1" s="1"/>
  <c r="AD390" i="1" a="1"/>
  <c r="AD390" i="1" s="1"/>
  <c r="AD391" i="1" a="1"/>
  <c r="AD391" i="1" s="1"/>
  <c r="AD392" i="1" a="1"/>
  <c r="AD392" i="1" s="1"/>
  <c r="AD393" i="1" a="1"/>
  <c r="AD393" i="1" s="1"/>
  <c r="AD394" i="1" a="1"/>
  <c r="AD394" i="1" s="1"/>
  <c r="AD395" i="1" a="1"/>
  <c r="AD395" i="1" s="1"/>
  <c r="AD396" i="1" a="1"/>
  <c r="AD396" i="1" s="1"/>
  <c r="AD397" i="1" a="1"/>
  <c r="AD397" i="1" s="1"/>
  <c r="AD398" i="1" a="1"/>
  <c r="AD398" i="1" s="1"/>
  <c r="AD399" i="1" a="1"/>
  <c r="AD399" i="1" s="1"/>
  <c r="AD400" i="1" a="1"/>
  <c r="AD400" i="1" s="1"/>
  <c r="AD401" i="1" a="1"/>
  <c r="AD401" i="1" s="1"/>
  <c r="AD402" i="1" a="1"/>
  <c r="AD402" i="1" s="1"/>
  <c r="AD403" i="1" a="1"/>
  <c r="AD403" i="1" s="1"/>
  <c r="AD404" i="1" a="1"/>
  <c r="AD404" i="1" s="1"/>
  <c r="AD405" i="1" a="1"/>
  <c r="AD405" i="1" s="1"/>
  <c r="AD406" i="1" a="1"/>
  <c r="AD406" i="1" s="1"/>
  <c r="AD407" i="1" a="1"/>
  <c r="AD407" i="1" s="1"/>
  <c r="AD408" i="1" a="1"/>
  <c r="AD408" i="1" s="1"/>
  <c r="AD409" i="1" a="1"/>
  <c r="AD409" i="1" s="1"/>
  <c r="AD410" i="1" a="1"/>
  <c r="AD410" i="1" s="1"/>
  <c r="AD411" i="1" a="1"/>
  <c r="AD411" i="1" s="1"/>
  <c r="AD412" i="1" a="1"/>
  <c r="AD412" i="1" s="1"/>
  <c r="AD413" i="1" a="1"/>
  <c r="AD413" i="1" s="1"/>
  <c r="AD414" i="1" a="1"/>
  <c r="AD414" i="1" s="1"/>
  <c r="AD415" i="1" a="1"/>
  <c r="AD415" i="1" s="1"/>
  <c r="AD416" i="1" a="1"/>
  <c r="AD416" i="1" s="1"/>
  <c r="AD417" i="1" a="1"/>
  <c r="AD417" i="1" s="1"/>
  <c r="AD418" i="1" a="1"/>
  <c r="AD418" i="1" s="1"/>
  <c r="AD419" i="1" a="1"/>
  <c r="AD419" i="1" s="1"/>
  <c r="AD420" i="1" a="1"/>
  <c r="AD420" i="1" s="1"/>
  <c r="AD421" i="1" a="1"/>
  <c r="AD421" i="1" s="1"/>
  <c r="AD422" i="1" a="1"/>
  <c r="AD422" i="1" s="1"/>
  <c r="AD423" i="1" a="1"/>
  <c r="AD423" i="1" s="1"/>
  <c r="AD424" i="1" a="1"/>
  <c r="AD424" i="1" s="1"/>
  <c r="AD425" i="1" a="1"/>
  <c r="AD425" i="1" s="1"/>
  <c r="AD426" i="1" a="1"/>
  <c r="AD426" i="1" s="1"/>
  <c r="AD427" i="1" a="1"/>
  <c r="AD427" i="1" s="1"/>
  <c r="AD428" i="1" a="1"/>
  <c r="AD428" i="1" s="1"/>
  <c r="AD429" i="1" a="1"/>
  <c r="AD429" i="1" s="1"/>
  <c r="AD430" i="1" a="1"/>
  <c r="AD430" i="1" s="1"/>
  <c r="AD431" i="1" a="1"/>
  <c r="AD431" i="1" s="1"/>
  <c r="AD432" i="1" a="1"/>
  <c r="AD432" i="1" s="1"/>
  <c r="AD433" i="1" a="1"/>
  <c r="AD433" i="1" s="1"/>
  <c r="AD434" i="1" a="1"/>
  <c r="AD434" i="1" s="1"/>
  <c r="AD435" i="1" a="1"/>
  <c r="AD435" i="1" s="1"/>
  <c r="AD436" i="1" a="1"/>
  <c r="AD436" i="1" s="1"/>
  <c r="AD437" i="1" a="1"/>
  <c r="AD437" i="1" s="1"/>
  <c r="AD438" i="1" a="1"/>
  <c r="AD438" i="1" s="1"/>
  <c r="AD439" i="1" a="1"/>
  <c r="AD439" i="1" s="1"/>
  <c r="AD440" i="1" a="1"/>
  <c r="AD440" i="1" s="1"/>
  <c r="AD441" i="1" a="1"/>
  <c r="AD441" i="1" s="1"/>
  <c r="AD442" i="1" a="1"/>
  <c r="AD442" i="1" s="1"/>
  <c r="AD443" i="1" a="1"/>
  <c r="AD443" i="1" s="1"/>
  <c r="AD444" i="1" a="1"/>
  <c r="AD444" i="1" s="1"/>
  <c r="AD445" i="1" a="1"/>
  <c r="AD445" i="1" s="1"/>
  <c r="AD446" i="1" a="1"/>
  <c r="AD446" i="1" s="1"/>
  <c r="AD447" i="1" a="1"/>
  <c r="AD447" i="1" s="1"/>
  <c r="AD448" i="1" a="1"/>
  <c r="AD448" i="1" s="1"/>
  <c r="AD449" i="1" a="1"/>
  <c r="AD449" i="1" s="1"/>
  <c r="AD450" i="1" a="1"/>
  <c r="AD450" i="1" s="1"/>
  <c r="AD451" i="1" a="1"/>
  <c r="AD451" i="1" s="1"/>
  <c r="AD452" i="1" a="1"/>
  <c r="AD452" i="1" s="1"/>
  <c r="AD453" i="1" a="1"/>
  <c r="AD453" i="1" s="1"/>
  <c r="AD454" i="1" a="1"/>
  <c r="AD454" i="1" s="1"/>
  <c r="AD455" i="1" a="1"/>
  <c r="AD455" i="1" s="1"/>
  <c r="AD456" i="1" a="1"/>
  <c r="AD456" i="1" s="1"/>
  <c r="AD457" i="1" a="1"/>
  <c r="AD457" i="1" s="1"/>
  <c r="AD458" i="1" a="1"/>
  <c r="AD458" i="1" s="1"/>
  <c r="AD459" i="1" a="1"/>
  <c r="AD459" i="1" s="1"/>
  <c r="AD460" i="1" a="1"/>
  <c r="AD460" i="1" s="1"/>
  <c r="AD461" i="1" a="1"/>
  <c r="AD461" i="1" s="1"/>
  <c r="AD462" i="1" a="1"/>
  <c r="AD462" i="1" s="1"/>
  <c r="AD463" i="1" a="1"/>
  <c r="AD463" i="1" s="1"/>
  <c r="AD464" i="1" a="1"/>
  <c r="AD464" i="1" s="1"/>
  <c r="AD465" i="1" a="1"/>
  <c r="AD465" i="1" s="1"/>
  <c r="AD466" i="1" a="1"/>
  <c r="AD466" i="1" s="1"/>
  <c r="AD467" i="1" a="1"/>
  <c r="AD467" i="1" s="1"/>
  <c r="AD468" i="1" a="1"/>
  <c r="AD468" i="1" s="1"/>
  <c r="AD469" i="1" a="1"/>
  <c r="AD469" i="1" s="1"/>
  <c r="AD470" i="1" a="1"/>
  <c r="AD470" i="1" s="1"/>
  <c r="AD471" i="1" a="1"/>
  <c r="AD471" i="1" s="1"/>
  <c r="AD472" i="1" a="1"/>
  <c r="AD472" i="1" s="1"/>
  <c r="AD473" i="1" a="1"/>
  <c r="AD473" i="1" s="1"/>
  <c r="AD474" i="1" a="1"/>
  <c r="AD474" i="1" s="1"/>
  <c r="AD475" i="1" a="1"/>
  <c r="AD475" i="1" s="1"/>
  <c r="AD476" i="1" a="1"/>
  <c r="AD476" i="1" s="1"/>
  <c r="AD477" i="1" a="1"/>
  <c r="AD477" i="1" s="1"/>
  <c r="AD478" i="1" a="1"/>
  <c r="AD478" i="1" s="1"/>
  <c r="AD479" i="1" a="1"/>
  <c r="AD479" i="1" s="1"/>
  <c r="AD480" i="1" a="1"/>
  <c r="AD480" i="1" s="1"/>
  <c r="AD481" i="1" a="1"/>
  <c r="AD481" i="1" s="1"/>
  <c r="AD482" i="1" a="1"/>
  <c r="AD482" i="1" s="1"/>
  <c r="AD483" i="1" a="1"/>
  <c r="AD483" i="1" s="1"/>
  <c r="AD484" i="1" a="1"/>
  <c r="AD484" i="1" s="1"/>
  <c r="AD485" i="1" a="1"/>
  <c r="AD485" i="1" s="1"/>
  <c r="AD486" i="1" a="1"/>
  <c r="AD486" i="1" s="1"/>
  <c r="AD487" i="1" a="1"/>
  <c r="AD487" i="1" s="1"/>
  <c r="AD488" i="1" a="1"/>
  <c r="AD488" i="1" s="1"/>
  <c r="AD489" i="1" a="1"/>
  <c r="AD489" i="1" s="1"/>
  <c r="AD490" i="1" a="1"/>
  <c r="AD490" i="1" s="1"/>
  <c r="AD491" i="1" a="1"/>
  <c r="AD491" i="1" s="1"/>
  <c r="AD492" i="1" a="1"/>
  <c r="AD492" i="1" s="1"/>
  <c r="AD493" i="1" a="1"/>
  <c r="AD493" i="1" s="1"/>
  <c r="AD494" i="1" a="1"/>
  <c r="AD494" i="1" s="1"/>
  <c r="AD495" i="1" a="1"/>
  <c r="AD495" i="1" s="1"/>
  <c r="AD496" i="1" a="1"/>
  <c r="AD496" i="1" s="1"/>
  <c r="AD497" i="1" a="1"/>
  <c r="AD497" i="1" s="1"/>
  <c r="AD498" i="1" a="1"/>
  <c r="AD498" i="1" s="1"/>
  <c r="AD499" i="1" a="1"/>
  <c r="AD499" i="1" s="1"/>
  <c r="AD500" i="1" a="1"/>
  <c r="AD500" i="1" s="1"/>
  <c r="AD501" i="1" a="1"/>
  <c r="AD501" i="1" s="1"/>
  <c r="AD502" i="1" a="1"/>
  <c r="AD502" i="1" s="1"/>
  <c r="AD503" i="1" a="1"/>
  <c r="AD503" i="1" s="1"/>
  <c r="AD504" i="1" a="1"/>
  <c r="AD504" i="1" s="1"/>
  <c r="AD505" i="1" a="1"/>
  <c r="AD505" i="1" s="1"/>
  <c r="AD506" i="1" a="1"/>
  <c r="AD506" i="1" s="1"/>
  <c r="AD507" i="1" a="1"/>
  <c r="AD507" i="1" s="1"/>
  <c r="AD508" i="1" a="1"/>
  <c r="AD508" i="1" s="1"/>
  <c r="AD509" i="1" a="1"/>
  <c r="AD509" i="1" s="1"/>
  <c r="AD510" i="1" a="1"/>
  <c r="AD510" i="1" s="1"/>
  <c r="AD511" i="1" a="1"/>
  <c r="AD511" i="1" s="1"/>
  <c r="AD512" i="1" a="1"/>
  <c r="AD512" i="1" s="1"/>
  <c r="AD513" i="1" a="1"/>
  <c r="AD513" i="1" s="1"/>
  <c r="AD514" i="1" a="1"/>
  <c r="AD514" i="1" s="1"/>
  <c r="AD515" i="1" a="1"/>
  <c r="AD515" i="1" s="1"/>
  <c r="AD516" i="1" a="1"/>
  <c r="AD516" i="1" s="1"/>
  <c r="AD517" i="1" a="1"/>
  <c r="AD517" i="1" s="1"/>
  <c r="AD518" i="1" a="1"/>
  <c r="AD518" i="1" s="1"/>
  <c r="AD519" i="1" a="1"/>
  <c r="AD519" i="1" s="1"/>
  <c r="AD520" i="1" a="1"/>
  <c r="AD520" i="1" s="1"/>
  <c r="AD521" i="1" a="1"/>
  <c r="AD521" i="1" s="1"/>
  <c r="AD522" i="1" a="1"/>
  <c r="AD522" i="1" s="1"/>
  <c r="AD523" i="1" a="1"/>
  <c r="AD523" i="1" s="1"/>
  <c r="AD524" i="1" a="1"/>
  <c r="AD524" i="1" s="1"/>
  <c r="AD525" i="1" a="1"/>
  <c r="AD525" i="1" s="1"/>
  <c r="AD526" i="1" a="1"/>
  <c r="AD526" i="1" s="1"/>
  <c r="AD527" i="1" a="1"/>
  <c r="AD527" i="1" s="1"/>
  <c r="AD528" i="1" a="1"/>
  <c r="AD528" i="1" s="1"/>
  <c r="AD529" i="1" a="1"/>
  <c r="AD529" i="1" s="1"/>
  <c r="AD530" i="1" a="1"/>
  <c r="AD530" i="1" s="1"/>
  <c r="AD531" i="1" a="1"/>
  <c r="AD531" i="1" s="1"/>
  <c r="AD532" i="1" a="1"/>
  <c r="AD532" i="1" s="1"/>
  <c r="AD533" i="1" a="1"/>
  <c r="AD533" i="1" s="1"/>
  <c r="AD534" i="1" a="1"/>
  <c r="AD534" i="1" s="1"/>
  <c r="AD535" i="1" a="1"/>
  <c r="AD535" i="1" s="1"/>
  <c r="AD536" i="1" a="1"/>
  <c r="AD536" i="1" s="1"/>
  <c r="AD537" i="1" a="1"/>
  <c r="AD537" i="1" s="1"/>
  <c r="AD538" i="1" a="1"/>
  <c r="AD538" i="1" s="1"/>
  <c r="AD539" i="1" a="1"/>
  <c r="AD539" i="1" s="1"/>
  <c r="AD540" i="1" a="1"/>
  <c r="AD540" i="1" s="1"/>
  <c r="AD541" i="1" a="1"/>
  <c r="AD541" i="1" s="1"/>
  <c r="AD542" i="1" a="1"/>
  <c r="AD542" i="1" s="1"/>
  <c r="AD543" i="1" a="1"/>
  <c r="AD543" i="1" s="1"/>
  <c r="AD544" i="1" a="1"/>
  <c r="AD544" i="1" s="1"/>
  <c r="AD545" i="1" a="1"/>
  <c r="AD545" i="1" s="1"/>
  <c r="AD546" i="1" a="1"/>
  <c r="AD546" i="1" s="1"/>
  <c r="AD547" i="1" a="1"/>
  <c r="AD547" i="1" s="1"/>
  <c r="AD548" i="1" a="1"/>
  <c r="AD548" i="1" s="1"/>
  <c r="AD549" i="1" a="1"/>
  <c r="AD549" i="1" s="1"/>
  <c r="AD550" i="1" a="1"/>
  <c r="AD550" i="1" s="1"/>
  <c r="AD551" i="1" a="1"/>
  <c r="AD551" i="1" s="1"/>
  <c r="AD552" i="1" a="1"/>
  <c r="AD552" i="1" s="1"/>
  <c r="AD553" i="1" a="1"/>
  <c r="AD553" i="1" s="1"/>
  <c r="AD554" i="1" a="1"/>
  <c r="AD554" i="1" s="1"/>
  <c r="AD555" i="1" a="1"/>
  <c r="AD555" i="1" s="1"/>
  <c r="AD556" i="1" a="1"/>
  <c r="AD556" i="1" s="1"/>
  <c r="AD557" i="1" a="1"/>
  <c r="AD557" i="1" s="1"/>
  <c r="AD558" i="1" a="1"/>
  <c r="AD558" i="1" s="1"/>
  <c r="AD559" i="1" a="1"/>
  <c r="AD559" i="1" s="1"/>
  <c r="AD560" i="1" a="1"/>
  <c r="AD560" i="1" s="1"/>
  <c r="AD561" i="1" a="1"/>
  <c r="AD561" i="1" s="1"/>
  <c r="AD562" i="1" a="1"/>
  <c r="AD562" i="1" s="1"/>
  <c r="AD563" i="1" a="1"/>
  <c r="AD563" i="1" s="1"/>
  <c r="AD564" i="1" a="1"/>
  <c r="AD564" i="1" s="1"/>
  <c r="AD565" i="1" a="1"/>
  <c r="AD565" i="1" s="1"/>
  <c r="AD566" i="1" a="1"/>
  <c r="AD566" i="1" s="1"/>
  <c r="AD567" i="1" a="1"/>
  <c r="AD567" i="1" s="1"/>
  <c r="AD568" i="1" a="1"/>
  <c r="AD568" i="1" s="1"/>
  <c r="AD569" i="1" a="1"/>
  <c r="AD569" i="1" s="1"/>
  <c r="AD570" i="1" a="1"/>
  <c r="AD570" i="1" s="1"/>
  <c r="AD571" i="1" a="1"/>
  <c r="AD571" i="1" s="1"/>
  <c r="AD572" i="1" a="1"/>
  <c r="AD572" i="1" s="1"/>
  <c r="AD573" i="1" a="1"/>
  <c r="AD573" i="1" s="1"/>
  <c r="AD574" i="1" a="1"/>
  <c r="AD574" i="1" s="1"/>
  <c r="AD575" i="1" a="1"/>
  <c r="AD575" i="1" s="1"/>
  <c r="AD576" i="1" a="1"/>
  <c r="AD576" i="1" s="1"/>
  <c r="AD577" i="1" a="1"/>
  <c r="AD577" i="1" s="1"/>
  <c r="AD578" i="1" a="1"/>
  <c r="AD578" i="1" s="1"/>
  <c r="AD579" i="1" a="1"/>
  <c r="AD579" i="1" s="1"/>
  <c r="AD580" i="1" a="1"/>
  <c r="AD580" i="1" s="1"/>
  <c r="AD581" i="1" a="1"/>
  <c r="AD581" i="1" s="1"/>
  <c r="AD582" i="1" a="1"/>
  <c r="AD582" i="1" s="1"/>
  <c r="AD583" i="1" a="1"/>
  <c r="AD583" i="1" s="1"/>
  <c r="AD584" i="1" a="1"/>
  <c r="AD584" i="1" s="1"/>
  <c r="AD585" i="1" a="1"/>
  <c r="AD585" i="1" s="1"/>
  <c r="AD586" i="1" a="1"/>
  <c r="AD586" i="1" s="1"/>
  <c r="AD587" i="1" a="1"/>
  <c r="AD587" i="1" s="1"/>
  <c r="AD588" i="1" a="1"/>
  <c r="AD588" i="1" s="1"/>
  <c r="AD589" i="1" a="1"/>
  <c r="AD589" i="1" s="1"/>
  <c r="AD590" i="1" a="1"/>
  <c r="AD590" i="1" s="1"/>
  <c r="AD591" i="1" a="1"/>
  <c r="AD591" i="1" s="1"/>
  <c r="AD592" i="1" a="1"/>
  <c r="AD592" i="1" s="1"/>
  <c r="AD593" i="1" a="1"/>
  <c r="AD593" i="1" s="1"/>
  <c r="AD594" i="1" a="1"/>
  <c r="AD594" i="1" s="1"/>
  <c r="AD595" i="1" a="1"/>
  <c r="AD595" i="1" s="1"/>
  <c r="AD596" i="1" a="1"/>
  <c r="AD596" i="1" s="1"/>
  <c r="AD597" i="1" a="1"/>
  <c r="AD597" i="1" s="1"/>
  <c r="AD598" i="1" a="1"/>
  <c r="AD598" i="1" s="1"/>
  <c r="AD599" i="1" a="1"/>
  <c r="AD599" i="1" s="1"/>
  <c r="AD600" i="1" a="1"/>
  <c r="AD600" i="1" s="1"/>
  <c r="AD601" i="1" a="1"/>
  <c r="AD601" i="1" s="1"/>
  <c r="AD602" i="1" a="1"/>
  <c r="AD602" i="1" s="1"/>
  <c r="AD603" i="1" a="1"/>
  <c r="AD603" i="1" s="1"/>
  <c r="AD604" i="1" a="1"/>
  <c r="AD604" i="1" s="1"/>
  <c r="AD605" i="1" a="1"/>
  <c r="AD605" i="1" s="1"/>
  <c r="AD606" i="1" a="1"/>
  <c r="AD606" i="1" s="1"/>
  <c r="AD607" i="1" a="1"/>
  <c r="AD607" i="1" s="1"/>
  <c r="AD608" i="1" a="1"/>
  <c r="AD608" i="1" s="1"/>
  <c r="AD609" i="1" a="1"/>
  <c r="AD609" i="1" s="1"/>
  <c r="AD610" i="1" a="1"/>
  <c r="AD610" i="1" s="1"/>
  <c r="AD611" i="1" a="1"/>
  <c r="AD611" i="1" s="1"/>
  <c r="AD612" i="1" a="1"/>
  <c r="AD612" i="1" s="1"/>
  <c r="AD613" i="1" a="1"/>
  <c r="AD613" i="1" s="1"/>
  <c r="AD614" i="1" a="1"/>
  <c r="AD614" i="1" s="1"/>
  <c r="AD615" i="1" a="1"/>
  <c r="AD615" i="1" s="1"/>
  <c r="AD616" i="1" a="1"/>
  <c r="AD616" i="1" s="1"/>
  <c r="AD617" i="1" a="1"/>
  <c r="AD617" i="1" s="1"/>
  <c r="AD618" i="1" a="1"/>
  <c r="AD618" i="1" s="1"/>
  <c r="AD619" i="1" a="1"/>
  <c r="AD619" i="1" s="1"/>
  <c r="AD620" i="1" a="1"/>
  <c r="AD620" i="1" s="1"/>
  <c r="AD621" i="1" a="1"/>
  <c r="AD621" i="1" s="1"/>
  <c r="AD622" i="1" a="1"/>
  <c r="AD622" i="1" s="1"/>
  <c r="AD623" i="1" a="1"/>
  <c r="AD623" i="1" s="1"/>
  <c r="AD624" i="1" a="1"/>
  <c r="AD624" i="1" s="1"/>
  <c r="AD625" i="1" a="1"/>
  <c r="AD625" i="1" s="1"/>
  <c r="AD626" i="1" a="1"/>
  <c r="AD626" i="1" s="1"/>
  <c r="AD627" i="1" a="1"/>
  <c r="AD627" i="1" s="1"/>
  <c r="AD628" i="1" a="1"/>
  <c r="AD628" i="1" s="1"/>
  <c r="AD629" i="1" a="1"/>
  <c r="AD629" i="1" s="1"/>
  <c r="AD630" i="1" a="1"/>
  <c r="AD630" i="1" s="1"/>
  <c r="AD631" i="1" a="1"/>
  <c r="AD631" i="1" s="1"/>
  <c r="AD632" i="1" a="1"/>
  <c r="AD632" i="1" s="1"/>
  <c r="AD633" i="1" a="1"/>
  <c r="AD633" i="1" s="1"/>
  <c r="AD634" i="1" a="1"/>
  <c r="AD634" i="1" s="1"/>
  <c r="AD635" i="1" a="1"/>
  <c r="AD635" i="1" s="1"/>
  <c r="AD636" i="1" a="1"/>
  <c r="AD636" i="1" s="1"/>
  <c r="AD637" i="1" a="1"/>
  <c r="AD637" i="1" s="1"/>
  <c r="AD638" i="1" a="1"/>
  <c r="AD638" i="1" s="1"/>
  <c r="AD639" i="1" a="1"/>
  <c r="AD639" i="1" s="1"/>
  <c r="AD640" i="1" a="1"/>
  <c r="AD640" i="1" s="1"/>
  <c r="AD641" i="1" a="1"/>
  <c r="AD641" i="1" s="1"/>
  <c r="AD642" i="1" a="1"/>
  <c r="AD642" i="1" s="1"/>
  <c r="AD643" i="1" a="1"/>
  <c r="AD643" i="1" s="1"/>
  <c r="AD644" i="1" a="1"/>
  <c r="AD644" i="1" s="1"/>
  <c r="AD645" i="1" a="1"/>
  <c r="AD645" i="1" s="1"/>
  <c r="AD646" i="1" a="1"/>
  <c r="AD646" i="1" s="1"/>
  <c r="AD647" i="1" a="1"/>
  <c r="AD647" i="1" s="1"/>
  <c r="AD648" i="1" a="1"/>
  <c r="AD648" i="1" s="1"/>
  <c r="AD649" i="1" a="1"/>
  <c r="AD649" i="1" s="1"/>
  <c r="AD650" i="1" a="1"/>
  <c r="AD650" i="1" s="1"/>
  <c r="AD651" i="1" a="1"/>
  <c r="AD651" i="1" s="1"/>
  <c r="AD652" i="1" a="1"/>
  <c r="AD652" i="1" s="1"/>
  <c r="AD653" i="1" a="1"/>
  <c r="AD653" i="1" s="1"/>
  <c r="AD654" i="1" a="1"/>
  <c r="AD654" i="1" s="1"/>
  <c r="AD655" i="1" a="1"/>
  <c r="AD655" i="1" s="1"/>
  <c r="AD656" i="1" a="1"/>
  <c r="AD656" i="1" s="1"/>
  <c r="AD657" i="1" a="1"/>
  <c r="AD657" i="1" s="1"/>
  <c r="AD658" i="1" a="1"/>
  <c r="AD658" i="1" s="1"/>
  <c r="AD659" i="1" a="1"/>
  <c r="AD659" i="1" s="1"/>
  <c r="AD660" i="1" a="1"/>
  <c r="AD660" i="1" s="1"/>
  <c r="AD661" i="1" a="1"/>
  <c r="AD661" i="1" s="1"/>
  <c r="AD662" i="1" a="1"/>
  <c r="AD662" i="1" s="1"/>
  <c r="AD663" i="1" a="1"/>
  <c r="AD663" i="1" s="1"/>
  <c r="AD664" i="1" a="1"/>
  <c r="AD664" i="1" s="1"/>
  <c r="AD665" i="1" a="1"/>
  <c r="AD665" i="1" s="1"/>
  <c r="AD666" i="1" a="1"/>
  <c r="AD666" i="1" s="1"/>
  <c r="AD667" i="1" a="1"/>
  <c r="AD667" i="1" s="1"/>
  <c r="AD668" i="1" a="1"/>
  <c r="AD668" i="1" s="1"/>
  <c r="AD669" i="1" a="1"/>
  <c r="AD669" i="1" s="1"/>
  <c r="AD670" i="1" a="1"/>
  <c r="AD670" i="1" s="1"/>
  <c r="AD671" i="1" a="1"/>
  <c r="AD671" i="1" s="1"/>
  <c r="AD672" i="1" a="1"/>
  <c r="AD672" i="1" s="1"/>
  <c r="AD673" i="1" a="1"/>
  <c r="AD673" i="1" s="1"/>
  <c r="AD674" i="1" a="1"/>
  <c r="AD674" i="1" s="1"/>
  <c r="AD675" i="1" a="1"/>
  <c r="AD675" i="1" s="1"/>
  <c r="AD676" i="1" a="1"/>
  <c r="AD676" i="1" s="1"/>
  <c r="AD677" i="1" a="1"/>
  <c r="AD677" i="1" s="1"/>
  <c r="AD678" i="1" a="1"/>
  <c r="AD678" i="1" s="1"/>
  <c r="AD679" i="1" a="1"/>
  <c r="AD679" i="1" s="1"/>
  <c r="AD680" i="1" a="1"/>
  <c r="AD680" i="1" s="1"/>
  <c r="AD681" i="1" a="1"/>
  <c r="AD681" i="1" s="1"/>
  <c r="AD682" i="1" a="1"/>
  <c r="AD682" i="1" s="1"/>
  <c r="AD683" i="1" a="1"/>
  <c r="AD683" i="1" s="1"/>
  <c r="AD684" i="1" a="1"/>
  <c r="AD684" i="1" s="1"/>
  <c r="AD685" i="1" a="1"/>
  <c r="AD685" i="1" s="1"/>
  <c r="AD686" i="1" a="1"/>
  <c r="AD686" i="1" s="1"/>
  <c r="AD687" i="1" a="1"/>
  <c r="AD687" i="1" s="1"/>
  <c r="AD688" i="1" a="1"/>
  <c r="AD688" i="1" s="1"/>
  <c r="AD689" i="1" a="1"/>
  <c r="AD689" i="1" s="1"/>
  <c r="AD690" i="1" a="1"/>
  <c r="AD690" i="1" s="1"/>
  <c r="AD691" i="1" a="1"/>
  <c r="AD691" i="1" s="1"/>
  <c r="AD692" i="1" a="1"/>
  <c r="AD692" i="1" s="1"/>
  <c r="AD693" i="1" a="1"/>
  <c r="AD693" i="1" s="1"/>
  <c r="AD694" i="1" a="1"/>
  <c r="AD694" i="1" s="1"/>
  <c r="AD695" i="1" a="1"/>
  <c r="AD695" i="1" s="1"/>
  <c r="AD696" i="1" a="1"/>
  <c r="AD696" i="1" s="1"/>
  <c r="AD697" i="1" a="1"/>
  <c r="AD697" i="1" s="1"/>
  <c r="AD698" i="1" a="1"/>
  <c r="AD698" i="1" s="1"/>
  <c r="AD699" i="1" a="1"/>
  <c r="AD699" i="1" s="1"/>
  <c r="AD700" i="1" a="1"/>
  <c r="AD700" i="1" s="1"/>
  <c r="AD701" i="1" a="1"/>
  <c r="AD701" i="1" s="1"/>
  <c r="AD702" i="1" a="1"/>
  <c r="AD702" i="1" s="1"/>
  <c r="AD703" i="1" a="1"/>
  <c r="AD703" i="1" s="1"/>
  <c r="AD704" i="1" a="1"/>
  <c r="AD704" i="1" s="1"/>
  <c r="AD705" i="1" a="1"/>
  <c r="AD705" i="1" s="1"/>
  <c r="AD706" i="1" a="1"/>
  <c r="AD706" i="1" s="1"/>
  <c r="AD707" i="1" a="1"/>
  <c r="AD707" i="1" s="1"/>
  <c r="AD708" i="1" a="1"/>
  <c r="AD708" i="1" s="1"/>
  <c r="AD709" i="1" a="1"/>
  <c r="AD709" i="1" s="1"/>
  <c r="AD710" i="1" a="1"/>
  <c r="AD710" i="1" s="1"/>
  <c r="AD711" i="1" a="1"/>
  <c r="AD711" i="1" s="1"/>
  <c r="AD712" i="1" a="1"/>
  <c r="AD712" i="1" s="1"/>
  <c r="AD713" i="1" a="1"/>
  <c r="AD713" i="1" s="1"/>
  <c r="AD714" i="1" a="1"/>
  <c r="AD714" i="1" s="1"/>
  <c r="AD715" i="1" a="1"/>
  <c r="AD715" i="1" s="1"/>
  <c r="AD716" i="1" a="1"/>
  <c r="AD716" i="1" s="1"/>
  <c r="AD717" i="1" a="1"/>
  <c r="AD717" i="1" s="1"/>
  <c r="AD718" i="1" a="1"/>
  <c r="AD718" i="1" s="1"/>
  <c r="AD719" i="1" a="1"/>
  <c r="AD719" i="1" s="1"/>
  <c r="AD720" i="1" a="1"/>
  <c r="AD720" i="1" s="1"/>
  <c r="AD721" i="1" a="1"/>
  <c r="AD721" i="1" s="1"/>
  <c r="AD722" i="1" a="1"/>
  <c r="AD722" i="1" s="1"/>
  <c r="AD723" i="1" a="1"/>
  <c r="AD723" i="1" s="1"/>
  <c r="AD724" i="1" a="1"/>
  <c r="AD724" i="1" s="1"/>
  <c r="AD725" i="1" a="1"/>
  <c r="AD725" i="1" s="1"/>
  <c r="AD726" i="1" a="1"/>
  <c r="AD726" i="1" s="1"/>
  <c r="AD727" i="1" a="1"/>
  <c r="AD727" i="1" s="1"/>
  <c r="AD728" i="1" a="1"/>
  <c r="AD728" i="1" s="1"/>
  <c r="AD729" i="1" a="1"/>
  <c r="AD729" i="1" s="1"/>
  <c r="AD730" i="1" a="1"/>
  <c r="AD730" i="1" s="1"/>
  <c r="AD731" i="1" a="1"/>
  <c r="AD731" i="1" s="1"/>
  <c r="AD732" i="1" a="1"/>
  <c r="AD732" i="1" s="1"/>
  <c r="AD733" i="1" a="1"/>
  <c r="AD733" i="1" s="1"/>
  <c r="AD734" i="1" a="1"/>
  <c r="AD734" i="1" s="1"/>
  <c r="AD735" i="1" a="1"/>
  <c r="AD735" i="1" s="1"/>
  <c r="AD736" i="1" a="1"/>
  <c r="AD736" i="1" s="1"/>
  <c r="AD737" i="1" a="1"/>
  <c r="AD737" i="1" s="1"/>
  <c r="AD738" i="1" a="1"/>
  <c r="AD738" i="1" s="1"/>
  <c r="AD739" i="1" a="1"/>
  <c r="AD739" i="1" s="1"/>
  <c r="AD740" i="1" a="1"/>
  <c r="AD740" i="1" s="1"/>
  <c r="AD741" i="1" a="1"/>
  <c r="AD741" i="1" s="1"/>
  <c r="AD742" i="1" a="1"/>
  <c r="AD742" i="1" s="1"/>
  <c r="AD743" i="1" a="1"/>
  <c r="AD743" i="1" s="1"/>
  <c r="AD744" i="1" a="1"/>
  <c r="AD744" i="1" s="1"/>
  <c r="AD745" i="1" a="1"/>
  <c r="AD745" i="1" s="1"/>
  <c r="AD746" i="1" a="1"/>
  <c r="AD746" i="1" s="1"/>
  <c r="AD747" i="1" a="1"/>
  <c r="AD747" i="1" s="1"/>
  <c r="AD748" i="1" a="1"/>
  <c r="AD748" i="1" s="1"/>
  <c r="AD749" i="1" a="1"/>
  <c r="AD749" i="1" s="1"/>
  <c r="AD750" i="1" a="1"/>
  <c r="AD750" i="1" s="1"/>
  <c r="AD751" i="1" a="1"/>
  <c r="AD751" i="1" s="1"/>
  <c r="AD752" i="1" a="1"/>
  <c r="AD752" i="1" s="1"/>
  <c r="AD753" i="1" a="1"/>
  <c r="AD753" i="1" s="1"/>
  <c r="AD754" i="1" a="1"/>
  <c r="AD754" i="1" s="1"/>
  <c r="AD755" i="1" a="1"/>
  <c r="AD755" i="1" s="1"/>
  <c r="AD756" i="1" a="1"/>
  <c r="AD756" i="1" s="1"/>
  <c r="AD757" i="1" a="1"/>
  <c r="AD757" i="1" s="1"/>
  <c r="AD758" i="1" a="1"/>
  <c r="AD758" i="1" s="1"/>
  <c r="AD759" i="1" a="1"/>
  <c r="AD759" i="1" s="1"/>
  <c r="AD760" i="1" a="1"/>
  <c r="AD760" i="1" s="1"/>
  <c r="AD761" i="1" a="1"/>
  <c r="AD761" i="1" s="1"/>
  <c r="AD762" i="1" a="1"/>
  <c r="AD762" i="1" s="1"/>
  <c r="AD763" i="1" a="1"/>
  <c r="AD763" i="1" s="1"/>
  <c r="AD764" i="1" a="1"/>
  <c r="AD764" i="1" s="1"/>
  <c r="AD765" i="1" a="1"/>
  <c r="AD765" i="1" s="1"/>
  <c r="AD766" i="1" a="1"/>
  <c r="AD766" i="1" s="1"/>
  <c r="AD767" i="1" a="1"/>
  <c r="AD767" i="1" s="1"/>
  <c r="AD768" i="1" a="1"/>
  <c r="AD768" i="1" s="1"/>
  <c r="AD769" i="1" a="1"/>
  <c r="AD769" i="1" s="1"/>
  <c r="AD770" i="1" a="1"/>
  <c r="AD770" i="1" s="1"/>
  <c r="AD771" i="1" a="1"/>
  <c r="AD771" i="1" s="1"/>
  <c r="AD772" i="1" a="1"/>
  <c r="AD772" i="1" s="1"/>
  <c r="AD773" i="1" a="1"/>
  <c r="AD773" i="1" s="1"/>
  <c r="AD774" i="1" a="1"/>
  <c r="AD774" i="1" s="1"/>
  <c r="AD775" i="1" a="1"/>
  <c r="AD775" i="1" s="1"/>
  <c r="AD776" i="1" a="1"/>
  <c r="AD776" i="1" s="1"/>
  <c r="AD777" i="1" a="1"/>
  <c r="AD777" i="1" s="1"/>
  <c r="AD778" i="1" a="1"/>
  <c r="AD778" i="1" s="1"/>
  <c r="AD779" i="1" a="1"/>
  <c r="AD779" i="1" s="1"/>
  <c r="AD780" i="1" a="1"/>
  <c r="AD780" i="1" s="1"/>
  <c r="AD781" i="1" a="1"/>
  <c r="AD781" i="1" s="1"/>
  <c r="AD782" i="1" a="1"/>
  <c r="AD782" i="1" s="1"/>
  <c r="AD783" i="1" a="1"/>
  <c r="AD783" i="1" s="1"/>
  <c r="AD784" i="1" a="1"/>
  <c r="AD784" i="1" s="1"/>
  <c r="AD785" i="1" a="1"/>
  <c r="AD785" i="1" s="1"/>
  <c r="AD786" i="1" a="1"/>
  <c r="AD786" i="1" s="1"/>
  <c r="AD787" i="1" a="1"/>
  <c r="AD787" i="1" s="1"/>
  <c r="AD788" i="1" a="1"/>
  <c r="AD788" i="1" s="1"/>
  <c r="AD789" i="1" a="1"/>
  <c r="AD789" i="1" s="1"/>
  <c r="AD790" i="1" a="1"/>
  <c r="AD790" i="1" s="1"/>
  <c r="AD791" i="1" a="1"/>
  <c r="AD791" i="1" s="1"/>
  <c r="AD792" i="1" a="1"/>
  <c r="AD792" i="1" s="1"/>
  <c r="AD793" i="1" a="1"/>
  <c r="AD793" i="1" s="1"/>
  <c r="AD794" i="1" a="1"/>
  <c r="AD794" i="1" s="1"/>
  <c r="AD795" i="1" a="1"/>
  <c r="AD795" i="1" s="1"/>
  <c r="AD796" i="1" a="1"/>
  <c r="AD796" i="1" s="1"/>
  <c r="AD797" i="1" a="1"/>
  <c r="AD797" i="1" s="1"/>
  <c r="AD798" i="1" a="1"/>
  <c r="AD798" i="1" s="1"/>
  <c r="AD799" i="1" a="1"/>
  <c r="AD799" i="1" s="1"/>
  <c r="AD800" i="1" a="1"/>
  <c r="AD800" i="1" s="1"/>
  <c r="AD801" i="1" a="1"/>
  <c r="AD801" i="1" s="1"/>
  <c r="AD802" i="1" a="1"/>
  <c r="AD802" i="1" s="1"/>
  <c r="AD803" i="1" a="1"/>
  <c r="AD803" i="1" s="1"/>
  <c r="AD804" i="1" a="1"/>
  <c r="AD804" i="1" s="1"/>
  <c r="AD805" i="1" a="1"/>
  <c r="AD805" i="1" s="1"/>
  <c r="AD806" i="1" a="1"/>
  <c r="AD806" i="1" s="1"/>
  <c r="AD807" i="1" a="1"/>
  <c r="AD807" i="1" s="1"/>
  <c r="AD808" i="1" a="1"/>
  <c r="AD808" i="1" s="1"/>
  <c r="AD809" i="1" a="1"/>
  <c r="AD809" i="1" s="1"/>
  <c r="AD810" i="1" a="1"/>
  <c r="AD810" i="1" s="1"/>
  <c r="AD811" i="1" a="1"/>
  <c r="AD811" i="1" s="1"/>
  <c r="AD812" i="1" a="1"/>
  <c r="AD812" i="1" s="1"/>
  <c r="AD813" i="1" a="1"/>
  <c r="AD813" i="1" s="1"/>
  <c r="AD814" i="1" a="1"/>
  <c r="AD814" i="1" s="1"/>
  <c r="AD815" i="1" a="1"/>
  <c r="AD815" i="1" s="1"/>
  <c r="AD816" i="1" a="1"/>
  <c r="AD816" i="1" s="1"/>
  <c r="AD817" i="1" a="1"/>
  <c r="AD817" i="1" s="1"/>
  <c r="AD818" i="1" a="1"/>
  <c r="AD818" i="1" s="1"/>
  <c r="AD819" i="1" a="1"/>
  <c r="AD819" i="1" s="1"/>
  <c r="AD820" i="1" a="1"/>
  <c r="AD820" i="1" s="1"/>
  <c r="AD821" i="1" a="1"/>
  <c r="AD821" i="1" s="1"/>
  <c r="AD822" i="1" a="1"/>
  <c r="AD822" i="1" s="1"/>
  <c r="AD823" i="1" a="1"/>
  <c r="AD823" i="1" s="1"/>
  <c r="AD824" i="1" a="1"/>
  <c r="AD824" i="1" s="1"/>
  <c r="AD825" i="1" a="1"/>
  <c r="AD825" i="1" s="1"/>
  <c r="AD826" i="1" a="1"/>
  <c r="AD826" i="1" s="1"/>
  <c r="AD827" i="1" a="1"/>
  <c r="AD827" i="1" s="1"/>
  <c r="AD828" i="1" a="1"/>
  <c r="AD828" i="1" s="1"/>
  <c r="AD829" i="1" a="1"/>
  <c r="AD829" i="1" s="1"/>
  <c r="AD830" i="1" a="1"/>
  <c r="AD830" i="1" s="1"/>
  <c r="AD831" i="1" a="1"/>
  <c r="AD831" i="1" s="1"/>
  <c r="AD832" i="1" a="1"/>
  <c r="AD832" i="1" s="1"/>
  <c r="AD833" i="1" a="1"/>
  <c r="AD833" i="1" s="1"/>
  <c r="AD834" i="1" a="1"/>
  <c r="AD834" i="1" s="1"/>
  <c r="AD835" i="1" a="1"/>
  <c r="AD835" i="1" s="1"/>
  <c r="AD836" i="1" a="1"/>
  <c r="AD836" i="1" s="1"/>
  <c r="AD837" i="1" a="1"/>
  <c r="AD837" i="1" s="1"/>
  <c r="AD838" i="1" a="1"/>
  <c r="AD838" i="1" s="1"/>
  <c r="AD839" i="1" a="1"/>
  <c r="AD839" i="1" s="1"/>
  <c r="AD840" i="1" a="1"/>
  <c r="AD840" i="1" s="1"/>
  <c r="AD841" i="1" a="1"/>
  <c r="AD841" i="1" s="1"/>
  <c r="AD842" i="1" a="1"/>
  <c r="AD842" i="1" s="1"/>
  <c r="AD843" i="1" a="1"/>
  <c r="AD843" i="1" s="1"/>
  <c r="AD844" i="1" a="1"/>
  <c r="AD844" i="1" s="1"/>
  <c r="AD845" i="1" a="1"/>
  <c r="AD845" i="1" s="1"/>
  <c r="AD846" i="1" a="1"/>
  <c r="AD846" i="1" s="1"/>
  <c r="AD847" i="1" a="1"/>
  <c r="AD847" i="1" s="1"/>
  <c r="AD848" i="1" a="1"/>
  <c r="AD848" i="1" s="1"/>
  <c r="AD849" i="1" a="1"/>
  <c r="AD849" i="1" s="1"/>
  <c r="AD850" i="1" a="1"/>
  <c r="AD850" i="1" s="1"/>
  <c r="AD851" i="1" a="1"/>
  <c r="AD851" i="1" s="1"/>
  <c r="AD852" i="1" a="1"/>
  <c r="AD852" i="1" s="1"/>
  <c r="AD853" i="1" a="1"/>
  <c r="AD853" i="1" s="1"/>
  <c r="AD854" i="1" a="1"/>
  <c r="AD854" i="1" s="1"/>
  <c r="AD855" i="1" a="1"/>
  <c r="AD855" i="1" s="1"/>
  <c r="AD856" i="1" a="1"/>
  <c r="AD856" i="1" s="1"/>
  <c r="AD857" i="1" a="1"/>
  <c r="AD857" i="1" s="1"/>
  <c r="AD858" i="1" a="1"/>
  <c r="AD858" i="1" s="1"/>
  <c r="AD859" i="1" a="1"/>
  <c r="AD859" i="1" s="1"/>
  <c r="AD860" i="1" a="1"/>
  <c r="AD860" i="1" s="1"/>
  <c r="AD861" i="1" a="1"/>
  <c r="AD861" i="1" s="1"/>
  <c r="AD862" i="1" a="1"/>
  <c r="AD862" i="1" s="1"/>
  <c r="AD863" i="1" a="1"/>
  <c r="AD863" i="1" s="1"/>
  <c r="AD864" i="1" a="1"/>
  <c r="AD864" i="1" s="1"/>
  <c r="AD865" i="1" a="1"/>
  <c r="AD865" i="1" s="1"/>
  <c r="AD866" i="1" a="1"/>
  <c r="AD866" i="1" s="1"/>
  <c r="AD867" i="1" a="1"/>
  <c r="AD867" i="1" s="1"/>
  <c r="AD868" i="1" a="1"/>
  <c r="AD868" i="1" s="1"/>
  <c r="AD869" i="1" a="1"/>
  <c r="AD869" i="1" s="1"/>
  <c r="AD870" i="1" a="1"/>
  <c r="AD870" i="1" s="1"/>
  <c r="AD871" i="1" a="1"/>
  <c r="AD871" i="1" s="1"/>
  <c r="AD872" i="1" a="1"/>
  <c r="AD872" i="1" s="1"/>
  <c r="AD873" i="1" a="1"/>
  <c r="AD873" i="1" s="1"/>
  <c r="AD874" i="1" a="1"/>
  <c r="AD874" i="1" s="1"/>
  <c r="AD875" i="1" a="1"/>
  <c r="AD875" i="1" s="1"/>
  <c r="AD876" i="1" a="1"/>
  <c r="AD876" i="1" s="1"/>
  <c r="AD877" i="1" a="1"/>
  <c r="AD877" i="1" s="1"/>
  <c r="AD878" i="1" a="1"/>
  <c r="AD878" i="1" s="1"/>
  <c r="AD879" i="1" a="1"/>
  <c r="AD879" i="1" s="1"/>
  <c r="AD880" i="1" a="1"/>
  <c r="AD880" i="1" s="1"/>
  <c r="AD881" i="1" a="1"/>
  <c r="AD881" i="1" s="1"/>
  <c r="AD882" i="1" a="1"/>
  <c r="AD882" i="1" s="1"/>
  <c r="AD883" i="1" a="1"/>
  <c r="AD883" i="1" s="1"/>
  <c r="AD884" i="1" a="1"/>
  <c r="AD884" i="1" s="1"/>
  <c r="AD885" i="1" a="1"/>
  <c r="AD885" i="1" s="1"/>
  <c r="AD886" i="1" a="1"/>
  <c r="AD886" i="1" s="1"/>
  <c r="AD887" i="1" a="1"/>
  <c r="AD887" i="1" s="1"/>
  <c r="AD888" i="1" a="1"/>
  <c r="AD888" i="1" s="1"/>
  <c r="AD889" i="1" a="1"/>
  <c r="AD889" i="1" s="1"/>
  <c r="AD890" i="1" a="1"/>
  <c r="AD890" i="1" s="1"/>
  <c r="AD891" i="1" a="1"/>
  <c r="AD891" i="1" s="1"/>
  <c r="AD892" i="1" a="1"/>
  <c r="AD892" i="1" s="1"/>
  <c r="AD893" i="1" a="1"/>
  <c r="AD893" i="1" s="1"/>
  <c r="AD894" i="1" a="1"/>
  <c r="AD894" i="1" s="1"/>
  <c r="AD895" i="1" a="1"/>
  <c r="AD895" i="1" s="1"/>
  <c r="AD896" i="1" a="1"/>
  <c r="AD896" i="1" s="1"/>
  <c r="AD897" i="1" a="1"/>
  <c r="AD897" i="1" s="1"/>
  <c r="AD898" i="1" a="1"/>
  <c r="AD898" i="1" s="1"/>
  <c r="AD899" i="1" a="1"/>
  <c r="AD899" i="1" s="1"/>
  <c r="AD900" i="1" a="1"/>
  <c r="AD900" i="1" s="1"/>
  <c r="AD901" i="1" a="1"/>
  <c r="AD901" i="1" s="1"/>
  <c r="AD902" i="1" a="1"/>
  <c r="AD902" i="1" s="1"/>
  <c r="AD903" i="1" a="1"/>
  <c r="AD903" i="1" s="1"/>
  <c r="AD904" i="1" a="1"/>
  <c r="AD904" i="1" s="1"/>
  <c r="AD905" i="1" a="1"/>
  <c r="AD905" i="1" s="1"/>
  <c r="AD906" i="1" a="1"/>
  <c r="AD906" i="1" s="1"/>
  <c r="AD907" i="1" a="1"/>
  <c r="AD907" i="1" s="1"/>
  <c r="AD908" i="1" a="1"/>
  <c r="AD908" i="1" s="1"/>
  <c r="AD909" i="1" a="1"/>
  <c r="AD909" i="1" s="1"/>
  <c r="AD910" i="1" a="1"/>
  <c r="AD910" i="1" s="1"/>
  <c r="AD911" i="1" a="1"/>
  <c r="AD911" i="1" s="1"/>
  <c r="AD912" i="1" a="1"/>
  <c r="AD912" i="1" s="1"/>
  <c r="AD913" i="1" a="1"/>
  <c r="AD913" i="1" s="1"/>
  <c r="AD914" i="1" a="1"/>
  <c r="AD914" i="1" s="1"/>
  <c r="AD915" i="1" a="1"/>
  <c r="AD915" i="1" s="1"/>
  <c r="AD916" i="1" a="1"/>
  <c r="AD916" i="1" s="1"/>
  <c r="AD917" i="1" a="1"/>
  <c r="AD917" i="1" s="1"/>
  <c r="AD918" i="1" a="1"/>
  <c r="AD918" i="1" s="1"/>
  <c r="AD919" i="1" a="1"/>
  <c r="AD919" i="1" s="1"/>
  <c r="AD920" i="1" a="1"/>
  <c r="AD920" i="1" s="1"/>
  <c r="AD921" i="1" a="1"/>
  <c r="AD921" i="1" s="1"/>
  <c r="AD922" i="1" a="1"/>
  <c r="AD922" i="1" s="1"/>
  <c r="AD923" i="1" a="1"/>
  <c r="AD923" i="1" s="1"/>
  <c r="AD924" i="1" a="1"/>
  <c r="AD924" i="1" s="1"/>
  <c r="AD925" i="1" a="1"/>
  <c r="AD925" i="1" s="1"/>
  <c r="AD926" i="1" a="1"/>
  <c r="AD926" i="1" s="1"/>
  <c r="AD927" i="1" a="1"/>
  <c r="AD927" i="1" s="1"/>
  <c r="AD928" i="1" a="1"/>
  <c r="AD928" i="1" s="1"/>
  <c r="AD929" i="1" a="1"/>
  <c r="AD929" i="1" s="1"/>
  <c r="AD930" i="1" a="1"/>
  <c r="AD930" i="1" s="1"/>
  <c r="AD931" i="1" a="1"/>
  <c r="AD931" i="1" s="1"/>
  <c r="AD932" i="1" a="1"/>
  <c r="AD932" i="1" s="1"/>
  <c r="AD933" i="1" a="1"/>
  <c r="AD933" i="1" s="1"/>
  <c r="AD934" i="1" a="1"/>
  <c r="AD934" i="1" s="1"/>
  <c r="AD935" i="1" a="1"/>
  <c r="AD935" i="1" s="1"/>
  <c r="AD936" i="1" a="1"/>
  <c r="AD936" i="1" s="1"/>
  <c r="AD937" i="1" a="1"/>
  <c r="AD937" i="1" s="1"/>
  <c r="AD938" i="1" a="1"/>
  <c r="AD938" i="1" s="1"/>
  <c r="AD939" i="1" a="1"/>
  <c r="AD939" i="1" s="1"/>
  <c r="AD940" i="1" a="1"/>
  <c r="AD940" i="1" s="1"/>
  <c r="AD941" i="1" a="1"/>
  <c r="AD941" i="1" s="1"/>
  <c r="AD942" i="1" a="1"/>
  <c r="AD942" i="1" s="1"/>
  <c r="AD943" i="1" a="1"/>
  <c r="AD943" i="1" s="1"/>
  <c r="AD944" i="1" a="1"/>
  <c r="AD944" i="1" s="1"/>
  <c r="AD945" i="1" a="1"/>
  <c r="AD945" i="1" s="1"/>
  <c r="AD946" i="1" a="1"/>
  <c r="AD946" i="1" s="1"/>
  <c r="AD947" i="1" a="1"/>
  <c r="AD947" i="1" s="1"/>
  <c r="AD948" i="1" a="1"/>
  <c r="AD948" i="1" s="1"/>
  <c r="AD949" i="1" a="1"/>
  <c r="AD949" i="1" s="1"/>
  <c r="AD950" i="1" a="1"/>
  <c r="AD950" i="1" s="1"/>
  <c r="AD951" i="1" a="1"/>
  <c r="AD951" i="1" s="1"/>
  <c r="AD952" i="1" a="1"/>
  <c r="AD952" i="1" s="1"/>
  <c r="AD953" i="1" a="1"/>
  <c r="AD953" i="1" s="1"/>
  <c r="AD954" i="1" a="1"/>
  <c r="AD954" i="1" s="1"/>
  <c r="AD955" i="1" a="1"/>
  <c r="AD955" i="1" s="1"/>
  <c r="AD956" i="1" a="1"/>
  <c r="AD956" i="1" s="1"/>
  <c r="AD957" i="1" a="1"/>
  <c r="AD957" i="1" s="1"/>
  <c r="AD958" i="1" a="1"/>
  <c r="AD958" i="1" s="1"/>
  <c r="AD959" i="1" a="1"/>
  <c r="AD959" i="1" s="1"/>
  <c r="AD960" i="1" a="1"/>
  <c r="AD960" i="1" s="1"/>
  <c r="AD961" i="1" a="1"/>
  <c r="AD961" i="1" s="1"/>
  <c r="AD962" i="1" a="1"/>
  <c r="AD962" i="1" s="1"/>
  <c r="AD963" i="1" a="1"/>
  <c r="AD963" i="1" s="1"/>
  <c r="AD964" i="1" a="1"/>
  <c r="AD964" i="1" s="1"/>
  <c r="AD965" i="1" a="1"/>
  <c r="AD965" i="1" s="1"/>
  <c r="AD966" i="1" a="1"/>
  <c r="AD966" i="1" s="1"/>
  <c r="AD967" i="1" a="1"/>
  <c r="AD967" i="1" s="1"/>
  <c r="AD968" i="1" a="1"/>
  <c r="AD968" i="1" s="1"/>
  <c r="AD969" i="1" a="1"/>
  <c r="AD969" i="1" s="1"/>
  <c r="AD970" i="1" a="1"/>
  <c r="AD970" i="1" s="1"/>
  <c r="AD971" i="1" a="1"/>
  <c r="AD971" i="1" s="1"/>
  <c r="AD972" i="1" a="1"/>
  <c r="AD972" i="1" s="1"/>
  <c r="AD973" i="1" a="1"/>
  <c r="AD973" i="1" s="1"/>
  <c r="AD974" i="1" a="1"/>
  <c r="AD974" i="1" s="1"/>
  <c r="AD975" i="1" a="1"/>
  <c r="AD975" i="1" s="1"/>
  <c r="AD976" i="1" a="1"/>
  <c r="AD976" i="1" s="1"/>
  <c r="AD977" i="1" a="1"/>
  <c r="AD977" i="1" s="1"/>
  <c r="AD978" i="1" a="1"/>
  <c r="AD978" i="1" s="1"/>
  <c r="AD979" i="1" a="1"/>
  <c r="AD979" i="1" s="1"/>
  <c r="AD980" i="1" a="1"/>
  <c r="AD980" i="1" s="1"/>
  <c r="AD981" i="1" a="1"/>
  <c r="AD981" i="1" s="1"/>
  <c r="AD982" i="1" a="1"/>
  <c r="AD982" i="1" s="1"/>
  <c r="AD983" i="1" a="1"/>
  <c r="AD983" i="1" s="1"/>
  <c r="AD984" i="1" a="1"/>
  <c r="AD984" i="1" s="1"/>
  <c r="AD985" i="1" a="1"/>
  <c r="AD985" i="1" s="1"/>
  <c r="AD986" i="1" a="1"/>
  <c r="AD986" i="1" s="1"/>
  <c r="AD987" i="1" a="1"/>
  <c r="AD987" i="1" s="1"/>
  <c r="AD988" i="1" a="1"/>
  <c r="AD988" i="1" s="1"/>
  <c r="AD989" i="1" a="1"/>
  <c r="AD989" i="1" s="1"/>
  <c r="AD990" i="1" a="1"/>
  <c r="AD990" i="1" s="1"/>
  <c r="AD991" i="1" a="1"/>
  <c r="AD991" i="1" s="1"/>
  <c r="AD992" i="1" a="1"/>
  <c r="AD992" i="1" s="1"/>
  <c r="AD993" i="1" a="1"/>
  <c r="AD993" i="1" s="1"/>
  <c r="AD994" i="1" a="1"/>
  <c r="AD994" i="1" s="1"/>
  <c r="AD995" i="1" a="1"/>
  <c r="AD995" i="1" s="1"/>
  <c r="AD996" i="1" a="1"/>
  <c r="AD996" i="1" s="1"/>
  <c r="AD997" i="1" a="1"/>
  <c r="AD997" i="1" s="1"/>
  <c r="AD998" i="1" a="1"/>
  <c r="AD998" i="1" s="1"/>
  <c r="AD999" i="1" a="1"/>
  <c r="AD999" i="1" s="1"/>
  <c r="AD1000" i="1" a="1"/>
  <c r="AD1000" i="1" s="1"/>
  <c r="AD1001" i="1" a="1"/>
  <c r="AD1001" i="1" s="1"/>
  <c r="X2" i="1" a="1"/>
  <c r="X2" i="1" s="1"/>
  <c r="X3" i="1" a="1"/>
  <c r="X3" i="1" s="1"/>
  <c r="X4" i="1" a="1"/>
  <c r="X4" i="1" s="1"/>
  <c r="X5" i="1" a="1"/>
  <c r="X5" i="1" s="1"/>
  <c r="X6" i="1" a="1"/>
  <c r="X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4" i="1" a="1"/>
  <c r="X24" i="1" s="1"/>
  <c r="X25" i="1" a="1"/>
  <c r="X25" i="1" s="1"/>
  <c r="X26" i="1" a="1"/>
  <c r="X26" i="1" s="1"/>
  <c r="X27" i="1" a="1"/>
  <c r="X27" i="1" s="1"/>
  <c r="X28" i="1" a="1"/>
  <c r="X28" i="1" s="1"/>
  <c r="X29" i="1" a="1"/>
  <c r="X29" i="1" s="1"/>
  <c r="X30" i="1" a="1"/>
  <c r="X30" i="1" s="1"/>
  <c r="X31" i="1" a="1"/>
  <c r="X31" i="1" s="1"/>
  <c r="X32" i="1" a="1"/>
  <c r="X32" i="1" s="1"/>
  <c r="X33" i="1" a="1"/>
  <c r="X33" i="1" s="1"/>
  <c r="X34" i="1" a="1"/>
  <c r="X34" i="1" s="1"/>
  <c r="X35" i="1" a="1"/>
  <c r="X35" i="1" s="1"/>
  <c r="X36" i="1" a="1"/>
  <c r="X36" i="1" s="1"/>
  <c r="X37" i="1" a="1"/>
  <c r="X37" i="1" s="1"/>
  <c r="X38" i="1" a="1"/>
  <c r="X38" i="1" s="1"/>
  <c r="X39" i="1" a="1"/>
  <c r="X39" i="1" s="1"/>
  <c r="X40" i="1" a="1"/>
  <c r="X40" i="1" s="1"/>
  <c r="X41" i="1" a="1"/>
  <c r="X41" i="1" s="1"/>
  <c r="X42" i="1" a="1"/>
  <c r="X42" i="1" s="1"/>
  <c r="X43" i="1" a="1"/>
  <c r="X43" i="1" s="1"/>
  <c r="X44" i="1" a="1"/>
  <c r="X44" i="1" s="1"/>
  <c r="X45" i="1" a="1"/>
  <c r="X45" i="1" s="1"/>
  <c r="X46" i="1" a="1"/>
  <c r="X46" i="1" s="1"/>
  <c r="X47" i="1" a="1"/>
  <c r="X47" i="1" s="1"/>
  <c r="X48" i="1" a="1"/>
  <c r="X48" i="1" s="1"/>
  <c r="X49" i="1" a="1"/>
  <c r="X49" i="1" s="1"/>
  <c r="X50" i="1" a="1"/>
  <c r="X50" i="1" s="1"/>
  <c r="X51" i="1" a="1"/>
  <c r="X51" i="1" s="1"/>
  <c r="X52" i="1" a="1"/>
  <c r="X52" i="1" s="1"/>
  <c r="X53" i="1" a="1"/>
  <c r="X53" i="1" s="1"/>
  <c r="X54" i="1" a="1"/>
  <c r="X54" i="1" s="1"/>
  <c r="X55" i="1" a="1"/>
  <c r="X55" i="1" s="1"/>
  <c r="X56" i="1" a="1"/>
  <c r="X56" i="1" s="1"/>
  <c r="X57" i="1" a="1"/>
  <c r="X57" i="1" s="1"/>
  <c r="X58" i="1" a="1"/>
  <c r="X58" i="1" s="1"/>
  <c r="X59" i="1" a="1"/>
  <c r="X59" i="1" s="1"/>
  <c r="X60" i="1" a="1"/>
  <c r="X60" i="1" s="1"/>
  <c r="X61" i="1" a="1"/>
  <c r="X61" i="1" s="1"/>
  <c r="X62" i="1" a="1"/>
  <c r="X62" i="1" s="1"/>
  <c r="X63" i="1" a="1"/>
  <c r="X63" i="1" s="1"/>
  <c r="X64" i="1" a="1"/>
  <c r="X64" i="1" s="1"/>
  <c r="X65" i="1" a="1"/>
  <c r="X65" i="1" s="1"/>
  <c r="X66" i="1" a="1"/>
  <c r="X66" i="1" s="1"/>
  <c r="X67" i="1" a="1"/>
  <c r="X67" i="1" s="1"/>
  <c r="X68" i="1" a="1"/>
  <c r="X68" i="1" s="1"/>
  <c r="X69" i="1" a="1"/>
  <c r="X69" i="1" s="1"/>
  <c r="X70" i="1" a="1"/>
  <c r="X70" i="1" s="1"/>
  <c r="X71" i="1" a="1"/>
  <c r="X71" i="1" s="1"/>
  <c r="X72" i="1" a="1"/>
  <c r="X72" i="1" s="1"/>
  <c r="X73" i="1" a="1"/>
  <c r="X73" i="1" s="1"/>
  <c r="X74" i="1" a="1"/>
  <c r="X74" i="1" s="1"/>
  <c r="X75" i="1" a="1"/>
  <c r="X75" i="1" s="1"/>
  <c r="X76" i="1" a="1"/>
  <c r="X76" i="1" s="1"/>
  <c r="X77" i="1" a="1"/>
  <c r="X77" i="1" s="1"/>
  <c r="X78" i="1" a="1"/>
  <c r="X78" i="1" s="1"/>
  <c r="X79" i="1" a="1"/>
  <c r="X79" i="1" s="1"/>
  <c r="X80" i="1" a="1"/>
  <c r="X80" i="1" s="1"/>
  <c r="X81" i="1" a="1"/>
  <c r="X81" i="1" s="1"/>
  <c r="X82" i="1" a="1"/>
  <c r="X82" i="1" s="1"/>
  <c r="X83" i="1" a="1"/>
  <c r="X83" i="1" s="1"/>
  <c r="X84" i="1" a="1"/>
  <c r="X84" i="1" s="1"/>
  <c r="X85" i="1" a="1"/>
  <c r="X85" i="1" s="1"/>
  <c r="X86" i="1" a="1"/>
  <c r="X86" i="1" s="1"/>
  <c r="X87" i="1" a="1"/>
  <c r="X87" i="1" s="1"/>
  <c r="X88" i="1" a="1"/>
  <c r="X88" i="1" s="1"/>
  <c r="X89" i="1" a="1"/>
  <c r="X89" i="1" s="1"/>
  <c r="X90" i="1" a="1"/>
  <c r="X90" i="1" s="1"/>
  <c r="X91" i="1" a="1"/>
  <c r="X91" i="1" s="1"/>
  <c r="X92" i="1" a="1"/>
  <c r="X92" i="1" s="1"/>
  <c r="X93" i="1" a="1"/>
  <c r="X93" i="1" s="1"/>
  <c r="X94" i="1" a="1"/>
  <c r="X94" i="1" s="1"/>
  <c r="X95" i="1" a="1"/>
  <c r="X95" i="1" s="1"/>
  <c r="X96" i="1" a="1"/>
  <c r="X96" i="1" s="1"/>
  <c r="X97" i="1" a="1"/>
  <c r="X97" i="1" s="1"/>
  <c r="X98" i="1" a="1"/>
  <c r="X98" i="1" s="1"/>
  <c r="X99" i="1" a="1"/>
  <c r="X99" i="1" s="1"/>
  <c r="X100" i="1" a="1"/>
  <c r="X100" i="1" s="1"/>
  <c r="X101" i="1" a="1"/>
  <c r="X101" i="1" s="1"/>
  <c r="X102" i="1" a="1"/>
  <c r="X102" i="1" s="1"/>
  <c r="X103" i="1" a="1"/>
  <c r="X103" i="1" s="1"/>
  <c r="X104" i="1" a="1"/>
  <c r="X104" i="1" s="1"/>
  <c r="X105" i="1" a="1"/>
  <c r="X105" i="1" s="1"/>
  <c r="X106" i="1" a="1"/>
  <c r="X106" i="1" s="1"/>
  <c r="X107" i="1" a="1"/>
  <c r="X107" i="1" s="1"/>
  <c r="X108" i="1" a="1"/>
  <c r="X108" i="1" s="1"/>
  <c r="X109" i="1" a="1"/>
  <c r="X109" i="1" s="1"/>
  <c r="X110" i="1" a="1"/>
  <c r="X110" i="1" s="1"/>
  <c r="X111" i="1" a="1"/>
  <c r="X111" i="1" s="1"/>
  <c r="X112" i="1" a="1"/>
  <c r="X112" i="1" s="1"/>
  <c r="X113" i="1" a="1"/>
  <c r="X113" i="1" s="1"/>
  <c r="X114" i="1" a="1"/>
  <c r="X114" i="1" s="1"/>
  <c r="X115" i="1" a="1"/>
  <c r="X115" i="1" s="1"/>
  <c r="X116" i="1" a="1"/>
  <c r="X116" i="1" s="1"/>
  <c r="X117" i="1" a="1"/>
  <c r="X117" i="1" s="1"/>
  <c r="X118" i="1" a="1"/>
  <c r="X118" i="1" s="1"/>
  <c r="X119" i="1" a="1"/>
  <c r="X119" i="1" s="1"/>
  <c r="X120" i="1" a="1"/>
  <c r="X120" i="1" s="1"/>
  <c r="X121" i="1" a="1"/>
  <c r="X121" i="1" s="1"/>
  <c r="X122" i="1" a="1"/>
  <c r="X122" i="1" s="1"/>
  <c r="X123" i="1" a="1"/>
  <c r="X123" i="1" s="1"/>
  <c r="X124" i="1" a="1"/>
  <c r="X124" i="1" s="1"/>
  <c r="X125" i="1" a="1"/>
  <c r="X125" i="1" s="1"/>
  <c r="X126" i="1" a="1"/>
  <c r="X126" i="1" s="1"/>
  <c r="X127" i="1" a="1"/>
  <c r="X127" i="1" s="1"/>
  <c r="X128" i="1" a="1"/>
  <c r="X128" i="1" s="1"/>
  <c r="X129" i="1" a="1"/>
  <c r="X129" i="1" s="1"/>
  <c r="X130" i="1" a="1"/>
  <c r="X130" i="1" s="1"/>
  <c r="X131" i="1" a="1"/>
  <c r="X131" i="1" s="1"/>
  <c r="X132" i="1" a="1"/>
  <c r="X132" i="1" s="1"/>
  <c r="X133" i="1" a="1"/>
  <c r="X133" i="1" s="1"/>
  <c r="X134" i="1" a="1"/>
  <c r="X134" i="1" s="1"/>
  <c r="X135" i="1" a="1"/>
  <c r="X135" i="1" s="1"/>
  <c r="X136" i="1" a="1"/>
  <c r="X136" i="1" s="1"/>
  <c r="X137" i="1" a="1"/>
  <c r="X137" i="1" s="1"/>
  <c r="X138" i="1" a="1"/>
  <c r="X138" i="1" s="1"/>
  <c r="X139" i="1" a="1"/>
  <c r="X139" i="1" s="1"/>
  <c r="X140" i="1" a="1"/>
  <c r="X140" i="1" s="1"/>
  <c r="X141" i="1" a="1"/>
  <c r="X141" i="1" s="1"/>
  <c r="X142" i="1" a="1"/>
  <c r="X142" i="1" s="1"/>
  <c r="X143" i="1" a="1"/>
  <c r="X143" i="1" s="1"/>
  <c r="X144" i="1" a="1"/>
  <c r="X144" i="1" s="1"/>
  <c r="X145" i="1" a="1"/>
  <c r="X145" i="1" s="1"/>
  <c r="X146" i="1" a="1"/>
  <c r="X146" i="1" s="1"/>
  <c r="X147" i="1" a="1"/>
  <c r="X147" i="1" s="1"/>
  <c r="X148" i="1" a="1"/>
  <c r="X148" i="1" s="1"/>
  <c r="X149" i="1" a="1"/>
  <c r="X149" i="1" s="1"/>
  <c r="X150" i="1" a="1"/>
  <c r="X150" i="1" s="1"/>
  <c r="X151" i="1" a="1"/>
  <c r="X151" i="1" s="1"/>
  <c r="X152" i="1" a="1"/>
  <c r="X152" i="1" s="1"/>
  <c r="X153" i="1" a="1"/>
  <c r="X153" i="1" s="1"/>
  <c r="X154" i="1" a="1"/>
  <c r="X154" i="1" s="1"/>
  <c r="X155" i="1" a="1"/>
  <c r="X155" i="1" s="1"/>
  <c r="X156" i="1" a="1"/>
  <c r="X156" i="1" s="1"/>
  <c r="X157" i="1" a="1"/>
  <c r="X157" i="1" s="1"/>
  <c r="X158" i="1" a="1"/>
  <c r="X158" i="1" s="1"/>
  <c r="X159" i="1" a="1"/>
  <c r="X159" i="1" s="1"/>
  <c r="X160" i="1" a="1"/>
  <c r="X160" i="1" s="1"/>
  <c r="X161" i="1" a="1"/>
  <c r="X161" i="1" s="1"/>
  <c r="X162" i="1" a="1"/>
  <c r="X162" i="1" s="1"/>
  <c r="X163" i="1" a="1"/>
  <c r="X163" i="1" s="1"/>
  <c r="X164" i="1" a="1"/>
  <c r="X164" i="1" s="1"/>
  <c r="X165" i="1" a="1"/>
  <c r="X165" i="1" s="1"/>
  <c r="X166" i="1" a="1"/>
  <c r="X166" i="1" s="1"/>
  <c r="X167" i="1" a="1"/>
  <c r="X167" i="1" s="1"/>
  <c r="X168" i="1" a="1"/>
  <c r="X168" i="1" s="1"/>
  <c r="X169" i="1" a="1"/>
  <c r="X169" i="1" s="1"/>
  <c r="X170" i="1" a="1"/>
  <c r="X170" i="1" s="1"/>
  <c r="X171" i="1" a="1"/>
  <c r="X171" i="1" s="1"/>
  <c r="X172" i="1" a="1"/>
  <c r="X172" i="1" s="1"/>
  <c r="X173" i="1" a="1"/>
  <c r="X173" i="1" s="1"/>
  <c r="X174" i="1" a="1"/>
  <c r="X174" i="1" s="1"/>
  <c r="X175" i="1" a="1"/>
  <c r="X175" i="1" s="1"/>
  <c r="X176" i="1" a="1"/>
  <c r="X176" i="1" s="1"/>
  <c r="X177" i="1" a="1"/>
  <c r="X177" i="1" s="1"/>
  <c r="X178" i="1" a="1"/>
  <c r="X178" i="1" s="1"/>
  <c r="X179" i="1" a="1"/>
  <c r="X179" i="1" s="1"/>
  <c r="X180" i="1" a="1"/>
  <c r="X180" i="1" s="1"/>
  <c r="X181" i="1" a="1"/>
  <c r="X181" i="1" s="1"/>
  <c r="X182" i="1" a="1"/>
  <c r="X182" i="1" s="1"/>
  <c r="X183" i="1" a="1"/>
  <c r="X183" i="1" s="1"/>
  <c r="X184" i="1" a="1"/>
  <c r="X184" i="1" s="1"/>
  <c r="X185" i="1" a="1"/>
  <c r="X185" i="1" s="1"/>
  <c r="X186" i="1" a="1"/>
  <c r="X186" i="1" s="1"/>
  <c r="X187" i="1" a="1"/>
  <c r="X187" i="1" s="1"/>
  <c r="X188" i="1" a="1"/>
  <c r="X188" i="1" s="1"/>
  <c r="X189" i="1" a="1"/>
  <c r="X189" i="1" s="1"/>
  <c r="X190" i="1" a="1"/>
  <c r="X190" i="1" s="1"/>
  <c r="X191" i="1" a="1"/>
  <c r="X191" i="1" s="1"/>
  <c r="X192" i="1" a="1"/>
  <c r="X192" i="1" s="1"/>
  <c r="X193" i="1" a="1"/>
  <c r="X193" i="1" s="1"/>
  <c r="X194" i="1" a="1"/>
  <c r="X194" i="1" s="1"/>
  <c r="X195" i="1" a="1"/>
  <c r="X195" i="1" s="1"/>
  <c r="X196" i="1" a="1"/>
  <c r="X196" i="1" s="1"/>
  <c r="X197" i="1" a="1"/>
  <c r="X197" i="1" s="1"/>
  <c r="X198" i="1" a="1"/>
  <c r="X198" i="1" s="1"/>
  <c r="X199" i="1" a="1"/>
  <c r="X199" i="1" s="1"/>
  <c r="X200" i="1" a="1"/>
  <c r="X200" i="1" s="1"/>
  <c r="X201" i="1" a="1"/>
  <c r="X201" i="1" s="1"/>
  <c r="X202" i="1" a="1"/>
  <c r="X202" i="1" s="1"/>
  <c r="X203" i="1" a="1"/>
  <c r="X203" i="1" s="1"/>
  <c r="X204" i="1" a="1"/>
  <c r="X204" i="1" s="1"/>
  <c r="X205" i="1" a="1"/>
  <c r="X205" i="1" s="1"/>
  <c r="X206" i="1" a="1"/>
  <c r="X206" i="1" s="1"/>
  <c r="X207" i="1" a="1"/>
  <c r="X207" i="1" s="1"/>
  <c r="X208" i="1" a="1"/>
  <c r="X208" i="1" s="1"/>
  <c r="X209" i="1" a="1"/>
  <c r="X209" i="1" s="1"/>
  <c r="X210" i="1" a="1"/>
  <c r="X210" i="1" s="1"/>
  <c r="X211" i="1" a="1"/>
  <c r="X211" i="1" s="1"/>
  <c r="X212" i="1" a="1"/>
  <c r="X212" i="1" s="1"/>
  <c r="X213" i="1" a="1"/>
  <c r="X213" i="1" s="1"/>
  <c r="X214" i="1" a="1"/>
  <c r="X214" i="1" s="1"/>
  <c r="X215" i="1" a="1"/>
  <c r="X215" i="1" s="1"/>
  <c r="X216" i="1" a="1"/>
  <c r="X216" i="1" s="1"/>
  <c r="X217" i="1" a="1"/>
  <c r="X217" i="1" s="1"/>
  <c r="X218" i="1" a="1"/>
  <c r="X218" i="1" s="1"/>
  <c r="X219" i="1" a="1"/>
  <c r="X219" i="1" s="1"/>
  <c r="X220" i="1" a="1"/>
  <c r="X220" i="1" s="1"/>
  <c r="X221" i="1" a="1"/>
  <c r="X221" i="1" s="1"/>
  <c r="X222" i="1" a="1"/>
  <c r="X222" i="1" s="1"/>
  <c r="X223" i="1" a="1"/>
  <c r="X223" i="1" s="1"/>
  <c r="X224" i="1" a="1"/>
  <c r="X224" i="1" s="1"/>
  <c r="X225" i="1" a="1"/>
  <c r="X225" i="1" s="1"/>
  <c r="X226" i="1" a="1"/>
  <c r="X226" i="1" s="1"/>
  <c r="X227" i="1" a="1"/>
  <c r="X227" i="1" s="1"/>
  <c r="X228" i="1" a="1"/>
  <c r="X228" i="1" s="1"/>
  <c r="X229" i="1" a="1"/>
  <c r="X229" i="1" s="1"/>
  <c r="X230" i="1" a="1"/>
  <c r="X230" i="1" s="1"/>
  <c r="X231" i="1" a="1"/>
  <c r="X231" i="1" s="1"/>
  <c r="X232" i="1" a="1"/>
  <c r="X232" i="1" s="1"/>
  <c r="X233" i="1" a="1"/>
  <c r="X233" i="1" s="1"/>
  <c r="X234" i="1" a="1"/>
  <c r="X234" i="1" s="1"/>
  <c r="X235" i="1" a="1"/>
  <c r="X235" i="1" s="1"/>
  <c r="X236" i="1" a="1"/>
  <c r="X236" i="1" s="1"/>
  <c r="X237" i="1" a="1"/>
  <c r="X237" i="1" s="1"/>
  <c r="X238" i="1" a="1"/>
  <c r="X238" i="1" s="1"/>
  <c r="X239" i="1" a="1"/>
  <c r="X239" i="1" s="1"/>
  <c r="X240" i="1" a="1"/>
  <c r="X240" i="1" s="1"/>
  <c r="X241" i="1" a="1"/>
  <c r="X241" i="1" s="1"/>
  <c r="X242" i="1" a="1"/>
  <c r="X242" i="1" s="1"/>
  <c r="X243" i="1" a="1"/>
  <c r="X243" i="1" s="1"/>
  <c r="X244" i="1" a="1"/>
  <c r="X244" i="1" s="1"/>
  <c r="X245" i="1" a="1"/>
  <c r="X245" i="1" s="1"/>
  <c r="X246" i="1" a="1"/>
  <c r="X246" i="1" s="1"/>
  <c r="X247" i="1" a="1"/>
  <c r="X247" i="1" s="1"/>
  <c r="X248" i="1" a="1"/>
  <c r="X248" i="1" s="1"/>
  <c r="X249" i="1" a="1"/>
  <c r="X249" i="1" s="1"/>
  <c r="X250" i="1" a="1"/>
  <c r="X250" i="1" s="1"/>
  <c r="X251" i="1" a="1"/>
  <c r="X251" i="1" s="1"/>
  <c r="X252" i="1" a="1"/>
  <c r="X252" i="1" s="1"/>
  <c r="X253" i="1" a="1"/>
  <c r="X253" i="1" s="1"/>
  <c r="X254" i="1" a="1"/>
  <c r="X254" i="1" s="1"/>
  <c r="X255" i="1" a="1"/>
  <c r="X255" i="1" s="1"/>
  <c r="X256" i="1" a="1"/>
  <c r="X256" i="1" s="1"/>
  <c r="X257" i="1" a="1"/>
  <c r="X257" i="1" s="1"/>
  <c r="X258" i="1" a="1"/>
  <c r="X258" i="1" s="1"/>
  <c r="X259" i="1" a="1"/>
  <c r="X259" i="1" s="1"/>
  <c r="X260" i="1" a="1"/>
  <c r="X260" i="1" s="1"/>
  <c r="X261" i="1" a="1"/>
  <c r="X261" i="1" s="1"/>
  <c r="X262" i="1" a="1"/>
  <c r="X262" i="1" s="1"/>
  <c r="X263" i="1" a="1"/>
  <c r="X263" i="1" s="1"/>
  <c r="X264" i="1" a="1"/>
  <c r="X264" i="1" s="1"/>
  <c r="X265" i="1" a="1"/>
  <c r="X265" i="1" s="1"/>
  <c r="X266" i="1" a="1"/>
  <c r="X266" i="1" s="1"/>
  <c r="X267" i="1" a="1"/>
  <c r="X267" i="1" s="1"/>
  <c r="X268" i="1" a="1"/>
  <c r="X268" i="1" s="1"/>
  <c r="X269" i="1" a="1"/>
  <c r="X269" i="1" s="1"/>
  <c r="X270" i="1" a="1"/>
  <c r="X270" i="1" s="1"/>
  <c r="X271" i="1" a="1"/>
  <c r="X271" i="1" s="1"/>
  <c r="X272" i="1" a="1"/>
  <c r="X272" i="1" s="1"/>
  <c r="X273" i="1" a="1"/>
  <c r="X273" i="1" s="1"/>
  <c r="X274" i="1" a="1"/>
  <c r="X274" i="1" s="1"/>
  <c r="X275" i="1" a="1"/>
  <c r="X275" i="1" s="1"/>
  <c r="X276" i="1" a="1"/>
  <c r="X276" i="1" s="1"/>
  <c r="X277" i="1" a="1"/>
  <c r="X277" i="1" s="1"/>
  <c r="X278" i="1" a="1"/>
  <c r="X278" i="1" s="1"/>
  <c r="X279" i="1" a="1"/>
  <c r="X279" i="1" s="1"/>
  <c r="X280" i="1" a="1"/>
  <c r="X280" i="1" s="1"/>
  <c r="X281" i="1" a="1"/>
  <c r="X281" i="1" s="1"/>
  <c r="X282" i="1" a="1"/>
  <c r="X282" i="1" s="1"/>
  <c r="X283" i="1" a="1"/>
  <c r="X283" i="1" s="1"/>
  <c r="X284" i="1" a="1"/>
  <c r="X284" i="1" s="1"/>
  <c r="X285" i="1" a="1"/>
  <c r="X285" i="1" s="1"/>
  <c r="X286" i="1" a="1"/>
  <c r="X286" i="1" s="1"/>
  <c r="X287" i="1" a="1"/>
  <c r="X287" i="1" s="1"/>
  <c r="X288" i="1" a="1"/>
  <c r="X288" i="1" s="1"/>
  <c r="X289" i="1" a="1"/>
  <c r="X289" i="1" s="1"/>
  <c r="X290" i="1" a="1"/>
  <c r="X290" i="1" s="1"/>
  <c r="X291" i="1" a="1"/>
  <c r="X291" i="1" s="1"/>
  <c r="X292" i="1" a="1"/>
  <c r="X292" i="1" s="1"/>
  <c r="X293" i="1" a="1"/>
  <c r="X293" i="1" s="1"/>
  <c r="X294" i="1" a="1"/>
  <c r="X294" i="1" s="1"/>
  <c r="X295" i="1" a="1"/>
  <c r="X295" i="1" s="1"/>
  <c r="X296" i="1" a="1"/>
  <c r="X296" i="1" s="1"/>
  <c r="X297" i="1" a="1"/>
  <c r="X297" i="1" s="1"/>
  <c r="X298" i="1" a="1"/>
  <c r="X298" i="1" s="1"/>
  <c r="X299" i="1" a="1"/>
  <c r="X299" i="1" s="1"/>
  <c r="X300" i="1" a="1"/>
  <c r="X300" i="1" s="1"/>
  <c r="X301" i="1" a="1"/>
  <c r="X301" i="1" s="1"/>
  <c r="X302" i="1" a="1"/>
  <c r="X302" i="1" s="1"/>
  <c r="X303" i="1" a="1"/>
  <c r="X303" i="1" s="1"/>
  <c r="X304" i="1" a="1"/>
  <c r="X304" i="1" s="1"/>
  <c r="X305" i="1" a="1"/>
  <c r="X305" i="1" s="1"/>
  <c r="X306" i="1" a="1"/>
  <c r="X306" i="1" s="1"/>
  <c r="X307" i="1" a="1"/>
  <c r="X307" i="1" s="1"/>
  <c r="X308" i="1" a="1"/>
  <c r="X308" i="1" s="1"/>
  <c r="X309" i="1" a="1"/>
  <c r="X309" i="1" s="1"/>
  <c r="X310" i="1" a="1"/>
  <c r="X310" i="1" s="1"/>
  <c r="X311" i="1" a="1"/>
  <c r="X311" i="1" s="1"/>
  <c r="X312" i="1" a="1"/>
  <c r="X312" i="1" s="1"/>
  <c r="X313" i="1" a="1"/>
  <c r="X313" i="1" s="1"/>
  <c r="X314" i="1" a="1"/>
  <c r="X314" i="1" s="1"/>
  <c r="X315" i="1" a="1"/>
  <c r="X315" i="1" s="1"/>
  <c r="X316" i="1" a="1"/>
  <c r="X316" i="1" s="1"/>
  <c r="X317" i="1" a="1"/>
  <c r="X317" i="1" s="1"/>
  <c r="X318" i="1" a="1"/>
  <c r="X318" i="1" s="1"/>
  <c r="X319" i="1" a="1"/>
  <c r="X319" i="1" s="1"/>
  <c r="X320" i="1" a="1"/>
  <c r="X320" i="1" s="1"/>
  <c r="X321" i="1" a="1"/>
  <c r="X321" i="1" s="1"/>
  <c r="X322" i="1" a="1"/>
  <c r="X322" i="1" s="1"/>
  <c r="X323" i="1" a="1"/>
  <c r="X323" i="1" s="1"/>
  <c r="X324" i="1" a="1"/>
  <c r="X324" i="1" s="1"/>
  <c r="X325" i="1" a="1"/>
  <c r="X325" i="1" s="1"/>
  <c r="X326" i="1" a="1"/>
  <c r="X326" i="1" s="1"/>
  <c r="X327" i="1" a="1"/>
  <c r="X327" i="1" s="1"/>
  <c r="X328" i="1" a="1"/>
  <c r="X328" i="1" s="1"/>
  <c r="X329" i="1" a="1"/>
  <c r="X329" i="1" s="1"/>
  <c r="X330" i="1" a="1"/>
  <c r="X330" i="1" s="1"/>
  <c r="X331" i="1" a="1"/>
  <c r="X331" i="1" s="1"/>
  <c r="X332" i="1" a="1"/>
  <c r="X332" i="1" s="1"/>
  <c r="X333" i="1" a="1"/>
  <c r="X333" i="1" s="1"/>
  <c r="X334" i="1" a="1"/>
  <c r="X334" i="1" s="1"/>
  <c r="X335" i="1" a="1"/>
  <c r="X335" i="1" s="1"/>
  <c r="X336" i="1" a="1"/>
  <c r="X336" i="1" s="1"/>
  <c r="X337" i="1" a="1"/>
  <c r="X337" i="1" s="1"/>
  <c r="X338" i="1" a="1"/>
  <c r="X338" i="1" s="1"/>
  <c r="X339" i="1" a="1"/>
  <c r="X339" i="1" s="1"/>
  <c r="X340" i="1" a="1"/>
  <c r="X340" i="1" s="1"/>
  <c r="X341" i="1" a="1"/>
  <c r="X341" i="1" s="1"/>
  <c r="X342" i="1" a="1"/>
  <c r="X342" i="1" s="1"/>
  <c r="X343" i="1" a="1"/>
  <c r="X343" i="1" s="1"/>
  <c r="X344" i="1" a="1"/>
  <c r="X344" i="1" s="1"/>
  <c r="X345" i="1" a="1"/>
  <c r="X345" i="1" s="1"/>
  <c r="X346" i="1" a="1"/>
  <c r="X346" i="1" s="1"/>
  <c r="X347" i="1" a="1"/>
  <c r="X347" i="1" s="1"/>
  <c r="X348" i="1" a="1"/>
  <c r="X348" i="1" s="1"/>
  <c r="X349" i="1" a="1"/>
  <c r="X349" i="1" s="1"/>
  <c r="X350" i="1" a="1"/>
  <c r="X350" i="1" s="1"/>
  <c r="X351" i="1" a="1"/>
  <c r="X351" i="1" s="1"/>
  <c r="X352" i="1" a="1"/>
  <c r="X352" i="1" s="1"/>
  <c r="X353" i="1" a="1"/>
  <c r="X353" i="1" s="1"/>
  <c r="X354" i="1" a="1"/>
  <c r="X354" i="1" s="1"/>
  <c r="X355" i="1" a="1"/>
  <c r="X355" i="1" s="1"/>
  <c r="X356" i="1" a="1"/>
  <c r="X356" i="1" s="1"/>
  <c r="X357" i="1" a="1"/>
  <c r="X357" i="1" s="1"/>
  <c r="X358" i="1" a="1"/>
  <c r="X358" i="1" s="1"/>
  <c r="X359" i="1" a="1"/>
  <c r="X359" i="1" s="1"/>
  <c r="X360" i="1" a="1"/>
  <c r="X360" i="1" s="1"/>
  <c r="X361" i="1" a="1"/>
  <c r="X361" i="1" s="1"/>
  <c r="X362" i="1" a="1"/>
  <c r="X362" i="1" s="1"/>
  <c r="X363" i="1" a="1"/>
  <c r="X363" i="1" s="1"/>
  <c r="X364" i="1" a="1"/>
  <c r="X364" i="1" s="1"/>
  <c r="X365" i="1" a="1"/>
  <c r="X365" i="1" s="1"/>
  <c r="X366" i="1" a="1"/>
  <c r="X366" i="1" s="1"/>
  <c r="X367" i="1" a="1"/>
  <c r="X367" i="1" s="1"/>
  <c r="X368" i="1" a="1"/>
  <c r="X368" i="1" s="1"/>
  <c r="X369" i="1" a="1"/>
  <c r="X369" i="1" s="1"/>
  <c r="X370" i="1" a="1"/>
  <c r="X370" i="1" s="1"/>
  <c r="X371" i="1" a="1"/>
  <c r="X371" i="1" s="1"/>
  <c r="X372" i="1" a="1"/>
  <c r="X372" i="1" s="1"/>
  <c r="X373" i="1" a="1"/>
  <c r="X373" i="1" s="1"/>
  <c r="X374" i="1" a="1"/>
  <c r="X374" i="1" s="1"/>
  <c r="X375" i="1" a="1"/>
  <c r="X375" i="1" s="1"/>
  <c r="X376" i="1" a="1"/>
  <c r="X376" i="1" s="1"/>
  <c r="X377" i="1" a="1"/>
  <c r="X377" i="1" s="1"/>
  <c r="X378" i="1" a="1"/>
  <c r="X378" i="1" s="1"/>
  <c r="X379" i="1" a="1"/>
  <c r="X379" i="1" s="1"/>
  <c r="X380" i="1" a="1"/>
  <c r="X380" i="1" s="1"/>
  <c r="X381" i="1" a="1"/>
  <c r="X381" i="1" s="1"/>
  <c r="X382" i="1" a="1"/>
  <c r="X382" i="1" s="1"/>
  <c r="X383" i="1" a="1"/>
  <c r="X383" i="1" s="1"/>
  <c r="X384" i="1" a="1"/>
  <c r="X384" i="1" s="1"/>
  <c r="X385" i="1" a="1"/>
  <c r="X385" i="1" s="1"/>
  <c r="X386" i="1" a="1"/>
  <c r="X386" i="1" s="1"/>
  <c r="X387" i="1" a="1"/>
  <c r="X387" i="1" s="1"/>
  <c r="X388" i="1" a="1"/>
  <c r="X388" i="1" s="1"/>
  <c r="X389" i="1" a="1"/>
  <c r="X389" i="1" s="1"/>
  <c r="X390" i="1" a="1"/>
  <c r="X390" i="1" s="1"/>
  <c r="X391" i="1" a="1"/>
  <c r="X391" i="1" s="1"/>
  <c r="X392" i="1" a="1"/>
  <c r="X392" i="1" s="1"/>
  <c r="X393" i="1" a="1"/>
  <c r="X393" i="1" s="1"/>
  <c r="X394" i="1" a="1"/>
  <c r="X394" i="1" s="1"/>
  <c r="X395" i="1" a="1"/>
  <c r="X395" i="1" s="1"/>
  <c r="X396" i="1" a="1"/>
  <c r="X396" i="1" s="1"/>
  <c r="X397" i="1" a="1"/>
  <c r="X397" i="1" s="1"/>
  <c r="X398" i="1" a="1"/>
  <c r="X398" i="1" s="1"/>
  <c r="X399" i="1" a="1"/>
  <c r="X399" i="1" s="1"/>
  <c r="X400" i="1" a="1"/>
  <c r="X400" i="1" s="1"/>
  <c r="X401" i="1" a="1"/>
  <c r="X401" i="1" s="1"/>
  <c r="X402" i="1" a="1"/>
  <c r="X402" i="1" s="1"/>
  <c r="X403" i="1" a="1"/>
  <c r="X403" i="1" s="1"/>
  <c r="X404" i="1" a="1"/>
  <c r="X404" i="1" s="1"/>
  <c r="X405" i="1" a="1"/>
  <c r="X405" i="1" s="1"/>
  <c r="X406" i="1" a="1"/>
  <c r="X406" i="1" s="1"/>
  <c r="X407" i="1" a="1"/>
  <c r="X407" i="1" s="1"/>
  <c r="X408" i="1" a="1"/>
  <c r="X408" i="1" s="1"/>
  <c r="X409" i="1" a="1"/>
  <c r="X409" i="1" s="1"/>
  <c r="X410" i="1" a="1"/>
  <c r="X410" i="1" s="1"/>
  <c r="X411" i="1" a="1"/>
  <c r="X411" i="1" s="1"/>
  <c r="X412" i="1" a="1"/>
  <c r="X412" i="1" s="1"/>
  <c r="X413" i="1" a="1"/>
  <c r="X413" i="1" s="1"/>
  <c r="X414" i="1" a="1"/>
  <c r="X414" i="1" s="1"/>
  <c r="X415" i="1" a="1"/>
  <c r="X415" i="1" s="1"/>
  <c r="X416" i="1" a="1"/>
  <c r="X416" i="1" s="1"/>
  <c r="X417" i="1" a="1"/>
  <c r="X417" i="1" s="1"/>
  <c r="X418" i="1" a="1"/>
  <c r="X418" i="1" s="1"/>
  <c r="X419" i="1" a="1"/>
  <c r="X419" i="1" s="1"/>
  <c r="X420" i="1" a="1"/>
  <c r="X420" i="1" s="1"/>
  <c r="X421" i="1" a="1"/>
  <c r="X421" i="1" s="1"/>
  <c r="X422" i="1" a="1"/>
  <c r="X422" i="1" s="1"/>
  <c r="X423" i="1" a="1"/>
  <c r="X423" i="1" s="1"/>
  <c r="X424" i="1" a="1"/>
  <c r="X424" i="1" s="1"/>
  <c r="X425" i="1" a="1"/>
  <c r="X425" i="1" s="1"/>
  <c r="X426" i="1" a="1"/>
  <c r="X426" i="1" s="1"/>
  <c r="X427" i="1" a="1"/>
  <c r="X427" i="1" s="1"/>
  <c r="X428" i="1" a="1"/>
  <c r="X428" i="1" s="1"/>
  <c r="X429" i="1" a="1"/>
  <c r="X429" i="1" s="1"/>
  <c r="X430" i="1" a="1"/>
  <c r="X430" i="1" s="1"/>
  <c r="X431" i="1" a="1"/>
  <c r="X431" i="1" s="1"/>
  <c r="X432" i="1" a="1"/>
  <c r="X432" i="1" s="1"/>
  <c r="X433" i="1" a="1"/>
  <c r="X433" i="1" s="1"/>
  <c r="X434" i="1" a="1"/>
  <c r="X434" i="1" s="1"/>
  <c r="X435" i="1" a="1"/>
  <c r="X435" i="1" s="1"/>
  <c r="X436" i="1" a="1"/>
  <c r="X436" i="1" s="1"/>
  <c r="X437" i="1" a="1"/>
  <c r="X437" i="1" s="1"/>
  <c r="X438" i="1" a="1"/>
  <c r="X438" i="1" s="1"/>
  <c r="X439" i="1" a="1"/>
  <c r="X439" i="1" s="1"/>
  <c r="X440" i="1" a="1"/>
  <c r="X440" i="1" s="1"/>
  <c r="X441" i="1" a="1"/>
  <c r="X441" i="1" s="1"/>
  <c r="X442" i="1" a="1"/>
  <c r="X442" i="1" s="1"/>
  <c r="X443" i="1" a="1"/>
  <c r="X443" i="1" s="1"/>
  <c r="X444" i="1" a="1"/>
  <c r="X444" i="1" s="1"/>
  <c r="X445" i="1" a="1"/>
  <c r="X445" i="1" s="1"/>
  <c r="X446" i="1" a="1"/>
  <c r="X446" i="1" s="1"/>
  <c r="X447" i="1" a="1"/>
  <c r="X447" i="1" s="1"/>
  <c r="X448" i="1" a="1"/>
  <c r="X448" i="1" s="1"/>
  <c r="X449" i="1" a="1"/>
  <c r="X449" i="1" s="1"/>
  <c r="X450" i="1" a="1"/>
  <c r="X450" i="1" s="1"/>
  <c r="X451" i="1" a="1"/>
  <c r="X451" i="1" s="1"/>
  <c r="X452" i="1" a="1"/>
  <c r="X452" i="1" s="1"/>
  <c r="X453" i="1" a="1"/>
  <c r="X453" i="1" s="1"/>
  <c r="X454" i="1" a="1"/>
  <c r="X454" i="1" s="1"/>
  <c r="X455" i="1" a="1"/>
  <c r="X455" i="1" s="1"/>
  <c r="X456" i="1" a="1"/>
  <c r="X456" i="1" s="1"/>
  <c r="X457" i="1" a="1"/>
  <c r="X457" i="1" s="1"/>
  <c r="X458" i="1" a="1"/>
  <c r="X458" i="1" s="1"/>
  <c r="X459" i="1" a="1"/>
  <c r="X459" i="1" s="1"/>
  <c r="X460" i="1" a="1"/>
  <c r="X460" i="1" s="1"/>
  <c r="X461" i="1" a="1"/>
  <c r="X461" i="1" s="1"/>
  <c r="X462" i="1" a="1"/>
  <c r="X462" i="1" s="1"/>
  <c r="X463" i="1" a="1"/>
  <c r="X463" i="1" s="1"/>
  <c r="X464" i="1" a="1"/>
  <c r="X464" i="1" s="1"/>
  <c r="X465" i="1" a="1"/>
  <c r="X465" i="1" s="1"/>
  <c r="X466" i="1" a="1"/>
  <c r="X466" i="1" s="1"/>
  <c r="X467" i="1" a="1"/>
  <c r="X467" i="1" s="1"/>
  <c r="X468" i="1" a="1"/>
  <c r="X468" i="1" s="1"/>
  <c r="X469" i="1" a="1"/>
  <c r="X469" i="1" s="1"/>
  <c r="X470" i="1" a="1"/>
  <c r="X470" i="1" s="1"/>
  <c r="X471" i="1" a="1"/>
  <c r="X471" i="1" s="1"/>
  <c r="X472" i="1" a="1"/>
  <c r="X472" i="1" s="1"/>
  <c r="X473" i="1" a="1"/>
  <c r="X473" i="1" s="1"/>
  <c r="X474" i="1" a="1"/>
  <c r="X474" i="1" s="1"/>
  <c r="X475" i="1" a="1"/>
  <c r="X475" i="1" s="1"/>
  <c r="X476" i="1" a="1"/>
  <c r="X476" i="1" s="1"/>
  <c r="X477" i="1" a="1"/>
  <c r="X477" i="1" s="1"/>
  <c r="X478" i="1" a="1"/>
  <c r="X478" i="1" s="1"/>
  <c r="X479" i="1" a="1"/>
  <c r="X479" i="1" s="1"/>
  <c r="X480" i="1" a="1"/>
  <c r="X480" i="1" s="1"/>
  <c r="X481" i="1" a="1"/>
  <c r="X481" i="1" s="1"/>
  <c r="X482" i="1" a="1"/>
  <c r="X482" i="1" s="1"/>
  <c r="X483" i="1" a="1"/>
  <c r="X483" i="1" s="1"/>
  <c r="X484" i="1" a="1"/>
  <c r="X484" i="1" s="1"/>
  <c r="X485" i="1" a="1"/>
  <c r="X485" i="1" s="1"/>
  <c r="X486" i="1" a="1"/>
  <c r="X486" i="1" s="1"/>
  <c r="X487" i="1" a="1"/>
  <c r="X487" i="1" s="1"/>
  <c r="X488" i="1" a="1"/>
  <c r="X488" i="1" s="1"/>
  <c r="X489" i="1" a="1"/>
  <c r="X489" i="1" s="1"/>
  <c r="X490" i="1" a="1"/>
  <c r="X490" i="1" s="1"/>
  <c r="X491" i="1" a="1"/>
  <c r="X491" i="1" s="1"/>
  <c r="X492" i="1" a="1"/>
  <c r="X492" i="1" s="1"/>
  <c r="X493" i="1" a="1"/>
  <c r="X493" i="1" s="1"/>
  <c r="X494" i="1" a="1"/>
  <c r="X494" i="1" s="1"/>
  <c r="X495" i="1" a="1"/>
  <c r="X495" i="1" s="1"/>
  <c r="X496" i="1" a="1"/>
  <c r="X496" i="1" s="1"/>
  <c r="X497" i="1" a="1"/>
  <c r="X497" i="1" s="1"/>
  <c r="X498" i="1" a="1"/>
  <c r="X498" i="1" s="1"/>
  <c r="X499" i="1" a="1"/>
  <c r="X499" i="1" s="1"/>
  <c r="X500" i="1" a="1"/>
  <c r="X500" i="1" s="1"/>
  <c r="X501" i="1" a="1"/>
  <c r="X501" i="1" s="1"/>
  <c r="X502" i="1" a="1"/>
  <c r="X502" i="1" s="1"/>
  <c r="X503" i="1" a="1"/>
  <c r="X503" i="1" s="1"/>
  <c r="X504" i="1" a="1"/>
  <c r="X504" i="1" s="1"/>
  <c r="X505" i="1" a="1"/>
  <c r="X505" i="1" s="1"/>
  <c r="X506" i="1" a="1"/>
  <c r="X506" i="1" s="1"/>
  <c r="X507" i="1" a="1"/>
  <c r="X507" i="1" s="1"/>
  <c r="X508" i="1" a="1"/>
  <c r="X508" i="1" s="1"/>
  <c r="X509" i="1" a="1"/>
  <c r="X509" i="1" s="1"/>
  <c r="X510" i="1" a="1"/>
  <c r="X510" i="1" s="1"/>
  <c r="X511" i="1" a="1"/>
  <c r="X511" i="1" s="1"/>
  <c r="X512" i="1" a="1"/>
  <c r="X512" i="1" s="1"/>
  <c r="X513" i="1" a="1"/>
  <c r="X513" i="1" s="1"/>
  <c r="X514" i="1" a="1"/>
  <c r="X514" i="1" s="1"/>
  <c r="X515" i="1" a="1"/>
  <c r="X515" i="1" s="1"/>
  <c r="X516" i="1" a="1"/>
  <c r="X516" i="1" s="1"/>
  <c r="X517" i="1" a="1"/>
  <c r="X517" i="1" s="1"/>
  <c r="X518" i="1" a="1"/>
  <c r="X518" i="1" s="1"/>
  <c r="X519" i="1" a="1"/>
  <c r="X519" i="1" s="1"/>
  <c r="X520" i="1" a="1"/>
  <c r="X520" i="1" s="1"/>
  <c r="X521" i="1" a="1"/>
  <c r="X521" i="1" s="1"/>
  <c r="X522" i="1" a="1"/>
  <c r="X522" i="1" s="1"/>
  <c r="X523" i="1" a="1"/>
  <c r="X523" i="1" s="1"/>
  <c r="X524" i="1" a="1"/>
  <c r="X524" i="1" s="1"/>
  <c r="X525" i="1" a="1"/>
  <c r="X525" i="1" s="1"/>
  <c r="X526" i="1" a="1"/>
  <c r="X526" i="1" s="1"/>
  <c r="X527" i="1" a="1"/>
  <c r="X527" i="1" s="1"/>
  <c r="X528" i="1" a="1"/>
  <c r="X528" i="1" s="1"/>
  <c r="X529" i="1" a="1"/>
  <c r="X529" i="1" s="1"/>
  <c r="X530" i="1" a="1"/>
  <c r="X530" i="1" s="1"/>
  <c r="X531" i="1" a="1"/>
  <c r="X531" i="1" s="1"/>
  <c r="X532" i="1" a="1"/>
  <c r="X532" i="1" s="1"/>
  <c r="X533" i="1" a="1"/>
  <c r="X533" i="1" s="1"/>
  <c r="X534" i="1" a="1"/>
  <c r="X534" i="1" s="1"/>
  <c r="X535" i="1" a="1"/>
  <c r="X535" i="1" s="1"/>
  <c r="X536" i="1" a="1"/>
  <c r="X536" i="1" s="1"/>
  <c r="X537" i="1" a="1"/>
  <c r="X537" i="1" s="1"/>
  <c r="X538" i="1" a="1"/>
  <c r="X538" i="1" s="1"/>
  <c r="X539" i="1" a="1"/>
  <c r="X539" i="1" s="1"/>
  <c r="X540" i="1" a="1"/>
  <c r="X540" i="1" s="1"/>
  <c r="X541" i="1" a="1"/>
  <c r="X541" i="1" s="1"/>
  <c r="X542" i="1" a="1"/>
  <c r="X542" i="1" s="1"/>
  <c r="X543" i="1" a="1"/>
  <c r="X543" i="1" s="1"/>
  <c r="X544" i="1" a="1"/>
  <c r="X544" i="1" s="1"/>
  <c r="X545" i="1" a="1"/>
  <c r="X545" i="1" s="1"/>
  <c r="X546" i="1" a="1"/>
  <c r="X546" i="1" s="1"/>
  <c r="X547" i="1" a="1"/>
  <c r="X547" i="1" s="1"/>
  <c r="X548" i="1" a="1"/>
  <c r="X548" i="1" s="1"/>
  <c r="X549" i="1" a="1"/>
  <c r="X549" i="1" s="1"/>
  <c r="X550" i="1" a="1"/>
  <c r="X550" i="1" s="1"/>
  <c r="X551" i="1" a="1"/>
  <c r="X551" i="1" s="1"/>
  <c r="X552" i="1" a="1"/>
  <c r="X552" i="1" s="1"/>
  <c r="X553" i="1" a="1"/>
  <c r="X553" i="1" s="1"/>
  <c r="X554" i="1" a="1"/>
  <c r="X554" i="1" s="1"/>
  <c r="X555" i="1" a="1"/>
  <c r="X555" i="1" s="1"/>
  <c r="X556" i="1" a="1"/>
  <c r="X556" i="1" s="1"/>
  <c r="X557" i="1" a="1"/>
  <c r="X557" i="1" s="1"/>
  <c r="X558" i="1" a="1"/>
  <c r="X558" i="1" s="1"/>
  <c r="X559" i="1" a="1"/>
  <c r="X559" i="1" s="1"/>
  <c r="X560" i="1" a="1"/>
  <c r="X560" i="1" s="1"/>
  <c r="X561" i="1" a="1"/>
  <c r="X561" i="1" s="1"/>
  <c r="X562" i="1" a="1"/>
  <c r="X562" i="1" s="1"/>
  <c r="X563" i="1" a="1"/>
  <c r="X563" i="1" s="1"/>
  <c r="X564" i="1" a="1"/>
  <c r="X564" i="1" s="1"/>
  <c r="X565" i="1" a="1"/>
  <c r="X565" i="1" s="1"/>
  <c r="X566" i="1" a="1"/>
  <c r="X566" i="1" s="1"/>
  <c r="X567" i="1" a="1"/>
  <c r="X567" i="1" s="1"/>
  <c r="X568" i="1" a="1"/>
  <c r="X568" i="1" s="1"/>
  <c r="X569" i="1" a="1"/>
  <c r="X569" i="1" s="1"/>
  <c r="X570" i="1" a="1"/>
  <c r="X570" i="1" s="1"/>
  <c r="X571" i="1" a="1"/>
  <c r="X571" i="1" s="1"/>
  <c r="X572" i="1" a="1"/>
  <c r="X572" i="1" s="1"/>
  <c r="X573" i="1" a="1"/>
  <c r="X573" i="1" s="1"/>
  <c r="X574" i="1" a="1"/>
  <c r="X574" i="1" s="1"/>
  <c r="X575" i="1" a="1"/>
  <c r="X575" i="1" s="1"/>
  <c r="X576" i="1" a="1"/>
  <c r="X576" i="1" s="1"/>
  <c r="X577" i="1" a="1"/>
  <c r="X577" i="1" s="1"/>
  <c r="X578" i="1" a="1"/>
  <c r="X578" i="1" s="1"/>
  <c r="X579" i="1" a="1"/>
  <c r="X579" i="1" s="1"/>
  <c r="X580" i="1" a="1"/>
  <c r="X580" i="1" s="1"/>
  <c r="X581" i="1" a="1"/>
  <c r="X581" i="1" s="1"/>
  <c r="X582" i="1" a="1"/>
  <c r="X582" i="1" s="1"/>
  <c r="X583" i="1" a="1"/>
  <c r="X583" i="1" s="1"/>
  <c r="X584" i="1" a="1"/>
  <c r="X584" i="1" s="1"/>
  <c r="X585" i="1" a="1"/>
  <c r="X585" i="1" s="1"/>
  <c r="X586" i="1" a="1"/>
  <c r="X586" i="1" s="1"/>
  <c r="X587" i="1" a="1"/>
  <c r="X587" i="1" s="1"/>
  <c r="X588" i="1" a="1"/>
  <c r="X588" i="1" s="1"/>
  <c r="X589" i="1" a="1"/>
  <c r="X589" i="1" s="1"/>
  <c r="X590" i="1" a="1"/>
  <c r="X590" i="1" s="1"/>
  <c r="X591" i="1" a="1"/>
  <c r="X591" i="1" s="1"/>
  <c r="X592" i="1" a="1"/>
  <c r="X592" i="1" s="1"/>
  <c r="X593" i="1" a="1"/>
  <c r="X593" i="1" s="1"/>
  <c r="X594" i="1" a="1"/>
  <c r="X594" i="1" s="1"/>
  <c r="X595" i="1" a="1"/>
  <c r="X595" i="1" s="1"/>
  <c r="X596" i="1" a="1"/>
  <c r="X596" i="1" s="1"/>
  <c r="X597" i="1" a="1"/>
  <c r="X597" i="1" s="1"/>
  <c r="X598" i="1" a="1"/>
  <c r="X598" i="1" s="1"/>
  <c r="X599" i="1" a="1"/>
  <c r="X599" i="1" s="1"/>
  <c r="X600" i="1" a="1"/>
  <c r="X600" i="1" s="1"/>
  <c r="X601" i="1" a="1"/>
  <c r="X601" i="1" s="1"/>
  <c r="X602" i="1" a="1"/>
  <c r="X602" i="1" s="1"/>
  <c r="X603" i="1" a="1"/>
  <c r="X603" i="1" s="1"/>
  <c r="X604" i="1" a="1"/>
  <c r="X604" i="1" s="1"/>
  <c r="X605" i="1" a="1"/>
  <c r="X605" i="1" s="1"/>
  <c r="X606" i="1" a="1"/>
  <c r="X606" i="1" s="1"/>
  <c r="X607" i="1" a="1"/>
  <c r="X607" i="1" s="1"/>
  <c r="X608" i="1" a="1"/>
  <c r="X608" i="1" s="1"/>
  <c r="X609" i="1" a="1"/>
  <c r="X609" i="1" s="1"/>
  <c r="X610" i="1" a="1"/>
  <c r="X610" i="1" s="1"/>
  <c r="X611" i="1" a="1"/>
  <c r="X611" i="1" s="1"/>
  <c r="X612" i="1" a="1"/>
  <c r="X612" i="1" s="1"/>
  <c r="X613" i="1" a="1"/>
  <c r="X613" i="1" s="1"/>
  <c r="X614" i="1" a="1"/>
  <c r="X614" i="1" s="1"/>
  <c r="X615" i="1" a="1"/>
  <c r="X615" i="1" s="1"/>
  <c r="X616" i="1" a="1"/>
  <c r="X616" i="1" s="1"/>
  <c r="X617" i="1" a="1"/>
  <c r="X617" i="1" s="1"/>
  <c r="X618" i="1" a="1"/>
  <c r="X618" i="1" s="1"/>
  <c r="X619" i="1" a="1"/>
  <c r="X619" i="1" s="1"/>
  <c r="X620" i="1" a="1"/>
  <c r="X620" i="1" s="1"/>
  <c r="X621" i="1" a="1"/>
  <c r="X621" i="1" s="1"/>
  <c r="X622" i="1" a="1"/>
  <c r="X622" i="1" s="1"/>
  <c r="X623" i="1" a="1"/>
  <c r="X623" i="1" s="1"/>
  <c r="X624" i="1" a="1"/>
  <c r="X624" i="1" s="1"/>
  <c r="X625" i="1" a="1"/>
  <c r="X625" i="1" s="1"/>
  <c r="X626" i="1" a="1"/>
  <c r="X626" i="1" s="1"/>
  <c r="X627" i="1" a="1"/>
  <c r="X627" i="1" s="1"/>
  <c r="X628" i="1" a="1"/>
  <c r="X628" i="1" s="1"/>
  <c r="X629" i="1" a="1"/>
  <c r="X629" i="1" s="1"/>
  <c r="X630" i="1" a="1"/>
  <c r="X630" i="1" s="1"/>
  <c r="X631" i="1" a="1"/>
  <c r="X631" i="1" s="1"/>
  <c r="X632" i="1" a="1"/>
  <c r="X632" i="1" s="1"/>
  <c r="X633" i="1" a="1"/>
  <c r="X633" i="1" s="1"/>
  <c r="X634" i="1" a="1"/>
  <c r="X634" i="1" s="1"/>
  <c r="X635" i="1" a="1"/>
  <c r="X635" i="1" s="1"/>
  <c r="X636" i="1" a="1"/>
  <c r="X636" i="1" s="1"/>
  <c r="X637" i="1" a="1"/>
  <c r="X637" i="1" s="1"/>
  <c r="X638" i="1" a="1"/>
  <c r="X638" i="1" s="1"/>
  <c r="X639" i="1" a="1"/>
  <c r="X639" i="1" s="1"/>
  <c r="X640" i="1" a="1"/>
  <c r="X640" i="1" s="1"/>
  <c r="X641" i="1" a="1"/>
  <c r="X641" i="1" s="1"/>
  <c r="X642" i="1" a="1"/>
  <c r="X642" i="1" s="1"/>
  <c r="X643" i="1" a="1"/>
  <c r="X643" i="1" s="1"/>
  <c r="X644" i="1" a="1"/>
  <c r="X644" i="1" s="1"/>
  <c r="X645" i="1" a="1"/>
  <c r="X645" i="1" s="1"/>
  <c r="X646" i="1" a="1"/>
  <c r="X646" i="1" s="1"/>
  <c r="X647" i="1" a="1"/>
  <c r="X647" i="1" s="1"/>
  <c r="X648" i="1" a="1"/>
  <c r="X648" i="1" s="1"/>
  <c r="X649" i="1" a="1"/>
  <c r="X649" i="1" s="1"/>
  <c r="X650" i="1" a="1"/>
  <c r="X650" i="1" s="1"/>
  <c r="X651" i="1" a="1"/>
  <c r="X651" i="1" s="1"/>
  <c r="X652" i="1" a="1"/>
  <c r="X652" i="1" s="1"/>
  <c r="X653" i="1" a="1"/>
  <c r="X653" i="1" s="1"/>
  <c r="X654" i="1" a="1"/>
  <c r="X654" i="1" s="1"/>
  <c r="X655" i="1" a="1"/>
  <c r="X655" i="1" s="1"/>
  <c r="X656" i="1" a="1"/>
  <c r="X656" i="1" s="1"/>
  <c r="X657" i="1" a="1"/>
  <c r="X657" i="1" s="1"/>
  <c r="X658" i="1" a="1"/>
  <c r="X658" i="1" s="1"/>
  <c r="X659" i="1" a="1"/>
  <c r="X659" i="1" s="1"/>
  <c r="X660" i="1" a="1"/>
  <c r="X660" i="1" s="1"/>
  <c r="X661" i="1" a="1"/>
  <c r="X661" i="1" s="1"/>
  <c r="X662" i="1" a="1"/>
  <c r="X662" i="1" s="1"/>
  <c r="X663" i="1" a="1"/>
  <c r="X663" i="1" s="1"/>
  <c r="X664" i="1" a="1"/>
  <c r="X664" i="1" s="1"/>
  <c r="X665" i="1" a="1"/>
  <c r="X665" i="1" s="1"/>
  <c r="X666" i="1" a="1"/>
  <c r="X666" i="1" s="1"/>
  <c r="X667" i="1" a="1"/>
  <c r="X667" i="1" s="1"/>
  <c r="X668" i="1" a="1"/>
  <c r="X668" i="1" s="1"/>
  <c r="X669" i="1" a="1"/>
  <c r="X669" i="1" s="1"/>
  <c r="X670" i="1" a="1"/>
  <c r="X670" i="1" s="1"/>
  <c r="X671" i="1" a="1"/>
  <c r="X671" i="1" s="1"/>
  <c r="X672" i="1" a="1"/>
  <c r="X672" i="1" s="1"/>
  <c r="X673" i="1" a="1"/>
  <c r="X673" i="1" s="1"/>
  <c r="X674" i="1" a="1"/>
  <c r="X674" i="1" s="1"/>
  <c r="X675" i="1" a="1"/>
  <c r="X675" i="1" s="1"/>
  <c r="X676" i="1" a="1"/>
  <c r="X676" i="1" s="1"/>
  <c r="X677" i="1" a="1"/>
  <c r="X677" i="1" s="1"/>
  <c r="X678" i="1" a="1"/>
  <c r="X678" i="1" s="1"/>
  <c r="X679" i="1" a="1"/>
  <c r="X679" i="1" s="1"/>
  <c r="X680" i="1" a="1"/>
  <c r="X680" i="1" s="1"/>
  <c r="X681" i="1" a="1"/>
  <c r="X681" i="1" s="1"/>
  <c r="X682" i="1" a="1"/>
  <c r="X682" i="1" s="1"/>
  <c r="X683" i="1" a="1"/>
  <c r="X683" i="1" s="1"/>
  <c r="X684" i="1" a="1"/>
  <c r="X684" i="1" s="1"/>
  <c r="X685" i="1" a="1"/>
  <c r="X685" i="1" s="1"/>
  <c r="X686" i="1" a="1"/>
  <c r="X686" i="1" s="1"/>
  <c r="X687" i="1" a="1"/>
  <c r="X687" i="1" s="1"/>
  <c r="X688" i="1" a="1"/>
  <c r="X688" i="1" s="1"/>
  <c r="X689" i="1" a="1"/>
  <c r="X689" i="1" s="1"/>
  <c r="X690" i="1" a="1"/>
  <c r="X690" i="1" s="1"/>
  <c r="X691" i="1" a="1"/>
  <c r="X691" i="1" s="1"/>
  <c r="X692" i="1" a="1"/>
  <c r="X692" i="1" s="1"/>
  <c r="X693" i="1" a="1"/>
  <c r="X693" i="1" s="1"/>
  <c r="X694" i="1" a="1"/>
  <c r="X694" i="1" s="1"/>
  <c r="X695" i="1" a="1"/>
  <c r="X695" i="1" s="1"/>
  <c r="X696" i="1" a="1"/>
  <c r="X696" i="1" s="1"/>
  <c r="X697" i="1" a="1"/>
  <c r="X697" i="1" s="1"/>
  <c r="X698" i="1" a="1"/>
  <c r="X698" i="1" s="1"/>
  <c r="X699" i="1" a="1"/>
  <c r="X699" i="1" s="1"/>
  <c r="X700" i="1" a="1"/>
  <c r="X700" i="1" s="1"/>
  <c r="X701" i="1" a="1"/>
  <c r="X701" i="1" s="1"/>
  <c r="X702" i="1" a="1"/>
  <c r="X702" i="1" s="1"/>
  <c r="X703" i="1" a="1"/>
  <c r="X703" i="1" s="1"/>
  <c r="X704" i="1" a="1"/>
  <c r="X704" i="1" s="1"/>
  <c r="X705" i="1" a="1"/>
  <c r="X705" i="1" s="1"/>
  <c r="X706" i="1" a="1"/>
  <c r="X706" i="1" s="1"/>
  <c r="X707" i="1" a="1"/>
  <c r="X707" i="1" s="1"/>
  <c r="X708" i="1" a="1"/>
  <c r="X708" i="1" s="1"/>
  <c r="X709" i="1" a="1"/>
  <c r="X709" i="1" s="1"/>
  <c r="X710" i="1" a="1"/>
  <c r="X710" i="1" s="1"/>
  <c r="X711" i="1" a="1"/>
  <c r="X711" i="1" s="1"/>
  <c r="X712" i="1" a="1"/>
  <c r="X712" i="1" s="1"/>
  <c r="X713" i="1" a="1"/>
  <c r="X713" i="1" s="1"/>
  <c r="X714" i="1" a="1"/>
  <c r="X714" i="1" s="1"/>
  <c r="X715" i="1" a="1"/>
  <c r="X715" i="1" s="1"/>
  <c r="X716" i="1" a="1"/>
  <c r="X716" i="1" s="1"/>
  <c r="X717" i="1" a="1"/>
  <c r="X717" i="1" s="1"/>
  <c r="X718" i="1" a="1"/>
  <c r="X718" i="1" s="1"/>
  <c r="X719" i="1" a="1"/>
  <c r="X719" i="1" s="1"/>
  <c r="X720" i="1" a="1"/>
  <c r="X720" i="1" s="1"/>
  <c r="X721" i="1" a="1"/>
  <c r="X721" i="1" s="1"/>
  <c r="X722" i="1" a="1"/>
  <c r="X722" i="1" s="1"/>
  <c r="X723" i="1" a="1"/>
  <c r="X723" i="1" s="1"/>
  <c r="X724" i="1" a="1"/>
  <c r="X724" i="1" s="1"/>
  <c r="X725" i="1" a="1"/>
  <c r="X725" i="1" s="1"/>
  <c r="X726" i="1" a="1"/>
  <c r="X726" i="1" s="1"/>
  <c r="X727" i="1" a="1"/>
  <c r="X727" i="1" s="1"/>
  <c r="X728" i="1" a="1"/>
  <c r="X728" i="1" s="1"/>
  <c r="X729" i="1" a="1"/>
  <c r="X729" i="1" s="1"/>
  <c r="X730" i="1" a="1"/>
  <c r="X730" i="1" s="1"/>
  <c r="X731" i="1" a="1"/>
  <c r="X731" i="1" s="1"/>
  <c r="X732" i="1" a="1"/>
  <c r="X732" i="1" s="1"/>
  <c r="X733" i="1" a="1"/>
  <c r="X733" i="1" s="1"/>
  <c r="X734" i="1" a="1"/>
  <c r="X734" i="1" s="1"/>
  <c r="X735" i="1" a="1"/>
  <c r="X735" i="1" s="1"/>
  <c r="X736" i="1" a="1"/>
  <c r="X736" i="1" s="1"/>
  <c r="X737" i="1" a="1"/>
  <c r="X737" i="1" s="1"/>
  <c r="X738" i="1" a="1"/>
  <c r="X738" i="1" s="1"/>
  <c r="X739" i="1" a="1"/>
  <c r="X739" i="1" s="1"/>
  <c r="X740" i="1" a="1"/>
  <c r="X740" i="1" s="1"/>
  <c r="X741" i="1" a="1"/>
  <c r="X741" i="1" s="1"/>
  <c r="X742" i="1" a="1"/>
  <c r="X742" i="1" s="1"/>
  <c r="X743" i="1" a="1"/>
  <c r="X743" i="1" s="1"/>
  <c r="X744" i="1" a="1"/>
  <c r="X744" i="1" s="1"/>
  <c r="X745" i="1" a="1"/>
  <c r="X745" i="1" s="1"/>
  <c r="X746" i="1" a="1"/>
  <c r="X746" i="1" s="1"/>
  <c r="X747" i="1" a="1"/>
  <c r="X747" i="1" s="1"/>
  <c r="X748" i="1" a="1"/>
  <c r="X748" i="1" s="1"/>
  <c r="X749" i="1" a="1"/>
  <c r="X749" i="1" s="1"/>
  <c r="X750" i="1" a="1"/>
  <c r="X750" i="1" s="1"/>
  <c r="X751" i="1" a="1"/>
  <c r="X751" i="1" s="1"/>
  <c r="X752" i="1" a="1"/>
  <c r="X752" i="1" s="1"/>
  <c r="X753" i="1" a="1"/>
  <c r="X753" i="1" s="1"/>
  <c r="X754" i="1" a="1"/>
  <c r="X754" i="1" s="1"/>
  <c r="X755" i="1" a="1"/>
  <c r="X755" i="1" s="1"/>
  <c r="X756" i="1" a="1"/>
  <c r="X756" i="1" s="1"/>
  <c r="X757" i="1" a="1"/>
  <c r="X757" i="1" s="1"/>
  <c r="X758" i="1" a="1"/>
  <c r="X758" i="1" s="1"/>
  <c r="X759" i="1" a="1"/>
  <c r="X759" i="1" s="1"/>
  <c r="X760" i="1" a="1"/>
  <c r="X760" i="1" s="1"/>
  <c r="X761" i="1" a="1"/>
  <c r="X761" i="1" s="1"/>
  <c r="X762" i="1" a="1"/>
  <c r="X762" i="1" s="1"/>
  <c r="X763" i="1" a="1"/>
  <c r="X763" i="1" s="1"/>
  <c r="X764" i="1" a="1"/>
  <c r="X764" i="1" s="1"/>
  <c r="X765" i="1" a="1"/>
  <c r="X765" i="1" s="1"/>
  <c r="X766" i="1" a="1"/>
  <c r="X766" i="1" s="1"/>
  <c r="X767" i="1" a="1"/>
  <c r="X767" i="1" s="1"/>
  <c r="X768" i="1" a="1"/>
  <c r="X768" i="1" s="1"/>
  <c r="X769" i="1" a="1"/>
  <c r="X769" i="1" s="1"/>
  <c r="X770" i="1" a="1"/>
  <c r="X770" i="1" s="1"/>
  <c r="X771" i="1" a="1"/>
  <c r="X771" i="1" s="1"/>
  <c r="X772" i="1" a="1"/>
  <c r="X772" i="1" s="1"/>
  <c r="X773" i="1" a="1"/>
  <c r="X773" i="1" s="1"/>
  <c r="X774" i="1" a="1"/>
  <c r="X774" i="1" s="1"/>
  <c r="X775" i="1" a="1"/>
  <c r="X775" i="1" s="1"/>
  <c r="X776" i="1" a="1"/>
  <c r="X776" i="1" s="1"/>
  <c r="X777" i="1" a="1"/>
  <c r="X777" i="1" s="1"/>
  <c r="X778" i="1" a="1"/>
  <c r="X778" i="1" s="1"/>
  <c r="X779" i="1" a="1"/>
  <c r="X779" i="1" s="1"/>
  <c r="X780" i="1" a="1"/>
  <c r="X780" i="1" s="1"/>
  <c r="X781" i="1" a="1"/>
  <c r="X781" i="1" s="1"/>
  <c r="X782" i="1" a="1"/>
  <c r="X782" i="1" s="1"/>
  <c r="X783" i="1" a="1"/>
  <c r="X783" i="1" s="1"/>
  <c r="X784" i="1" a="1"/>
  <c r="X784" i="1" s="1"/>
  <c r="X785" i="1" a="1"/>
  <c r="X785" i="1" s="1"/>
  <c r="X786" i="1" a="1"/>
  <c r="X786" i="1" s="1"/>
  <c r="X787" i="1" a="1"/>
  <c r="X787" i="1" s="1"/>
  <c r="X788" i="1" a="1"/>
  <c r="X788" i="1" s="1"/>
  <c r="X789" i="1" a="1"/>
  <c r="X789" i="1" s="1"/>
  <c r="X790" i="1" a="1"/>
  <c r="X790" i="1" s="1"/>
  <c r="X791" i="1" a="1"/>
  <c r="X791" i="1" s="1"/>
  <c r="X792" i="1" a="1"/>
  <c r="X792" i="1" s="1"/>
  <c r="X793" i="1" a="1"/>
  <c r="X793" i="1" s="1"/>
  <c r="X794" i="1" a="1"/>
  <c r="X794" i="1" s="1"/>
  <c r="X795" i="1" a="1"/>
  <c r="X795" i="1" s="1"/>
  <c r="X796" i="1" a="1"/>
  <c r="X796" i="1" s="1"/>
  <c r="X797" i="1" a="1"/>
  <c r="X797" i="1" s="1"/>
  <c r="X798" i="1" a="1"/>
  <c r="X798" i="1" s="1"/>
  <c r="X799" i="1" a="1"/>
  <c r="X799" i="1" s="1"/>
  <c r="X800" i="1" a="1"/>
  <c r="X800" i="1" s="1"/>
  <c r="X801" i="1" a="1"/>
  <c r="X801" i="1" s="1"/>
  <c r="X802" i="1" a="1"/>
  <c r="X802" i="1" s="1"/>
  <c r="X803" i="1" a="1"/>
  <c r="X803" i="1" s="1"/>
  <c r="X804" i="1" a="1"/>
  <c r="X804" i="1" s="1"/>
  <c r="X805" i="1" a="1"/>
  <c r="X805" i="1" s="1"/>
  <c r="X806" i="1" a="1"/>
  <c r="X806" i="1" s="1"/>
  <c r="X807" i="1" a="1"/>
  <c r="X807" i="1" s="1"/>
  <c r="X808" i="1" a="1"/>
  <c r="X808" i="1" s="1"/>
  <c r="X809" i="1" a="1"/>
  <c r="X809" i="1" s="1"/>
  <c r="X810" i="1" a="1"/>
  <c r="X810" i="1" s="1"/>
  <c r="X811" i="1" a="1"/>
  <c r="X811" i="1" s="1"/>
  <c r="X812" i="1" a="1"/>
  <c r="X812" i="1" s="1"/>
  <c r="X813" i="1" a="1"/>
  <c r="X813" i="1" s="1"/>
  <c r="X814" i="1" a="1"/>
  <c r="X814" i="1" s="1"/>
  <c r="X815" i="1" a="1"/>
  <c r="X815" i="1" s="1"/>
  <c r="X816" i="1" a="1"/>
  <c r="X816" i="1" s="1"/>
  <c r="X817" i="1" a="1"/>
  <c r="X817" i="1" s="1"/>
  <c r="X818" i="1" a="1"/>
  <c r="X818" i="1" s="1"/>
  <c r="X819" i="1" a="1"/>
  <c r="X819" i="1" s="1"/>
  <c r="X820" i="1" a="1"/>
  <c r="X820" i="1" s="1"/>
  <c r="X821" i="1" a="1"/>
  <c r="X821" i="1" s="1"/>
  <c r="X822" i="1" a="1"/>
  <c r="X822" i="1" s="1"/>
  <c r="X823" i="1" a="1"/>
  <c r="X823" i="1" s="1"/>
  <c r="X824" i="1" a="1"/>
  <c r="X824" i="1" s="1"/>
  <c r="X825" i="1" a="1"/>
  <c r="X825" i="1" s="1"/>
  <c r="X826" i="1" a="1"/>
  <c r="X826" i="1" s="1"/>
  <c r="X827" i="1" a="1"/>
  <c r="X827" i="1" s="1"/>
  <c r="X828" i="1" a="1"/>
  <c r="X828" i="1" s="1"/>
  <c r="X829" i="1" a="1"/>
  <c r="X829" i="1" s="1"/>
  <c r="X830" i="1" a="1"/>
  <c r="X830" i="1" s="1"/>
  <c r="X831" i="1" a="1"/>
  <c r="X831" i="1" s="1"/>
  <c r="X832" i="1" a="1"/>
  <c r="X832" i="1" s="1"/>
  <c r="X833" i="1" a="1"/>
  <c r="X833" i="1" s="1"/>
  <c r="X834" i="1" a="1"/>
  <c r="X834" i="1" s="1"/>
  <c r="X835" i="1" a="1"/>
  <c r="X835" i="1" s="1"/>
  <c r="X836" i="1" a="1"/>
  <c r="X836" i="1" s="1"/>
  <c r="X837" i="1" a="1"/>
  <c r="X837" i="1" s="1"/>
  <c r="X838" i="1" a="1"/>
  <c r="X838" i="1" s="1"/>
  <c r="X839" i="1" a="1"/>
  <c r="X839" i="1" s="1"/>
  <c r="X840" i="1" a="1"/>
  <c r="X840" i="1" s="1"/>
  <c r="X841" i="1" a="1"/>
  <c r="X841" i="1" s="1"/>
  <c r="X842" i="1" a="1"/>
  <c r="X842" i="1" s="1"/>
  <c r="X843" i="1" a="1"/>
  <c r="X843" i="1" s="1"/>
  <c r="X844" i="1" a="1"/>
  <c r="X844" i="1" s="1"/>
  <c r="X845" i="1" a="1"/>
  <c r="X845" i="1" s="1"/>
  <c r="X846" i="1" a="1"/>
  <c r="X846" i="1" s="1"/>
  <c r="X847" i="1" a="1"/>
  <c r="X847" i="1" s="1"/>
  <c r="X848" i="1" a="1"/>
  <c r="X848" i="1" s="1"/>
  <c r="X849" i="1" a="1"/>
  <c r="X849" i="1" s="1"/>
  <c r="X850" i="1" a="1"/>
  <c r="X850" i="1" s="1"/>
  <c r="X851" i="1" a="1"/>
  <c r="X851" i="1" s="1"/>
  <c r="X852" i="1" a="1"/>
  <c r="X852" i="1" s="1"/>
  <c r="X853" i="1" a="1"/>
  <c r="X853" i="1" s="1"/>
  <c r="X854" i="1" a="1"/>
  <c r="X854" i="1" s="1"/>
  <c r="X855" i="1" a="1"/>
  <c r="X855" i="1" s="1"/>
  <c r="X856" i="1" a="1"/>
  <c r="X856" i="1" s="1"/>
  <c r="X857" i="1" a="1"/>
  <c r="X857" i="1" s="1"/>
  <c r="X858" i="1" a="1"/>
  <c r="X858" i="1" s="1"/>
  <c r="X859" i="1" a="1"/>
  <c r="X859" i="1" s="1"/>
  <c r="X860" i="1" a="1"/>
  <c r="X860" i="1" s="1"/>
  <c r="X861" i="1" a="1"/>
  <c r="X861" i="1" s="1"/>
  <c r="X862" i="1" a="1"/>
  <c r="X862" i="1" s="1"/>
  <c r="X863" i="1" a="1"/>
  <c r="X863" i="1" s="1"/>
  <c r="X864" i="1" a="1"/>
  <c r="X864" i="1" s="1"/>
  <c r="X865" i="1" a="1"/>
  <c r="X865" i="1" s="1"/>
  <c r="X866" i="1" a="1"/>
  <c r="X866" i="1" s="1"/>
  <c r="X867" i="1" a="1"/>
  <c r="X867" i="1" s="1"/>
  <c r="X868" i="1" a="1"/>
  <c r="X868" i="1" s="1"/>
  <c r="X869" i="1" a="1"/>
  <c r="X869" i="1" s="1"/>
  <c r="X870" i="1" a="1"/>
  <c r="X870" i="1" s="1"/>
  <c r="X871" i="1" a="1"/>
  <c r="X871" i="1" s="1"/>
  <c r="X872" i="1" a="1"/>
  <c r="X872" i="1" s="1"/>
  <c r="X873" i="1" a="1"/>
  <c r="X873" i="1" s="1"/>
  <c r="X874" i="1" a="1"/>
  <c r="X874" i="1" s="1"/>
  <c r="X875" i="1" a="1"/>
  <c r="X875" i="1" s="1"/>
  <c r="X876" i="1" a="1"/>
  <c r="X876" i="1" s="1"/>
  <c r="X877" i="1" a="1"/>
  <c r="X877" i="1" s="1"/>
  <c r="X878" i="1" a="1"/>
  <c r="X878" i="1" s="1"/>
  <c r="X879" i="1" a="1"/>
  <c r="X879" i="1" s="1"/>
  <c r="X880" i="1" a="1"/>
  <c r="X880" i="1" s="1"/>
  <c r="X881" i="1" a="1"/>
  <c r="X881" i="1" s="1"/>
  <c r="X882" i="1" a="1"/>
  <c r="X882" i="1" s="1"/>
  <c r="X883" i="1" a="1"/>
  <c r="X883" i="1" s="1"/>
  <c r="X884" i="1" a="1"/>
  <c r="X884" i="1" s="1"/>
  <c r="X885" i="1" a="1"/>
  <c r="X885" i="1" s="1"/>
  <c r="X886" i="1" a="1"/>
  <c r="X886" i="1" s="1"/>
  <c r="X887" i="1" a="1"/>
  <c r="X887" i="1" s="1"/>
  <c r="X888" i="1" a="1"/>
  <c r="X888" i="1" s="1"/>
  <c r="X889" i="1" a="1"/>
  <c r="X889" i="1" s="1"/>
  <c r="X890" i="1" a="1"/>
  <c r="X890" i="1" s="1"/>
  <c r="X891" i="1" a="1"/>
  <c r="X891" i="1" s="1"/>
  <c r="X892" i="1" a="1"/>
  <c r="X892" i="1" s="1"/>
  <c r="X893" i="1" a="1"/>
  <c r="X893" i="1" s="1"/>
  <c r="X894" i="1" a="1"/>
  <c r="X894" i="1" s="1"/>
  <c r="X895" i="1" a="1"/>
  <c r="X895" i="1" s="1"/>
  <c r="X896" i="1" a="1"/>
  <c r="X896" i="1" s="1"/>
  <c r="X897" i="1" a="1"/>
  <c r="X897" i="1" s="1"/>
  <c r="X898" i="1" a="1"/>
  <c r="X898" i="1" s="1"/>
  <c r="X899" i="1" a="1"/>
  <c r="X899" i="1" s="1"/>
  <c r="X900" i="1" a="1"/>
  <c r="X900" i="1" s="1"/>
  <c r="X901" i="1" a="1"/>
  <c r="X901" i="1" s="1"/>
  <c r="X902" i="1" a="1"/>
  <c r="X902" i="1" s="1"/>
  <c r="X903" i="1" a="1"/>
  <c r="X903" i="1" s="1"/>
  <c r="X904" i="1" a="1"/>
  <c r="X904" i="1" s="1"/>
  <c r="X905" i="1" a="1"/>
  <c r="X905" i="1" s="1"/>
  <c r="X906" i="1" a="1"/>
  <c r="X906" i="1" s="1"/>
  <c r="X907" i="1" a="1"/>
  <c r="X907" i="1" s="1"/>
  <c r="X908" i="1" a="1"/>
  <c r="X908" i="1" s="1"/>
  <c r="X909" i="1" a="1"/>
  <c r="X909" i="1" s="1"/>
  <c r="X910" i="1" a="1"/>
  <c r="X910" i="1" s="1"/>
  <c r="X911" i="1" a="1"/>
  <c r="X911" i="1" s="1"/>
  <c r="X912" i="1" a="1"/>
  <c r="X912" i="1" s="1"/>
  <c r="X913" i="1" a="1"/>
  <c r="X913" i="1" s="1"/>
  <c r="X914" i="1" a="1"/>
  <c r="X914" i="1" s="1"/>
  <c r="X915" i="1" a="1"/>
  <c r="X915" i="1" s="1"/>
  <c r="X916" i="1" a="1"/>
  <c r="X916" i="1" s="1"/>
  <c r="X917" i="1" a="1"/>
  <c r="X917" i="1" s="1"/>
  <c r="X918" i="1" a="1"/>
  <c r="X918" i="1" s="1"/>
  <c r="X919" i="1" a="1"/>
  <c r="X919" i="1" s="1"/>
  <c r="X920" i="1" a="1"/>
  <c r="X920" i="1" s="1"/>
  <c r="X921" i="1" a="1"/>
  <c r="X921" i="1" s="1"/>
  <c r="X922" i="1" a="1"/>
  <c r="X922" i="1" s="1"/>
  <c r="X923" i="1" a="1"/>
  <c r="X923" i="1" s="1"/>
  <c r="X924" i="1" a="1"/>
  <c r="X924" i="1" s="1"/>
  <c r="X925" i="1" a="1"/>
  <c r="X925" i="1" s="1"/>
  <c r="X926" i="1" a="1"/>
  <c r="X926" i="1" s="1"/>
  <c r="X927" i="1" a="1"/>
  <c r="X927" i="1" s="1"/>
  <c r="X928" i="1" a="1"/>
  <c r="X928" i="1" s="1"/>
  <c r="X929" i="1" a="1"/>
  <c r="X929" i="1" s="1"/>
  <c r="X930" i="1" a="1"/>
  <c r="X930" i="1" s="1"/>
  <c r="X931" i="1" a="1"/>
  <c r="X931" i="1" s="1"/>
  <c r="X932" i="1" a="1"/>
  <c r="X932" i="1" s="1"/>
  <c r="X933" i="1" a="1"/>
  <c r="X933" i="1" s="1"/>
  <c r="X934" i="1" a="1"/>
  <c r="X934" i="1" s="1"/>
  <c r="X935" i="1" a="1"/>
  <c r="X935" i="1" s="1"/>
  <c r="X936" i="1" a="1"/>
  <c r="X936" i="1" s="1"/>
  <c r="X937" i="1" a="1"/>
  <c r="X937" i="1" s="1"/>
  <c r="X938" i="1" a="1"/>
  <c r="X938" i="1" s="1"/>
  <c r="X939" i="1" a="1"/>
  <c r="X939" i="1" s="1"/>
  <c r="X940" i="1" a="1"/>
  <c r="X940" i="1" s="1"/>
  <c r="X941" i="1" a="1"/>
  <c r="X941" i="1" s="1"/>
  <c r="X942" i="1" a="1"/>
  <c r="X942" i="1" s="1"/>
  <c r="X943" i="1" a="1"/>
  <c r="X943" i="1" s="1"/>
  <c r="X944" i="1" a="1"/>
  <c r="X944" i="1" s="1"/>
  <c r="X945" i="1" a="1"/>
  <c r="X945" i="1" s="1"/>
  <c r="X946" i="1" a="1"/>
  <c r="X946" i="1" s="1"/>
  <c r="X947" i="1" a="1"/>
  <c r="X947" i="1" s="1"/>
  <c r="X948" i="1" a="1"/>
  <c r="X948" i="1" s="1"/>
  <c r="X949" i="1" a="1"/>
  <c r="X949" i="1" s="1"/>
  <c r="X950" i="1" a="1"/>
  <c r="X950" i="1" s="1"/>
  <c r="X951" i="1" a="1"/>
  <c r="X951" i="1" s="1"/>
  <c r="X952" i="1" a="1"/>
  <c r="X952" i="1" s="1"/>
  <c r="X953" i="1" a="1"/>
  <c r="X953" i="1" s="1"/>
  <c r="X954" i="1" a="1"/>
  <c r="X954" i="1" s="1"/>
  <c r="X955" i="1" a="1"/>
  <c r="X955" i="1" s="1"/>
  <c r="X956" i="1" a="1"/>
  <c r="X956" i="1" s="1"/>
  <c r="X957" i="1" a="1"/>
  <c r="X957" i="1" s="1"/>
  <c r="X958" i="1" a="1"/>
  <c r="X958" i="1" s="1"/>
  <c r="X959" i="1" a="1"/>
  <c r="X959" i="1" s="1"/>
  <c r="X960" i="1" a="1"/>
  <c r="X960" i="1" s="1"/>
  <c r="X961" i="1" a="1"/>
  <c r="X961" i="1" s="1"/>
  <c r="X962" i="1" a="1"/>
  <c r="X962" i="1" s="1"/>
  <c r="X963" i="1" a="1"/>
  <c r="X963" i="1" s="1"/>
  <c r="X964" i="1" a="1"/>
  <c r="X964" i="1" s="1"/>
  <c r="X965" i="1" a="1"/>
  <c r="X965" i="1" s="1"/>
  <c r="X966" i="1" a="1"/>
  <c r="X966" i="1" s="1"/>
  <c r="X967" i="1" a="1"/>
  <c r="X967" i="1" s="1"/>
  <c r="X968" i="1" a="1"/>
  <c r="X968" i="1" s="1"/>
  <c r="X969" i="1" a="1"/>
  <c r="X969" i="1" s="1"/>
  <c r="X970" i="1" a="1"/>
  <c r="X970" i="1" s="1"/>
  <c r="X971" i="1" a="1"/>
  <c r="X971" i="1" s="1"/>
  <c r="X972" i="1" a="1"/>
  <c r="X972" i="1" s="1"/>
  <c r="X973" i="1" a="1"/>
  <c r="X973" i="1" s="1"/>
  <c r="X974" i="1" a="1"/>
  <c r="X974" i="1" s="1"/>
  <c r="X975" i="1" a="1"/>
  <c r="X975" i="1" s="1"/>
  <c r="X976" i="1" a="1"/>
  <c r="X976" i="1" s="1"/>
  <c r="X977" i="1" a="1"/>
  <c r="X977" i="1" s="1"/>
  <c r="X978" i="1" a="1"/>
  <c r="X978" i="1" s="1"/>
  <c r="X979" i="1" a="1"/>
  <c r="X979" i="1" s="1"/>
  <c r="X980" i="1" a="1"/>
  <c r="X980" i="1" s="1"/>
  <c r="X981" i="1" a="1"/>
  <c r="X981" i="1" s="1"/>
  <c r="X982" i="1" a="1"/>
  <c r="X982" i="1" s="1"/>
  <c r="X983" i="1" a="1"/>
  <c r="X983" i="1" s="1"/>
  <c r="X984" i="1" a="1"/>
  <c r="X984" i="1" s="1"/>
  <c r="X985" i="1" a="1"/>
  <c r="X985" i="1" s="1"/>
  <c r="X986" i="1" a="1"/>
  <c r="X986" i="1" s="1"/>
  <c r="X987" i="1" a="1"/>
  <c r="X987" i="1" s="1"/>
  <c r="X988" i="1" a="1"/>
  <c r="X988" i="1" s="1"/>
  <c r="X989" i="1" a="1"/>
  <c r="X989" i="1" s="1"/>
  <c r="X990" i="1" a="1"/>
  <c r="X990" i="1" s="1"/>
  <c r="X991" i="1" a="1"/>
  <c r="X991" i="1" s="1"/>
  <c r="X992" i="1" a="1"/>
  <c r="X992" i="1" s="1"/>
  <c r="X993" i="1" a="1"/>
  <c r="X993" i="1" s="1"/>
  <c r="X994" i="1" a="1"/>
  <c r="X994" i="1" s="1"/>
  <c r="X995" i="1" a="1"/>
  <c r="X995" i="1" s="1"/>
  <c r="X996" i="1" a="1"/>
  <c r="X996" i="1" s="1"/>
  <c r="X997" i="1" a="1"/>
  <c r="X997" i="1" s="1"/>
  <c r="X998" i="1" a="1"/>
  <c r="X998" i="1" s="1"/>
  <c r="X999" i="1" a="1"/>
  <c r="X999" i="1" s="1"/>
  <c r="X1000" i="1" a="1"/>
  <c r="X1000" i="1" s="1"/>
  <c r="X1001" i="1" a="1"/>
  <c r="X1001" i="1" s="1"/>
  <c r="K2" i="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AJ998" i="1" l="1"/>
  <c r="AJ983" i="1"/>
  <c r="AJ984" i="1"/>
  <c r="AJ1000" i="1"/>
  <c r="AJ985" i="1"/>
  <c r="AJ1001" i="1"/>
  <c r="AJ986" i="1"/>
  <c r="AJ987" i="1"/>
  <c r="AJ988" i="1"/>
  <c r="AJ989" i="1"/>
  <c r="AJ991" i="1"/>
  <c r="AJ993" i="1"/>
  <c r="AJ994" i="1"/>
  <c r="AJ99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<sst xmlns="http://schemas.openxmlformats.org/spreadsheetml/2006/main" count="12093" uniqueCount="797">
  <si>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</si>
  <si>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</si>
  <si>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</si>
  <si>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</si>
  <si>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</si>
  <si>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</si>
  <si>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</si>
  <si>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</si>
  <si>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</si>
  <si>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</si>
  <si>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</si>
  <si>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</si>
  <si>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</si>
  <si>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</si>
  <si>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</si>
  <si>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</si>
  <si>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</si>
  <si>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</si>
  <si>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</si>
  <si>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</si>
  <si>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</si>
  <si>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</si>
  <si>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</si>
  <si>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</si>
  <si>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5/15/2023</t>
  </si>
  <si>
    <t>12/13/2024</t>
  </si>
  <si>
    <t>Action</t>
  </si>
  <si>
    <t>USA</t>
  </si>
  <si>
    <t>PayPal</t>
  </si>
  <si>
    <t>Hindi</t>
  </si>
  <si>
    <t>Active</t>
  </si>
  <si>
    <t>Smartphone</t>
  </si>
  <si>
    <t>35-44</t>
  </si>
  <si>
    <t>Late Night</t>
  </si>
  <si>
    <t>Patrick</t>
  </si>
  <si>
    <t>12/15/2024</t>
  </si>
  <si>
    <t>Drama</t>
  </si>
  <si>
    <t>German</t>
  </si>
  <si>
    <t>Desktop</t>
  </si>
  <si>
    <t>25-34</t>
  </si>
  <si>
    <t>Evening</t>
  </si>
  <si>
    <t>Robert</t>
  </si>
  <si>
    <t>12/14/2024</t>
  </si>
  <si>
    <t>Canada</t>
  </si>
  <si>
    <t>Debit Card</t>
  </si>
  <si>
    <t>Mandarin</t>
  </si>
  <si>
    <t>Cole</t>
  </si>
  <si>
    <t>1/31/2023</t>
  </si>
  <si>
    <t>Sci-Fi</t>
  </si>
  <si>
    <t>UK</t>
  </si>
  <si>
    <t>Jamie</t>
  </si>
  <si>
    <t>Documentary</t>
  </si>
  <si>
    <t>Mary</t>
  </si>
  <si>
    <t>9/17/2023</t>
  </si>
  <si>
    <t>11/19/2024</t>
  </si>
  <si>
    <t>India</t>
  </si>
  <si>
    <t>Credit Card</t>
  </si>
  <si>
    <t>Spanish</t>
  </si>
  <si>
    <t>Smart TV</t>
  </si>
  <si>
    <t>18-24</t>
  </si>
  <si>
    <t>Morning</t>
  </si>
  <si>
    <t>Theodore</t>
  </si>
  <si>
    <t>8/25/2024</t>
  </si>
  <si>
    <t>Horror</t>
  </si>
  <si>
    <t>English</t>
  </si>
  <si>
    <t>Laptop</t>
  </si>
  <si>
    <t>Olivia</t>
  </si>
  <si>
    <t>5/31/2024</t>
  </si>
  <si>
    <t>Australia</t>
  </si>
  <si>
    <t>45-54</t>
  </si>
  <si>
    <t>Patricia</t>
  </si>
  <si>
    <t>6/17/2023</t>
  </si>
  <si>
    <t>12/17/2024</t>
  </si>
  <si>
    <t>Comedy</t>
  </si>
  <si>
    <t>Germany</t>
  </si>
  <si>
    <t>Cryptocurrency</t>
  </si>
  <si>
    <t>Tablet</t>
  </si>
  <si>
    <t>Linda</t>
  </si>
  <si>
    <t>French</t>
  </si>
  <si>
    <t>55+</t>
  </si>
  <si>
    <t>Nichole</t>
  </si>
  <si>
    <t>3/28/2023</t>
  </si>
  <si>
    <t>11/22/2024</t>
  </si>
  <si>
    <t>Frances</t>
  </si>
  <si>
    <t>11/20/2024</t>
  </si>
  <si>
    <t>Maurice</t>
  </si>
  <si>
    <t>3/27/2023</t>
  </si>
  <si>
    <t>11/25/2024</t>
  </si>
  <si>
    <t>Jennifer</t>
  </si>
  <si>
    <t>9/15/2024</t>
  </si>
  <si>
    <t>11/30/2024</t>
  </si>
  <si>
    <t>Cheryl</t>
  </si>
  <si>
    <t>France</t>
  </si>
  <si>
    <t>Afternoon</t>
  </si>
  <si>
    <t>Kathy</t>
  </si>
  <si>
    <t>5/18/2024</t>
  </si>
  <si>
    <t>Cassie</t>
  </si>
  <si>
    <t>2/14/2023</t>
  </si>
  <si>
    <t>Charles</t>
  </si>
  <si>
    <t>11/27/2024</t>
  </si>
  <si>
    <t>Romance</t>
  </si>
  <si>
    <t>William</t>
  </si>
  <si>
    <t>9/20/2023</t>
  </si>
  <si>
    <t>12/18/2024</t>
  </si>
  <si>
    <t>Tiffany</t>
  </si>
  <si>
    <t>11/28/2024</t>
  </si>
  <si>
    <t>Mark</t>
  </si>
  <si>
    <t>7/15/2023</t>
  </si>
  <si>
    <t>6/13/2024</t>
  </si>
  <si>
    <t>11/23/2024</t>
  </si>
  <si>
    <t>Anne</t>
  </si>
  <si>
    <t>11/19/2023</t>
  </si>
  <si>
    <t>Carol</t>
  </si>
  <si>
    <t>9/22/2023</t>
  </si>
  <si>
    <t>Cynthia</t>
  </si>
  <si>
    <t>5/15/2024</t>
  </si>
  <si>
    <t>Destiny</t>
  </si>
  <si>
    <t>6/19/2023</t>
  </si>
  <si>
    <t>Brittany</t>
  </si>
  <si>
    <t>5/22/2024</t>
  </si>
  <si>
    <t>Amy</t>
  </si>
  <si>
    <t>1/30/2024</t>
  </si>
  <si>
    <t>Kimberly</t>
  </si>
  <si>
    <t>3/28/2024</t>
  </si>
  <si>
    <t>Ariel</t>
  </si>
  <si>
    <t>Lauren</t>
  </si>
  <si>
    <t>Joshua</t>
  </si>
  <si>
    <t>6/22/2023</t>
  </si>
  <si>
    <t>Megan</t>
  </si>
  <si>
    <t>12/16/2024</t>
  </si>
  <si>
    <t>Stephanie</t>
  </si>
  <si>
    <t>11/28/2023</t>
  </si>
  <si>
    <t>Terrence</t>
  </si>
  <si>
    <t>Julia</t>
  </si>
  <si>
    <t>11/21/2024</t>
  </si>
  <si>
    <t>Derrick</t>
  </si>
  <si>
    <t>9/15/2023</t>
  </si>
  <si>
    <t>Nathan</t>
  </si>
  <si>
    <t>Matthew</t>
  </si>
  <si>
    <t>8/18/2023</t>
  </si>
  <si>
    <t>Ashley</t>
  </si>
  <si>
    <t>2/16/2024</t>
  </si>
  <si>
    <t>Kerri</t>
  </si>
  <si>
    <t>Jessica</t>
  </si>
  <si>
    <t>9/17/2024</t>
  </si>
  <si>
    <t>7/18/2023</t>
  </si>
  <si>
    <t>Phillip</t>
  </si>
  <si>
    <t>Elizabeth</t>
  </si>
  <si>
    <t>Lisa</t>
  </si>
  <si>
    <t>4/26/2023</t>
  </si>
  <si>
    <t>Natalie</t>
  </si>
  <si>
    <t>3/25/2023</t>
  </si>
  <si>
    <t>Autumn</t>
  </si>
  <si>
    <t>James</t>
  </si>
  <si>
    <t>3/26/2023</t>
  </si>
  <si>
    <t>6/18/2024</t>
  </si>
  <si>
    <t>11/24/2024</t>
  </si>
  <si>
    <t>Michael</t>
  </si>
  <si>
    <t>7/27/2023</t>
  </si>
  <si>
    <t>10/31/2024</t>
  </si>
  <si>
    <t>Molly</t>
  </si>
  <si>
    <t>12/26/2022</t>
  </si>
  <si>
    <t>Lance</t>
  </si>
  <si>
    <t>12/31/2022</t>
  </si>
  <si>
    <t>Lori</t>
  </si>
  <si>
    <t>12/24/2022</t>
  </si>
  <si>
    <t>Jeremy</t>
  </si>
  <si>
    <t>12/19/2023</t>
  </si>
  <si>
    <t>11/29/2024</t>
  </si>
  <si>
    <t>Scott</t>
  </si>
  <si>
    <t>Sabrina</t>
  </si>
  <si>
    <t>Zachary</t>
  </si>
  <si>
    <t>Levi</t>
  </si>
  <si>
    <t>6/24/2023</t>
  </si>
  <si>
    <t>Christine</t>
  </si>
  <si>
    <t>12/29/2023</t>
  </si>
  <si>
    <t>Emily</t>
  </si>
  <si>
    <t>Jonathan</t>
  </si>
  <si>
    <t>3/15/2024</t>
  </si>
  <si>
    <t>David</t>
  </si>
  <si>
    <t>4/13/2023</t>
  </si>
  <si>
    <t>Gina</t>
  </si>
  <si>
    <t>2/19/2023</t>
  </si>
  <si>
    <t>Kristin</t>
  </si>
  <si>
    <t>Douglas</t>
  </si>
  <si>
    <t>11/26/2023</t>
  </si>
  <si>
    <t>Nicole</t>
  </si>
  <si>
    <t>10/13/2023</t>
  </si>
  <si>
    <t>Chloe</t>
  </si>
  <si>
    <t>7/31/2023</t>
  </si>
  <si>
    <t>Kevin</t>
  </si>
  <si>
    <t>Nicholas</t>
  </si>
  <si>
    <t>7/20/2024</t>
  </si>
  <si>
    <t>Terry</t>
  </si>
  <si>
    <t>Garrett</t>
  </si>
  <si>
    <t>10/25/2023</t>
  </si>
  <si>
    <t>Jose</t>
  </si>
  <si>
    <t>Courtney</t>
  </si>
  <si>
    <t>12/31/2023</t>
  </si>
  <si>
    <t>Kim</t>
  </si>
  <si>
    <t>8/20/2023</t>
  </si>
  <si>
    <t>Katherine</t>
  </si>
  <si>
    <t>Lynn</t>
  </si>
  <si>
    <t>10/20/2024</t>
  </si>
  <si>
    <t>Leah</t>
  </si>
  <si>
    <t>7/22/2024</t>
  </si>
  <si>
    <t>8/21/2024</t>
  </si>
  <si>
    <t>Kayla</t>
  </si>
  <si>
    <t>8/31/2024</t>
  </si>
  <si>
    <t>Katelyn</t>
  </si>
  <si>
    <t>4/30/2023</t>
  </si>
  <si>
    <t>Maria</t>
  </si>
  <si>
    <t>Justin</t>
  </si>
  <si>
    <t>12/18/2023</t>
  </si>
  <si>
    <t>11/26/2024</t>
  </si>
  <si>
    <t>Susan</t>
  </si>
  <si>
    <t>10/22/2023</t>
  </si>
  <si>
    <t>2/29/2024</t>
  </si>
  <si>
    <t>Sue</t>
  </si>
  <si>
    <t>Jean</t>
  </si>
  <si>
    <t>6/24/2024</t>
  </si>
  <si>
    <t>10/21/2023</t>
  </si>
  <si>
    <t>Ebony</t>
  </si>
  <si>
    <t>Derek</t>
  </si>
  <si>
    <t>John</t>
  </si>
  <si>
    <t>10/28/2023</t>
  </si>
  <si>
    <t>Rebecca</t>
  </si>
  <si>
    <t>4/15/2023</t>
  </si>
  <si>
    <t>Juan</t>
  </si>
  <si>
    <t>12/19/2022</t>
  </si>
  <si>
    <t>Gabrielle</t>
  </si>
  <si>
    <t>2/14/2024</t>
  </si>
  <si>
    <t>Samantha</t>
  </si>
  <si>
    <t>7/23/2023</t>
  </si>
  <si>
    <t>Jesse</t>
  </si>
  <si>
    <t>10/30/2024</t>
  </si>
  <si>
    <t>Aaron</t>
  </si>
  <si>
    <t>6/20/2023</t>
  </si>
  <si>
    <t>Melissa</t>
  </si>
  <si>
    <t>3/19/2024</t>
  </si>
  <si>
    <t>Erin</t>
  </si>
  <si>
    <t>Dale</t>
  </si>
  <si>
    <t>Gregory</t>
  </si>
  <si>
    <t>2/17/2023</t>
  </si>
  <si>
    <t>Sarah</t>
  </si>
  <si>
    <t>Carmen</t>
  </si>
  <si>
    <t>12/21/2022</t>
  </si>
  <si>
    <t>April</t>
  </si>
  <si>
    <t>Anthony</t>
  </si>
  <si>
    <t>Brett</t>
  </si>
  <si>
    <t>9/26/2024</t>
  </si>
  <si>
    <t>Carly</t>
  </si>
  <si>
    <t>Dennis</t>
  </si>
  <si>
    <t>Alexandra</t>
  </si>
  <si>
    <t>Ryan</t>
  </si>
  <si>
    <t>Tony</t>
  </si>
  <si>
    <t>1/20/2024</t>
  </si>
  <si>
    <t>Daniel</t>
  </si>
  <si>
    <t>11/18/2024</t>
  </si>
  <si>
    <t>Jacob</t>
  </si>
  <si>
    <t>Carolyn</t>
  </si>
  <si>
    <t>11/14/2024</t>
  </si>
  <si>
    <t>Denise</t>
  </si>
  <si>
    <t>Cassandra</t>
  </si>
  <si>
    <t>10/15/2024</t>
  </si>
  <si>
    <t>5/30/2024</t>
  </si>
  <si>
    <t>Dustin</t>
  </si>
  <si>
    <t>1/23/2023</t>
  </si>
  <si>
    <t>Crystal</t>
  </si>
  <si>
    <t>11/24/2023</t>
  </si>
  <si>
    <t>Barbara</t>
  </si>
  <si>
    <t>Kathryn</t>
  </si>
  <si>
    <t>Christopher</t>
  </si>
  <si>
    <t>3/19/2023</t>
  </si>
  <si>
    <t>Martin</t>
  </si>
  <si>
    <t>Taylor</t>
  </si>
  <si>
    <t>Vickie</t>
  </si>
  <si>
    <t>Betty</t>
  </si>
  <si>
    <t>12/25/2022</t>
  </si>
  <si>
    <t>2/20/2023</t>
  </si>
  <si>
    <t>Amanda</t>
  </si>
  <si>
    <t>Stephen</t>
  </si>
  <si>
    <t>2/23/2023</t>
  </si>
  <si>
    <t>Dawn</t>
  </si>
  <si>
    <t>Paul</t>
  </si>
  <si>
    <t>10/17/2024</t>
  </si>
  <si>
    <t>Kenneth</t>
  </si>
  <si>
    <t>9/30/2024</t>
  </si>
  <si>
    <t>Bruce</t>
  </si>
  <si>
    <t>12/30/2022</t>
  </si>
  <si>
    <t>Andrew</t>
  </si>
  <si>
    <t>Brandon</t>
  </si>
  <si>
    <t>10/18/2023</t>
  </si>
  <si>
    <t>6/17/2024</t>
  </si>
  <si>
    <t>Steven</t>
  </si>
  <si>
    <t>1/14/2024</t>
  </si>
  <si>
    <t>Hunter</t>
  </si>
  <si>
    <t>Catherine</t>
  </si>
  <si>
    <t>4/28/2024</t>
  </si>
  <si>
    <t>Jeff</t>
  </si>
  <si>
    <t>9/21/2024</t>
  </si>
  <si>
    <t>Cathy</t>
  </si>
  <si>
    <t>Sylvia</t>
  </si>
  <si>
    <t>5/19/2024</t>
  </si>
  <si>
    <t>Joseph</t>
  </si>
  <si>
    <t>2/20/2024</t>
  </si>
  <si>
    <t>3/13/2023</t>
  </si>
  <si>
    <t>Laurie</t>
  </si>
  <si>
    <t>2/25/2023</t>
  </si>
  <si>
    <t>10/17/2023</t>
  </si>
  <si>
    <t>4/19/2023</t>
  </si>
  <si>
    <t>Danielle</t>
  </si>
  <si>
    <t>2/23/2024</t>
  </si>
  <si>
    <t>Alexander</t>
  </si>
  <si>
    <t>6/18/2023</t>
  </si>
  <si>
    <t>3/26/2024</t>
  </si>
  <si>
    <t>Randy</t>
  </si>
  <si>
    <t>11/16/2024</t>
  </si>
  <si>
    <t>Michelle</t>
  </si>
  <si>
    <t>10/21/2024</t>
  </si>
  <si>
    <t>1/26/2024</t>
  </si>
  <si>
    <t>9/24/2023</t>
  </si>
  <si>
    <t>Chris</t>
  </si>
  <si>
    <t>Sherri</t>
  </si>
  <si>
    <t>7/17/2024</t>
  </si>
  <si>
    <t>Angela</t>
  </si>
  <si>
    <t>10/27/2024</t>
  </si>
  <si>
    <t>8/13/2024</t>
  </si>
  <si>
    <t>Francis</t>
  </si>
  <si>
    <t>Katie</t>
  </si>
  <si>
    <t>Natasha</t>
  </si>
  <si>
    <t>2/22/2024</t>
  </si>
  <si>
    <t>Julie</t>
  </si>
  <si>
    <t>5/14/2023</t>
  </si>
  <si>
    <t>Jaime</t>
  </si>
  <si>
    <t>Emma</t>
  </si>
  <si>
    <t>1/19/2023</t>
  </si>
  <si>
    <t>Briana</t>
  </si>
  <si>
    <t>3/25/2024</t>
  </si>
  <si>
    <t>5/22/2023</t>
  </si>
  <si>
    <t>Bradley</t>
  </si>
  <si>
    <t>6/14/2024</t>
  </si>
  <si>
    <t>Devin</t>
  </si>
  <si>
    <t>8/17/2023</t>
  </si>
  <si>
    <t>Eric</t>
  </si>
  <si>
    <t>Brian</t>
  </si>
  <si>
    <t>2/27/2024</t>
  </si>
  <si>
    <t>Ann</t>
  </si>
  <si>
    <t>8/16/2024</t>
  </si>
  <si>
    <t>Valerie</t>
  </si>
  <si>
    <t>5/16/2023</t>
  </si>
  <si>
    <t>Carrie</t>
  </si>
  <si>
    <t>9/19/2024</t>
  </si>
  <si>
    <t>Randall</t>
  </si>
  <si>
    <t>5/23/2023</t>
  </si>
  <si>
    <t>Victor</t>
  </si>
  <si>
    <t>11/18/2023</t>
  </si>
  <si>
    <t>Richard</t>
  </si>
  <si>
    <t>2/26/2024</t>
  </si>
  <si>
    <t>Tyler</t>
  </si>
  <si>
    <t>Johnny</t>
  </si>
  <si>
    <t>Jesus</t>
  </si>
  <si>
    <t>3/23/2024</t>
  </si>
  <si>
    <t>Jill</t>
  </si>
  <si>
    <t>Andrea</t>
  </si>
  <si>
    <t>Sara</t>
  </si>
  <si>
    <t>9/23/2024</t>
  </si>
  <si>
    <t>Tammy</t>
  </si>
  <si>
    <t>8/29/2023</t>
  </si>
  <si>
    <t>Sandra</t>
  </si>
  <si>
    <t>12/26/2023</t>
  </si>
  <si>
    <t>4/25/2024</t>
  </si>
  <si>
    <t>4/24/2023</t>
  </si>
  <si>
    <t>Alicia</t>
  </si>
  <si>
    <t>Margaret</t>
  </si>
  <si>
    <t>8/30/2023</t>
  </si>
  <si>
    <t>Renee</t>
  </si>
  <si>
    <t>1/29/2024</t>
  </si>
  <si>
    <t>Wayne</t>
  </si>
  <si>
    <t>Rhonda</t>
  </si>
  <si>
    <t>Darrell</t>
  </si>
  <si>
    <t>2/24/2023</t>
  </si>
  <si>
    <t>Diana</t>
  </si>
  <si>
    <t>Christina</t>
  </si>
  <si>
    <t>6/26/2023</t>
  </si>
  <si>
    <t>Darlene</t>
  </si>
  <si>
    <t>1/18/2023</t>
  </si>
  <si>
    <t>Janet</t>
  </si>
  <si>
    <t>10/15/2023</t>
  </si>
  <si>
    <t>Ethan</t>
  </si>
  <si>
    <t>11/17/2024</t>
  </si>
  <si>
    <t>Phyllis</t>
  </si>
  <si>
    <t>6/21/2024</t>
  </si>
  <si>
    <t>Joel</t>
  </si>
  <si>
    <t>9/24/2024</t>
  </si>
  <si>
    <t>Craig</t>
  </si>
  <si>
    <t>7/26/2023</t>
  </si>
  <si>
    <t>5/29/2023</t>
  </si>
  <si>
    <t>10/23/2023</t>
  </si>
  <si>
    <t>Jordan</t>
  </si>
  <si>
    <t>4/22/2023</t>
  </si>
  <si>
    <t>Victoria</t>
  </si>
  <si>
    <t>2/21/2023</t>
  </si>
  <si>
    <t>10/28/2024</t>
  </si>
  <si>
    <t>Rachel</t>
  </si>
  <si>
    <t>Tina</t>
  </si>
  <si>
    <t>Vincent</t>
  </si>
  <si>
    <t>7/28/2024</t>
  </si>
  <si>
    <t>Cindy</t>
  </si>
  <si>
    <t>Gary</t>
  </si>
  <si>
    <t>7/28/2023</t>
  </si>
  <si>
    <t>Lindsey</t>
  </si>
  <si>
    <t>4/17/2023</t>
  </si>
  <si>
    <t>2/15/2023</t>
  </si>
  <si>
    <t>Gabriel</t>
  </si>
  <si>
    <t>1/19/2024</t>
  </si>
  <si>
    <t>7/21/2023</t>
  </si>
  <si>
    <t>Heidi</t>
  </si>
  <si>
    <t>10/29/2024</t>
  </si>
  <si>
    <t>1/13/2024</t>
  </si>
  <si>
    <t>9/27/2024</t>
  </si>
  <si>
    <t>Darren</t>
  </si>
  <si>
    <t>Bethany</t>
  </si>
  <si>
    <t>1/28/2023</t>
  </si>
  <si>
    <t>Beth</t>
  </si>
  <si>
    <t>3/14/2024</t>
  </si>
  <si>
    <t>5/17/2024</t>
  </si>
  <si>
    <t>1/24/2023</t>
  </si>
  <si>
    <t>Allen</t>
  </si>
  <si>
    <t>5/31/2023</t>
  </si>
  <si>
    <t>9/25/2024</t>
  </si>
  <si>
    <t>Veronica</t>
  </si>
  <si>
    <t>12/22/2023</t>
  </si>
  <si>
    <t>12/28/2023</t>
  </si>
  <si>
    <t>Larry</t>
  </si>
  <si>
    <t>Makayla</t>
  </si>
  <si>
    <t>3/18/2023</t>
  </si>
  <si>
    <t>5/26/2023</t>
  </si>
  <si>
    <t>10/14/2024</t>
  </si>
  <si>
    <t>Angelica</t>
  </si>
  <si>
    <t>8/19/2024</t>
  </si>
  <si>
    <t>Timothy</t>
  </si>
  <si>
    <t>3/20/2023</t>
  </si>
  <si>
    <t>1/25/2023</t>
  </si>
  <si>
    <t>Karen</t>
  </si>
  <si>
    <t>Anna</t>
  </si>
  <si>
    <t>9/29/2023</t>
  </si>
  <si>
    <t>4/13/2024</t>
  </si>
  <si>
    <t>Felicia</t>
  </si>
  <si>
    <t>12/27/2022</t>
  </si>
  <si>
    <t>Stacey</t>
  </si>
  <si>
    <t>7/21/2024</t>
  </si>
  <si>
    <t>Alison</t>
  </si>
  <si>
    <t>Harold</t>
  </si>
  <si>
    <t>9/16/2024</t>
  </si>
  <si>
    <t>1/16/2024</t>
  </si>
  <si>
    <t>Rick</t>
  </si>
  <si>
    <t>1/26/2023</t>
  </si>
  <si>
    <t>Troy</t>
  </si>
  <si>
    <t>5/21/2023</t>
  </si>
  <si>
    <t>4/21/2024</t>
  </si>
  <si>
    <t>8/29/2024</t>
  </si>
  <si>
    <t>11/30/2023</t>
  </si>
  <si>
    <t>Judy</t>
  </si>
  <si>
    <t>1/18/2024</t>
  </si>
  <si>
    <t>7/27/2024</t>
  </si>
  <si>
    <t>4/17/2024</t>
  </si>
  <si>
    <t>7/23/2024</t>
  </si>
  <si>
    <t>4/19/2024</t>
  </si>
  <si>
    <t>9/19/2023</t>
  </si>
  <si>
    <t>7/30/2024</t>
  </si>
  <si>
    <t>8/28/2023</t>
  </si>
  <si>
    <t>6/30/2024</t>
  </si>
  <si>
    <t>Jeffrey</t>
  </si>
  <si>
    <t>6/20/2024</t>
  </si>
  <si>
    <t>4/22/2024</t>
  </si>
  <si>
    <t>8/28/2024</t>
  </si>
  <si>
    <t>12/20/2022</t>
  </si>
  <si>
    <t>Meghan</t>
  </si>
  <si>
    <t>1/25/2024</t>
  </si>
  <si>
    <t>Calvin</t>
  </si>
  <si>
    <t>8/22/2024</t>
  </si>
  <si>
    <t>10/27/2023</t>
  </si>
  <si>
    <t>4/21/2023</t>
  </si>
  <si>
    <t>12/30/2023</t>
  </si>
  <si>
    <t>Sheri</t>
  </si>
  <si>
    <t>Tommy</t>
  </si>
  <si>
    <t>2/19/2024</t>
  </si>
  <si>
    <t>Trevor</t>
  </si>
  <si>
    <t>Dana</t>
  </si>
  <si>
    <t>10/13/2024</t>
  </si>
  <si>
    <t>Jasmine</t>
  </si>
  <si>
    <t>Chelsea</t>
  </si>
  <si>
    <t>9/18/2024</t>
  </si>
  <si>
    <t>Kristy</t>
  </si>
  <si>
    <t>Terri</t>
  </si>
  <si>
    <t>5/17/2023</t>
  </si>
  <si>
    <t>9/13/2024</t>
  </si>
  <si>
    <t>Madison</t>
  </si>
  <si>
    <t>Alyssa</t>
  </si>
  <si>
    <t>Carlos</t>
  </si>
  <si>
    <t>1/21/2024</t>
  </si>
  <si>
    <t>Debra</t>
  </si>
  <si>
    <t>5/25/2023</t>
  </si>
  <si>
    <t>Bianca</t>
  </si>
  <si>
    <t>Joann</t>
  </si>
  <si>
    <t>12/13/2023</t>
  </si>
  <si>
    <t>Gail</t>
  </si>
  <si>
    <t>Travis</t>
  </si>
  <si>
    <t>7/13/2024</t>
  </si>
  <si>
    <t>Reginald</t>
  </si>
  <si>
    <t>Ian</t>
  </si>
  <si>
    <t>3/21/2024</t>
  </si>
  <si>
    <t>Claudia</t>
  </si>
  <si>
    <t>8/26/2023</t>
  </si>
  <si>
    <t>Kristina</t>
  </si>
  <si>
    <t>9/28/2023</t>
  </si>
  <si>
    <t>Desiree</t>
  </si>
  <si>
    <t>Audrey</t>
  </si>
  <si>
    <t>1/15/2023</t>
  </si>
  <si>
    <t>8/25/2023</t>
  </si>
  <si>
    <t>Pamela</t>
  </si>
  <si>
    <t>4/20/2023</t>
  </si>
  <si>
    <t>6/22/2024</t>
  </si>
  <si>
    <t>6/15/2023</t>
  </si>
  <si>
    <t>Jane</t>
  </si>
  <si>
    <t>10/31/2023</t>
  </si>
  <si>
    <t>Norma</t>
  </si>
  <si>
    <t>12/14/2023</t>
  </si>
  <si>
    <t>4/23/2024</t>
  </si>
  <si>
    <t>1/29/2023</t>
  </si>
  <si>
    <t>Wendy</t>
  </si>
  <si>
    <t>Marie</t>
  </si>
  <si>
    <t>Cory</t>
  </si>
  <si>
    <t>11/13/2023</t>
  </si>
  <si>
    <t>2/24/2024</t>
  </si>
  <si>
    <t>Cameron</t>
  </si>
  <si>
    <t>5/29/2024</t>
  </si>
  <si>
    <t>3/21/2023</t>
  </si>
  <si>
    <t>Jerry</t>
  </si>
  <si>
    <t>3/20/2024</t>
  </si>
  <si>
    <t>Brittney</t>
  </si>
  <si>
    <t>Thomas</t>
  </si>
  <si>
    <t>3/22/2024</t>
  </si>
  <si>
    <t>Bryan</t>
  </si>
  <si>
    <t>Walter</t>
  </si>
  <si>
    <t>Samuel</t>
  </si>
  <si>
    <t>Dylan</t>
  </si>
  <si>
    <t>10/22/2024</t>
  </si>
  <si>
    <t>Heather</t>
  </si>
  <si>
    <t>3/29/2023</t>
  </si>
  <si>
    <t>Marisa</t>
  </si>
  <si>
    <t>6/16/2024</t>
  </si>
  <si>
    <t>Tracy</t>
  </si>
  <si>
    <t>5/18/2023</t>
  </si>
  <si>
    <t>Angel</t>
  </si>
  <si>
    <t>1/17/2023</t>
  </si>
  <si>
    <t>5/27/2023</t>
  </si>
  <si>
    <t>Caitlin</t>
  </si>
  <si>
    <t>4/14/2024</t>
  </si>
  <si>
    <t>Johnathan</t>
  </si>
  <si>
    <t>2/26/2023</t>
  </si>
  <si>
    <t>Mariah</t>
  </si>
  <si>
    <t>Jerome</t>
  </si>
  <si>
    <t>Devon</t>
  </si>
  <si>
    <t>12/15/2023</t>
  </si>
  <si>
    <t>Antonio</t>
  </si>
  <si>
    <t>3/17/2023</t>
  </si>
  <si>
    <t>3/31/2024</t>
  </si>
  <si>
    <t>9/18/2023</t>
  </si>
  <si>
    <t>9/13/2023</t>
  </si>
  <si>
    <t>4/24/2024</t>
  </si>
  <si>
    <t>Billy</t>
  </si>
  <si>
    <t>10/24/2024</t>
  </si>
  <si>
    <t>Kelsey</t>
  </si>
  <si>
    <t>2/28/2024</t>
  </si>
  <si>
    <t>11/20/2023</t>
  </si>
  <si>
    <t>7/15/2024</t>
  </si>
  <si>
    <t>10/18/2024</t>
  </si>
  <si>
    <t>Erica</t>
  </si>
  <si>
    <t>Donna</t>
  </si>
  <si>
    <t>6/23/2023</t>
  </si>
  <si>
    <t>5/19/2023</t>
  </si>
  <si>
    <t>Paige</t>
  </si>
  <si>
    <t>Todd</t>
  </si>
  <si>
    <t>1/17/2024</t>
  </si>
  <si>
    <t>7/29/2023</t>
  </si>
  <si>
    <t>5/14/2024</t>
  </si>
  <si>
    <t>8/23/2023</t>
  </si>
  <si>
    <t>Sherry</t>
  </si>
  <si>
    <t>8/31/2023</t>
  </si>
  <si>
    <t>4/29/2024</t>
  </si>
  <si>
    <t>Erika</t>
  </si>
  <si>
    <t>Keith</t>
  </si>
  <si>
    <t>7/19/2024</t>
  </si>
  <si>
    <t>Jimmy</t>
  </si>
  <si>
    <t>6/14/2023</t>
  </si>
  <si>
    <t>12/21/2023</t>
  </si>
  <si>
    <t>Adam</t>
  </si>
  <si>
    <t>Miranda</t>
  </si>
  <si>
    <t>4/14/2023</t>
  </si>
  <si>
    <t>6/26/2024</t>
  </si>
  <si>
    <t>Sierra</t>
  </si>
  <si>
    <t>Andre</t>
  </si>
  <si>
    <t>Jocelyn</t>
  </si>
  <si>
    <t>4/25/2023</t>
  </si>
  <si>
    <t>Kara</t>
  </si>
  <si>
    <t>9/22/2024</t>
  </si>
  <si>
    <t>Krista</t>
  </si>
  <si>
    <t>12/20/2023</t>
  </si>
  <si>
    <t>Eugene</t>
  </si>
  <si>
    <t>2/15/2024</t>
  </si>
  <si>
    <t>Abigail</t>
  </si>
  <si>
    <t>Hayden</t>
  </si>
  <si>
    <t>9/26/2023</t>
  </si>
  <si>
    <t>12/23/2022</t>
  </si>
  <si>
    <t>9/23/2023</t>
  </si>
  <si>
    <t>Carla</t>
  </si>
  <si>
    <t>Shane</t>
  </si>
  <si>
    <t>Brooke</t>
  </si>
  <si>
    <t>Stefanie</t>
  </si>
  <si>
    <t>Jeffery</t>
  </si>
  <si>
    <t>10/30/2023</t>
  </si>
  <si>
    <t>Xavier</t>
  </si>
  <si>
    <t>Kelly</t>
  </si>
  <si>
    <t>Anita</t>
  </si>
  <si>
    <t>Nicolas</t>
  </si>
  <si>
    <t>6/27/2023</t>
  </si>
  <si>
    <t>Hector</t>
  </si>
  <si>
    <t>Jack</t>
  </si>
  <si>
    <t>Julian</t>
  </si>
  <si>
    <t>Jason</t>
  </si>
  <si>
    <t>2/17/2024</t>
  </si>
  <si>
    <t>2/13/2023</t>
  </si>
  <si>
    <t>9/16/2023</t>
  </si>
  <si>
    <t>Jonathon</t>
  </si>
  <si>
    <t>7/24/2024</t>
  </si>
  <si>
    <t>Grace</t>
  </si>
  <si>
    <t>10/19/2024</t>
  </si>
  <si>
    <t>11/13/2024</t>
  </si>
  <si>
    <t>Melvin</t>
  </si>
  <si>
    <t>12/16/2023</t>
  </si>
  <si>
    <t>3/22/2023</t>
  </si>
  <si>
    <t>Kurt</t>
  </si>
  <si>
    <t>6/30/2023</t>
  </si>
  <si>
    <t>Glenda</t>
  </si>
  <si>
    <t>7/25/2024</t>
  </si>
  <si>
    <t>Duane</t>
  </si>
  <si>
    <t>Cody</t>
  </si>
  <si>
    <t>5/25/2024</t>
  </si>
  <si>
    <t>Tanya</t>
  </si>
  <si>
    <t>10/25/2024</t>
  </si>
  <si>
    <t>5/28/2023</t>
  </si>
  <si>
    <t>Claire</t>
  </si>
  <si>
    <t>11/15/2023</t>
  </si>
  <si>
    <t>1/16/2023</t>
  </si>
  <si>
    <t>Caroline</t>
  </si>
  <si>
    <t>Benjamin</t>
  </si>
  <si>
    <t>Yolanda</t>
  </si>
  <si>
    <t>Peter</t>
  </si>
  <si>
    <t>5/23/2024</t>
  </si>
  <si>
    <t>7/14/2024</t>
  </si>
  <si>
    <t>9/21/2023</t>
  </si>
  <si>
    <t>7/25/2023</t>
  </si>
  <si>
    <t>Norman</t>
  </si>
  <si>
    <t>2/16/2023</t>
  </si>
  <si>
    <t>Katrina</t>
  </si>
  <si>
    <t>Shannon</t>
  </si>
  <si>
    <t>2/21/2024</t>
  </si>
  <si>
    <t>8/23/2024</t>
  </si>
  <si>
    <t>7/19/2023</t>
  </si>
  <si>
    <t>Suzanne</t>
  </si>
  <si>
    <t>6/25/2024</t>
  </si>
  <si>
    <t>8/24/2023</t>
  </si>
  <si>
    <t>8/20/2024</t>
  </si>
  <si>
    <t>Jaclyn</t>
  </si>
  <si>
    <t>Deborah</t>
  </si>
  <si>
    <t>Allison</t>
  </si>
  <si>
    <t>Christian</t>
  </si>
  <si>
    <t>6/28/2024</t>
  </si>
  <si>
    <t>1/27/2024</t>
  </si>
  <si>
    <t>5/28/2024</t>
  </si>
  <si>
    <t>Lindsay</t>
  </si>
  <si>
    <t>4/28/2023</t>
  </si>
  <si>
    <t>Breanna</t>
  </si>
  <si>
    <t>8/14/2024</t>
  </si>
  <si>
    <t>Marvin</t>
  </si>
  <si>
    <t>4/29/2023</t>
  </si>
  <si>
    <t>10/16/2024</t>
  </si>
  <si>
    <t>Michele</t>
  </si>
  <si>
    <t>1/30/2023</t>
  </si>
  <si>
    <t>Edward</t>
  </si>
  <si>
    <t>Leslie</t>
  </si>
  <si>
    <t>Donald</t>
  </si>
  <si>
    <t>6/19/2024</t>
  </si>
  <si>
    <t>Grant</t>
  </si>
  <si>
    <t>Sydney</t>
  </si>
  <si>
    <t>10/26/2023</t>
  </si>
  <si>
    <t>Shawna</t>
  </si>
  <si>
    <t>4/16/2023</t>
  </si>
  <si>
    <t>6/25/2023</t>
  </si>
  <si>
    <t>Chad</t>
  </si>
  <si>
    <t>2/18/2023</t>
  </si>
  <si>
    <t>Marissa</t>
  </si>
  <si>
    <t>6/16/2023</t>
  </si>
  <si>
    <t>Mason</t>
  </si>
  <si>
    <t>Alvin</t>
  </si>
  <si>
    <t>7/22/2023</t>
  </si>
  <si>
    <t>8/27/2023</t>
  </si>
  <si>
    <t>Yvonne</t>
  </si>
  <si>
    <t>Gene</t>
  </si>
  <si>
    <t>1/13/2023</t>
  </si>
  <si>
    <t>Nina</t>
  </si>
  <si>
    <t>Stacy</t>
  </si>
  <si>
    <t>8/13/2023</t>
  </si>
  <si>
    <t>9/28/2024</t>
  </si>
  <si>
    <t>Kristen</t>
  </si>
  <si>
    <t>11/29/2023</t>
  </si>
  <si>
    <t>Laura</t>
  </si>
  <si>
    <t>6/21/2023</t>
  </si>
  <si>
    <t>Jeremiah</t>
  </si>
  <si>
    <t>Leon</t>
  </si>
  <si>
    <t>5/27/2024</t>
  </si>
  <si>
    <t>Tracey</t>
  </si>
  <si>
    <t>12/23/2023</t>
  </si>
  <si>
    <t>4/30/2024</t>
  </si>
  <si>
    <t>Helen</t>
  </si>
  <si>
    <t>4/16/2024</t>
  </si>
  <si>
    <t>12/17/2023</t>
  </si>
  <si>
    <t>Kyle</t>
  </si>
  <si>
    <t>Alexandria</t>
  </si>
  <si>
    <t>Spencer</t>
  </si>
  <si>
    <t>5/30/2023</t>
  </si>
  <si>
    <t>Gregg</t>
  </si>
  <si>
    <t>11/22/2023</t>
  </si>
  <si>
    <t>4/26/2024</t>
  </si>
  <si>
    <t>11/25/2023</t>
  </si>
  <si>
    <t>Row Labels</t>
  </si>
  <si>
    <t>Grand Total</t>
  </si>
  <si>
    <t>Sum of Monthly_Price</t>
  </si>
  <si>
    <t>Count of User_ID</t>
  </si>
  <si>
    <t>Average of Watch_Hours</t>
  </si>
  <si>
    <t>Sum of Total_Movies_Watched</t>
  </si>
  <si>
    <t>Sum of Total_Series_Watched</t>
  </si>
  <si>
    <t>Price Tier</t>
  </si>
  <si>
    <t>High</t>
  </si>
  <si>
    <t>Low</t>
  </si>
  <si>
    <t>Mid</t>
  </si>
  <si>
    <t>Total Watched</t>
  </si>
  <si>
    <t>Impact of Recommended Content</t>
  </si>
  <si>
    <t>0-25</t>
  </si>
  <si>
    <t>25-50</t>
  </si>
  <si>
    <t>50-75</t>
  </si>
  <si>
    <t>75-100</t>
  </si>
  <si>
    <t>Column Labels</t>
  </si>
  <si>
    <t>Average of Active_Devices</t>
  </si>
  <si>
    <t>Bucket of Loyalty</t>
  </si>
  <si>
    <t>0-1000</t>
  </si>
  <si>
    <t>1000-2000</t>
  </si>
  <si>
    <t>2000-3000</t>
  </si>
  <si>
    <t>3000-4000</t>
  </si>
  <si>
    <t>4000-5000</t>
  </si>
  <si>
    <t>Ys or No</t>
  </si>
  <si>
    <t>No</t>
  </si>
  <si>
    <t>Yes</t>
  </si>
  <si>
    <t>Join Month</t>
  </si>
  <si>
    <t>05-2023</t>
  </si>
  <si>
    <t>03-2023</t>
  </si>
  <si>
    <t>02-2023</t>
  </si>
  <si>
    <t>01-2023</t>
  </si>
  <si>
    <t>06-2023</t>
  </si>
  <si>
    <t>09-2023</t>
  </si>
  <si>
    <t>08-2024</t>
  </si>
  <si>
    <t>05-2024</t>
  </si>
  <si>
    <t>02-2024</t>
  </si>
  <si>
    <t>09-2024</t>
  </si>
  <si>
    <t>07-2023</t>
  </si>
  <si>
    <t>06-2024</t>
  </si>
  <si>
    <t>11-2023</t>
  </si>
  <si>
    <t>01-2024</t>
  </si>
  <si>
    <t>03-2024</t>
  </si>
  <si>
    <t>10-2024</t>
  </si>
  <si>
    <t>08-2023</t>
  </si>
  <si>
    <t>07-2024</t>
  </si>
  <si>
    <t>04-2023</t>
  </si>
  <si>
    <t>11-2024</t>
  </si>
  <si>
    <t>12-2022</t>
  </si>
  <si>
    <t>12-2023</t>
  </si>
  <si>
    <t>10-2023</t>
  </si>
  <si>
    <t>12-2024</t>
  </si>
  <si>
    <t>04-2024</t>
  </si>
  <si>
    <t>Assume_date</t>
  </si>
  <si>
    <t>Difference_from _assume</t>
  </si>
  <si>
    <t>Frequency of Login</t>
  </si>
  <si>
    <t>Status of Login</t>
  </si>
  <si>
    <t>Dormant</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</si>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</sst>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quot;₹&quot;\ * #,##0.00_ ;_ &quot;₹&quot;\ * \-#,##0.00_ ;_ &quot;₹&quot;\ * &quot;-&quot;??_ ;_ @_ "/>
    <numFmt numFmtId="165" formatCode="_ * #,##0.00_ ;_ * \-#,##0.00_ ;_ * &quot;-&quot;??_ ;_ @_ "/>
    <numFmt numFmtId="166" formatCode="_-[$$-409]* #,##0.00_ ;_-[$$-409]* \-#,##0.00\ ;_-[$$-409]* &quot;-&quot;??_ ;_-@_ "/>
    <numFmt numFmtId="167" formatCode="_ * #,##0_ ;_ * \-#,##0_ ;_ * &quot;-&quot;??_ ;_ @_ "/>
    <numFmt numFmtId="168" formatCode="[$$-409]#,##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2"/>
      <color theme="1"/>
      <name val="Aptos Narrow"/>
      <family val="2"/>
      <scheme val="minor"/>
    </font>
    <font>
      <sz val="8"/>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FFFF00"/>
        <bgColor indexed="64"/>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medium">
        <color theme="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35">
    <xf numFmtId="0" fontId="0" fillId="0" borderId="0" xfId="0"/>
    <xf numFmtId="0" fontId="0" fillId="0" borderId="0" xfId="0" applyAlignment="1">
      <alignment horizontal="center"/>
    </xf>
    <xf numFmtId="14" fontId="0" fillId="0" borderId="0" xfId="0" applyNumberFormat="1" applyAlignment="1">
      <alignment horizontal="center"/>
    </xf>
    <xf numFmtId="0" fontId="0" fillId="33" borderId="0" xfId="0" applyFill="1" applyAlignment="1">
      <alignment horizontal="center"/>
    </xf>
    <xf numFmtId="14" fontId="0" fillId="33" borderId="0" xfId="0" applyNumberFormat="1" applyFill="1" applyAlignment="1">
      <alignment horizontal="center"/>
    </xf>
    <xf numFmtId="14" fontId="0" fillId="0" borderId="0" xfId="0" applyNumberFormat="1"/>
    <xf numFmtId="167" fontId="0" fillId="33" borderId="0" xfId="42" applyNumberFormat="1" applyFont="1" applyFill="1" applyAlignment="1">
      <alignment horizontal="center"/>
    </xf>
    <xf numFmtId="167" fontId="0" fillId="0" borderId="0" xfId="42" applyNumberFormat="1" applyFont="1" applyAlignment="1">
      <alignment horizontal="center"/>
    </xf>
    <xf numFmtId="167" fontId="0" fillId="0" borderId="0" xfId="42" applyNumberFormat="1" applyFont="1"/>
    <xf numFmtId="0" fontId="0" fillId="33" borderId="0" xfId="42" applyNumberFormat="1" applyFont="1" applyFill="1" applyAlignment="1">
      <alignment horizontal="center"/>
    </xf>
    <xf numFmtId="0" fontId="0" fillId="0" borderId="0" xfId="42" applyNumberFormat="1" applyFont="1" applyAlignment="1">
      <alignment horizontal="center"/>
    </xf>
    <xf numFmtId="0" fontId="0" fillId="0" borderId="0" xfId="42" applyNumberFormat="1" applyFont="1"/>
    <xf numFmtId="1" fontId="0" fillId="33" borderId="0" xfId="0" applyNumberFormat="1" applyFill="1" applyAlignment="1">
      <alignment horizontal="center"/>
    </xf>
    <xf numFmtId="1" fontId="0" fillId="0" borderId="0" xfId="0" applyNumberFormat="1" applyAlignment="1">
      <alignment horizontal="center"/>
    </xf>
    <xf numFmtId="1" fontId="0" fillId="0" borderId="0" xfId="0" applyNumberFormat="1"/>
    <xf numFmtId="166" fontId="0" fillId="33" borderId="0" xfId="43" applyNumberFormat="1" applyFont="1" applyFill="1" applyBorder="1" applyAlignment="1">
      <alignment horizontal="center"/>
    </xf>
    <xf numFmtId="166" fontId="0" fillId="0" borderId="0" xfId="0" applyNumberFormat="1" applyAlignment="1">
      <alignment horizontal="center"/>
    </xf>
    <xf numFmtId="166" fontId="0" fillId="0" borderId="0" xfId="0" applyNumberFormat="1"/>
    <xf numFmtId="0" fontId="18" fillId="0" borderId="0" xfId="0" applyFont="1"/>
    <xf numFmtId="0" fontId="18" fillId="34" borderId="0" xfId="0" applyFont="1" applyFill="1"/>
    <xf numFmtId="0" fontId="0" fillId="0" borderId="10" xfId="0" pivotButton="1" applyBorder="1"/>
    <xf numFmtId="0" fontId="0" fillId="0" borderId="10" xfId="0" applyBorder="1"/>
    <xf numFmtId="166" fontId="0" fillId="0" borderId="10" xfId="0" applyNumberFormat="1" applyBorder="1" applyAlignment="1">
      <alignment horizontal="left"/>
    </xf>
    <xf numFmtId="168" fontId="0" fillId="0" borderId="10" xfId="0" applyNumberFormat="1" applyBorder="1"/>
    <xf numFmtId="0" fontId="0" fillId="0" borderId="10" xfId="0" applyBorder="1" applyAlignment="1">
      <alignment horizontal="left"/>
    </xf>
    <xf numFmtId="2" fontId="0" fillId="0" borderId="10" xfId="0" applyNumberFormat="1" applyBorder="1"/>
    <xf numFmtId="0" fontId="0" fillId="0" borderId="10" xfId="0" applyBorder="1" applyAlignment="1">
      <alignment horizontal="left" indent="1"/>
    </xf>
    <xf numFmtId="10" fontId="0" fillId="0" borderId="10" xfId="0" applyNumberFormat="1" applyBorder="1"/>
    <xf numFmtId="1" fontId="0" fillId="0" borderId="10" xfId="0" applyNumberFormat="1" applyBorder="1" applyAlignment="1">
      <alignment horizontal="left" indent="2"/>
    </xf>
    <xf numFmtId="2" fontId="0" fillId="0" borderId="0" xfId="0" applyNumberFormat="1" applyAlignment="1">
      <alignment horizontal="center"/>
    </xf>
    <xf numFmtId="2" fontId="0" fillId="33" borderId="0" xfId="0" applyNumberFormat="1" applyFill="1" applyAlignment="1">
      <alignment horizontal="center"/>
    </xf>
    <xf numFmtId="2" fontId="0" fillId="0" borderId="0" xfId="0" applyNumberFormat="1"/>
    <xf numFmtId="0" fontId="0" fillId="35" borderId="0" xfId="0" applyFill="1"/>
    <xf numFmtId="0" fontId="0" fillId="0" borderId="11" xfId="0" applyBorder="1"/>
    <xf numFmtId="1" fontId="0" fillId="0" borderId="10" xfId="0" applyNumberForma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9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7" formatCode="_ * #,##0_ ;_ * \-#,##0_ ;_ * &quot;-&quot;??_ ;_ @_ "/>
      <alignment horizontal="center" vertical="bottom" textRotation="0" wrapText="0" indent="0" justifyLastLine="0" shrinkToFit="0" readingOrder="0"/>
    </dxf>
    <dxf>
      <numFmt numFmtId="167" formatCode="_ * #,##0_ ;_ * \-#,##0_ ;_ * &quot;-&quot;??_ ;_ @_ "/>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_-[$$-409]* #,##0.00_ ;_-[$$-409]* \-#,##0.00\ ;_-[$$-409]* &quot;-&quot;??_ ;_-@_ "/>
      <alignment horizontal="center" vertical="bottom" textRotation="0" wrapText="0" indent="0" justifyLastLine="0" shrinkToFit="0" readingOrder="0"/>
    </dxf>
    <dxf>
      <numFmt numFmtId="166" formatCode="_-[$$-409]* #,##0.00_ ;_-[$$-409]* \-#,##0.00\ ;_-[$$-409]* &quot;-&quot;??_ ;_-@_ "/>
      <alignment horizontal="center" vertical="bottom" textRotation="0" wrapText="0" indent="0" justifyLastLine="0" shrinkToFit="0" readingOrder="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7" tint="0.3999755851924192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07/relationships/slicerCache" Target="slicerCaches/slicerCache8.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haredStrings" Target="sharedString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Tables!S&amp;R Plan</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Subscription</a:t>
            </a:r>
            <a:r>
              <a:rPr lang="en-IN" baseline="0"/>
              <a:t> &amp; Revenue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solidFill>
            <a:srgbClr val="FF0000"/>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lumMod val="10000"/>
              </a:schemeClr>
            </a:solidFill>
            <a:ln>
              <a:noFill/>
            </a:ln>
            <a:effectLst>
              <a:outerShdw blurRad="57150" dist="19050" dir="5400000" algn="ctr" rotWithShape="0">
                <a:srgbClr val="000000">
                  <a:alpha val="63000"/>
                </a:srgbClr>
              </a:outerShdw>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outerShdw blurRad="57150" dist="19050" dir="5400000" algn="ctr" rotWithShape="0">
              <a:srgbClr val="000000">
                <a:alpha val="63000"/>
              </a:srgbClr>
            </a:outerShdw>
          </a:effectLst>
          <a:sp3d/>
        </c:spPr>
      </c:pivotFmt>
      <c:pivotFmt>
        <c:idx val="3"/>
        <c:spPr>
          <a:solidFill>
            <a:srgbClr val="FF0000"/>
          </a:solidFill>
          <a:ln>
            <a:noFill/>
          </a:ln>
          <a:effectLst>
            <a:outerShdw blurRad="57150" dist="19050" dir="5400000" algn="ctr" rotWithShape="0">
              <a:srgbClr val="000000">
                <a:alpha val="63000"/>
              </a:srgbClr>
            </a:outerShdw>
          </a:effectLst>
          <a:sp3d/>
        </c:spPr>
        <c:marker>
          <c:symbol val="none"/>
        </c:marker>
        <c:dLbl>
          <c:idx val="0"/>
          <c:spPr>
            <a:solidFill>
              <a:schemeClr val="bg2">
                <a:lumMod val="10000"/>
              </a:schemeClr>
            </a:solidFill>
            <a:ln>
              <a:noFill/>
            </a:ln>
            <a:effectLst>
              <a:outerShdw blurRad="57150" dist="19050" dir="5400000" algn="ctr" rotWithShape="0">
                <a:srgbClr val="000000">
                  <a:alpha val="63000"/>
                </a:srgbClr>
              </a:outerShdw>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a:outerShdw blurRad="57150" dist="19050" dir="5400000" algn="ctr" rotWithShape="0">
              <a:srgbClr val="000000">
                <a:alpha val="63000"/>
              </a:srgbClr>
            </a:outerShdw>
          </a:effectLst>
          <a:sp3d/>
        </c:spPr>
        <c:marker>
          <c:symbol val="none"/>
        </c:marker>
        <c:dLbl>
          <c:idx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a:sp3d/>
        </c:spPr>
        <c:marker>
          <c:symbol val="none"/>
        </c:marker>
        <c:dLbl>
          <c:idx val="0"/>
          <c:spPr>
            <a:solidFill>
              <a:schemeClr val="bg2">
                <a:lumMod val="10000"/>
              </a:schemeClr>
            </a:solidFill>
            <a:ln>
              <a:noFill/>
            </a:ln>
            <a:effectLst>
              <a:outerShdw blurRad="57150" dist="19050" dir="5400000" algn="ctr" rotWithShape="0">
                <a:srgbClr val="000000">
                  <a:alpha val="63000"/>
                </a:srgbClr>
              </a:outerShdw>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a:outerShdw blurRad="57150" dist="19050" dir="5400000" algn="ctr" rotWithShape="0">
              <a:srgbClr val="000000">
                <a:alpha val="63000"/>
              </a:srgbClr>
            </a:outerShdw>
          </a:effectLst>
          <a:sp3d/>
        </c:spPr>
        <c:marker>
          <c:symbol val="none"/>
        </c:marker>
        <c:dLbl>
          <c:idx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Tables'!$B$3</c:f>
              <c:strCache>
                <c:ptCount val="1"/>
                <c:pt idx="0">
                  <c:v>Count of User_ID</c:v>
                </c:pt>
              </c:strCache>
            </c:strRef>
          </c:tx>
          <c:spPr>
            <a:solidFill>
              <a:srgbClr val="FF0000"/>
            </a:solidFill>
            <a:ln>
              <a:noFill/>
            </a:ln>
            <a:effectLst>
              <a:outerShdw blurRad="57150" dist="19050" dir="5400000" algn="ctr" rotWithShape="0">
                <a:srgbClr val="000000">
                  <a:alpha val="63000"/>
                </a:srgbClr>
              </a:outerShdw>
            </a:effectLst>
            <a:sp3d/>
          </c:spPr>
          <c:invertIfNegative val="0"/>
          <c:dLbls>
            <c:spPr>
              <a:solidFill>
                <a:schemeClr val="bg2">
                  <a:lumMod val="10000"/>
                </a:schemeClr>
              </a:solidFill>
              <a:ln>
                <a:noFill/>
              </a:ln>
              <a:effectLst>
                <a:outerShdw blurRad="57150" dist="19050" dir="5400000" algn="ctr" rotWithShape="0">
                  <a:srgbClr val="000000">
                    <a:alpha val="63000"/>
                  </a:srgbClr>
                </a:outerShdw>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Tables'!$A$4:$A$7</c:f>
              <c:strCache>
                <c:ptCount val="3"/>
                <c:pt idx="0">
                  <c:v> $7.99 </c:v>
                </c:pt>
                <c:pt idx="1">
                  <c:v> $11.99 </c:v>
                </c:pt>
                <c:pt idx="2">
                  <c:v> $15.99 </c:v>
                </c:pt>
              </c:strCache>
            </c:strRef>
          </c:cat>
          <c:val>
            <c:numRef>
              <c:f>'Pivot Tables'!$B$4:$B$7</c:f>
              <c:numCache>
                <c:formatCode>General</c:formatCode>
                <c:ptCount val="3"/>
                <c:pt idx="0">
                  <c:v>323</c:v>
                </c:pt>
                <c:pt idx="1">
                  <c:v>345</c:v>
                </c:pt>
                <c:pt idx="2">
                  <c:v>332</c:v>
                </c:pt>
              </c:numCache>
            </c:numRef>
          </c:val>
          <c:extLst>
            <c:ext xmlns:c16="http://schemas.microsoft.com/office/drawing/2014/chart" uri="{C3380CC4-5D6E-409C-BE32-E72D297353CC}">
              <c16:uniqueId val="{00000000-C71C-43D4-A6FF-62BBBB338BB9}"/>
            </c:ext>
          </c:extLst>
        </c:ser>
        <c:ser>
          <c:idx val="1"/>
          <c:order val="1"/>
          <c:tx>
            <c:strRef>
              <c:f>'Pivot Tables'!$C$3</c:f>
              <c:strCache>
                <c:ptCount val="1"/>
                <c:pt idx="0">
                  <c:v>Sum of Monthly_Price</c:v>
                </c:pt>
              </c:strCache>
            </c:strRef>
          </c:tx>
          <c:spPr>
            <a:solidFill>
              <a:schemeClr val="accent1">
                <a:lumMod val="60000"/>
                <a:lumOff val="40000"/>
              </a:schemeClr>
            </a:solidFill>
            <a:ln>
              <a:noFill/>
            </a:ln>
            <a:effectLst>
              <a:outerShdw blurRad="57150" dist="19050" dir="5400000" algn="ctr" rotWithShape="0">
                <a:srgbClr val="000000">
                  <a:alpha val="63000"/>
                </a:srgbClr>
              </a:outerShdw>
            </a:effectLst>
            <a:sp3d/>
          </c:spPr>
          <c:invertIfNegative val="0"/>
          <c:dLbls>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Tables'!$A$4:$A$7</c:f>
              <c:strCache>
                <c:ptCount val="3"/>
                <c:pt idx="0">
                  <c:v> $7.99 </c:v>
                </c:pt>
                <c:pt idx="1">
                  <c:v> $11.99 </c:v>
                </c:pt>
                <c:pt idx="2">
                  <c:v> $15.99 </c:v>
                </c:pt>
              </c:strCache>
            </c:strRef>
          </c:cat>
          <c:val>
            <c:numRef>
              <c:f>'Pivot Tables'!$C$4:$C$7</c:f>
              <c:numCache>
                <c:formatCode>[$$-409]#,##0.00</c:formatCode>
                <c:ptCount val="3"/>
                <c:pt idx="0">
                  <c:v>2580.7699999999877</c:v>
                </c:pt>
                <c:pt idx="1">
                  <c:v>4136.5499999999638</c:v>
                </c:pt>
                <c:pt idx="2">
                  <c:v>5308.6799999999566</c:v>
                </c:pt>
              </c:numCache>
            </c:numRef>
          </c:val>
          <c:extLst>
            <c:ext xmlns:c16="http://schemas.microsoft.com/office/drawing/2014/chart" uri="{C3380CC4-5D6E-409C-BE32-E72D297353CC}">
              <c16:uniqueId val="{00000001-C71C-43D4-A6FF-62BBBB338BB9}"/>
            </c:ext>
          </c:extLst>
        </c:ser>
        <c:dLbls>
          <c:showLegendKey val="0"/>
          <c:showVal val="1"/>
          <c:showCatName val="0"/>
          <c:showSerName val="0"/>
          <c:showPercent val="0"/>
          <c:showBubbleSize val="0"/>
        </c:dLbls>
        <c:gapWidth val="150"/>
        <c:shape val="box"/>
        <c:axId val="1700306719"/>
        <c:axId val="1700306239"/>
        <c:axId val="1723461183"/>
      </c:bar3DChart>
      <c:catAx>
        <c:axId val="1700306719"/>
        <c:scaling>
          <c:orientation val="minMax"/>
        </c:scaling>
        <c:delete val="0"/>
        <c:axPos val="b"/>
        <c:numFmt formatCode="General" sourceLinked="1"/>
        <c:majorTickMark val="none"/>
        <c:minorTickMark val="none"/>
        <c:tickLblPos val="nextTo"/>
        <c:spPr>
          <a:solidFill>
            <a:schemeClr val="bg1">
              <a:lumMod val="95000"/>
            </a:schemeClr>
          </a:solidFill>
          <a:ln w="25400" cap="flat" cmpd="sng" algn="ctr">
            <a:solidFill>
              <a:schemeClr val="bg1">
                <a:lumMod val="95000"/>
              </a:schemeClr>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00306239"/>
        <c:crosses val="autoZero"/>
        <c:auto val="1"/>
        <c:lblAlgn val="ctr"/>
        <c:lblOffset val="100"/>
        <c:noMultiLvlLbl val="0"/>
      </c:catAx>
      <c:valAx>
        <c:axId val="1700306239"/>
        <c:scaling>
          <c:orientation val="minMax"/>
        </c:scaling>
        <c:delete val="1"/>
        <c:axPos val="l"/>
        <c:numFmt formatCode="General" sourceLinked="1"/>
        <c:majorTickMark val="none"/>
        <c:minorTickMark val="none"/>
        <c:tickLblPos val="nextTo"/>
        <c:crossAx val="1700306719"/>
        <c:crosses val="autoZero"/>
        <c:crossBetween val="between"/>
      </c:valAx>
      <c:serAx>
        <c:axId val="1723461183"/>
        <c:scaling>
          <c:orientation val="minMax"/>
        </c:scaling>
        <c:delete val="1"/>
        <c:axPos val="b"/>
        <c:majorTickMark val="none"/>
        <c:minorTickMark val="none"/>
        <c:tickLblPos val="nextTo"/>
        <c:crossAx val="170030623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Tables!Users by Price Tier</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Users by Price Tier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Tables'!$B$10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FB2-4682-82DC-4B696D2B74F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FB2-4682-82DC-4B696D2B74F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FB2-4682-82DC-4B696D2B74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Tables'!$A$11:$A$14</c:f>
              <c:strCache>
                <c:ptCount val="3"/>
                <c:pt idx="0">
                  <c:v>High</c:v>
                </c:pt>
                <c:pt idx="1">
                  <c:v>Low</c:v>
                </c:pt>
                <c:pt idx="2">
                  <c:v>Mid</c:v>
                </c:pt>
              </c:strCache>
            </c:strRef>
          </c:cat>
          <c:val>
            <c:numRef>
              <c:f>'Pivot Tables'!$B$11:$B$14</c:f>
              <c:numCache>
                <c:formatCode>General</c:formatCode>
                <c:ptCount val="3"/>
                <c:pt idx="0">
                  <c:v>332</c:v>
                </c:pt>
                <c:pt idx="1">
                  <c:v>323</c:v>
                </c:pt>
                <c:pt idx="2">
                  <c:v>345</c:v>
                </c:pt>
              </c:numCache>
            </c:numRef>
          </c:val>
          <c:extLst>
            <c:ext xmlns:c16="http://schemas.microsoft.com/office/drawing/2014/chart" uri="{C3380CC4-5D6E-409C-BE32-E72D297353CC}">
              <c16:uniqueId val="{00000006-BFB2-4682-82DC-4B696D2B74F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Tables!AVG. WH 1</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Watch Hour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B0F0"/>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outerShdw blurRad="57150" dist="19050" dir="5400000" algn="ctr" rotWithShape="0">
              <a:srgbClr val="000000">
                <a:alpha val="63000"/>
              </a:srgbClr>
            </a:outerShdw>
          </a:effectLst>
          <a:sp3d/>
        </c:spPr>
      </c:pivotFmt>
      <c:pivotFmt>
        <c:idx val="2"/>
        <c:spPr>
          <a:solidFill>
            <a:srgbClr val="00B050"/>
          </a:solidFill>
          <a:ln>
            <a:noFill/>
          </a:ln>
          <a:effectLst>
            <a:outerShdw blurRad="57150" dist="19050" dir="5400000" algn="ctr" rotWithShape="0">
              <a:srgbClr val="000000">
                <a:alpha val="63000"/>
              </a:srgbClr>
            </a:outerShdw>
          </a:effectLst>
          <a:sp3d/>
        </c:spPr>
      </c:pivotFmt>
      <c:pivotFmt>
        <c:idx val="3"/>
        <c:spPr>
          <a:solidFill>
            <a:srgbClr val="FFFF00"/>
          </a:solidFill>
          <a:ln>
            <a:noFill/>
          </a:ln>
          <a:effectLst>
            <a:outerShdw blurRad="57150" dist="19050" dir="5400000" algn="ctr" rotWithShape="0">
              <a:srgbClr val="000000">
                <a:alpha val="63000"/>
              </a:srgbClr>
            </a:outerShdw>
          </a:effectLst>
          <a:sp3d/>
        </c:spPr>
      </c:pivotFmt>
      <c:pivotFmt>
        <c:idx val="4"/>
        <c:spPr>
          <a:solidFill>
            <a:srgbClr val="FF0000"/>
          </a:solidFill>
          <a:ln>
            <a:noFill/>
          </a:ln>
          <a:effectLst>
            <a:outerShdw blurRad="57150" dist="19050" dir="5400000" algn="ctr" rotWithShape="0">
              <a:srgbClr val="000000">
                <a:alpha val="63000"/>
              </a:srgbClr>
            </a:outerShdw>
          </a:effectLst>
          <a:sp3d/>
        </c:spPr>
      </c:pivotFmt>
      <c:pivotFmt>
        <c:idx val="5"/>
        <c:spPr>
          <a:solidFill>
            <a:srgbClr val="FFFF00"/>
          </a:solidFill>
          <a:ln>
            <a:noFill/>
          </a:ln>
          <a:effectLst>
            <a:outerShdw blurRad="57150" dist="19050" dir="5400000" algn="ctr" rotWithShape="0">
              <a:srgbClr val="000000">
                <a:alpha val="63000"/>
              </a:srgbClr>
            </a:outerShdw>
          </a:effectLst>
          <a:sp3d/>
        </c:spPr>
      </c:pivotFmt>
      <c:pivotFmt>
        <c:idx val="6"/>
        <c:spPr>
          <a:solidFill>
            <a:srgbClr val="00B0F0"/>
          </a:solidFill>
          <a:ln>
            <a:noFill/>
          </a:ln>
          <a:effectLst>
            <a:outerShdw blurRad="57150" dist="19050" dir="5400000" algn="ctr" rotWithShape="0">
              <a:srgbClr val="000000">
                <a:alpha val="63000"/>
              </a:srgbClr>
            </a:outerShdw>
          </a:effectLst>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a:outerShdw blurRad="57150" dist="19050" dir="5400000" algn="ctr" rotWithShape="0">
              <a:srgbClr val="000000">
                <a:alpha val="63000"/>
              </a:srgbClr>
            </a:outerShdw>
          </a:effectLst>
          <a:sp3d/>
        </c:spPr>
      </c:pivotFmt>
      <c:pivotFmt>
        <c:idx val="8"/>
        <c:spPr>
          <a:solidFill>
            <a:srgbClr val="00B050"/>
          </a:solidFill>
          <a:ln>
            <a:noFill/>
          </a:ln>
          <a:effectLst>
            <a:outerShdw blurRad="57150" dist="19050" dir="5400000" algn="ctr" rotWithShape="0">
              <a:srgbClr val="000000">
                <a:alpha val="63000"/>
              </a:srgbClr>
            </a:outerShdw>
          </a:effectLst>
          <a:sp3d/>
        </c:spPr>
      </c:pivotFmt>
      <c:pivotFmt>
        <c:idx val="9"/>
        <c:spPr>
          <a:solidFill>
            <a:srgbClr val="FFFF00"/>
          </a:solidFill>
          <a:ln>
            <a:noFill/>
          </a:ln>
          <a:effectLst>
            <a:outerShdw blurRad="57150" dist="19050" dir="5400000" algn="ctr" rotWithShape="0">
              <a:srgbClr val="000000">
                <a:alpha val="63000"/>
              </a:srgbClr>
            </a:outerShdw>
          </a:effectLst>
          <a:sp3d/>
        </c:spPr>
      </c:pivotFmt>
      <c:pivotFmt>
        <c:idx val="10"/>
        <c:spPr>
          <a:solidFill>
            <a:srgbClr val="FFFF00"/>
          </a:solidFill>
          <a:ln>
            <a:noFill/>
          </a:ln>
          <a:effectLst>
            <a:outerShdw blurRad="57150" dist="19050" dir="5400000" algn="ctr" rotWithShape="0">
              <a:srgbClr val="000000">
                <a:alpha val="63000"/>
              </a:srgbClr>
            </a:outerShdw>
          </a:effectLst>
          <a:sp3d/>
        </c:spPr>
      </c:pivotFmt>
      <c:pivotFmt>
        <c:idx val="11"/>
        <c:spPr>
          <a:solidFill>
            <a:srgbClr val="FFFF00"/>
          </a:solidFill>
          <a:ln>
            <a:noFill/>
          </a:ln>
          <a:effectLst>
            <a:outerShdw blurRad="57150" dist="19050" dir="5400000" algn="ctr" rotWithShape="0">
              <a:srgbClr val="000000">
                <a:alpha val="63000"/>
              </a:srgbClr>
            </a:outerShdw>
          </a:effectLst>
          <a:sp3d/>
        </c:spPr>
      </c:pivotFmt>
      <c:pivotFmt>
        <c:idx val="12"/>
        <c:spPr>
          <a:solidFill>
            <a:srgbClr val="FFC000"/>
          </a:solidFill>
          <a:ln>
            <a:noFill/>
          </a:ln>
          <a:effectLst>
            <a:outerShdw blurRad="57150" dist="19050" dir="5400000" algn="ctr" rotWithShape="0">
              <a:srgbClr val="000000">
                <a:alpha val="63000"/>
              </a:srgbClr>
            </a:outerShdw>
          </a:effectLst>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C000"/>
          </a:solidFill>
          <a:ln>
            <a:noFill/>
          </a:ln>
          <a:effectLst>
            <a:outerShdw blurRad="57150" dist="19050" dir="5400000" algn="ctr" rotWithShape="0">
              <a:srgbClr val="000000">
                <a:alpha val="63000"/>
              </a:srgbClr>
            </a:outerShdw>
          </a:effectLst>
          <a:sp3d/>
        </c:spPr>
      </c:pivotFmt>
      <c:pivotFmt>
        <c:idx val="14"/>
        <c:spPr>
          <a:solidFill>
            <a:srgbClr val="FFC000"/>
          </a:solidFill>
          <a:ln>
            <a:noFill/>
          </a:ln>
          <a:effectLst>
            <a:outerShdw blurRad="57150" dist="19050" dir="5400000" algn="ctr" rotWithShape="0">
              <a:srgbClr val="000000">
                <a:alpha val="63000"/>
              </a:srgbClr>
            </a:outerShdw>
          </a:effectLst>
          <a:sp3d/>
        </c:spPr>
      </c:pivotFmt>
      <c:pivotFmt>
        <c:idx val="15"/>
        <c:spPr>
          <a:solidFill>
            <a:srgbClr val="FFC000"/>
          </a:solidFill>
          <a:ln>
            <a:noFill/>
          </a:ln>
          <a:effectLst>
            <a:outerShdw blurRad="57150" dist="19050" dir="5400000" algn="ctr" rotWithShape="0">
              <a:srgbClr val="000000">
                <a:alpha val="63000"/>
              </a:srgbClr>
            </a:outerShdw>
          </a:effectLst>
          <a:sp3d/>
        </c:spPr>
      </c:pivotFmt>
      <c:pivotFmt>
        <c:idx val="16"/>
        <c:spPr>
          <a:solidFill>
            <a:srgbClr val="FFC000"/>
          </a:solidFill>
          <a:ln>
            <a:noFill/>
          </a:ln>
          <a:effectLst>
            <a:outerShdw blurRad="57150" dist="19050" dir="5400000" algn="ctr" rotWithShape="0">
              <a:srgbClr val="000000">
                <a:alpha val="63000"/>
              </a:srgbClr>
            </a:outerShdw>
          </a:effectLst>
          <a:sp3d/>
        </c:spPr>
      </c:pivotFmt>
      <c:pivotFmt>
        <c:idx val="17"/>
        <c:spPr>
          <a:solidFill>
            <a:srgbClr val="FFC000"/>
          </a:soli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Tables'!$F$3</c:f>
              <c:strCache>
                <c:ptCount val="1"/>
                <c:pt idx="0">
                  <c:v>Total</c:v>
                </c:pt>
              </c:strCache>
            </c:strRef>
          </c:tx>
          <c:spPr>
            <a:solidFill>
              <a:srgbClr val="FFC000"/>
            </a:solidFill>
            <a:ln>
              <a:noFill/>
            </a:ln>
            <a:effectLst>
              <a:outerShdw blurRad="57150" dist="19050" dir="5400000" algn="ctr" rotWithShape="0">
                <a:srgbClr val="000000">
                  <a:alpha val="63000"/>
                </a:srgbClr>
              </a:outerShdw>
            </a:effectLst>
            <a:sp3d/>
          </c:spPr>
          <c:invertIfNegative val="0"/>
          <c:dPt>
            <c:idx val="0"/>
            <c:invertIfNegative val="0"/>
            <c:bubble3D val="0"/>
            <c:spPr>
              <a:solidFill>
                <a:srgbClr val="FFC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E4E-4F54-9D5C-D91B71FA57EE}"/>
              </c:ext>
            </c:extLst>
          </c:dPt>
          <c:dPt>
            <c:idx val="1"/>
            <c:invertIfNegative val="0"/>
            <c:bubble3D val="0"/>
            <c:spPr>
              <a:solidFill>
                <a:srgbClr val="FFC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E4E-4F54-9D5C-D91B71FA57EE}"/>
              </c:ext>
            </c:extLst>
          </c:dPt>
          <c:dPt>
            <c:idx val="2"/>
            <c:invertIfNegative val="0"/>
            <c:bubble3D val="0"/>
            <c:spPr>
              <a:solidFill>
                <a:srgbClr val="FFC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E4E-4F54-9D5C-D91B71FA57EE}"/>
              </c:ext>
            </c:extLst>
          </c:dPt>
          <c:dPt>
            <c:idx val="3"/>
            <c:invertIfNegative val="0"/>
            <c:bubble3D val="0"/>
            <c:spPr>
              <a:solidFill>
                <a:srgbClr val="FFC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E4E-4F54-9D5C-D91B71FA57EE}"/>
              </c:ext>
            </c:extLst>
          </c:dPt>
          <c:dPt>
            <c:idx val="4"/>
            <c:invertIfNegative val="0"/>
            <c:bubble3D val="0"/>
            <c:spPr>
              <a:solidFill>
                <a:srgbClr val="FFC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E4E-4F54-9D5C-D91B71FA57EE}"/>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Tables'!$E$4:$E$9</c:f>
              <c:strCache>
                <c:ptCount val="5"/>
                <c:pt idx="0">
                  <c:v>18-24</c:v>
                </c:pt>
                <c:pt idx="1">
                  <c:v>25-34</c:v>
                </c:pt>
                <c:pt idx="2">
                  <c:v>35-44</c:v>
                </c:pt>
                <c:pt idx="3">
                  <c:v>45-54</c:v>
                </c:pt>
                <c:pt idx="4">
                  <c:v>55+</c:v>
                </c:pt>
              </c:strCache>
            </c:strRef>
          </c:cat>
          <c:val>
            <c:numRef>
              <c:f>'Pivot Tables'!$F$4:$F$9</c:f>
              <c:numCache>
                <c:formatCode>0.00</c:formatCode>
                <c:ptCount val="5"/>
                <c:pt idx="0">
                  <c:v>237.0611111111111</c:v>
                </c:pt>
                <c:pt idx="1">
                  <c:v>268.52</c:v>
                </c:pt>
                <c:pt idx="2">
                  <c:v>244.95652173913044</c:v>
                </c:pt>
                <c:pt idx="3">
                  <c:v>255.66346153846155</c:v>
                </c:pt>
                <c:pt idx="4">
                  <c:v>264.66829268292685</c:v>
                </c:pt>
              </c:numCache>
            </c:numRef>
          </c:val>
          <c:extLst>
            <c:ext xmlns:c16="http://schemas.microsoft.com/office/drawing/2014/chart" uri="{C3380CC4-5D6E-409C-BE32-E72D297353CC}">
              <c16:uniqueId val="{0000000A-1E4E-4F54-9D5C-D91B71FA57EE}"/>
            </c:ext>
          </c:extLst>
        </c:ser>
        <c:dLbls>
          <c:showLegendKey val="0"/>
          <c:showVal val="1"/>
          <c:showCatName val="0"/>
          <c:showSerName val="0"/>
          <c:showPercent val="0"/>
          <c:showBubbleSize val="0"/>
        </c:dLbls>
        <c:gapWidth val="150"/>
        <c:shape val="box"/>
        <c:axId val="930085487"/>
        <c:axId val="930085007"/>
        <c:axId val="2121997743"/>
      </c:bar3DChart>
      <c:catAx>
        <c:axId val="930085487"/>
        <c:scaling>
          <c:orientation val="minMax"/>
        </c:scaling>
        <c:delete val="0"/>
        <c:axPos val="b"/>
        <c:numFmt formatCode="General" sourceLinked="1"/>
        <c:majorTickMark val="none"/>
        <c:minorTickMark val="none"/>
        <c:tickLblPos val="nextTo"/>
        <c:spPr>
          <a:solidFill>
            <a:schemeClr val="tx1">
              <a:lumMod val="95000"/>
              <a:lumOff val="5000"/>
            </a:schemeClr>
          </a:solid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0085007"/>
        <c:crosses val="autoZero"/>
        <c:auto val="1"/>
        <c:lblAlgn val="ctr"/>
        <c:lblOffset val="100"/>
        <c:noMultiLvlLbl val="0"/>
      </c:catAx>
      <c:valAx>
        <c:axId val="930085007"/>
        <c:scaling>
          <c:orientation val="minMax"/>
        </c:scaling>
        <c:delete val="1"/>
        <c:axPos val="l"/>
        <c:numFmt formatCode="0.00" sourceLinked="1"/>
        <c:majorTickMark val="none"/>
        <c:minorTickMark val="none"/>
        <c:tickLblPos val="nextTo"/>
        <c:crossAx val="930085487"/>
        <c:crosses val="autoZero"/>
        <c:crossBetween val="between"/>
      </c:valAx>
      <c:serAx>
        <c:axId val="212199774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00850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Tables!AVG. WH 2</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AVG. Watch Hour Per User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Tables'!$F$11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'Pivot Tables'!$E$12:$E$702</c:f>
              <c:multiLvlStrCache>
                <c:ptCount val="685"/>
                <c:lvl>
                  <c:pt idx="0">
                    <c:v>April</c:v>
                  </c:pt>
                  <c:pt idx="1">
                    <c:v>Aaron</c:v>
                  </c:pt>
                  <c:pt idx="2">
                    <c:v>Adam</c:v>
                  </c:pt>
                  <c:pt idx="3">
                    <c:v>Alexandra</c:v>
                  </c:pt>
                  <c:pt idx="4">
                    <c:v>Amanda</c:v>
                  </c:pt>
                  <c:pt idx="5">
                    <c:v>Amber</c:v>
                  </c:pt>
                  <c:pt idx="6">
                    <c:v>Amy</c:v>
                  </c:pt>
                  <c:pt idx="7">
                    <c:v>Andre</c:v>
                  </c:pt>
                  <c:pt idx="8">
                    <c:v>Andrea</c:v>
                  </c:pt>
                  <c:pt idx="9">
                    <c:v>Andrew</c:v>
                  </c:pt>
                  <c:pt idx="10">
                    <c:v>Angelica</c:v>
                  </c:pt>
                  <c:pt idx="11">
                    <c:v>Ann</c:v>
                  </c:pt>
                  <c:pt idx="12">
                    <c:v>Ashley</c:v>
                  </c:pt>
                  <c:pt idx="13">
                    <c:v>Bethany</c:v>
                  </c:pt>
                  <c:pt idx="14">
                    <c:v>Bianca</c:v>
                  </c:pt>
                  <c:pt idx="15">
                    <c:v>Breanna</c:v>
                  </c:pt>
                  <c:pt idx="16">
                    <c:v>Brian</c:v>
                  </c:pt>
                  <c:pt idx="17">
                    <c:v>Bryan</c:v>
                  </c:pt>
                  <c:pt idx="18">
                    <c:v>Carolyn</c:v>
                  </c:pt>
                  <c:pt idx="19">
                    <c:v>Cassandra</c:v>
                  </c:pt>
                  <c:pt idx="20">
                    <c:v>Catherine</c:v>
                  </c:pt>
                  <c:pt idx="21">
                    <c:v>Chad</c:v>
                  </c:pt>
                  <c:pt idx="22">
                    <c:v>Charles</c:v>
                  </c:pt>
                  <c:pt idx="23">
                    <c:v>Cheryl</c:v>
                  </c:pt>
                  <c:pt idx="24">
                    <c:v>Christian</c:v>
                  </c:pt>
                  <c:pt idx="25">
                    <c:v>Christopher</c:v>
                  </c:pt>
                  <c:pt idx="26">
                    <c:v>Cody</c:v>
                  </c:pt>
                  <c:pt idx="27">
                    <c:v>Courtney</c:v>
                  </c:pt>
                  <c:pt idx="28">
                    <c:v>Craig</c:v>
                  </c:pt>
                  <c:pt idx="29">
                    <c:v>Cynthia</c:v>
                  </c:pt>
                  <c:pt idx="30">
                    <c:v>Daniel</c:v>
                  </c:pt>
                  <c:pt idx="31">
                    <c:v>Danielle</c:v>
                  </c:pt>
                  <c:pt idx="32">
                    <c:v>David</c:v>
                  </c:pt>
                  <c:pt idx="33">
                    <c:v>Dawn</c:v>
                  </c:pt>
                  <c:pt idx="34">
                    <c:v>Deborah</c:v>
                  </c:pt>
                  <c:pt idx="35">
                    <c:v>Desiree</c:v>
                  </c:pt>
                  <c:pt idx="36">
                    <c:v>Destiny</c:v>
                  </c:pt>
                  <c:pt idx="37">
                    <c:v>Diana</c:v>
                  </c:pt>
                  <c:pt idx="38">
                    <c:v>Duane</c:v>
                  </c:pt>
                  <c:pt idx="39">
                    <c:v>Elizabeth</c:v>
                  </c:pt>
                  <c:pt idx="40">
                    <c:v>Emily</c:v>
                  </c:pt>
                  <c:pt idx="41">
                    <c:v>Eric</c:v>
                  </c:pt>
                  <c:pt idx="42">
                    <c:v>Erin</c:v>
                  </c:pt>
                  <c:pt idx="43">
                    <c:v>Gabriel</c:v>
                  </c:pt>
                  <c:pt idx="44">
                    <c:v>Garrett</c:v>
                  </c:pt>
                  <c:pt idx="45">
                    <c:v>Grant</c:v>
                  </c:pt>
                  <c:pt idx="46">
                    <c:v>Gregg</c:v>
                  </c:pt>
                  <c:pt idx="47">
                    <c:v>Gregory</c:v>
                  </c:pt>
                  <c:pt idx="48">
                    <c:v>Hayden</c:v>
                  </c:pt>
                  <c:pt idx="49">
                    <c:v>Heather</c:v>
                  </c:pt>
                  <c:pt idx="50">
                    <c:v>Helen</c:v>
                  </c:pt>
                  <c:pt idx="51">
                    <c:v>Hunter</c:v>
                  </c:pt>
                  <c:pt idx="52">
                    <c:v>Jacob</c:v>
                  </c:pt>
                  <c:pt idx="53">
                    <c:v>Jaime</c:v>
                  </c:pt>
                  <c:pt idx="54">
                    <c:v>James</c:v>
                  </c:pt>
                  <c:pt idx="55">
                    <c:v>Jane</c:v>
                  </c:pt>
                  <c:pt idx="56">
                    <c:v>Janet</c:v>
                  </c:pt>
                  <c:pt idx="57">
                    <c:v>Jasmine</c:v>
                  </c:pt>
                  <c:pt idx="58">
                    <c:v>Jason</c:v>
                  </c:pt>
                  <c:pt idx="59">
                    <c:v>Jeffery</c:v>
                  </c:pt>
                  <c:pt idx="60">
                    <c:v>Jennifer</c:v>
                  </c:pt>
                  <c:pt idx="61">
                    <c:v>Jeremiah</c:v>
                  </c:pt>
                  <c:pt idx="62">
                    <c:v>Jerome</c:v>
                  </c:pt>
                  <c:pt idx="63">
                    <c:v>Jesse</c:v>
                  </c:pt>
                  <c:pt idx="64">
                    <c:v>Jessica</c:v>
                  </c:pt>
                  <c:pt idx="65">
                    <c:v>Joel</c:v>
                  </c:pt>
                  <c:pt idx="66">
                    <c:v>Jonathan</c:v>
                  </c:pt>
                  <c:pt idx="67">
                    <c:v>Jose</c:v>
                  </c:pt>
                  <c:pt idx="68">
                    <c:v>Joshua</c:v>
                  </c:pt>
                  <c:pt idx="69">
                    <c:v>Justin</c:v>
                  </c:pt>
                  <c:pt idx="70">
                    <c:v>Kara</c:v>
                  </c:pt>
                  <c:pt idx="71">
                    <c:v>Kelly</c:v>
                  </c:pt>
                  <c:pt idx="72">
                    <c:v>Kevin</c:v>
                  </c:pt>
                  <c:pt idx="73">
                    <c:v>Kimberly</c:v>
                  </c:pt>
                  <c:pt idx="74">
                    <c:v>Kristin</c:v>
                  </c:pt>
                  <c:pt idx="75">
                    <c:v>Kristina</c:v>
                  </c:pt>
                  <c:pt idx="76">
                    <c:v>Laura</c:v>
                  </c:pt>
                  <c:pt idx="77">
                    <c:v>Levi</c:v>
                  </c:pt>
                  <c:pt idx="78">
                    <c:v>Lisa</c:v>
                  </c:pt>
                  <c:pt idx="79">
                    <c:v>Lori</c:v>
                  </c:pt>
                  <c:pt idx="80">
                    <c:v>Lynn</c:v>
                  </c:pt>
                  <c:pt idx="81">
                    <c:v>Mark</c:v>
                  </c:pt>
                  <c:pt idx="82">
                    <c:v>Marvin</c:v>
                  </c:pt>
                  <c:pt idx="83">
                    <c:v>Mary</c:v>
                  </c:pt>
                  <c:pt idx="84">
                    <c:v>Matthew</c:v>
                  </c:pt>
                  <c:pt idx="85">
                    <c:v>Meghan</c:v>
                  </c:pt>
                  <c:pt idx="86">
                    <c:v>Melissa</c:v>
                  </c:pt>
                  <c:pt idx="87">
                    <c:v>Michael</c:v>
                  </c:pt>
                  <c:pt idx="88">
                    <c:v>Michelle</c:v>
                  </c:pt>
                  <c:pt idx="89">
                    <c:v>Natalie</c:v>
                  </c:pt>
                  <c:pt idx="90">
                    <c:v>Nathan</c:v>
                  </c:pt>
                  <c:pt idx="91">
                    <c:v>Nichole</c:v>
                  </c:pt>
                  <c:pt idx="92">
                    <c:v>Nicole</c:v>
                  </c:pt>
                  <c:pt idx="93">
                    <c:v>Norma</c:v>
                  </c:pt>
                  <c:pt idx="94">
                    <c:v>Pamela</c:v>
                  </c:pt>
                  <c:pt idx="95">
                    <c:v>Peter</c:v>
                  </c:pt>
                  <c:pt idx="96">
                    <c:v>Rachel</c:v>
                  </c:pt>
                  <c:pt idx="97">
                    <c:v>Randall</c:v>
                  </c:pt>
                  <c:pt idx="98">
                    <c:v>Richard</c:v>
                  </c:pt>
                  <c:pt idx="99">
                    <c:v>Rick</c:v>
                  </c:pt>
                  <c:pt idx="100">
                    <c:v>Robert</c:v>
                  </c:pt>
                  <c:pt idx="101">
                    <c:v>Ryan</c:v>
                  </c:pt>
                  <c:pt idx="102">
                    <c:v>Samantha</c:v>
                  </c:pt>
                  <c:pt idx="103">
                    <c:v>Sara</c:v>
                  </c:pt>
                  <c:pt idx="104">
                    <c:v>Sarah</c:v>
                  </c:pt>
                  <c:pt idx="105">
                    <c:v>Shane</c:v>
                  </c:pt>
                  <c:pt idx="106">
                    <c:v>Sherri</c:v>
                  </c:pt>
                  <c:pt idx="107">
                    <c:v>Spencer</c:v>
                  </c:pt>
                  <c:pt idx="108">
                    <c:v>Stacey</c:v>
                  </c:pt>
                  <c:pt idx="109">
                    <c:v>Stefanie</c:v>
                  </c:pt>
                  <c:pt idx="110">
                    <c:v>Stephanie</c:v>
                  </c:pt>
                  <c:pt idx="111">
                    <c:v>Stephen</c:v>
                  </c:pt>
                  <c:pt idx="112">
                    <c:v>Sydney</c:v>
                  </c:pt>
                  <c:pt idx="113">
                    <c:v>Tammy</c:v>
                  </c:pt>
                  <c:pt idx="114">
                    <c:v>Tanya</c:v>
                  </c:pt>
                  <c:pt idx="115">
                    <c:v>Thomas</c:v>
                  </c:pt>
                  <c:pt idx="116">
                    <c:v>Timothy</c:v>
                  </c:pt>
                  <c:pt idx="117">
                    <c:v>Tina</c:v>
                  </c:pt>
                  <c:pt idx="118">
                    <c:v>Tracy</c:v>
                  </c:pt>
                  <c:pt idx="119">
                    <c:v>Travis</c:v>
                  </c:pt>
                  <c:pt idx="120">
                    <c:v>Victor</c:v>
                  </c:pt>
                  <c:pt idx="121">
                    <c:v>William</c:v>
                  </c:pt>
                  <c:pt idx="122">
                    <c:v>Aaron</c:v>
                  </c:pt>
                  <c:pt idx="123">
                    <c:v>Alexander</c:v>
                  </c:pt>
                  <c:pt idx="124">
                    <c:v>Amanda</c:v>
                  </c:pt>
                  <c:pt idx="125">
                    <c:v>Amber</c:v>
                  </c:pt>
                  <c:pt idx="126">
                    <c:v>Amy</c:v>
                  </c:pt>
                  <c:pt idx="127">
                    <c:v>Angel</c:v>
                  </c:pt>
                  <c:pt idx="128">
                    <c:v>Angela</c:v>
                  </c:pt>
                  <c:pt idx="129">
                    <c:v>Ann</c:v>
                  </c:pt>
                  <c:pt idx="130">
                    <c:v>Antonio</c:v>
                  </c:pt>
                  <c:pt idx="131">
                    <c:v>Ashley</c:v>
                  </c:pt>
                  <c:pt idx="132">
                    <c:v>Benjamin</c:v>
                  </c:pt>
                  <c:pt idx="133">
                    <c:v>Beth</c:v>
                  </c:pt>
                  <c:pt idx="134">
                    <c:v>Bradley</c:v>
                  </c:pt>
                  <c:pt idx="135">
                    <c:v>Brandon</c:v>
                  </c:pt>
                  <c:pt idx="136">
                    <c:v>Brett</c:v>
                  </c:pt>
                  <c:pt idx="137">
                    <c:v>Caitlin</c:v>
                  </c:pt>
                  <c:pt idx="138">
                    <c:v>Carol</c:v>
                  </c:pt>
                  <c:pt idx="139">
                    <c:v>Caroline</c:v>
                  </c:pt>
                  <c:pt idx="140">
                    <c:v>Cassie</c:v>
                  </c:pt>
                  <c:pt idx="141">
                    <c:v>Charles</c:v>
                  </c:pt>
                  <c:pt idx="142">
                    <c:v>Chelsea</c:v>
                  </c:pt>
                  <c:pt idx="143">
                    <c:v>Chris</c:v>
                  </c:pt>
                  <c:pt idx="144">
                    <c:v>Christopher</c:v>
                  </c:pt>
                  <c:pt idx="145">
                    <c:v>Cindy</c:v>
                  </c:pt>
                  <c:pt idx="146">
                    <c:v>Claire</c:v>
                  </c:pt>
                  <c:pt idx="147">
                    <c:v>Cole</c:v>
                  </c:pt>
                  <c:pt idx="148">
                    <c:v>Courtney</c:v>
                  </c:pt>
                  <c:pt idx="149">
                    <c:v>Cynthia</c:v>
                  </c:pt>
                  <c:pt idx="150">
                    <c:v>Dana</c:v>
                  </c:pt>
                  <c:pt idx="151">
                    <c:v>Daniel</c:v>
                  </c:pt>
                  <c:pt idx="152">
                    <c:v>Danielle</c:v>
                  </c:pt>
                  <c:pt idx="153">
                    <c:v>Darlene</c:v>
                  </c:pt>
                  <c:pt idx="154">
                    <c:v>David</c:v>
                  </c:pt>
                  <c:pt idx="155">
                    <c:v>Dawn</c:v>
                  </c:pt>
                  <c:pt idx="156">
                    <c:v>Derek</c:v>
                  </c:pt>
                  <c:pt idx="157">
                    <c:v>Derrick</c:v>
                  </c:pt>
                  <c:pt idx="158">
                    <c:v>Destiny</c:v>
                  </c:pt>
                  <c:pt idx="159">
                    <c:v>Devin</c:v>
                  </c:pt>
                  <c:pt idx="160">
                    <c:v>Diana</c:v>
                  </c:pt>
                  <c:pt idx="161">
                    <c:v>Donna</c:v>
                  </c:pt>
                  <c:pt idx="162">
                    <c:v>Dustin</c:v>
                  </c:pt>
                  <c:pt idx="163">
                    <c:v>Elizabeth</c:v>
                  </c:pt>
                  <c:pt idx="164">
                    <c:v>Eric</c:v>
                  </c:pt>
                  <c:pt idx="165">
                    <c:v>Erika</c:v>
                  </c:pt>
                  <c:pt idx="166">
                    <c:v>Ethan</c:v>
                  </c:pt>
                  <c:pt idx="167">
                    <c:v>Eugene</c:v>
                  </c:pt>
                  <c:pt idx="168">
                    <c:v>Gary</c:v>
                  </c:pt>
                  <c:pt idx="169">
                    <c:v>Gregory</c:v>
                  </c:pt>
                  <c:pt idx="170">
                    <c:v>Heather</c:v>
                  </c:pt>
                  <c:pt idx="171">
                    <c:v>Hector</c:v>
                  </c:pt>
                  <c:pt idx="172">
                    <c:v>Heidi</c:v>
                  </c:pt>
                  <c:pt idx="173">
                    <c:v>Jaclyn</c:v>
                  </c:pt>
                  <c:pt idx="174">
                    <c:v>Jacob</c:v>
                  </c:pt>
                  <c:pt idx="175">
                    <c:v>James</c:v>
                  </c:pt>
                  <c:pt idx="176">
                    <c:v>Jamie</c:v>
                  </c:pt>
                  <c:pt idx="177">
                    <c:v>Janet</c:v>
                  </c:pt>
                  <c:pt idx="178">
                    <c:v>Jasmine</c:v>
                  </c:pt>
                  <c:pt idx="179">
                    <c:v>Jennifer</c:v>
                  </c:pt>
                  <c:pt idx="180">
                    <c:v>Jeremy</c:v>
                  </c:pt>
                  <c:pt idx="181">
                    <c:v>Jerry</c:v>
                  </c:pt>
                  <c:pt idx="182">
                    <c:v>Jesse</c:v>
                  </c:pt>
                  <c:pt idx="183">
                    <c:v>Jessica</c:v>
                  </c:pt>
                  <c:pt idx="184">
                    <c:v>Joel</c:v>
                  </c:pt>
                  <c:pt idx="185">
                    <c:v>John</c:v>
                  </c:pt>
                  <c:pt idx="186">
                    <c:v>Johnny</c:v>
                  </c:pt>
                  <c:pt idx="187">
                    <c:v>Jonathan</c:v>
                  </c:pt>
                  <c:pt idx="188">
                    <c:v>Jonathon</c:v>
                  </c:pt>
                  <c:pt idx="189">
                    <c:v>Jordan</c:v>
                  </c:pt>
                  <c:pt idx="190">
                    <c:v>Joseph</c:v>
                  </c:pt>
                  <c:pt idx="191">
                    <c:v>Joshua</c:v>
                  </c:pt>
                  <c:pt idx="192">
                    <c:v>Juan</c:v>
                  </c:pt>
                  <c:pt idx="193">
                    <c:v>Judy</c:v>
                  </c:pt>
                  <c:pt idx="194">
                    <c:v>Kara</c:v>
                  </c:pt>
                  <c:pt idx="195">
                    <c:v>Karen</c:v>
                  </c:pt>
                  <c:pt idx="196">
                    <c:v>Katherine</c:v>
                  </c:pt>
                  <c:pt idx="197">
                    <c:v>Kathryn</c:v>
                  </c:pt>
                  <c:pt idx="198">
                    <c:v>Katie</c:v>
                  </c:pt>
                  <c:pt idx="199">
                    <c:v>Kayla</c:v>
                  </c:pt>
                  <c:pt idx="200">
                    <c:v>Kenneth</c:v>
                  </c:pt>
                  <c:pt idx="201">
                    <c:v>Krista</c:v>
                  </c:pt>
                  <c:pt idx="202">
                    <c:v>Kristin</c:v>
                  </c:pt>
                  <c:pt idx="203">
                    <c:v>Kyle</c:v>
                  </c:pt>
                  <c:pt idx="204">
                    <c:v>Larry</c:v>
                  </c:pt>
                  <c:pt idx="205">
                    <c:v>Lauren</c:v>
                  </c:pt>
                  <c:pt idx="206">
                    <c:v>Leslie</c:v>
                  </c:pt>
                  <c:pt idx="207">
                    <c:v>Linda</c:v>
                  </c:pt>
                  <c:pt idx="208">
                    <c:v>Lindsey</c:v>
                  </c:pt>
                  <c:pt idx="209">
                    <c:v>Lisa</c:v>
                  </c:pt>
                  <c:pt idx="210">
                    <c:v>Margaret</c:v>
                  </c:pt>
                  <c:pt idx="211">
                    <c:v>Mariah</c:v>
                  </c:pt>
                  <c:pt idx="212">
                    <c:v>Marissa</c:v>
                  </c:pt>
                  <c:pt idx="213">
                    <c:v>Mark</c:v>
                  </c:pt>
                  <c:pt idx="214">
                    <c:v>Martin</c:v>
                  </c:pt>
                  <c:pt idx="215">
                    <c:v>Mary</c:v>
                  </c:pt>
                  <c:pt idx="216">
                    <c:v>Matthew</c:v>
                  </c:pt>
                  <c:pt idx="217">
                    <c:v>Megan</c:v>
                  </c:pt>
                  <c:pt idx="218">
                    <c:v>Melissa</c:v>
                  </c:pt>
                  <c:pt idx="219">
                    <c:v>Michael</c:v>
                  </c:pt>
                  <c:pt idx="220">
                    <c:v>Michelle</c:v>
                  </c:pt>
                  <c:pt idx="221">
                    <c:v>Natalie</c:v>
                  </c:pt>
                  <c:pt idx="222">
                    <c:v>Nathan</c:v>
                  </c:pt>
                  <c:pt idx="223">
                    <c:v>Nicole</c:v>
                  </c:pt>
                  <c:pt idx="224">
                    <c:v>Pamela</c:v>
                  </c:pt>
                  <c:pt idx="225">
                    <c:v>Patricia</c:v>
                  </c:pt>
                  <c:pt idx="226">
                    <c:v>Patrick</c:v>
                  </c:pt>
                  <c:pt idx="227">
                    <c:v>Paul</c:v>
                  </c:pt>
                  <c:pt idx="228">
                    <c:v>Phillip</c:v>
                  </c:pt>
                  <c:pt idx="229">
                    <c:v>Phyllis</c:v>
                  </c:pt>
                  <c:pt idx="230">
                    <c:v>Rebecca</c:v>
                  </c:pt>
                  <c:pt idx="231">
                    <c:v>Renee</c:v>
                  </c:pt>
                  <c:pt idx="232">
                    <c:v>Rhonda</c:v>
                  </c:pt>
                  <c:pt idx="233">
                    <c:v>Richard</c:v>
                  </c:pt>
                  <c:pt idx="234">
                    <c:v>Robert</c:v>
                  </c:pt>
                  <c:pt idx="235">
                    <c:v>Ryan</c:v>
                  </c:pt>
                  <c:pt idx="236">
                    <c:v>Sabrina</c:v>
                  </c:pt>
                  <c:pt idx="237">
                    <c:v>Samuel</c:v>
                  </c:pt>
                  <c:pt idx="238">
                    <c:v>Sandra</c:v>
                  </c:pt>
                  <c:pt idx="239">
                    <c:v>Sara</c:v>
                  </c:pt>
                  <c:pt idx="240">
                    <c:v>Sarah</c:v>
                  </c:pt>
                  <c:pt idx="241">
                    <c:v>Shannon</c:v>
                  </c:pt>
                  <c:pt idx="242">
                    <c:v>Stephanie</c:v>
                  </c:pt>
                  <c:pt idx="243">
                    <c:v>Stephen</c:v>
                  </c:pt>
                  <c:pt idx="244">
                    <c:v>Suzanne</c:v>
                  </c:pt>
                  <c:pt idx="245">
                    <c:v>Tammy</c:v>
                  </c:pt>
                  <c:pt idx="246">
                    <c:v>Terri</c:v>
                  </c:pt>
                  <c:pt idx="247">
                    <c:v>Terry</c:v>
                  </c:pt>
                  <c:pt idx="248">
                    <c:v>Thomas</c:v>
                  </c:pt>
                  <c:pt idx="249">
                    <c:v>Tiffany</c:v>
                  </c:pt>
                  <c:pt idx="250">
                    <c:v>Timothy</c:v>
                  </c:pt>
                  <c:pt idx="251">
                    <c:v>Tina</c:v>
                  </c:pt>
                  <c:pt idx="252">
                    <c:v>Todd</c:v>
                  </c:pt>
                  <c:pt idx="253">
                    <c:v>Tony</c:v>
                  </c:pt>
                  <c:pt idx="254">
                    <c:v>Tracey</c:v>
                  </c:pt>
                  <c:pt idx="255">
                    <c:v>Valerie</c:v>
                  </c:pt>
                  <c:pt idx="256">
                    <c:v>Veronica</c:v>
                  </c:pt>
                  <c:pt idx="257">
                    <c:v>William</c:v>
                  </c:pt>
                  <c:pt idx="258">
                    <c:v>Xavier</c:v>
                  </c:pt>
                  <c:pt idx="259">
                    <c:v>April</c:v>
                  </c:pt>
                  <c:pt idx="260">
                    <c:v>Adam</c:v>
                  </c:pt>
                  <c:pt idx="261">
                    <c:v>Alexandria</c:v>
                  </c:pt>
                  <c:pt idx="262">
                    <c:v>Alicia</c:v>
                  </c:pt>
                  <c:pt idx="263">
                    <c:v>Allison</c:v>
                  </c:pt>
                  <c:pt idx="264">
                    <c:v>Alvin</c:v>
                  </c:pt>
                  <c:pt idx="265">
                    <c:v>Amanda</c:v>
                  </c:pt>
                  <c:pt idx="266">
                    <c:v>Amber</c:v>
                  </c:pt>
                  <c:pt idx="267">
                    <c:v>Amy</c:v>
                  </c:pt>
                  <c:pt idx="268">
                    <c:v>Andrew</c:v>
                  </c:pt>
                  <c:pt idx="269">
                    <c:v>Angela</c:v>
                  </c:pt>
                  <c:pt idx="270">
                    <c:v>Anthony</c:v>
                  </c:pt>
                  <c:pt idx="271">
                    <c:v>Ashley</c:v>
                  </c:pt>
                  <c:pt idx="272">
                    <c:v>Audrey</c:v>
                  </c:pt>
                  <c:pt idx="273">
                    <c:v>Autumn</c:v>
                  </c:pt>
                  <c:pt idx="274">
                    <c:v>Barbara</c:v>
                  </c:pt>
                  <c:pt idx="275">
                    <c:v>Benjamin</c:v>
                  </c:pt>
                  <c:pt idx="276">
                    <c:v>Bianca</c:v>
                  </c:pt>
                  <c:pt idx="277">
                    <c:v>Billy</c:v>
                  </c:pt>
                  <c:pt idx="278">
                    <c:v>Brian</c:v>
                  </c:pt>
                  <c:pt idx="279">
                    <c:v>Brittany</c:v>
                  </c:pt>
                  <c:pt idx="280">
                    <c:v>Brittney</c:v>
                  </c:pt>
                  <c:pt idx="281">
                    <c:v>Bruce</c:v>
                  </c:pt>
                  <c:pt idx="282">
                    <c:v>Caitlin</c:v>
                  </c:pt>
                  <c:pt idx="283">
                    <c:v>Carmen</c:v>
                  </c:pt>
                  <c:pt idx="284">
                    <c:v>Cassie</c:v>
                  </c:pt>
                  <c:pt idx="285">
                    <c:v>Charles</c:v>
                  </c:pt>
                  <c:pt idx="286">
                    <c:v>Chelsea</c:v>
                  </c:pt>
                  <c:pt idx="287">
                    <c:v>Chloe</c:v>
                  </c:pt>
                  <c:pt idx="288">
                    <c:v>Christina</c:v>
                  </c:pt>
                  <c:pt idx="289">
                    <c:v>Christopher</c:v>
                  </c:pt>
                  <c:pt idx="290">
                    <c:v>Cindy</c:v>
                  </c:pt>
                  <c:pt idx="291">
                    <c:v>Courtney</c:v>
                  </c:pt>
                  <c:pt idx="292">
                    <c:v>Craig</c:v>
                  </c:pt>
                  <c:pt idx="293">
                    <c:v>Cynthia</c:v>
                  </c:pt>
                  <c:pt idx="294">
                    <c:v>Dale</c:v>
                  </c:pt>
                  <c:pt idx="295">
                    <c:v>Danielle</c:v>
                  </c:pt>
                  <c:pt idx="296">
                    <c:v>David</c:v>
                  </c:pt>
                  <c:pt idx="297">
                    <c:v>Debra</c:v>
                  </c:pt>
                  <c:pt idx="298">
                    <c:v>Destiny</c:v>
                  </c:pt>
                  <c:pt idx="299">
                    <c:v>Devon</c:v>
                  </c:pt>
                  <c:pt idx="300">
                    <c:v>Diana</c:v>
                  </c:pt>
                  <c:pt idx="301">
                    <c:v>Donald</c:v>
                  </c:pt>
                  <c:pt idx="302">
                    <c:v>Douglas</c:v>
                  </c:pt>
                  <c:pt idx="303">
                    <c:v>Dustin</c:v>
                  </c:pt>
                  <c:pt idx="304">
                    <c:v>Dylan</c:v>
                  </c:pt>
                  <c:pt idx="305">
                    <c:v>Elizabeth</c:v>
                  </c:pt>
                  <c:pt idx="306">
                    <c:v>Emily</c:v>
                  </c:pt>
                  <c:pt idx="307">
                    <c:v>Emma</c:v>
                  </c:pt>
                  <c:pt idx="308">
                    <c:v>Eric</c:v>
                  </c:pt>
                  <c:pt idx="309">
                    <c:v>Erica</c:v>
                  </c:pt>
                  <c:pt idx="310">
                    <c:v>Erin</c:v>
                  </c:pt>
                  <c:pt idx="311">
                    <c:v>Frances</c:v>
                  </c:pt>
                  <c:pt idx="312">
                    <c:v>Garrett</c:v>
                  </c:pt>
                  <c:pt idx="313">
                    <c:v>Gene</c:v>
                  </c:pt>
                  <c:pt idx="314">
                    <c:v>Harold</c:v>
                  </c:pt>
                  <c:pt idx="315">
                    <c:v>Heather</c:v>
                  </c:pt>
                  <c:pt idx="316">
                    <c:v>Jack</c:v>
                  </c:pt>
                  <c:pt idx="317">
                    <c:v>Jaclyn</c:v>
                  </c:pt>
                  <c:pt idx="318">
                    <c:v>Jacob</c:v>
                  </c:pt>
                  <c:pt idx="319">
                    <c:v>James</c:v>
                  </c:pt>
                  <c:pt idx="320">
                    <c:v>Janet</c:v>
                  </c:pt>
                  <c:pt idx="321">
                    <c:v>Jason</c:v>
                  </c:pt>
                  <c:pt idx="322">
                    <c:v>Jeff</c:v>
                  </c:pt>
                  <c:pt idx="323">
                    <c:v>Jeffrey</c:v>
                  </c:pt>
                  <c:pt idx="324">
                    <c:v>Jennifer</c:v>
                  </c:pt>
                  <c:pt idx="325">
                    <c:v>Jeremiah</c:v>
                  </c:pt>
                  <c:pt idx="326">
                    <c:v>Jessica</c:v>
                  </c:pt>
                  <c:pt idx="327">
                    <c:v>Jocelyn</c:v>
                  </c:pt>
                  <c:pt idx="328">
                    <c:v>John</c:v>
                  </c:pt>
                  <c:pt idx="329">
                    <c:v>Jonathan</c:v>
                  </c:pt>
                  <c:pt idx="330">
                    <c:v>Jonathon</c:v>
                  </c:pt>
                  <c:pt idx="331">
                    <c:v>Jordan</c:v>
                  </c:pt>
                  <c:pt idx="332">
                    <c:v>Jose</c:v>
                  </c:pt>
                  <c:pt idx="333">
                    <c:v>Joseph</c:v>
                  </c:pt>
                  <c:pt idx="334">
                    <c:v>Joshua</c:v>
                  </c:pt>
                  <c:pt idx="335">
                    <c:v>Julia</c:v>
                  </c:pt>
                  <c:pt idx="336">
                    <c:v>Justin</c:v>
                  </c:pt>
                  <c:pt idx="337">
                    <c:v>Katelyn</c:v>
                  </c:pt>
                  <c:pt idx="338">
                    <c:v>Kathryn</c:v>
                  </c:pt>
                  <c:pt idx="339">
                    <c:v>Kathy</c:v>
                  </c:pt>
                  <c:pt idx="340">
                    <c:v>Katrina</c:v>
                  </c:pt>
                  <c:pt idx="341">
                    <c:v>Kayla</c:v>
                  </c:pt>
                  <c:pt idx="342">
                    <c:v>Keith</c:v>
                  </c:pt>
                  <c:pt idx="343">
                    <c:v>Krista</c:v>
                  </c:pt>
                  <c:pt idx="344">
                    <c:v>Kurt</c:v>
                  </c:pt>
                  <c:pt idx="345">
                    <c:v>Larry</c:v>
                  </c:pt>
                  <c:pt idx="346">
                    <c:v>Lauren</c:v>
                  </c:pt>
                  <c:pt idx="347">
                    <c:v>Laurie</c:v>
                  </c:pt>
                  <c:pt idx="348">
                    <c:v>Lindsay</c:v>
                  </c:pt>
                  <c:pt idx="349">
                    <c:v>Lindsey</c:v>
                  </c:pt>
                  <c:pt idx="350">
                    <c:v>Lori</c:v>
                  </c:pt>
                  <c:pt idx="351">
                    <c:v>Maria</c:v>
                  </c:pt>
                  <c:pt idx="352">
                    <c:v>Marie</c:v>
                  </c:pt>
                  <c:pt idx="353">
                    <c:v>Mark</c:v>
                  </c:pt>
                  <c:pt idx="354">
                    <c:v>Martin</c:v>
                  </c:pt>
                  <c:pt idx="355">
                    <c:v>Mary</c:v>
                  </c:pt>
                  <c:pt idx="356">
                    <c:v>Matthew</c:v>
                  </c:pt>
                  <c:pt idx="357">
                    <c:v>Megan</c:v>
                  </c:pt>
                  <c:pt idx="358">
                    <c:v>Melissa</c:v>
                  </c:pt>
                  <c:pt idx="359">
                    <c:v>Melvin</c:v>
                  </c:pt>
                  <c:pt idx="360">
                    <c:v>Michael</c:v>
                  </c:pt>
                  <c:pt idx="361">
                    <c:v>Natalie</c:v>
                  </c:pt>
                  <c:pt idx="362">
                    <c:v>Nicholas</c:v>
                  </c:pt>
                  <c:pt idx="363">
                    <c:v>Nicolas</c:v>
                  </c:pt>
                  <c:pt idx="364">
                    <c:v>Nicole</c:v>
                  </c:pt>
                  <c:pt idx="365">
                    <c:v>Norman</c:v>
                  </c:pt>
                  <c:pt idx="366">
                    <c:v>Patrick</c:v>
                  </c:pt>
                  <c:pt idx="367">
                    <c:v>Paul</c:v>
                  </c:pt>
                  <c:pt idx="368">
                    <c:v>Phyllis</c:v>
                  </c:pt>
                  <c:pt idx="369">
                    <c:v>Rachel</c:v>
                  </c:pt>
                  <c:pt idx="370">
                    <c:v>Randy</c:v>
                  </c:pt>
                  <c:pt idx="371">
                    <c:v>Rebecca</c:v>
                  </c:pt>
                  <c:pt idx="372">
                    <c:v>Reginald</c:v>
                  </c:pt>
                  <c:pt idx="373">
                    <c:v>Richard</c:v>
                  </c:pt>
                  <c:pt idx="374">
                    <c:v>Robert</c:v>
                  </c:pt>
                  <c:pt idx="375">
                    <c:v>Sabrina</c:v>
                  </c:pt>
                  <c:pt idx="376">
                    <c:v>Samantha</c:v>
                  </c:pt>
                  <c:pt idx="377">
                    <c:v>Sandra</c:v>
                  </c:pt>
                  <c:pt idx="378">
                    <c:v>Sara</c:v>
                  </c:pt>
                  <c:pt idx="379">
                    <c:v>Sarah</c:v>
                  </c:pt>
                  <c:pt idx="380">
                    <c:v>Scott</c:v>
                  </c:pt>
                  <c:pt idx="381">
                    <c:v>Shannon</c:v>
                  </c:pt>
                  <c:pt idx="382">
                    <c:v>Sheri</c:v>
                  </c:pt>
                  <c:pt idx="383">
                    <c:v>Sherri</c:v>
                  </c:pt>
                  <c:pt idx="384">
                    <c:v>Stephanie</c:v>
                  </c:pt>
                  <c:pt idx="385">
                    <c:v>Stephen</c:v>
                  </c:pt>
                  <c:pt idx="386">
                    <c:v>Steven</c:v>
                  </c:pt>
                  <c:pt idx="387">
                    <c:v>Susan</c:v>
                  </c:pt>
                  <c:pt idx="388">
                    <c:v>Tammy</c:v>
                  </c:pt>
                  <c:pt idx="389">
                    <c:v>Taylor</c:v>
                  </c:pt>
                  <c:pt idx="390">
                    <c:v>Theodore</c:v>
                  </c:pt>
                  <c:pt idx="391">
                    <c:v>Tiffany</c:v>
                  </c:pt>
                  <c:pt idx="392">
                    <c:v>Timothy</c:v>
                  </c:pt>
                  <c:pt idx="393">
                    <c:v>Trevor</c:v>
                  </c:pt>
                  <c:pt idx="394">
                    <c:v>Troy</c:v>
                  </c:pt>
                  <c:pt idx="395">
                    <c:v>Tyler</c:v>
                  </c:pt>
                  <c:pt idx="396">
                    <c:v>Vickie</c:v>
                  </c:pt>
                  <c:pt idx="397">
                    <c:v>Victor</c:v>
                  </c:pt>
                  <c:pt idx="398">
                    <c:v>Victoria</c:v>
                  </c:pt>
                  <c:pt idx="399">
                    <c:v>Vincent</c:v>
                  </c:pt>
                  <c:pt idx="400">
                    <c:v>Wendy</c:v>
                  </c:pt>
                  <c:pt idx="401">
                    <c:v>Yvonne</c:v>
                  </c:pt>
                  <c:pt idx="402">
                    <c:v>Zachary</c:v>
                  </c:pt>
                  <c:pt idx="403">
                    <c:v>April</c:v>
                  </c:pt>
                  <c:pt idx="404">
                    <c:v>Aaron</c:v>
                  </c:pt>
                  <c:pt idx="405">
                    <c:v>Abigail</c:v>
                  </c:pt>
                  <c:pt idx="406">
                    <c:v>Alexander</c:v>
                  </c:pt>
                  <c:pt idx="407">
                    <c:v>Alexandra</c:v>
                  </c:pt>
                  <c:pt idx="408">
                    <c:v>Alicia</c:v>
                  </c:pt>
                  <c:pt idx="409">
                    <c:v>Allen</c:v>
                  </c:pt>
                  <c:pt idx="410">
                    <c:v>Allison</c:v>
                  </c:pt>
                  <c:pt idx="411">
                    <c:v>Amanda</c:v>
                  </c:pt>
                  <c:pt idx="412">
                    <c:v>Amy</c:v>
                  </c:pt>
                  <c:pt idx="413">
                    <c:v>Andrea</c:v>
                  </c:pt>
                  <c:pt idx="414">
                    <c:v>Andrew</c:v>
                  </c:pt>
                  <c:pt idx="415">
                    <c:v>Angela</c:v>
                  </c:pt>
                  <c:pt idx="416">
                    <c:v>Anna</c:v>
                  </c:pt>
                  <c:pt idx="417">
                    <c:v>Ashley</c:v>
                  </c:pt>
                  <c:pt idx="418">
                    <c:v>Autumn</c:v>
                  </c:pt>
                  <c:pt idx="419">
                    <c:v>Betty</c:v>
                  </c:pt>
                  <c:pt idx="420">
                    <c:v>Bradley</c:v>
                  </c:pt>
                  <c:pt idx="421">
                    <c:v>Brandon</c:v>
                  </c:pt>
                  <c:pt idx="422">
                    <c:v>Brian</c:v>
                  </c:pt>
                  <c:pt idx="423">
                    <c:v>Brittany</c:v>
                  </c:pt>
                  <c:pt idx="424">
                    <c:v>Brooke</c:v>
                  </c:pt>
                  <c:pt idx="425">
                    <c:v>Calvin</c:v>
                  </c:pt>
                  <c:pt idx="426">
                    <c:v>Cameron</c:v>
                  </c:pt>
                  <c:pt idx="427">
                    <c:v>Carla</c:v>
                  </c:pt>
                  <c:pt idx="428">
                    <c:v>Carlos</c:v>
                  </c:pt>
                  <c:pt idx="429">
                    <c:v>Carmen</c:v>
                  </c:pt>
                  <c:pt idx="430">
                    <c:v>Cassandra</c:v>
                  </c:pt>
                  <c:pt idx="431">
                    <c:v>Catherine</c:v>
                  </c:pt>
                  <c:pt idx="432">
                    <c:v>Charles</c:v>
                  </c:pt>
                  <c:pt idx="433">
                    <c:v>Christina</c:v>
                  </c:pt>
                  <c:pt idx="434">
                    <c:v>Christine</c:v>
                  </c:pt>
                  <c:pt idx="435">
                    <c:v>Christopher</c:v>
                  </c:pt>
                  <c:pt idx="436">
                    <c:v>Courtney</c:v>
                  </c:pt>
                  <c:pt idx="437">
                    <c:v>Crystal</c:v>
                  </c:pt>
                  <c:pt idx="438">
                    <c:v>Cynthia</c:v>
                  </c:pt>
                  <c:pt idx="439">
                    <c:v>Dale</c:v>
                  </c:pt>
                  <c:pt idx="440">
                    <c:v>Daniel</c:v>
                  </c:pt>
                  <c:pt idx="441">
                    <c:v>Darrell</c:v>
                  </c:pt>
                  <c:pt idx="442">
                    <c:v>Darren</c:v>
                  </c:pt>
                  <c:pt idx="443">
                    <c:v>David</c:v>
                  </c:pt>
                  <c:pt idx="444">
                    <c:v>Dawn</c:v>
                  </c:pt>
                  <c:pt idx="445">
                    <c:v>Denise</c:v>
                  </c:pt>
                  <c:pt idx="446">
                    <c:v>Dennis</c:v>
                  </c:pt>
                  <c:pt idx="447">
                    <c:v>Derek</c:v>
                  </c:pt>
                  <c:pt idx="448">
                    <c:v>Douglas</c:v>
                  </c:pt>
                  <c:pt idx="449">
                    <c:v>Dustin</c:v>
                  </c:pt>
                  <c:pt idx="450">
                    <c:v>Dylan</c:v>
                  </c:pt>
                  <c:pt idx="451">
                    <c:v>Edward</c:v>
                  </c:pt>
                  <c:pt idx="452">
                    <c:v>Emily</c:v>
                  </c:pt>
                  <c:pt idx="453">
                    <c:v>Emma</c:v>
                  </c:pt>
                  <c:pt idx="454">
                    <c:v>Eric</c:v>
                  </c:pt>
                  <c:pt idx="455">
                    <c:v>Erin</c:v>
                  </c:pt>
                  <c:pt idx="456">
                    <c:v>Felicia</c:v>
                  </c:pt>
                  <c:pt idx="457">
                    <c:v>Francis</c:v>
                  </c:pt>
                  <c:pt idx="458">
                    <c:v>Gabrielle</c:v>
                  </c:pt>
                  <c:pt idx="459">
                    <c:v>Gary</c:v>
                  </c:pt>
                  <c:pt idx="460">
                    <c:v>Grace</c:v>
                  </c:pt>
                  <c:pt idx="461">
                    <c:v>Hector</c:v>
                  </c:pt>
                  <c:pt idx="462">
                    <c:v>Hunter</c:v>
                  </c:pt>
                  <c:pt idx="463">
                    <c:v>Ian</c:v>
                  </c:pt>
                  <c:pt idx="464">
                    <c:v>James</c:v>
                  </c:pt>
                  <c:pt idx="465">
                    <c:v>Jamie</c:v>
                  </c:pt>
                  <c:pt idx="466">
                    <c:v>Jasmine</c:v>
                  </c:pt>
                  <c:pt idx="467">
                    <c:v>Jeffrey</c:v>
                  </c:pt>
                  <c:pt idx="468">
                    <c:v>Jennifer</c:v>
                  </c:pt>
                  <c:pt idx="469">
                    <c:v>Jesse</c:v>
                  </c:pt>
                  <c:pt idx="470">
                    <c:v>Jessica</c:v>
                  </c:pt>
                  <c:pt idx="471">
                    <c:v>Jesus</c:v>
                  </c:pt>
                  <c:pt idx="472">
                    <c:v>Jill</c:v>
                  </c:pt>
                  <c:pt idx="473">
                    <c:v>John</c:v>
                  </c:pt>
                  <c:pt idx="474">
                    <c:v>Johnathan</c:v>
                  </c:pt>
                  <c:pt idx="475">
                    <c:v>Jonathan</c:v>
                  </c:pt>
                  <c:pt idx="476">
                    <c:v>Joseph</c:v>
                  </c:pt>
                  <c:pt idx="477">
                    <c:v>Joshua</c:v>
                  </c:pt>
                  <c:pt idx="478">
                    <c:v>Julie</c:v>
                  </c:pt>
                  <c:pt idx="479">
                    <c:v>Justin</c:v>
                  </c:pt>
                  <c:pt idx="480">
                    <c:v>Kara</c:v>
                  </c:pt>
                  <c:pt idx="481">
                    <c:v>Karen</c:v>
                  </c:pt>
                  <c:pt idx="482">
                    <c:v>Katherine</c:v>
                  </c:pt>
                  <c:pt idx="483">
                    <c:v>Katie</c:v>
                  </c:pt>
                  <c:pt idx="484">
                    <c:v>Kelly</c:v>
                  </c:pt>
                  <c:pt idx="485">
                    <c:v>Kelsey</c:v>
                  </c:pt>
                  <c:pt idx="486">
                    <c:v>Kenneth</c:v>
                  </c:pt>
                  <c:pt idx="487">
                    <c:v>Kerri</c:v>
                  </c:pt>
                  <c:pt idx="488">
                    <c:v>Kevin</c:v>
                  </c:pt>
                  <c:pt idx="489">
                    <c:v>Kim</c:v>
                  </c:pt>
                  <c:pt idx="490">
                    <c:v>Kimberly</c:v>
                  </c:pt>
                  <c:pt idx="491">
                    <c:v>Kristen</c:v>
                  </c:pt>
                  <c:pt idx="492">
                    <c:v>Lance</c:v>
                  </c:pt>
                  <c:pt idx="493">
                    <c:v>Laurie</c:v>
                  </c:pt>
                  <c:pt idx="494">
                    <c:v>Leah</c:v>
                  </c:pt>
                  <c:pt idx="495">
                    <c:v>Leon</c:v>
                  </c:pt>
                  <c:pt idx="496">
                    <c:v>Linda</c:v>
                  </c:pt>
                  <c:pt idx="497">
                    <c:v>Lindsey</c:v>
                  </c:pt>
                  <c:pt idx="498">
                    <c:v>Lisa</c:v>
                  </c:pt>
                  <c:pt idx="499">
                    <c:v>Lynn</c:v>
                  </c:pt>
                  <c:pt idx="500">
                    <c:v>Madison</c:v>
                  </c:pt>
                  <c:pt idx="501">
                    <c:v>Mark</c:v>
                  </c:pt>
                  <c:pt idx="502">
                    <c:v>Mary</c:v>
                  </c:pt>
                  <c:pt idx="503">
                    <c:v>Mason</c:v>
                  </c:pt>
                  <c:pt idx="504">
                    <c:v>Matthew</c:v>
                  </c:pt>
                  <c:pt idx="505">
                    <c:v>Maurice</c:v>
                  </c:pt>
                  <c:pt idx="506">
                    <c:v>Melissa</c:v>
                  </c:pt>
                  <c:pt idx="507">
                    <c:v>Melvin</c:v>
                  </c:pt>
                  <c:pt idx="508">
                    <c:v>Michael</c:v>
                  </c:pt>
                  <c:pt idx="509">
                    <c:v>Michele</c:v>
                  </c:pt>
                  <c:pt idx="510">
                    <c:v>Michelle</c:v>
                  </c:pt>
                  <c:pt idx="511">
                    <c:v>Molly</c:v>
                  </c:pt>
                  <c:pt idx="512">
                    <c:v>Nicholas</c:v>
                  </c:pt>
                  <c:pt idx="513">
                    <c:v>Nicole</c:v>
                  </c:pt>
                  <c:pt idx="514">
                    <c:v>Olivia</c:v>
                  </c:pt>
                  <c:pt idx="515">
                    <c:v>Patricia</c:v>
                  </c:pt>
                  <c:pt idx="516">
                    <c:v>Paul</c:v>
                  </c:pt>
                  <c:pt idx="517">
                    <c:v>Phyllis</c:v>
                  </c:pt>
                  <c:pt idx="518">
                    <c:v>Richard</c:v>
                  </c:pt>
                  <c:pt idx="519">
                    <c:v>Robert</c:v>
                  </c:pt>
                  <c:pt idx="520">
                    <c:v>Ryan</c:v>
                  </c:pt>
                  <c:pt idx="521">
                    <c:v>Samantha</c:v>
                  </c:pt>
                  <c:pt idx="522">
                    <c:v>Sarah</c:v>
                  </c:pt>
                  <c:pt idx="523">
                    <c:v>Scott</c:v>
                  </c:pt>
                  <c:pt idx="524">
                    <c:v>Stacey</c:v>
                  </c:pt>
                  <c:pt idx="525">
                    <c:v>Steven</c:v>
                  </c:pt>
                  <c:pt idx="526">
                    <c:v>Taylor</c:v>
                  </c:pt>
                  <c:pt idx="527">
                    <c:v>Terri</c:v>
                  </c:pt>
                  <c:pt idx="528">
                    <c:v>Thomas</c:v>
                  </c:pt>
                  <c:pt idx="529">
                    <c:v>Tiffany</c:v>
                  </c:pt>
                  <c:pt idx="530">
                    <c:v>Timothy</c:v>
                  </c:pt>
                  <c:pt idx="531">
                    <c:v>Todd</c:v>
                  </c:pt>
                  <c:pt idx="532">
                    <c:v>Tommy</c:v>
                  </c:pt>
                  <c:pt idx="533">
                    <c:v>Tony</c:v>
                  </c:pt>
                  <c:pt idx="534">
                    <c:v>Vickie</c:v>
                  </c:pt>
                  <c:pt idx="535">
                    <c:v>Walter</c:v>
                  </c:pt>
                  <c:pt idx="536">
                    <c:v>Wayne</c:v>
                  </c:pt>
                  <c:pt idx="537">
                    <c:v>Wendy</c:v>
                  </c:pt>
                  <c:pt idx="538">
                    <c:v>William</c:v>
                  </c:pt>
                  <c:pt idx="539">
                    <c:v>Zachary</c:v>
                  </c:pt>
                  <c:pt idx="540">
                    <c:v>Aaron</c:v>
                  </c:pt>
                  <c:pt idx="541">
                    <c:v>Alexander</c:v>
                  </c:pt>
                  <c:pt idx="542">
                    <c:v>Alicia</c:v>
                  </c:pt>
                  <c:pt idx="543">
                    <c:v>Alison</c:v>
                  </c:pt>
                  <c:pt idx="544">
                    <c:v>Alyssa</c:v>
                  </c:pt>
                  <c:pt idx="545">
                    <c:v>Amanda</c:v>
                  </c:pt>
                  <c:pt idx="546">
                    <c:v>Amber</c:v>
                  </c:pt>
                  <c:pt idx="547">
                    <c:v>Amy</c:v>
                  </c:pt>
                  <c:pt idx="548">
                    <c:v>Andrew</c:v>
                  </c:pt>
                  <c:pt idx="549">
                    <c:v>Angela</c:v>
                  </c:pt>
                  <c:pt idx="550">
                    <c:v>Anita</c:v>
                  </c:pt>
                  <c:pt idx="551">
                    <c:v>Ann</c:v>
                  </c:pt>
                  <c:pt idx="552">
                    <c:v>Anne</c:v>
                  </c:pt>
                  <c:pt idx="553">
                    <c:v>Anthony</c:v>
                  </c:pt>
                  <c:pt idx="554">
                    <c:v>Ariel</c:v>
                  </c:pt>
                  <c:pt idx="555">
                    <c:v>Ashley</c:v>
                  </c:pt>
                  <c:pt idx="556">
                    <c:v>Barbara</c:v>
                  </c:pt>
                  <c:pt idx="557">
                    <c:v>Benjamin</c:v>
                  </c:pt>
                  <c:pt idx="558">
                    <c:v>Beth</c:v>
                  </c:pt>
                  <c:pt idx="559">
                    <c:v>Brandon</c:v>
                  </c:pt>
                  <c:pt idx="560">
                    <c:v>Brett</c:v>
                  </c:pt>
                  <c:pt idx="561">
                    <c:v>Brian</c:v>
                  </c:pt>
                  <c:pt idx="562">
                    <c:v>Briana</c:v>
                  </c:pt>
                  <c:pt idx="563">
                    <c:v>Brittany</c:v>
                  </c:pt>
                  <c:pt idx="564">
                    <c:v>Brittney</c:v>
                  </c:pt>
                  <c:pt idx="565">
                    <c:v>Caitlin</c:v>
                  </c:pt>
                  <c:pt idx="566">
                    <c:v>Carly</c:v>
                  </c:pt>
                  <c:pt idx="567">
                    <c:v>Carol</c:v>
                  </c:pt>
                  <c:pt idx="568">
                    <c:v>Carolyn</c:v>
                  </c:pt>
                  <c:pt idx="569">
                    <c:v>Carrie</c:v>
                  </c:pt>
                  <c:pt idx="570">
                    <c:v>Cathy</c:v>
                  </c:pt>
                  <c:pt idx="571">
                    <c:v>Charles</c:v>
                  </c:pt>
                  <c:pt idx="572">
                    <c:v>Cheryl</c:v>
                  </c:pt>
                  <c:pt idx="573">
                    <c:v>Christine</c:v>
                  </c:pt>
                  <c:pt idx="574">
                    <c:v>Christopher</c:v>
                  </c:pt>
                  <c:pt idx="575">
                    <c:v>Cindy</c:v>
                  </c:pt>
                  <c:pt idx="576">
                    <c:v>Claudia</c:v>
                  </c:pt>
                  <c:pt idx="577">
                    <c:v>Cody</c:v>
                  </c:pt>
                  <c:pt idx="578">
                    <c:v>Cory</c:v>
                  </c:pt>
                  <c:pt idx="579">
                    <c:v>Courtney</c:v>
                  </c:pt>
                  <c:pt idx="580">
                    <c:v>Craig</c:v>
                  </c:pt>
                  <c:pt idx="581">
                    <c:v>Daniel</c:v>
                  </c:pt>
                  <c:pt idx="582">
                    <c:v>Danielle</c:v>
                  </c:pt>
                  <c:pt idx="583">
                    <c:v>Darrell</c:v>
                  </c:pt>
                  <c:pt idx="584">
                    <c:v>David</c:v>
                  </c:pt>
                  <c:pt idx="585">
                    <c:v>Dawn</c:v>
                  </c:pt>
                  <c:pt idx="586">
                    <c:v>Debra</c:v>
                  </c:pt>
                  <c:pt idx="587">
                    <c:v>Derrick</c:v>
                  </c:pt>
                  <c:pt idx="588">
                    <c:v>Desiree</c:v>
                  </c:pt>
                  <c:pt idx="589">
                    <c:v>Douglas</c:v>
                  </c:pt>
                  <c:pt idx="590">
                    <c:v>Ebony</c:v>
                  </c:pt>
                  <c:pt idx="591">
                    <c:v>Edward</c:v>
                  </c:pt>
                  <c:pt idx="592">
                    <c:v>Elizabeth</c:v>
                  </c:pt>
                  <c:pt idx="593">
                    <c:v>Emily</c:v>
                  </c:pt>
                  <c:pt idx="594">
                    <c:v>Eric</c:v>
                  </c:pt>
                  <c:pt idx="595">
                    <c:v>Erica</c:v>
                  </c:pt>
                  <c:pt idx="596">
                    <c:v>Erika</c:v>
                  </c:pt>
                  <c:pt idx="597">
                    <c:v>Erin</c:v>
                  </c:pt>
                  <c:pt idx="598">
                    <c:v>Ethan</c:v>
                  </c:pt>
                  <c:pt idx="599">
                    <c:v>Felicia</c:v>
                  </c:pt>
                  <c:pt idx="600">
                    <c:v>Gail</c:v>
                  </c:pt>
                  <c:pt idx="601">
                    <c:v>Gina</c:v>
                  </c:pt>
                  <c:pt idx="602">
                    <c:v>Glenda</c:v>
                  </c:pt>
                  <c:pt idx="603">
                    <c:v>Grant</c:v>
                  </c:pt>
                  <c:pt idx="604">
                    <c:v>Jacob</c:v>
                  </c:pt>
                  <c:pt idx="605">
                    <c:v>James</c:v>
                  </c:pt>
                  <c:pt idx="606">
                    <c:v>Jason</c:v>
                  </c:pt>
                  <c:pt idx="607">
                    <c:v>Jean</c:v>
                  </c:pt>
                  <c:pt idx="608">
                    <c:v>Jennifer</c:v>
                  </c:pt>
                  <c:pt idx="609">
                    <c:v>Jessica</c:v>
                  </c:pt>
                  <c:pt idx="610">
                    <c:v>Jimmy</c:v>
                  </c:pt>
                  <c:pt idx="611">
                    <c:v>Joann</c:v>
                  </c:pt>
                  <c:pt idx="612">
                    <c:v>John</c:v>
                  </c:pt>
                  <c:pt idx="613">
                    <c:v>Jose</c:v>
                  </c:pt>
                  <c:pt idx="614">
                    <c:v>Joseph</c:v>
                  </c:pt>
                  <c:pt idx="615">
                    <c:v>Juan</c:v>
                  </c:pt>
                  <c:pt idx="616">
                    <c:v>Julian</c:v>
                  </c:pt>
                  <c:pt idx="617">
                    <c:v>Julie</c:v>
                  </c:pt>
                  <c:pt idx="618">
                    <c:v>Justin</c:v>
                  </c:pt>
                  <c:pt idx="619">
                    <c:v>Katherine</c:v>
                  </c:pt>
                  <c:pt idx="620">
                    <c:v>Kayla</c:v>
                  </c:pt>
                  <c:pt idx="621">
                    <c:v>Kevin</c:v>
                  </c:pt>
                  <c:pt idx="622">
                    <c:v>Kim</c:v>
                  </c:pt>
                  <c:pt idx="623">
                    <c:v>Kimberly</c:v>
                  </c:pt>
                  <c:pt idx="624">
                    <c:v>Kristin</c:v>
                  </c:pt>
                  <c:pt idx="625">
                    <c:v>Kristy</c:v>
                  </c:pt>
                  <c:pt idx="626">
                    <c:v>Larry</c:v>
                  </c:pt>
                  <c:pt idx="627">
                    <c:v>Leah</c:v>
                  </c:pt>
                  <c:pt idx="628">
                    <c:v>Linda</c:v>
                  </c:pt>
                  <c:pt idx="629">
                    <c:v>Lindsay</c:v>
                  </c:pt>
                  <c:pt idx="630">
                    <c:v>Lindsey</c:v>
                  </c:pt>
                  <c:pt idx="631">
                    <c:v>Lisa</c:v>
                  </c:pt>
                  <c:pt idx="632">
                    <c:v>Lori</c:v>
                  </c:pt>
                  <c:pt idx="633">
                    <c:v>Lynn</c:v>
                  </c:pt>
                  <c:pt idx="634">
                    <c:v>Makayla</c:v>
                  </c:pt>
                  <c:pt idx="635">
                    <c:v>Margaret</c:v>
                  </c:pt>
                  <c:pt idx="636">
                    <c:v>Maria</c:v>
                  </c:pt>
                  <c:pt idx="637">
                    <c:v>Marisa</c:v>
                  </c:pt>
                  <c:pt idx="638">
                    <c:v>Mark</c:v>
                  </c:pt>
                  <c:pt idx="639">
                    <c:v>Mary</c:v>
                  </c:pt>
                  <c:pt idx="640">
                    <c:v>Matthew</c:v>
                  </c:pt>
                  <c:pt idx="641">
                    <c:v>Maurice</c:v>
                  </c:pt>
                  <c:pt idx="642">
                    <c:v>Melissa</c:v>
                  </c:pt>
                  <c:pt idx="643">
                    <c:v>Michael</c:v>
                  </c:pt>
                  <c:pt idx="644">
                    <c:v>Michelle</c:v>
                  </c:pt>
                  <c:pt idx="645">
                    <c:v>Miranda</c:v>
                  </c:pt>
                  <c:pt idx="646">
                    <c:v>Natasha</c:v>
                  </c:pt>
                  <c:pt idx="647">
                    <c:v>Nathan</c:v>
                  </c:pt>
                  <c:pt idx="648">
                    <c:v>Nicholas</c:v>
                  </c:pt>
                  <c:pt idx="649">
                    <c:v>Nichole</c:v>
                  </c:pt>
                  <c:pt idx="650">
                    <c:v>Nina</c:v>
                  </c:pt>
                  <c:pt idx="651">
                    <c:v>Paige</c:v>
                  </c:pt>
                  <c:pt idx="652">
                    <c:v>Paul</c:v>
                  </c:pt>
                  <c:pt idx="653">
                    <c:v>Rachel</c:v>
                  </c:pt>
                  <c:pt idx="654">
                    <c:v>Rebecca</c:v>
                  </c:pt>
                  <c:pt idx="655">
                    <c:v>Rhonda</c:v>
                  </c:pt>
                  <c:pt idx="656">
                    <c:v>Richard</c:v>
                  </c:pt>
                  <c:pt idx="657">
                    <c:v>Robert</c:v>
                  </c:pt>
                  <c:pt idx="658">
                    <c:v>Ryan</c:v>
                  </c:pt>
                  <c:pt idx="659">
                    <c:v>Samantha</c:v>
                  </c:pt>
                  <c:pt idx="660">
                    <c:v>Samuel</c:v>
                  </c:pt>
                  <c:pt idx="661">
                    <c:v>Sandra</c:v>
                  </c:pt>
                  <c:pt idx="662">
                    <c:v>Sarah</c:v>
                  </c:pt>
                  <c:pt idx="663">
                    <c:v>Scott</c:v>
                  </c:pt>
                  <c:pt idx="664">
                    <c:v>Shawna</c:v>
                  </c:pt>
                  <c:pt idx="665">
                    <c:v>Sherry</c:v>
                  </c:pt>
                  <c:pt idx="666">
                    <c:v>Sierra</c:v>
                  </c:pt>
                  <c:pt idx="667">
                    <c:v>Stacy</c:v>
                  </c:pt>
                  <c:pt idx="668">
                    <c:v>Stephanie</c:v>
                  </c:pt>
                  <c:pt idx="669">
                    <c:v>Steven</c:v>
                  </c:pt>
                  <c:pt idx="670">
                    <c:v>Sue</c:v>
                  </c:pt>
                  <c:pt idx="671">
                    <c:v>Susan</c:v>
                  </c:pt>
                  <c:pt idx="672">
                    <c:v>Sylvia</c:v>
                  </c:pt>
                  <c:pt idx="673">
                    <c:v>Terrence</c:v>
                  </c:pt>
                  <c:pt idx="674">
                    <c:v>Tiffany</c:v>
                  </c:pt>
                  <c:pt idx="675">
                    <c:v>Tina</c:v>
                  </c:pt>
                  <c:pt idx="676">
                    <c:v>Tracy</c:v>
                  </c:pt>
                  <c:pt idx="677">
                    <c:v>Travis</c:v>
                  </c:pt>
                  <c:pt idx="678">
                    <c:v>Troy</c:v>
                  </c:pt>
                  <c:pt idx="679">
                    <c:v>Tyler</c:v>
                  </c:pt>
                  <c:pt idx="680">
                    <c:v>Valerie</c:v>
                  </c:pt>
                  <c:pt idx="681">
                    <c:v>Victor</c:v>
                  </c:pt>
                  <c:pt idx="682">
                    <c:v>Victoria</c:v>
                  </c:pt>
                  <c:pt idx="683">
                    <c:v>William</c:v>
                  </c:pt>
                  <c:pt idx="684">
                    <c:v>Yolanda</c:v>
                  </c:pt>
                </c:lvl>
                <c:lvl>
                  <c:pt idx="0">
                    <c:v>18-24</c:v>
                  </c:pt>
                  <c:pt idx="122">
                    <c:v>25-34</c:v>
                  </c:pt>
                  <c:pt idx="259">
                    <c:v>35-44</c:v>
                  </c:pt>
                  <c:pt idx="403">
                    <c:v>45-54</c:v>
                  </c:pt>
                  <c:pt idx="540">
                    <c:v>55+</c:v>
                  </c:pt>
                </c:lvl>
              </c:multiLvlStrCache>
            </c:multiLvlStrRef>
          </c:cat>
          <c:val>
            <c:numRef>
              <c:f>'Pivot Tables'!$F$12:$F$702</c:f>
              <c:numCache>
                <c:formatCode>General</c:formatCode>
                <c:ptCount val="685"/>
                <c:pt idx="0">
                  <c:v>464</c:v>
                </c:pt>
                <c:pt idx="1">
                  <c:v>452</c:v>
                </c:pt>
                <c:pt idx="2">
                  <c:v>394.5</c:v>
                </c:pt>
                <c:pt idx="3">
                  <c:v>239</c:v>
                </c:pt>
                <c:pt idx="4">
                  <c:v>369</c:v>
                </c:pt>
                <c:pt idx="5">
                  <c:v>422</c:v>
                </c:pt>
                <c:pt idx="6">
                  <c:v>176</c:v>
                </c:pt>
                <c:pt idx="7">
                  <c:v>166</c:v>
                </c:pt>
                <c:pt idx="8">
                  <c:v>74</c:v>
                </c:pt>
                <c:pt idx="9">
                  <c:v>381</c:v>
                </c:pt>
                <c:pt idx="10">
                  <c:v>348</c:v>
                </c:pt>
                <c:pt idx="11">
                  <c:v>318.5</c:v>
                </c:pt>
                <c:pt idx="12">
                  <c:v>100</c:v>
                </c:pt>
                <c:pt idx="13">
                  <c:v>394</c:v>
                </c:pt>
                <c:pt idx="14">
                  <c:v>227</c:v>
                </c:pt>
                <c:pt idx="15">
                  <c:v>181</c:v>
                </c:pt>
                <c:pt idx="16">
                  <c:v>180</c:v>
                </c:pt>
                <c:pt idx="17">
                  <c:v>38</c:v>
                </c:pt>
                <c:pt idx="18">
                  <c:v>231.66666666666666</c:v>
                </c:pt>
                <c:pt idx="19">
                  <c:v>308</c:v>
                </c:pt>
                <c:pt idx="20">
                  <c:v>328</c:v>
                </c:pt>
                <c:pt idx="21">
                  <c:v>91</c:v>
                </c:pt>
                <c:pt idx="22">
                  <c:v>218.66666666666666</c:v>
                </c:pt>
                <c:pt idx="23">
                  <c:v>69</c:v>
                </c:pt>
                <c:pt idx="24">
                  <c:v>456</c:v>
                </c:pt>
                <c:pt idx="25">
                  <c:v>289.5</c:v>
                </c:pt>
                <c:pt idx="26">
                  <c:v>335</c:v>
                </c:pt>
                <c:pt idx="27">
                  <c:v>57</c:v>
                </c:pt>
                <c:pt idx="28">
                  <c:v>392</c:v>
                </c:pt>
                <c:pt idx="29">
                  <c:v>352.66666666666669</c:v>
                </c:pt>
                <c:pt idx="30">
                  <c:v>267.5</c:v>
                </c:pt>
                <c:pt idx="31">
                  <c:v>338</c:v>
                </c:pt>
                <c:pt idx="32">
                  <c:v>490</c:v>
                </c:pt>
                <c:pt idx="33">
                  <c:v>296</c:v>
                </c:pt>
                <c:pt idx="34">
                  <c:v>391</c:v>
                </c:pt>
                <c:pt idx="35">
                  <c:v>101.5</c:v>
                </c:pt>
                <c:pt idx="36">
                  <c:v>201</c:v>
                </c:pt>
                <c:pt idx="37">
                  <c:v>149</c:v>
                </c:pt>
                <c:pt idx="38">
                  <c:v>379</c:v>
                </c:pt>
                <c:pt idx="39">
                  <c:v>31</c:v>
                </c:pt>
                <c:pt idx="40">
                  <c:v>262</c:v>
                </c:pt>
                <c:pt idx="41">
                  <c:v>193.5</c:v>
                </c:pt>
                <c:pt idx="42">
                  <c:v>383</c:v>
                </c:pt>
                <c:pt idx="43">
                  <c:v>174</c:v>
                </c:pt>
                <c:pt idx="44">
                  <c:v>425</c:v>
                </c:pt>
                <c:pt idx="45">
                  <c:v>327</c:v>
                </c:pt>
                <c:pt idx="46">
                  <c:v>64</c:v>
                </c:pt>
                <c:pt idx="47">
                  <c:v>29</c:v>
                </c:pt>
                <c:pt idx="48">
                  <c:v>221</c:v>
                </c:pt>
                <c:pt idx="49">
                  <c:v>250</c:v>
                </c:pt>
                <c:pt idx="50">
                  <c:v>29</c:v>
                </c:pt>
                <c:pt idx="51">
                  <c:v>486</c:v>
                </c:pt>
                <c:pt idx="52">
                  <c:v>42</c:v>
                </c:pt>
                <c:pt idx="53">
                  <c:v>281</c:v>
                </c:pt>
                <c:pt idx="54">
                  <c:v>125</c:v>
                </c:pt>
                <c:pt idx="55">
                  <c:v>195</c:v>
                </c:pt>
                <c:pt idx="56">
                  <c:v>141</c:v>
                </c:pt>
                <c:pt idx="57">
                  <c:v>249</c:v>
                </c:pt>
                <c:pt idx="58">
                  <c:v>177</c:v>
                </c:pt>
                <c:pt idx="59">
                  <c:v>308</c:v>
                </c:pt>
                <c:pt idx="60">
                  <c:v>278.14285714285717</c:v>
                </c:pt>
                <c:pt idx="61">
                  <c:v>119</c:v>
                </c:pt>
                <c:pt idx="62">
                  <c:v>187</c:v>
                </c:pt>
                <c:pt idx="63">
                  <c:v>120</c:v>
                </c:pt>
                <c:pt idx="64">
                  <c:v>226.66666666666666</c:v>
                </c:pt>
                <c:pt idx="65">
                  <c:v>250</c:v>
                </c:pt>
                <c:pt idx="66">
                  <c:v>114</c:v>
                </c:pt>
                <c:pt idx="67">
                  <c:v>24</c:v>
                </c:pt>
                <c:pt idx="68">
                  <c:v>143</c:v>
                </c:pt>
                <c:pt idx="69">
                  <c:v>166</c:v>
                </c:pt>
                <c:pt idx="70">
                  <c:v>281</c:v>
                </c:pt>
                <c:pt idx="71">
                  <c:v>362</c:v>
                </c:pt>
                <c:pt idx="72">
                  <c:v>410.5</c:v>
                </c:pt>
                <c:pt idx="73">
                  <c:v>230.5</c:v>
                </c:pt>
                <c:pt idx="74">
                  <c:v>216</c:v>
                </c:pt>
                <c:pt idx="75">
                  <c:v>277</c:v>
                </c:pt>
                <c:pt idx="76">
                  <c:v>482</c:v>
                </c:pt>
                <c:pt idx="77">
                  <c:v>36</c:v>
                </c:pt>
                <c:pt idx="78">
                  <c:v>170.33333333333334</c:v>
                </c:pt>
                <c:pt idx="79">
                  <c:v>24</c:v>
                </c:pt>
                <c:pt idx="80">
                  <c:v>336</c:v>
                </c:pt>
                <c:pt idx="81">
                  <c:v>168</c:v>
                </c:pt>
                <c:pt idx="82">
                  <c:v>455</c:v>
                </c:pt>
                <c:pt idx="83">
                  <c:v>260</c:v>
                </c:pt>
                <c:pt idx="84">
                  <c:v>246.33333333333334</c:v>
                </c:pt>
                <c:pt idx="85">
                  <c:v>329</c:v>
                </c:pt>
                <c:pt idx="86">
                  <c:v>200.5</c:v>
                </c:pt>
                <c:pt idx="87">
                  <c:v>210.16666666666666</c:v>
                </c:pt>
                <c:pt idx="88">
                  <c:v>295.5</c:v>
                </c:pt>
                <c:pt idx="89">
                  <c:v>126.5</c:v>
                </c:pt>
                <c:pt idx="90">
                  <c:v>211</c:v>
                </c:pt>
                <c:pt idx="91">
                  <c:v>242</c:v>
                </c:pt>
                <c:pt idx="92">
                  <c:v>242</c:v>
                </c:pt>
                <c:pt idx="93">
                  <c:v>270</c:v>
                </c:pt>
                <c:pt idx="94">
                  <c:v>365.5</c:v>
                </c:pt>
                <c:pt idx="95">
                  <c:v>416</c:v>
                </c:pt>
                <c:pt idx="96">
                  <c:v>65</c:v>
                </c:pt>
                <c:pt idx="97">
                  <c:v>26</c:v>
                </c:pt>
                <c:pt idx="98">
                  <c:v>23</c:v>
                </c:pt>
                <c:pt idx="99">
                  <c:v>463</c:v>
                </c:pt>
                <c:pt idx="100">
                  <c:v>155.33333333333334</c:v>
                </c:pt>
                <c:pt idx="101">
                  <c:v>123</c:v>
                </c:pt>
                <c:pt idx="102">
                  <c:v>444</c:v>
                </c:pt>
                <c:pt idx="103">
                  <c:v>25</c:v>
                </c:pt>
                <c:pt idx="104">
                  <c:v>234</c:v>
                </c:pt>
                <c:pt idx="105">
                  <c:v>201</c:v>
                </c:pt>
                <c:pt idx="106">
                  <c:v>490</c:v>
                </c:pt>
                <c:pt idx="107">
                  <c:v>236</c:v>
                </c:pt>
                <c:pt idx="108">
                  <c:v>128</c:v>
                </c:pt>
                <c:pt idx="109">
                  <c:v>240</c:v>
                </c:pt>
                <c:pt idx="110">
                  <c:v>331.5</c:v>
                </c:pt>
                <c:pt idx="111">
                  <c:v>81</c:v>
                </c:pt>
                <c:pt idx="112">
                  <c:v>23</c:v>
                </c:pt>
                <c:pt idx="113">
                  <c:v>416</c:v>
                </c:pt>
                <c:pt idx="114">
                  <c:v>252</c:v>
                </c:pt>
                <c:pt idx="115">
                  <c:v>59</c:v>
                </c:pt>
                <c:pt idx="116">
                  <c:v>403.5</c:v>
                </c:pt>
                <c:pt idx="117">
                  <c:v>103</c:v>
                </c:pt>
                <c:pt idx="118">
                  <c:v>361</c:v>
                </c:pt>
                <c:pt idx="119">
                  <c:v>416</c:v>
                </c:pt>
                <c:pt idx="120">
                  <c:v>246</c:v>
                </c:pt>
                <c:pt idx="121">
                  <c:v>158.5</c:v>
                </c:pt>
                <c:pt idx="122">
                  <c:v>180.5</c:v>
                </c:pt>
                <c:pt idx="123">
                  <c:v>48</c:v>
                </c:pt>
                <c:pt idx="124">
                  <c:v>259</c:v>
                </c:pt>
                <c:pt idx="125">
                  <c:v>303.5</c:v>
                </c:pt>
                <c:pt idx="126">
                  <c:v>348.5</c:v>
                </c:pt>
                <c:pt idx="127">
                  <c:v>477</c:v>
                </c:pt>
                <c:pt idx="128">
                  <c:v>369.5</c:v>
                </c:pt>
                <c:pt idx="129">
                  <c:v>417</c:v>
                </c:pt>
                <c:pt idx="130">
                  <c:v>376</c:v>
                </c:pt>
                <c:pt idx="131">
                  <c:v>311.5</c:v>
                </c:pt>
                <c:pt idx="132">
                  <c:v>293</c:v>
                </c:pt>
                <c:pt idx="133">
                  <c:v>251</c:v>
                </c:pt>
                <c:pt idx="134">
                  <c:v>152</c:v>
                </c:pt>
                <c:pt idx="135">
                  <c:v>257</c:v>
                </c:pt>
                <c:pt idx="136">
                  <c:v>88</c:v>
                </c:pt>
                <c:pt idx="137">
                  <c:v>87</c:v>
                </c:pt>
                <c:pt idx="138">
                  <c:v>322</c:v>
                </c:pt>
                <c:pt idx="139">
                  <c:v>13</c:v>
                </c:pt>
                <c:pt idx="140">
                  <c:v>449</c:v>
                </c:pt>
                <c:pt idx="141">
                  <c:v>366</c:v>
                </c:pt>
                <c:pt idx="142">
                  <c:v>12</c:v>
                </c:pt>
                <c:pt idx="143">
                  <c:v>172</c:v>
                </c:pt>
                <c:pt idx="144">
                  <c:v>364</c:v>
                </c:pt>
                <c:pt idx="145">
                  <c:v>411</c:v>
                </c:pt>
                <c:pt idx="146">
                  <c:v>360</c:v>
                </c:pt>
                <c:pt idx="147">
                  <c:v>321</c:v>
                </c:pt>
                <c:pt idx="148">
                  <c:v>483</c:v>
                </c:pt>
                <c:pt idx="149">
                  <c:v>180.5</c:v>
                </c:pt>
                <c:pt idx="150">
                  <c:v>248</c:v>
                </c:pt>
                <c:pt idx="151">
                  <c:v>396.66666666666669</c:v>
                </c:pt>
                <c:pt idx="152">
                  <c:v>257</c:v>
                </c:pt>
                <c:pt idx="153">
                  <c:v>119</c:v>
                </c:pt>
                <c:pt idx="154">
                  <c:v>278.5</c:v>
                </c:pt>
                <c:pt idx="155">
                  <c:v>71</c:v>
                </c:pt>
                <c:pt idx="156">
                  <c:v>127</c:v>
                </c:pt>
                <c:pt idx="157">
                  <c:v>484</c:v>
                </c:pt>
                <c:pt idx="158">
                  <c:v>136</c:v>
                </c:pt>
                <c:pt idx="159">
                  <c:v>421</c:v>
                </c:pt>
                <c:pt idx="160">
                  <c:v>479</c:v>
                </c:pt>
                <c:pt idx="161">
                  <c:v>198</c:v>
                </c:pt>
                <c:pt idx="162">
                  <c:v>454</c:v>
                </c:pt>
                <c:pt idx="163">
                  <c:v>446</c:v>
                </c:pt>
                <c:pt idx="164">
                  <c:v>29</c:v>
                </c:pt>
                <c:pt idx="165">
                  <c:v>446</c:v>
                </c:pt>
                <c:pt idx="166">
                  <c:v>15</c:v>
                </c:pt>
                <c:pt idx="167">
                  <c:v>474</c:v>
                </c:pt>
                <c:pt idx="168">
                  <c:v>347.5</c:v>
                </c:pt>
                <c:pt idx="169">
                  <c:v>415.5</c:v>
                </c:pt>
                <c:pt idx="170">
                  <c:v>50</c:v>
                </c:pt>
                <c:pt idx="171">
                  <c:v>243</c:v>
                </c:pt>
                <c:pt idx="172">
                  <c:v>344</c:v>
                </c:pt>
                <c:pt idx="173">
                  <c:v>424</c:v>
                </c:pt>
                <c:pt idx="174">
                  <c:v>250</c:v>
                </c:pt>
                <c:pt idx="175">
                  <c:v>148.25</c:v>
                </c:pt>
                <c:pt idx="176">
                  <c:v>386</c:v>
                </c:pt>
                <c:pt idx="177">
                  <c:v>272</c:v>
                </c:pt>
                <c:pt idx="178">
                  <c:v>304</c:v>
                </c:pt>
                <c:pt idx="179">
                  <c:v>320</c:v>
                </c:pt>
                <c:pt idx="180">
                  <c:v>351.5</c:v>
                </c:pt>
                <c:pt idx="181">
                  <c:v>352</c:v>
                </c:pt>
                <c:pt idx="182">
                  <c:v>30</c:v>
                </c:pt>
                <c:pt idx="183">
                  <c:v>277.5</c:v>
                </c:pt>
                <c:pt idx="184">
                  <c:v>112</c:v>
                </c:pt>
                <c:pt idx="185">
                  <c:v>236.28571428571428</c:v>
                </c:pt>
                <c:pt idx="186">
                  <c:v>455</c:v>
                </c:pt>
                <c:pt idx="187">
                  <c:v>91</c:v>
                </c:pt>
                <c:pt idx="188">
                  <c:v>23</c:v>
                </c:pt>
                <c:pt idx="189">
                  <c:v>129</c:v>
                </c:pt>
                <c:pt idx="190">
                  <c:v>285</c:v>
                </c:pt>
                <c:pt idx="191">
                  <c:v>182</c:v>
                </c:pt>
                <c:pt idx="192">
                  <c:v>158</c:v>
                </c:pt>
                <c:pt idx="193">
                  <c:v>277</c:v>
                </c:pt>
                <c:pt idx="194">
                  <c:v>297</c:v>
                </c:pt>
                <c:pt idx="195">
                  <c:v>171</c:v>
                </c:pt>
                <c:pt idx="196">
                  <c:v>249</c:v>
                </c:pt>
                <c:pt idx="197">
                  <c:v>267</c:v>
                </c:pt>
                <c:pt idx="198">
                  <c:v>461</c:v>
                </c:pt>
                <c:pt idx="199">
                  <c:v>75</c:v>
                </c:pt>
                <c:pt idx="200">
                  <c:v>168.5</c:v>
                </c:pt>
                <c:pt idx="201">
                  <c:v>163</c:v>
                </c:pt>
                <c:pt idx="202">
                  <c:v>127</c:v>
                </c:pt>
                <c:pt idx="203">
                  <c:v>168</c:v>
                </c:pt>
                <c:pt idx="204">
                  <c:v>138</c:v>
                </c:pt>
                <c:pt idx="205">
                  <c:v>447</c:v>
                </c:pt>
                <c:pt idx="206">
                  <c:v>491</c:v>
                </c:pt>
                <c:pt idx="207">
                  <c:v>420</c:v>
                </c:pt>
                <c:pt idx="208">
                  <c:v>498</c:v>
                </c:pt>
                <c:pt idx="209">
                  <c:v>173</c:v>
                </c:pt>
                <c:pt idx="210">
                  <c:v>285</c:v>
                </c:pt>
                <c:pt idx="211">
                  <c:v>56</c:v>
                </c:pt>
                <c:pt idx="212">
                  <c:v>147</c:v>
                </c:pt>
                <c:pt idx="213">
                  <c:v>252</c:v>
                </c:pt>
                <c:pt idx="214">
                  <c:v>280</c:v>
                </c:pt>
                <c:pt idx="215">
                  <c:v>186</c:v>
                </c:pt>
                <c:pt idx="216">
                  <c:v>265.5</c:v>
                </c:pt>
                <c:pt idx="217">
                  <c:v>416</c:v>
                </c:pt>
                <c:pt idx="218">
                  <c:v>211</c:v>
                </c:pt>
                <c:pt idx="219">
                  <c:v>411.5</c:v>
                </c:pt>
                <c:pt idx="220">
                  <c:v>344.66666666666669</c:v>
                </c:pt>
                <c:pt idx="221">
                  <c:v>356</c:v>
                </c:pt>
                <c:pt idx="222">
                  <c:v>194</c:v>
                </c:pt>
                <c:pt idx="223">
                  <c:v>131</c:v>
                </c:pt>
                <c:pt idx="224">
                  <c:v>453</c:v>
                </c:pt>
                <c:pt idx="225">
                  <c:v>325</c:v>
                </c:pt>
                <c:pt idx="226">
                  <c:v>288.66666666666669</c:v>
                </c:pt>
                <c:pt idx="227">
                  <c:v>263.66666666666669</c:v>
                </c:pt>
                <c:pt idx="228">
                  <c:v>283</c:v>
                </c:pt>
                <c:pt idx="229">
                  <c:v>420</c:v>
                </c:pt>
                <c:pt idx="230">
                  <c:v>174</c:v>
                </c:pt>
                <c:pt idx="231">
                  <c:v>263</c:v>
                </c:pt>
                <c:pt idx="232">
                  <c:v>23</c:v>
                </c:pt>
                <c:pt idx="233">
                  <c:v>388.5</c:v>
                </c:pt>
                <c:pt idx="234">
                  <c:v>168</c:v>
                </c:pt>
                <c:pt idx="235">
                  <c:v>381.5</c:v>
                </c:pt>
                <c:pt idx="236">
                  <c:v>455</c:v>
                </c:pt>
                <c:pt idx="237">
                  <c:v>96</c:v>
                </c:pt>
                <c:pt idx="238">
                  <c:v>246.5</c:v>
                </c:pt>
                <c:pt idx="239">
                  <c:v>23</c:v>
                </c:pt>
                <c:pt idx="240">
                  <c:v>258.66666666666669</c:v>
                </c:pt>
                <c:pt idx="241">
                  <c:v>84</c:v>
                </c:pt>
                <c:pt idx="242">
                  <c:v>73</c:v>
                </c:pt>
                <c:pt idx="243">
                  <c:v>189.5</c:v>
                </c:pt>
                <c:pt idx="244">
                  <c:v>437</c:v>
                </c:pt>
                <c:pt idx="245">
                  <c:v>273.5</c:v>
                </c:pt>
                <c:pt idx="246">
                  <c:v>425</c:v>
                </c:pt>
                <c:pt idx="247">
                  <c:v>11</c:v>
                </c:pt>
                <c:pt idx="248">
                  <c:v>410</c:v>
                </c:pt>
                <c:pt idx="249">
                  <c:v>102</c:v>
                </c:pt>
                <c:pt idx="250">
                  <c:v>254</c:v>
                </c:pt>
                <c:pt idx="251">
                  <c:v>318</c:v>
                </c:pt>
                <c:pt idx="252">
                  <c:v>247.5</c:v>
                </c:pt>
                <c:pt idx="253">
                  <c:v>312</c:v>
                </c:pt>
                <c:pt idx="254">
                  <c:v>448</c:v>
                </c:pt>
                <c:pt idx="255">
                  <c:v>265.5</c:v>
                </c:pt>
                <c:pt idx="256">
                  <c:v>120</c:v>
                </c:pt>
                <c:pt idx="257">
                  <c:v>429</c:v>
                </c:pt>
                <c:pt idx="258">
                  <c:v>326</c:v>
                </c:pt>
                <c:pt idx="259">
                  <c:v>35</c:v>
                </c:pt>
                <c:pt idx="260">
                  <c:v>386</c:v>
                </c:pt>
                <c:pt idx="261">
                  <c:v>221</c:v>
                </c:pt>
                <c:pt idx="262">
                  <c:v>311</c:v>
                </c:pt>
                <c:pt idx="263">
                  <c:v>157</c:v>
                </c:pt>
                <c:pt idx="264">
                  <c:v>182</c:v>
                </c:pt>
                <c:pt idx="265">
                  <c:v>237.75</c:v>
                </c:pt>
                <c:pt idx="266">
                  <c:v>49</c:v>
                </c:pt>
                <c:pt idx="267">
                  <c:v>186.5</c:v>
                </c:pt>
                <c:pt idx="268">
                  <c:v>176</c:v>
                </c:pt>
                <c:pt idx="269">
                  <c:v>221</c:v>
                </c:pt>
                <c:pt idx="270">
                  <c:v>435</c:v>
                </c:pt>
                <c:pt idx="271">
                  <c:v>163.33333333333334</c:v>
                </c:pt>
                <c:pt idx="272">
                  <c:v>362</c:v>
                </c:pt>
                <c:pt idx="273">
                  <c:v>382</c:v>
                </c:pt>
                <c:pt idx="274">
                  <c:v>46</c:v>
                </c:pt>
                <c:pt idx="275">
                  <c:v>129</c:v>
                </c:pt>
                <c:pt idx="276">
                  <c:v>219</c:v>
                </c:pt>
                <c:pt idx="277">
                  <c:v>32</c:v>
                </c:pt>
                <c:pt idx="278">
                  <c:v>137</c:v>
                </c:pt>
                <c:pt idx="279">
                  <c:v>383.5</c:v>
                </c:pt>
                <c:pt idx="280">
                  <c:v>109</c:v>
                </c:pt>
                <c:pt idx="281">
                  <c:v>240.5</c:v>
                </c:pt>
                <c:pt idx="282">
                  <c:v>161</c:v>
                </c:pt>
                <c:pt idx="283">
                  <c:v>266</c:v>
                </c:pt>
                <c:pt idx="284">
                  <c:v>454</c:v>
                </c:pt>
                <c:pt idx="285">
                  <c:v>380</c:v>
                </c:pt>
                <c:pt idx="286">
                  <c:v>225</c:v>
                </c:pt>
                <c:pt idx="287">
                  <c:v>238</c:v>
                </c:pt>
                <c:pt idx="288">
                  <c:v>336</c:v>
                </c:pt>
                <c:pt idx="289">
                  <c:v>283</c:v>
                </c:pt>
                <c:pt idx="290">
                  <c:v>301</c:v>
                </c:pt>
                <c:pt idx="291">
                  <c:v>91.5</c:v>
                </c:pt>
                <c:pt idx="292">
                  <c:v>353.5</c:v>
                </c:pt>
                <c:pt idx="293">
                  <c:v>492</c:v>
                </c:pt>
                <c:pt idx="294">
                  <c:v>337</c:v>
                </c:pt>
                <c:pt idx="295">
                  <c:v>69</c:v>
                </c:pt>
                <c:pt idx="296">
                  <c:v>246</c:v>
                </c:pt>
                <c:pt idx="297">
                  <c:v>436</c:v>
                </c:pt>
                <c:pt idx="298">
                  <c:v>217</c:v>
                </c:pt>
                <c:pt idx="299">
                  <c:v>155</c:v>
                </c:pt>
                <c:pt idx="300">
                  <c:v>48.5</c:v>
                </c:pt>
                <c:pt idx="301">
                  <c:v>73</c:v>
                </c:pt>
                <c:pt idx="302">
                  <c:v>199</c:v>
                </c:pt>
                <c:pt idx="303">
                  <c:v>233</c:v>
                </c:pt>
                <c:pt idx="304">
                  <c:v>294</c:v>
                </c:pt>
                <c:pt idx="305">
                  <c:v>210.75</c:v>
                </c:pt>
                <c:pt idx="306">
                  <c:v>227</c:v>
                </c:pt>
                <c:pt idx="307">
                  <c:v>447</c:v>
                </c:pt>
                <c:pt idx="308">
                  <c:v>14</c:v>
                </c:pt>
                <c:pt idx="309">
                  <c:v>148</c:v>
                </c:pt>
                <c:pt idx="310">
                  <c:v>44</c:v>
                </c:pt>
                <c:pt idx="311">
                  <c:v>160</c:v>
                </c:pt>
                <c:pt idx="312">
                  <c:v>10</c:v>
                </c:pt>
                <c:pt idx="313">
                  <c:v>173</c:v>
                </c:pt>
                <c:pt idx="314">
                  <c:v>122.5</c:v>
                </c:pt>
                <c:pt idx="315">
                  <c:v>122</c:v>
                </c:pt>
                <c:pt idx="316">
                  <c:v>480</c:v>
                </c:pt>
                <c:pt idx="317">
                  <c:v>167</c:v>
                </c:pt>
                <c:pt idx="318">
                  <c:v>72.5</c:v>
                </c:pt>
                <c:pt idx="319">
                  <c:v>291</c:v>
                </c:pt>
                <c:pt idx="320">
                  <c:v>188</c:v>
                </c:pt>
                <c:pt idx="321">
                  <c:v>247.5</c:v>
                </c:pt>
                <c:pt idx="322">
                  <c:v>386</c:v>
                </c:pt>
                <c:pt idx="323">
                  <c:v>224.5</c:v>
                </c:pt>
                <c:pt idx="324">
                  <c:v>275</c:v>
                </c:pt>
                <c:pt idx="325">
                  <c:v>187</c:v>
                </c:pt>
                <c:pt idx="326">
                  <c:v>138</c:v>
                </c:pt>
                <c:pt idx="327">
                  <c:v>185</c:v>
                </c:pt>
                <c:pt idx="328">
                  <c:v>298.83333333333331</c:v>
                </c:pt>
                <c:pt idx="329">
                  <c:v>404.75</c:v>
                </c:pt>
                <c:pt idx="330">
                  <c:v>208</c:v>
                </c:pt>
                <c:pt idx="331">
                  <c:v>415</c:v>
                </c:pt>
                <c:pt idx="332">
                  <c:v>364</c:v>
                </c:pt>
                <c:pt idx="333">
                  <c:v>358</c:v>
                </c:pt>
                <c:pt idx="334">
                  <c:v>163</c:v>
                </c:pt>
                <c:pt idx="335">
                  <c:v>53</c:v>
                </c:pt>
                <c:pt idx="336">
                  <c:v>456</c:v>
                </c:pt>
                <c:pt idx="337">
                  <c:v>275</c:v>
                </c:pt>
                <c:pt idx="338">
                  <c:v>478</c:v>
                </c:pt>
                <c:pt idx="339">
                  <c:v>166</c:v>
                </c:pt>
                <c:pt idx="340">
                  <c:v>374.5</c:v>
                </c:pt>
                <c:pt idx="341">
                  <c:v>102</c:v>
                </c:pt>
                <c:pt idx="342">
                  <c:v>404</c:v>
                </c:pt>
                <c:pt idx="343">
                  <c:v>175</c:v>
                </c:pt>
                <c:pt idx="344">
                  <c:v>121</c:v>
                </c:pt>
                <c:pt idx="345">
                  <c:v>212.5</c:v>
                </c:pt>
                <c:pt idx="346">
                  <c:v>115</c:v>
                </c:pt>
                <c:pt idx="347">
                  <c:v>478</c:v>
                </c:pt>
                <c:pt idx="348">
                  <c:v>85</c:v>
                </c:pt>
                <c:pt idx="349">
                  <c:v>439</c:v>
                </c:pt>
                <c:pt idx="350">
                  <c:v>307</c:v>
                </c:pt>
                <c:pt idx="351">
                  <c:v>401</c:v>
                </c:pt>
                <c:pt idx="352">
                  <c:v>347</c:v>
                </c:pt>
                <c:pt idx="353">
                  <c:v>365</c:v>
                </c:pt>
                <c:pt idx="354">
                  <c:v>297</c:v>
                </c:pt>
                <c:pt idx="355">
                  <c:v>84.5</c:v>
                </c:pt>
                <c:pt idx="356">
                  <c:v>228</c:v>
                </c:pt>
                <c:pt idx="357">
                  <c:v>174.66666666666666</c:v>
                </c:pt>
                <c:pt idx="358">
                  <c:v>315</c:v>
                </c:pt>
                <c:pt idx="359">
                  <c:v>417</c:v>
                </c:pt>
                <c:pt idx="360">
                  <c:v>237.55555555555554</c:v>
                </c:pt>
                <c:pt idx="361">
                  <c:v>295</c:v>
                </c:pt>
                <c:pt idx="362">
                  <c:v>197</c:v>
                </c:pt>
                <c:pt idx="363">
                  <c:v>303</c:v>
                </c:pt>
                <c:pt idx="364">
                  <c:v>331</c:v>
                </c:pt>
                <c:pt idx="365">
                  <c:v>292</c:v>
                </c:pt>
                <c:pt idx="366">
                  <c:v>235</c:v>
                </c:pt>
                <c:pt idx="367">
                  <c:v>274</c:v>
                </c:pt>
                <c:pt idx="368">
                  <c:v>301</c:v>
                </c:pt>
                <c:pt idx="369">
                  <c:v>352.66666666666669</c:v>
                </c:pt>
                <c:pt idx="370">
                  <c:v>176</c:v>
                </c:pt>
                <c:pt idx="371">
                  <c:v>10</c:v>
                </c:pt>
                <c:pt idx="372">
                  <c:v>252.5</c:v>
                </c:pt>
                <c:pt idx="373">
                  <c:v>386</c:v>
                </c:pt>
                <c:pt idx="374">
                  <c:v>126.5</c:v>
                </c:pt>
                <c:pt idx="375">
                  <c:v>480</c:v>
                </c:pt>
                <c:pt idx="376">
                  <c:v>439</c:v>
                </c:pt>
                <c:pt idx="377">
                  <c:v>236</c:v>
                </c:pt>
                <c:pt idx="378">
                  <c:v>419</c:v>
                </c:pt>
                <c:pt idx="379">
                  <c:v>183</c:v>
                </c:pt>
                <c:pt idx="380">
                  <c:v>445</c:v>
                </c:pt>
                <c:pt idx="381">
                  <c:v>253</c:v>
                </c:pt>
                <c:pt idx="382">
                  <c:v>167</c:v>
                </c:pt>
                <c:pt idx="383">
                  <c:v>264</c:v>
                </c:pt>
                <c:pt idx="384">
                  <c:v>143</c:v>
                </c:pt>
                <c:pt idx="385">
                  <c:v>348</c:v>
                </c:pt>
                <c:pt idx="386">
                  <c:v>307</c:v>
                </c:pt>
                <c:pt idx="387">
                  <c:v>281</c:v>
                </c:pt>
                <c:pt idx="388">
                  <c:v>186</c:v>
                </c:pt>
                <c:pt idx="389">
                  <c:v>140</c:v>
                </c:pt>
                <c:pt idx="390">
                  <c:v>475</c:v>
                </c:pt>
                <c:pt idx="391">
                  <c:v>35</c:v>
                </c:pt>
                <c:pt idx="392">
                  <c:v>133</c:v>
                </c:pt>
                <c:pt idx="393">
                  <c:v>197</c:v>
                </c:pt>
                <c:pt idx="394">
                  <c:v>123</c:v>
                </c:pt>
                <c:pt idx="395">
                  <c:v>180</c:v>
                </c:pt>
                <c:pt idx="396">
                  <c:v>433</c:v>
                </c:pt>
                <c:pt idx="397">
                  <c:v>244</c:v>
                </c:pt>
                <c:pt idx="398">
                  <c:v>304</c:v>
                </c:pt>
                <c:pt idx="399">
                  <c:v>144</c:v>
                </c:pt>
                <c:pt idx="400">
                  <c:v>227</c:v>
                </c:pt>
                <c:pt idx="401">
                  <c:v>17</c:v>
                </c:pt>
                <c:pt idx="402">
                  <c:v>175</c:v>
                </c:pt>
                <c:pt idx="403">
                  <c:v>145</c:v>
                </c:pt>
                <c:pt idx="404">
                  <c:v>48</c:v>
                </c:pt>
                <c:pt idx="405">
                  <c:v>53</c:v>
                </c:pt>
                <c:pt idx="406">
                  <c:v>485</c:v>
                </c:pt>
                <c:pt idx="407">
                  <c:v>424</c:v>
                </c:pt>
                <c:pt idx="408">
                  <c:v>199</c:v>
                </c:pt>
                <c:pt idx="409">
                  <c:v>254</c:v>
                </c:pt>
                <c:pt idx="410">
                  <c:v>459</c:v>
                </c:pt>
                <c:pt idx="411">
                  <c:v>333</c:v>
                </c:pt>
                <c:pt idx="412">
                  <c:v>327</c:v>
                </c:pt>
                <c:pt idx="413">
                  <c:v>214</c:v>
                </c:pt>
                <c:pt idx="414">
                  <c:v>205</c:v>
                </c:pt>
                <c:pt idx="415">
                  <c:v>45.5</c:v>
                </c:pt>
                <c:pt idx="416">
                  <c:v>33</c:v>
                </c:pt>
                <c:pt idx="417">
                  <c:v>235.75</c:v>
                </c:pt>
                <c:pt idx="418">
                  <c:v>299</c:v>
                </c:pt>
                <c:pt idx="419">
                  <c:v>460</c:v>
                </c:pt>
                <c:pt idx="420">
                  <c:v>173</c:v>
                </c:pt>
                <c:pt idx="421">
                  <c:v>12</c:v>
                </c:pt>
                <c:pt idx="422">
                  <c:v>315</c:v>
                </c:pt>
                <c:pt idx="423">
                  <c:v>154</c:v>
                </c:pt>
                <c:pt idx="424">
                  <c:v>267</c:v>
                </c:pt>
                <c:pt idx="425">
                  <c:v>328</c:v>
                </c:pt>
                <c:pt idx="426">
                  <c:v>309</c:v>
                </c:pt>
                <c:pt idx="427">
                  <c:v>139</c:v>
                </c:pt>
                <c:pt idx="428">
                  <c:v>278</c:v>
                </c:pt>
                <c:pt idx="429">
                  <c:v>200</c:v>
                </c:pt>
                <c:pt idx="430">
                  <c:v>299</c:v>
                </c:pt>
                <c:pt idx="431">
                  <c:v>391</c:v>
                </c:pt>
                <c:pt idx="432">
                  <c:v>222</c:v>
                </c:pt>
                <c:pt idx="433">
                  <c:v>199.5</c:v>
                </c:pt>
                <c:pt idx="434">
                  <c:v>419</c:v>
                </c:pt>
                <c:pt idx="435">
                  <c:v>240</c:v>
                </c:pt>
                <c:pt idx="436">
                  <c:v>178</c:v>
                </c:pt>
                <c:pt idx="437">
                  <c:v>358</c:v>
                </c:pt>
                <c:pt idx="438">
                  <c:v>243</c:v>
                </c:pt>
                <c:pt idx="439">
                  <c:v>219</c:v>
                </c:pt>
                <c:pt idx="440">
                  <c:v>259.5</c:v>
                </c:pt>
                <c:pt idx="441">
                  <c:v>183</c:v>
                </c:pt>
                <c:pt idx="442">
                  <c:v>436</c:v>
                </c:pt>
                <c:pt idx="443">
                  <c:v>229.5</c:v>
                </c:pt>
                <c:pt idx="444">
                  <c:v>339</c:v>
                </c:pt>
                <c:pt idx="445">
                  <c:v>165</c:v>
                </c:pt>
                <c:pt idx="446">
                  <c:v>491</c:v>
                </c:pt>
                <c:pt idx="447">
                  <c:v>281</c:v>
                </c:pt>
                <c:pt idx="448">
                  <c:v>196</c:v>
                </c:pt>
                <c:pt idx="449">
                  <c:v>256</c:v>
                </c:pt>
                <c:pt idx="450">
                  <c:v>451</c:v>
                </c:pt>
                <c:pt idx="451">
                  <c:v>81</c:v>
                </c:pt>
                <c:pt idx="452">
                  <c:v>343</c:v>
                </c:pt>
                <c:pt idx="453">
                  <c:v>281</c:v>
                </c:pt>
                <c:pt idx="454">
                  <c:v>249.66666666666666</c:v>
                </c:pt>
                <c:pt idx="455">
                  <c:v>487</c:v>
                </c:pt>
                <c:pt idx="456">
                  <c:v>477</c:v>
                </c:pt>
                <c:pt idx="457">
                  <c:v>88</c:v>
                </c:pt>
                <c:pt idx="458">
                  <c:v>238</c:v>
                </c:pt>
                <c:pt idx="459">
                  <c:v>474</c:v>
                </c:pt>
                <c:pt idx="460">
                  <c:v>192</c:v>
                </c:pt>
                <c:pt idx="461">
                  <c:v>447</c:v>
                </c:pt>
                <c:pt idx="462">
                  <c:v>496</c:v>
                </c:pt>
                <c:pt idx="463">
                  <c:v>195</c:v>
                </c:pt>
                <c:pt idx="464">
                  <c:v>198.6</c:v>
                </c:pt>
                <c:pt idx="465">
                  <c:v>235</c:v>
                </c:pt>
                <c:pt idx="466">
                  <c:v>69</c:v>
                </c:pt>
                <c:pt idx="467">
                  <c:v>314</c:v>
                </c:pt>
                <c:pt idx="468">
                  <c:v>192.83333333333334</c:v>
                </c:pt>
                <c:pt idx="469">
                  <c:v>83</c:v>
                </c:pt>
                <c:pt idx="470">
                  <c:v>292</c:v>
                </c:pt>
                <c:pt idx="471">
                  <c:v>487</c:v>
                </c:pt>
                <c:pt idx="472">
                  <c:v>459</c:v>
                </c:pt>
                <c:pt idx="473">
                  <c:v>215</c:v>
                </c:pt>
                <c:pt idx="474">
                  <c:v>478</c:v>
                </c:pt>
                <c:pt idx="475">
                  <c:v>210</c:v>
                </c:pt>
                <c:pt idx="476">
                  <c:v>317.33333333333331</c:v>
                </c:pt>
                <c:pt idx="477">
                  <c:v>54</c:v>
                </c:pt>
                <c:pt idx="478">
                  <c:v>132</c:v>
                </c:pt>
                <c:pt idx="479">
                  <c:v>173.5</c:v>
                </c:pt>
                <c:pt idx="480">
                  <c:v>124</c:v>
                </c:pt>
                <c:pt idx="481">
                  <c:v>108</c:v>
                </c:pt>
                <c:pt idx="482">
                  <c:v>214.33333333333334</c:v>
                </c:pt>
                <c:pt idx="483">
                  <c:v>312</c:v>
                </c:pt>
                <c:pt idx="484">
                  <c:v>390</c:v>
                </c:pt>
                <c:pt idx="485">
                  <c:v>141</c:v>
                </c:pt>
                <c:pt idx="486">
                  <c:v>413</c:v>
                </c:pt>
                <c:pt idx="487">
                  <c:v>253</c:v>
                </c:pt>
                <c:pt idx="488">
                  <c:v>396.5</c:v>
                </c:pt>
                <c:pt idx="489">
                  <c:v>55</c:v>
                </c:pt>
                <c:pt idx="490">
                  <c:v>74</c:v>
                </c:pt>
                <c:pt idx="491">
                  <c:v>171</c:v>
                </c:pt>
                <c:pt idx="492">
                  <c:v>204</c:v>
                </c:pt>
                <c:pt idx="493">
                  <c:v>214</c:v>
                </c:pt>
                <c:pt idx="494">
                  <c:v>196</c:v>
                </c:pt>
                <c:pt idx="495">
                  <c:v>352</c:v>
                </c:pt>
                <c:pt idx="496">
                  <c:v>348</c:v>
                </c:pt>
                <c:pt idx="497">
                  <c:v>478</c:v>
                </c:pt>
                <c:pt idx="498">
                  <c:v>159.16666666666666</c:v>
                </c:pt>
                <c:pt idx="499">
                  <c:v>84</c:v>
                </c:pt>
                <c:pt idx="500">
                  <c:v>185.5</c:v>
                </c:pt>
                <c:pt idx="501">
                  <c:v>235.5</c:v>
                </c:pt>
                <c:pt idx="502">
                  <c:v>201.33333333333334</c:v>
                </c:pt>
                <c:pt idx="503">
                  <c:v>332</c:v>
                </c:pt>
                <c:pt idx="504">
                  <c:v>385</c:v>
                </c:pt>
                <c:pt idx="505">
                  <c:v>348</c:v>
                </c:pt>
                <c:pt idx="506">
                  <c:v>225.5</c:v>
                </c:pt>
                <c:pt idx="507">
                  <c:v>136</c:v>
                </c:pt>
                <c:pt idx="508">
                  <c:v>243</c:v>
                </c:pt>
                <c:pt idx="509">
                  <c:v>500</c:v>
                </c:pt>
                <c:pt idx="510">
                  <c:v>411</c:v>
                </c:pt>
                <c:pt idx="511">
                  <c:v>272</c:v>
                </c:pt>
                <c:pt idx="512">
                  <c:v>47</c:v>
                </c:pt>
                <c:pt idx="513">
                  <c:v>291.33333333333331</c:v>
                </c:pt>
                <c:pt idx="514">
                  <c:v>258</c:v>
                </c:pt>
                <c:pt idx="515">
                  <c:v>159.5</c:v>
                </c:pt>
                <c:pt idx="516">
                  <c:v>233</c:v>
                </c:pt>
                <c:pt idx="517">
                  <c:v>145</c:v>
                </c:pt>
                <c:pt idx="518">
                  <c:v>344</c:v>
                </c:pt>
                <c:pt idx="519">
                  <c:v>273.33333333333331</c:v>
                </c:pt>
                <c:pt idx="520">
                  <c:v>123</c:v>
                </c:pt>
                <c:pt idx="521">
                  <c:v>217</c:v>
                </c:pt>
                <c:pt idx="522">
                  <c:v>298</c:v>
                </c:pt>
                <c:pt idx="523">
                  <c:v>301</c:v>
                </c:pt>
                <c:pt idx="524">
                  <c:v>247</c:v>
                </c:pt>
                <c:pt idx="525">
                  <c:v>131</c:v>
                </c:pt>
                <c:pt idx="526">
                  <c:v>180.5</c:v>
                </c:pt>
                <c:pt idx="527">
                  <c:v>30</c:v>
                </c:pt>
                <c:pt idx="528">
                  <c:v>449</c:v>
                </c:pt>
                <c:pt idx="529">
                  <c:v>183</c:v>
                </c:pt>
                <c:pt idx="530">
                  <c:v>285</c:v>
                </c:pt>
                <c:pt idx="531">
                  <c:v>466</c:v>
                </c:pt>
                <c:pt idx="532">
                  <c:v>53</c:v>
                </c:pt>
                <c:pt idx="533">
                  <c:v>452</c:v>
                </c:pt>
                <c:pt idx="534">
                  <c:v>420</c:v>
                </c:pt>
                <c:pt idx="535">
                  <c:v>474</c:v>
                </c:pt>
                <c:pt idx="536">
                  <c:v>162</c:v>
                </c:pt>
                <c:pt idx="537">
                  <c:v>451</c:v>
                </c:pt>
                <c:pt idx="538">
                  <c:v>357.5</c:v>
                </c:pt>
                <c:pt idx="539">
                  <c:v>235</c:v>
                </c:pt>
                <c:pt idx="540">
                  <c:v>466</c:v>
                </c:pt>
                <c:pt idx="541">
                  <c:v>336</c:v>
                </c:pt>
                <c:pt idx="542">
                  <c:v>317</c:v>
                </c:pt>
                <c:pt idx="543">
                  <c:v>413</c:v>
                </c:pt>
                <c:pt idx="544">
                  <c:v>248</c:v>
                </c:pt>
                <c:pt idx="545">
                  <c:v>426</c:v>
                </c:pt>
                <c:pt idx="546">
                  <c:v>390</c:v>
                </c:pt>
                <c:pt idx="547">
                  <c:v>313</c:v>
                </c:pt>
                <c:pt idx="548">
                  <c:v>407.5</c:v>
                </c:pt>
                <c:pt idx="549">
                  <c:v>61</c:v>
                </c:pt>
                <c:pt idx="550">
                  <c:v>154</c:v>
                </c:pt>
                <c:pt idx="551">
                  <c:v>305</c:v>
                </c:pt>
                <c:pt idx="552">
                  <c:v>150</c:v>
                </c:pt>
                <c:pt idx="553">
                  <c:v>291.5</c:v>
                </c:pt>
                <c:pt idx="554">
                  <c:v>52</c:v>
                </c:pt>
                <c:pt idx="555">
                  <c:v>161.75</c:v>
                </c:pt>
                <c:pt idx="556">
                  <c:v>131</c:v>
                </c:pt>
                <c:pt idx="557">
                  <c:v>419</c:v>
                </c:pt>
                <c:pt idx="558">
                  <c:v>280</c:v>
                </c:pt>
                <c:pt idx="559">
                  <c:v>101</c:v>
                </c:pt>
                <c:pt idx="560">
                  <c:v>286</c:v>
                </c:pt>
                <c:pt idx="561">
                  <c:v>266</c:v>
                </c:pt>
                <c:pt idx="562">
                  <c:v>416</c:v>
                </c:pt>
                <c:pt idx="563">
                  <c:v>456</c:v>
                </c:pt>
                <c:pt idx="564">
                  <c:v>376</c:v>
                </c:pt>
                <c:pt idx="565">
                  <c:v>164</c:v>
                </c:pt>
                <c:pt idx="566">
                  <c:v>396</c:v>
                </c:pt>
                <c:pt idx="567">
                  <c:v>496</c:v>
                </c:pt>
                <c:pt idx="568">
                  <c:v>33</c:v>
                </c:pt>
                <c:pt idx="569">
                  <c:v>415</c:v>
                </c:pt>
                <c:pt idx="570">
                  <c:v>97</c:v>
                </c:pt>
                <c:pt idx="571">
                  <c:v>359</c:v>
                </c:pt>
                <c:pt idx="572">
                  <c:v>289</c:v>
                </c:pt>
                <c:pt idx="573">
                  <c:v>349.33333333333331</c:v>
                </c:pt>
                <c:pt idx="574">
                  <c:v>231.25</c:v>
                </c:pt>
                <c:pt idx="575">
                  <c:v>426</c:v>
                </c:pt>
                <c:pt idx="576">
                  <c:v>187</c:v>
                </c:pt>
                <c:pt idx="577">
                  <c:v>34</c:v>
                </c:pt>
                <c:pt idx="578">
                  <c:v>302</c:v>
                </c:pt>
                <c:pt idx="579">
                  <c:v>346</c:v>
                </c:pt>
                <c:pt idx="580">
                  <c:v>113</c:v>
                </c:pt>
                <c:pt idx="581">
                  <c:v>295.33333333333331</c:v>
                </c:pt>
                <c:pt idx="582">
                  <c:v>259</c:v>
                </c:pt>
                <c:pt idx="583">
                  <c:v>282</c:v>
                </c:pt>
                <c:pt idx="584">
                  <c:v>246.66666666666666</c:v>
                </c:pt>
                <c:pt idx="585">
                  <c:v>380</c:v>
                </c:pt>
                <c:pt idx="586">
                  <c:v>190</c:v>
                </c:pt>
                <c:pt idx="587">
                  <c:v>378</c:v>
                </c:pt>
                <c:pt idx="588">
                  <c:v>388</c:v>
                </c:pt>
                <c:pt idx="589">
                  <c:v>11</c:v>
                </c:pt>
                <c:pt idx="590">
                  <c:v>88</c:v>
                </c:pt>
                <c:pt idx="591">
                  <c:v>460</c:v>
                </c:pt>
                <c:pt idx="592">
                  <c:v>305</c:v>
                </c:pt>
                <c:pt idx="593">
                  <c:v>341</c:v>
                </c:pt>
                <c:pt idx="594">
                  <c:v>208</c:v>
                </c:pt>
                <c:pt idx="595">
                  <c:v>310</c:v>
                </c:pt>
                <c:pt idx="596">
                  <c:v>384</c:v>
                </c:pt>
                <c:pt idx="597">
                  <c:v>379</c:v>
                </c:pt>
                <c:pt idx="598">
                  <c:v>500</c:v>
                </c:pt>
                <c:pt idx="599">
                  <c:v>205</c:v>
                </c:pt>
                <c:pt idx="600">
                  <c:v>415</c:v>
                </c:pt>
                <c:pt idx="601">
                  <c:v>471</c:v>
                </c:pt>
                <c:pt idx="602">
                  <c:v>306</c:v>
                </c:pt>
                <c:pt idx="603">
                  <c:v>297</c:v>
                </c:pt>
                <c:pt idx="604">
                  <c:v>180</c:v>
                </c:pt>
                <c:pt idx="605">
                  <c:v>202</c:v>
                </c:pt>
                <c:pt idx="606">
                  <c:v>333.5</c:v>
                </c:pt>
                <c:pt idx="607">
                  <c:v>427</c:v>
                </c:pt>
                <c:pt idx="608">
                  <c:v>172</c:v>
                </c:pt>
                <c:pt idx="609">
                  <c:v>291</c:v>
                </c:pt>
                <c:pt idx="610">
                  <c:v>417</c:v>
                </c:pt>
                <c:pt idx="611">
                  <c:v>479</c:v>
                </c:pt>
                <c:pt idx="612">
                  <c:v>397</c:v>
                </c:pt>
                <c:pt idx="613">
                  <c:v>310.5</c:v>
                </c:pt>
                <c:pt idx="614">
                  <c:v>126.4</c:v>
                </c:pt>
                <c:pt idx="615">
                  <c:v>181</c:v>
                </c:pt>
                <c:pt idx="616">
                  <c:v>214</c:v>
                </c:pt>
                <c:pt idx="617">
                  <c:v>478</c:v>
                </c:pt>
                <c:pt idx="618">
                  <c:v>276</c:v>
                </c:pt>
                <c:pt idx="619">
                  <c:v>203</c:v>
                </c:pt>
                <c:pt idx="620">
                  <c:v>155</c:v>
                </c:pt>
                <c:pt idx="621">
                  <c:v>257.5</c:v>
                </c:pt>
                <c:pt idx="622">
                  <c:v>453</c:v>
                </c:pt>
                <c:pt idx="623">
                  <c:v>338</c:v>
                </c:pt>
                <c:pt idx="624">
                  <c:v>469</c:v>
                </c:pt>
                <c:pt idx="625">
                  <c:v>25</c:v>
                </c:pt>
                <c:pt idx="626">
                  <c:v>283</c:v>
                </c:pt>
                <c:pt idx="627">
                  <c:v>292</c:v>
                </c:pt>
                <c:pt idx="628">
                  <c:v>164</c:v>
                </c:pt>
                <c:pt idx="629">
                  <c:v>263</c:v>
                </c:pt>
                <c:pt idx="630">
                  <c:v>157</c:v>
                </c:pt>
                <c:pt idx="631">
                  <c:v>189.5</c:v>
                </c:pt>
                <c:pt idx="632">
                  <c:v>338</c:v>
                </c:pt>
                <c:pt idx="633">
                  <c:v>200</c:v>
                </c:pt>
                <c:pt idx="634">
                  <c:v>154</c:v>
                </c:pt>
                <c:pt idx="635">
                  <c:v>139</c:v>
                </c:pt>
                <c:pt idx="636">
                  <c:v>321</c:v>
                </c:pt>
                <c:pt idx="637">
                  <c:v>495</c:v>
                </c:pt>
                <c:pt idx="638">
                  <c:v>55</c:v>
                </c:pt>
                <c:pt idx="639">
                  <c:v>108</c:v>
                </c:pt>
                <c:pt idx="640">
                  <c:v>302</c:v>
                </c:pt>
                <c:pt idx="641">
                  <c:v>53</c:v>
                </c:pt>
                <c:pt idx="642">
                  <c:v>400.5</c:v>
                </c:pt>
                <c:pt idx="643">
                  <c:v>178.25</c:v>
                </c:pt>
                <c:pt idx="644">
                  <c:v>287</c:v>
                </c:pt>
                <c:pt idx="645">
                  <c:v>135</c:v>
                </c:pt>
                <c:pt idx="646">
                  <c:v>238</c:v>
                </c:pt>
                <c:pt idx="647">
                  <c:v>499</c:v>
                </c:pt>
                <c:pt idx="648">
                  <c:v>376.5</c:v>
                </c:pt>
                <c:pt idx="649">
                  <c:v>411</c:v>
                </c:pt>
                <c:pt idx="650">
                  <c:v>351</c:v>
                </c:pt>
                <c:pt idx="651">
                  <c:v>210</c:v>
                </c:pt>
                <c:pt idx="652">
                  <c:v>95</c:v>
                </c:pt>
                <c:pt idx="653">
                  <c:v>256</c:v>
                </c:pt>
                <c:pt idx="654">
                  <c:v>331</c:v>
                </c:pt>
                <c:pt idx="655">
                  <c:v>358</c:v>
                </c:pt>
                <c:pt idx="656">
                  <c:v>282.25</c:v>
                </c:pt>
                <c:pt idx="657">
                  <c:v>207</c:v>
                </c:pt>
                <c:pt idx="658">
                  <c:v>300</c:v>
                </c:pt>
                <c:pt idx="659">
                  <c:v>359</c:v>
                </c:pt>
                <c:pt idx="660">
                  <c:v>463</c:v>
                </c:pt>
                <c:pt idx="661">
                  <c:v>91</c:v>
                </c:pt>
                <c:pt idx="662">
                  <c:v>286</c:v>
                </c:pt>
                <c:pt idx="663">
                  <c:v>298</c:v>
                </c:pt>
                <c:pt idx="664">
                  <c:v>158</c:v>
                </c:pt>
                <c:pt idx="665">
                  <c:v>93</c:v>
                </c:pt>
                <c:pt idx="666">
                  <c:v>361</c:v>
                </c:pt>
                <c:pt idx="667">
                  <c:v>491</c:v>
                </c:pt>
                <c:pt idx="668">
                  <c:v>140</c:v>
                </c:pt>
                <c:pt idx="669">
                  <c:v>234</c:v>
                </c:pt>
                <c:pt idx="670">
                  <c:v>29</c:v>
                </c:pt>
                <c:pt idx="671">
                  <c:v>15</c:v>
                </c:pt>
                <c:pt idx="672">
                  <c:v>216</c:v>
                </c:pt>
                <c:pt idx="673">
                  <c:v>99</c:v>
                </c:pt>
                <c:pt idx="674">
                  <c:v>472</c:v>
                </c:pt>
                <c:pt idx="675">
                  <c:v>326.5</c:v>
                </c:pt>
                <c:pt idx="676">
                  <c:v>366</c:v>
                </c:pt>
                <c:pt idx="677">
                  <c:v>105</c:v>
                </c:pt>
                <c:pt idx="678">
                  <c:v>280</c:v>
                </c:pt>
                <c:pt idx="679">
                  <c:v>301</c:v>
                </c:pt>
                <c:pt idx="680">
                  <c:v>447</c:v>
                </c:pt>
                <c:pt idx="681">
                  <c:v>13</c:v>
                </c:pt>
                <c:pt idx="682">
                  <c:v>200</c:v>
                </c:pt>
                <c:pt idx="683">
                  <c:v>160</c:v>
                </c:pt>
                <c:pt idx="684">
                  <c:v>50</c:v>
                </c:pt>
              </c:numCache>
            </c:numRef>
          </c:val>
          <c:extLst>
            <c:ext xmlns:c16="http://schemas.microsoft.com/office/drawing/2014/chart" uri="{C3380CC4-5D6E-409C-BE32-E72D297353CC}">
              <c16:uniqueId val="{00000000-342E-439C-AA8F-3842C573352B}"/>
            </c:ext>
          </c:extLst>
        </c:ser>
        <c:dLbls>
          <c:showLegendKey val="0"/>
          <c:showVal val="0"/>
          <c:showCatName val="0"/>
          <c:showSerName val="0"/>
          <c:showPercent val="0"/>
          <c:showBubbleSize val="0"/>
        </c:dLbls>
        <c:gapWidth val="65"/>
        <c:shape val="box"/>
        <c:axId val="927147631"/>
        <c:axId val="1025794015"/>
        <c:axId val="2121264559"/>
      </c:bar3DChart>
      <c:catAx>
        <c:axId val="9271476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25794015"/>
        <c:crosses val="autoZero"/>
        <c:auto val="1"/>
        <c:lblAlgn val="ctr"/>
        <c:lblOffset val="100"/>
        <c:noMultiLvlLbl val="0"/>
      </c:catAx>
      <c:valAx>
        <c:axId val="102579401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27147631"/>
        <c:crosses val="autoZero"/>
        <c:crossBetween val="between"/>
      </c:valAx>
      <c:serAx>
        <c:axId val="2121264559"/>
        <c:scaling>
          <c:orientation val="minMax"/>
        </c:scaling>
        <c:delete val="1"/>
        <c:axPos val="b"/>
        <c:majorTickMark val="none"/>
        <c:minorTickMark val="none"/>
        <c:tickLblPos val="nextTo"/>
        <c:crossAx val="102579401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Tables!MV. AND SER. 1</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Movies &amp; Series Watched</a:t>
            </a:r>
            <a:r>
              <a:rPr lang="en-IN"/>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Tables'!$I$3</c:f>
              <c:strCache>
                <c:ptCount val="1"/>
                <c:pt idx="0">
                  <c:v>Sum of Total_Movies_Watched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Tables'!$H$4:$H$9</c:f>
              <c:strCache>
                <c:ptCount val="5"/>
                <c:pt idx="0">
                  <c:v>18-24</c:v>
                </c:pt>
                <c:pt idx="1">
                  <c:v>25-34</c:v>
                </c:pt>
                <c:pt idx="2">
                  <c:v>35-44</c:v>
                </c:pt>
                <c:pt idx="3">
                  <c:v>45-54</c:v>
                </c:pt>
                <c:pt idx="4">
                  <c:v>55+</c:v>
                </c:pt>
              </c:strCache>
            </c:strRef>
          </c:cat>
          <c:val>
            <c:numRef>
              <c:f>'Pivot Tables'!$I$4:$I$9</c:f>
              <c:numCache>
                <c:formatCode>General</c:formatCode>
                <c:ptCount val="5"/>
                <c:pt idx="0">
                  <c:v>94100</c:v>
                </c:pt>
                <c:pt idx="1">
                  <c:v>100542</c:v>
                </c:pt>
                <c:pt idx="2">
                  <c:v>110132</c:v>
                </c:pt>
                <c:pt idx="3">
                  <c:v>104205</c:v>
                </c:pt>
                <c:pt idx="4">
                  <c:v>106918</c:v>
                </c:pt>
              </c:numCache>
            </c:numRef>
          </c:val>
          <c:extLst>
            <c:ext xmlns:c16="http://schemas.microsoft.com/office/drawing/2014/chart" uri="{C3380CC4-5D6E-409C-BE32-E72D297353CC}">
              <c16:uniqueId val="{00000000-0FB1-452A-A74D-D58921819CCC}"/>
            </c:ext>
          </c:extLst>
        </c:ser>
        <c:ser>
          <c:idx val="1"/>
          <c:order val="1"/>
          <c:tx>
            <c:strRef>
              <c:f>'Pivot Tables'!$J$3</c:f>
              <c:strCache>
                <c:ptCount val="1"/>
                <c:pt idx="0">
                  <c:v>Sum of Total_Series_Watched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Tables'!$H$4:$H$9</c:f>
              <c:strCache>
                <c:ptCount val="5"/>
                <c:pt idx="0">
                  <c:v>18-24</c:v>
                </c:pt>
                <c:pt idx="1">
                  <c:v>25-34</c:v>
                </c:pt>
                <c:pt idx="2">
                  <c:v>35-44</c:v>
                </c:pt>
                <c:pt idx="3">
                  <c:v>45-54</c:v>
                </c:pt>
                <c:pt idx="4">
                  <c:v>55+</c:v>
                </c:pt>
              </c:strCache>
            </c:strRef>
          </c:cat>
          <c:val>
            <c:numRef>
              <c:f>'Pivot Tables'!$J$4:$J$9</c:f>
              <c:numCache>
                <c:formatCode>General</c:formatCode>
                <c:ptCount val="5"/>
                <c:pt idx="0">
                  <c:v>19790</c:v>
                </c:pt>
                <c:pt idx="1">
                  <c:v>18631</c:v>
                </c:pt>
                <c:pt idx="2">
                  <c:v>20452</c:v>
                </c:pt>
                <c:pt idx="3">
                  <c:v>22023</c:v>
                </c:pt>
                <c:pt idx="4">
                  <c:v>18850</c:v>
                </c:pt>
              </c:numCache>
            </c:numRef>
          </c:val>
          <c:extLst>
            <c:ext xmlns:c16="http://schemas.microsoft.com/office/drawing/2014/chart" uri="{C3380CC4-5D6E-409C-BE32-E72D297353CC}">
              <c16:uniqueId val="{00000001-0FB1-452A-A74D-D58921819CCC}"/>
            </c:ext>
          </c:extLst>
        </c:ser>
        <c:dLbls>
          <c:showLegendKey val="0"/>
          <c:showVal val="1"/>
          <c:showCatName val="0"/>
          <c:showSerName val="0"/>
          <c:showPercent val="0"/>
          <c:showBubbleSize val="0"/>
        </c:dLbls>
        <c:gapWidth val="150"/>
        <c:shape val="box"/>
        <c:axId val="1707528511"/>
        <c:axId val="1707526591"/>
        <c:axId val="107722367"/>
      </c:bar3DChart>
      <c:catAx>
        <c:axId val="1707528511"/>
        <c:scaling>
          <c:orientation val="minMax"/>
        </c:scaling>
        <c:delete val="0"/>
        <c:axPos val="b"/>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7526591"/>
        <c:crosses val="autoZero"/>
        <c:auto val="1"/>
        <c:lblAlgn val="ctr"/>
        <c:lblOffset val="100"/>
        <c:noMultiLvlLbl val="0"/>
      </c:catAx>
      <c:valAx>
        <c:axId val="1707526591"/>
        <c:scaling>
          <c:orientation val="minMax"/>
        </c:scaling>
        <c:delete val="1"/>
        <c:axPos val="l"/>
        <c:numFmt formatCode="General" sourceLinked="1"/>
        <c:majorTickMark val="none"/>
        <c:minorTickMark val="none"/>
        <c:tickLblPos val="nextTo"/>
        <c:crossAx val="1707528511"/>
        <c:crosses val="autoZero"/>
        <c:crossBetween val="between"/>
      </c:valAx>
      <c:serAx>
        <c:axId val="107722367"/>
        <c:scaling>
          <c:orientation val="minMax"/>
        </c:scaling>
        <c:delete val="1"/>
        <c:axPos val="b"/>
        <c:majorTickMark val="none"/>
        <c:minorTickMark val="none"/>
        <c:tickLblPos val="nextTo"/>
        <c:crossAx val="1707526591"/>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Tables!IMPACT OF RCE</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Impact</a:t>
            </a:r>
            <a:r>
              <a:rPr lang="en-US" baseline="0"/>
              <a:t> of Recommended Content On Engagement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2060"/>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Tables'!$M$3</c:f>
              <c:strCache>
                <c:ptCount val="1"/>
                <c:pt idx="0">
                  <c:v>Total</c:v>
                </c:pt>
              </c:strCache>
            </c:strRef>
          </c:tx>
          <c:spPr>
            <a:solidFill>
              <a:srgbClr val="002060"/>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Tables'!$L$4:$L$12</c:f>
              <c:multiLvlStrCache>
                <c:ptCount val="4"/>
                <c:lvl>
                  <c:pt idx="0">
                    <c:v>Active</c:v>
                  </c:pt>
                  <c:pt idx="1">
                    <c:v>Active</c:v>
                  </c:pt>
                  <c:pt idx="2">
                    <c:v>Active</c:v>
                  </c:pt>
                  <c:pt idx="3">
                    <c:v>Active</c:v>
                  </c:pt>
                </c:lvl>
                <c:lvl>
                  <c:pt idx="0">
                    <c:v>0-25</c:v>
                  </c:pt>
                  <c:pt idx="1">
                    <c:v>25-50</c:v>
                  </c:pt>
                  <c:pt idx="2">
                    <c:v>50-75</c:v>
                  </c:pt>
                  <c:pt idx="3">
                    <c:v>75-100</c:v>
                  </c:pt>
                </c:lvl>
              </c:multiLvlStrCache>
            </c:multiLvlStrRef>
          </c:cat>
          <c:val>
            <c:numRef>
              <c:f>'Pivot Tables'!$M$4:$M$12</c:f>
              <c:numCache>
                <c:formatCode>0.00</c:formatCode>
                <c:ptCount val="4"/>
                <c:pt idx="0">
                  <c:v>254.16803278688525</c:v>
                </c:pt>
                <c:pt idx="1">
                  <c:v>260.68669527896998</c:v>
                </c:pt>
                <c:pt idx="2">
                  <c:v>258.55984555984554</c:v>
                </c:pt>
                <c:pt idx="3">
                  <c:v>245.42424242424244</c:v>
                </c:pt>
              </c:numCache>
            </c:numRef>
          </c:val>
          <c:extLst>
            <c:ext xmlns:c16="http://schemas.microsoft.com/office/drawing/2014/chart" uri="{C3380CC4-5D6E-409C-BE32-E72D297353CC}">
              <c16:uniqueId val="{00000000-759F-41A2-A7BB-081140FC5E6E}"/>
            </c:ext>
          </c:extLst>
        </c:ser>
        <c:dLbls>
          <c:showLegendKey val="0"/>
          <c:showVal val="1"/>
          <c:showCatName val="0"/>
          <c:showSerName val="0"/>
          <c:showPercent val="0"/>
          <c:showBubbleSize val="0"/>
        </c:dLbls>
        <c:gapWidth val="150"/>
        <c:shape val="box"/>
        <c:axId val="1644227648"/>
        <c:axId val="1644228128"/>
        <c:axId val="0"/>
      </c:bar3DChart>
      <c:catAx>
        <c:axId val="164422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4228128"/>
        <c:crosses val="autoZero"/>
        <c:auto val="1"/>
        <c:lblAlgn val="ctr"/>
        <c:lblOffset val="100"/>
        <c:noMultiLvlLbl val="0"/>
      </c:catAx>
      <c:valAx>
        <c:axId val="1644228128"/>
        <c:scaling>
          <c:orientation val="minMax"/>
        </c:scaling>
        <c:delete val="1"/>
        <c:axPos val="l"/>
        <c:numFmt formatCode="0.00" sourceLinked="1"/>
        <c:majorTickMark val="none"/>
        <c:minorTickMark val="none"/>
        <c:tickLblPos val="nextTo"/>
        <c:crossAx val="164422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Tables!Pref. Genre Type</c:name>
    <c:fmtId val="3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Pref.</a:t>
            </a:r>
            <a:r>
              <a:rPr lang="en-IN" baseline="0"/>
              <a:t> Genres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Tables'!$P$3:$P$4</c:f>
              <c:strCache>
                <c:ptCount val="1"/>
                <c:pt idx="0">
                  <c:v>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Tables'!$O$5:$O$10</c:f>
              <c:strCache>
                <c:ptCount val="5"/>
                <c:pt idx="0">
                  <c:v>18-24</c:v>
                </c:pt>
                <c:pt idx="1">
                  <c:v>25-34</c:v>
                </c:pt>
                <c:pt idx="2">
                  <c:v>35-44</c:v>
                </c:pt>
                <c:pt idx="3">
                  <c:v>45-54</c:v>
                </c:pt>
                <c:pt idx="4">
                  <c:v>55+</c:v>
                </c:pt>
              </c:strCache>
            </c:strRef>
          </c:cat>
          <c:val>
            <c:numRef>
              <c:f>'Pivot Tables'!$P$5:$P$10</c:f>
              <c:numCache>
                <c:formatCode>General</c:formatCode>
                <c:ptCount val="5"/>
                <c:pt idx="0">
                  <c:v>26</c:v>
                </c:pt>
                <c:pt idx="1">
                  <c:v>33</c:v>
                </c:pt>
                <c:pt idx="2">
                  <c:v>32</c:v>
                </c:pt>
                <c:pt idx="3">
                  <c:v>34</c:v>
                </c:pt>
                <c:pt idx="4">
                  <c:v>25</c:v>
                </c:pt>
              </c:numCache>
            </c:numRef>
          </c:val>
          <c:extLst>
            <c:ext xmlns:c16="http://schemas.microsoft.com/office/drawing/2014/chart" uri="{C3380CC4-5D6E-409C-BE32-E72D297353CC}">
              <c16:uniqueId val="{00000000-52B2-4495-9B59-38468406D601}"/>
            </c:ext>
          </c:extLst>
        </c:ser>
        <c:ser>
          <c:idx val="1"/>
          <c:order val="1"/>
          <c:tx>
            <c:strRef>
              <c:f>'Pivot Tables'!$Q$3:$Q$4</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Tables'!$O$5:$O$10</c:f>
              <c:strCache>
                <c:ptCount val="5"/>
                <c:pt idx="0">
                  <c:v>18-24</c:v>
                </c:pt>
                <c:pt idx="1">
                  <c:v>25-34</c:v>
                </c:pt>
                <c:pt idx="2">
                  <c:v>35-44</c:v>
                </c:pt>
                <c:pt idx="3">
                  <c:v>45-54</c:v>
                </c:pt>
                <c:pt idx="4">
                  <c:v>55+</c:v>
                </c:pt>
              </c:strCache>
            </c:strRef>
          </c:cat>
          <c:val>
            <c:numRef>
              <c:f>'Pivot Tables'!$Q$5:$Q$10</c:f>
              <c:numCache>
                <c:formatCode>General</c:formatCode>
                <c:ptCount val="5"/>
                <c:pt idx="0">
                  <c:v>23</c:v>
                </c:pt>
                <c:pt idx="1">
                  <c:v>29</c:v>
                </c:pt>
                <c:pt idx="2">
                  <c:v>29</c:v>
                </c:pt>
                <c:pt idx="3">
                  <c:v>26</c:v>
                </c:pt>
                <c:pt idx="4">
                  <c:v>39</c:v>
                </c:pt>
              </c:numCache>
            </c:numRef>
          </c:val>
          <c:extLst>
            <c:ext xmlns:c16="http://schemas.microsoft.com/office/drawing/2014/chart" uri="{C3380CC4-5D6E-409C-BE32-E72D297353CC}">
              <c16:uniqueId val="{0000000D-A204-4F64-A582-20FCD1D49561}"/>
            </c:ext>
          </c:extLst>
        </c:ser>
        <c:ser>
          <c:idx val="2"/>
          <c:order val="2"/>
          <c:tx>
            <c:strRef>
              <c:f>'Pivot Tables'!$R$3:$R$4</c:f>
              <c:strCache>
                <c:ptCount val="1"/>
                <c:pt idx="0">
                  <c:v>Documentary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Tables'!$O$5:$O$10</c:f>
              <c:strCache>
                <c:ptCount val="5"/>
                <c:pt idx="0">
                  <c:v>18-24</c:v>
                </c:pt>
                <c:pt idx="1">
                  <c:v>25-34</c:v>
                </c:pt>
                <c:pt idx="2">
                  <c:v>35-44</c:v>
                </c:pt>
                <c:pt idx="3">
                  <c:v>45-54</c:v>
                </c:pt>
                <c:pt idx="4">
                  <c:v>55+</c:v>
                </c:pt>
              </c:strCache>
            </c:strRef>
          </c:cat>
          <c:val>
            <c:numRef>
              <c:f>'Pivot Tables'!$R$5:$R$10</c:f>
              <c:numCache>
                <c:formatCode>General</c:formatCode>
                <c:ptCount val="5"/>
                <c:pt idx="0">
                  <c:v>36</c:v>
                </c:pt>
                <c:pt idx="1">
                  <c:v>21</c:v>
                </c:pt>
                <c:pt idx="2">
                  <c:v>22</c:v>
                </c:pt>
                <c:pt idx="3">
                  <c:v>22</c:v>
                </c:pt>
                <c:pt idx="4">
                  <c:v>29</c:v>
                </c:pt>
              </c:numCache>
            </c:numRef>
          </c:val>
          <c:extLst>
            <c:ext xmlns:c16="http://schemas.microsoft.com/office/drawing/2014/chart" uri="{C3380CC4-5D6E-409C-BE32-E72D297353CC}">
              <c16:uniqueId val="{0000000E-A204-4F64-A582-20FCD1D49561}"/>
            </c:ext>
          </c:extLst>
        </c:ser>
        <c:ser>
          <c:idx val="3"/>
          <c:order val="3"/>
          <c:tx>
            <c:strRef>
              <c:f>'Pivot Tables'!$S$3:$S$4</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Tables'!$O$5:$O$10</c:f>
              <c:strCache>
                <c:ptCount val="5"/>
                <c:pt idx="0">
                  <c:v>18-24</c:v>
                </c:pt>
                <c:pt idx="1">
                  <c:v>25-34</c:v>
                </c:pt>
                <c:pt idx="2">
                  <c:v>35-44</c:v>
                </c:pt>
                <c:pt idx="3">
                  <c:v>45-54</c:v>
                </c:pt>
                <c:pt idx="4">
                  <c:v>55+</c:v>
                </c:pt>
              </c:strCache>
            </c:strRef>
          </c:cat>
          <c:val>
            <c:numRef>
              <c:f>'Pivot Tables'!$S$5:$S$10</c:f>
              <c:numCache>
                <c:formatCode>General</c:formatCode>
                <c:ptCount val="5"/>
                <c:pt idx="0">
                  <c:v>25</c:v>
                </c:pt>
                <c:pt idx="1">
                  <c:v>31</c:v>
                </c:pt>
                <c:pt idx="2">
                  <c:v>27</c:v>
                </c:pt>
                <c:pt idx="3">
                  <c:v>31</c:v>
                </c:pt>
                <c:pt idx="4">
                  <c:v>28</c:v>
                </c:pt>
              </c:numCache>
            </c:numRef>
          </c:val>
          <c:extLst>
            <c:ext xmlns:c16="http://schemas.microsoft.com/office/drawing/2014/chart" uri="{C3380CC4-5D6E-409C-BE32-E72D297353CC}">
              <c16:uniqueId val="{0000000F-A204-4F64-A582-20FCD1D49561}"/>
            </c:ext>
          </c:extLst>
        </c:ser>
        <c:ser>
          <c:idx val="4"/>
          <c:order val="4"/>
          <c:tx>
            <c:strRef>
              <c:f>'Pivot Tables'!$T$3:$T$4</c:f>
              <c:strCache>
                <c:ptCount val="1"/>
                <c:pt idx="0">
                  <c:v>Horror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Tables'!$O$5:$O$10</c:f>
              <c:strCache>
                <c:ptCount val="5"/>
                <c:pt idx="0">
                  <c:v>18-24</c:v>
                </c:pt>
                <c:pt idx="1">
                  <c:v>25-34</c:v>
                </c:pt>
                <c:pt idx="2">
                  <c:v>35-44</c:v>
                </c:pt>
                <c:pt idx="3">
                  <c:v>45-54</c:v>
                </c:pt>
                <c:pt idx="4">
                  <c:v>55+</c:v>
                </c:pt>
              </c:strCache>
            </c:strRef>
          </c:cat>
          <c:val>
            <c:numRef>
              <c:f>'Pivot Tables'!$T$5:$T$10</c:f>
              <c:numCache>
                <c:formatCode>General</c:formatCode>
                <c:ptCount val="5"/>
                <c:pt idx="0">
                  <c:v>23</c:v>
                </c:pt>
                <c:pt idx="1">
                  <c:v>36</c:v>
                </c:pt>
                <c:pt idx="2">
                  <c:v>34</c:v>
                </c:pt>
                <c:pt idx="3">
                  <c:v>32</c:v>
                </c:pt>
                <c:pt idx="4">
                  <c:v>32</c:v>
                </c:pt>
              </c:numCache>
            </c:numRef>
          </c:val>
          <c:extLst>
            <c:ext xmlns:c16="http://schemas.microsoft.com/office/drawing/2014/chart" uri="{C3380CC4-5D6E-409C-BE32-E72D297353CC}">
              <c16:uniqueId val="{00000010-A204-4F64-A582-20FCD1D49561}"/>
            </c:ext>
          </c:extLst>
        </c:ser>
        <c:ser>
          <c:idx val="5"/>
          <c:order val="5"/>
          <c:tx>
            <c:strRef>
              <c:f>'Pivot Tables'!$U$3:$U$4</c:f>
              <c:strCache>
                <c:ptCount val="1"/>
                <c:pt idx="0">
                  <c:v>Romance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Tables'!$O$5:$O$10</c:f>
              <c:strCache>
                <c:ptCount val="5"/>
                <c:pt idx="0">
                  <c:v>18-24</c:v>
                </c:pt>
                <c:pt idx="1">
                  <c:v>25-34</c:v>
                </c:pt>
                <c:pt idx="2">
                  <c:v>35-44</c:v>
                </c:pt>
                <c:pt idx="3">
                  <c:v>45-54</c:v>
                </c:pt>
                <c:pt idx="4">
                  <c:v>55+</c:v>
                </c:pt>
              </c:strCache>
            </c:strRef>
          </c:cat>
          <c:val>
            <c:numRef>
              <c:f>'Pivot Tables'!$U$5:$U$10</c:f>
              <c:numCache>
                <c:formatCode>General</c:formatCode>
                <c:ptCount val="5"/>
                <c:pt idx="0">
                  <c:v>24</c:v>
                </c:pt>
                <c:pt idx="1">
                  <c:v>27</c:v>
                </c:pt>
                <c:pt idx="2">
                  <c:v>32</c:v>
                </c:pt>
                <c:pt idx="3">
                  <c:v>36</c:v>
                </c:pt>
                <c:pt idx="4">
                  <c:v>27</c:v>
                </c:pt>
              </c:numCache>
            </c:numRef>
          </c:val>
          <c:extLst>
            <c:ext xmlns:c16="http://schemas.microsoft.com/office/drawing/2014/chart" uri="{C3380CC4-5D6E-409C-BE32-E72D297353CC}">
              <c16:uniqueId val="{00000011-A204-4F64-A582-20FCD1D49561}"/>
            </c:ext>
          </c:extLst>
        </c:ser>
        <c:ser>
          <c:idx val="6"/>
          <c:order val="6"/>
          <c:tx>
            <c:strRef>
              <c:f>'Pivot Tables'!$V$3:$V$4</c:f>
              <c:strCache>
                <c:ptCount val="1"/>
                <c:pt idx="0">
                  <c:v>Sci-Fi</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Tables'!$O$5:$O$10</c:f>
              <c:strCache>
                <c:ptCount val="5"/>
                <c:pt idx="0">
                  <c:v>18-24</c:v>
                </c:pt>
                <c:pt idx="1">
                  <c:v>25-34</c:v>
                </c:pt>
                <c:pt idx="2">
                  <c:v>35-44</c:v>
                </c:pt>
                <c:pt idx="3">
                  <c:v>45-54</c:v>
                </c:pt>
                <c:pt idx="4">
                  <c:v>55+</c:v>
                </c:pt>
              </c:strCache>
            </c:strRef>
          </c:cat>
          <c:val>
            <c:numRef>
              <c:f>'Pivot Tables'!$V$5:$V$10</c:f>
              <c:numCache>
                <c:formatCode>General</c:formatCode>
                <c:ptCount val="5"/>
                <c:pt idx="0">
                  <c:v>23</c:v>
                </c:pt>
                <c:pt idx="1">
                  <c:v>23</c:v>
                </c:pt>
                <c:pt idx="2">
                  <c:v>31</c:v>
                </c:pt>
                <c:pt idx="3">
                  <c:v>27</c:v>
                </c:pt>
                <c:pt idx="4">
                  <c:v>25</c:v>
                </c:pt>
              </c:numCache>
            </c:numRef>
          </c:val>
          <c:extLst>
            <c:ext xmlns:c16="http://schemas.microsoft.com/office/drawing/2014/chart" uri="{C3380CC4-5D6E-409C-BE32-E72D297353CC}">
              <c16:uniqueId val="{00000012-A204-4F64-A582-20FCD1D49561}"/>
            </c:ext>
          </c:extLst>
        </c:ser>
        <c:dLbls>
          <c:showLegendKey val="0"/>
          <c:showVal val="1"/>
          <c:showCatName val="0"/>
          <c:showSerName val="0"/>
          <c:showPercent val="0"/>
          <c:showBubbleSize val="0"/>
        </c:dLbls>
        <c:gapWidth val="219"/>
        <c:overlap val="-27"/>
        <c:axId val="1524369024"/>
        <c:axId val="1524386304"/>
      </c:barChart>
      <c:catAx>
        <c:axId val="1524369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4386304"/>
        <c:crosses val="autoZero"/>
        <c:auto val="1"/>
        <c:lblAlgn val="ctr"/>
        <c:lblOffset val="100"/>
        <c:noMultiLvlLbl val="0"/>
      </c:catAx>
      <c:valAx>
        <c:axId val="1524386304"/>
        <c:scaling>
          <c:orientation val="minMax"/>
        </c:scaling>
        <c:delete val="1"/>
        <c:axPos val="l"/>
        <c:numFmt formatCode="General" sourceLinked="1"/>
        <c:majorTickMark val="none"/>
        <c:minorTickMark val="none"/>
        <c:tickLblPos val="nextTo"/>
        <c:crossAx val="152436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Tables!Device Usage Trend</c:name>
    <c:fmtId val="3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Device Usage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Tables'!$P$12</c:f>
              <c:strCache>
                <c:ptCount val="1"/>
                <c:pt idx="0">
                  <c:v>Count of User_ID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Tables'!$O$13:$O$55</c:f>
              <c:multiLvlStrCache>
                <c:ptCount val="35"/>
                <c:lvl>
                  <c:pt idx="0">
                    <c:v>Desktop</c:v>
                  </c:pt>
                  <c:pt idx="1">
                    <c:v>Laptop</c:v>
                  </c:pt>
                  <c:pt idx="2">
                    <c:v>Smart TV</c:v>
                  </c:pt>
                  <c:pt idx="3">
                    <c:v>Smartphone</c:v>
                  </c:pt>
                  <c:pt idx="4">
                    <c:v>Tablet</c:v>
                  </c:pt>
                  <c:pt idx="5">
                    <c:v>Desktop</c:v>
                  </c:pt>
                  <c:pt idx="6">
                    <c:v>Laptop</c:v>
                  </c:pt>
                  <c:pt idx="7">
                    <c:v>Smart TV</c:v>
                  </c:pt>
                  <c:pt idx="8">
                    <c:v>Smartphone</c:v>
                  </c:pt>
                  <c:pt idx="9">
                    <c:v>Tablet</c:v>
                  </c:pt>
                  <c:pt idx="10">
                    <c:v>Desktop</c:v>
                  </c:pt>
                  <c:pt idx="11">
                    <c:v>Laptop</c:v>
                  </c:pt>
                  <c:pt idx="12">
                    <c:v>Smart TV</c:v>
                  </c:pt>
                  <c:pt idx="13">
                    <c:v>Smartphone</c:v>
                  </c:pt>
                  <c:pt idx="14">
                    <c:v>Tablet</c:v>
                  </c:pt>
                  <c:pt idx="15">
                    <c:v>Desktop</c:v>
                  </c:pt>
                  <c:pt idx="16">
                    <c:v>Laptop</c:v>
                  </c:pt>
                  <c:pt idx="17">
                    <c:v>Smart TV</c:v>
                  </c:pt>
                  <c:pt idx="18">
                    <c:v>Smartphone</c:v>
                  </c:pt>
                  <c:pt idx="19">
                    <c:v>Tablet</c:v>
                  </c:pt>
                  <c:pt idx="20">
                    <c:v>Desktop</c:v>
                  </c:pt>
                  <c:pt idx="21">
                    <c:v>Laptop</c:v>
                  </c:pt>
                  <c:pt idx="22">
                    <c:v>Smart TV</c:v>
                  </c:pt>
                  <c:pt idx="23">
                    <c:v>Smartphone</c:v>
                  </c:pt>
                  <c:pt idx="24">
                    <c:v>Tablet</c:v>
                  </c:pt>
                  <c:pt idx="25">
                    <c:v>Desktop</c:v>
                  </c:pt>
                  <c:pt idx="26">
                    <c:v>Laptop</c:v>
                  </c:pt>
                  <c:pt idx="27">
                    <c:v>Smart TV</c:v>
                  </c:pt>
                  <c:pt idx="28">
                    <c:v>Smartphone</c:v>
                  </c:pt>
                  <c:pt idx="29">
                    <c:v>Tablet</c:v>
                  </c:pt>
                  <c:pt idx="30">
                    <c:v>Desktop</c:v>
                  </c:pt>
                  <c:pt idx="31">
                    <c:v>Laptop</c:v>
                  </c:pt>
                  <c:pt idx="32">
                    <c:v>Smart TV</c:v>
                  </c:pt>
                  <c:pt idx="33">
                    <c:v>Smartphone</c:v>
                  </c:pt>
                  <c:pt idx="34">
                    <c:v>Tablet</c:v>
                  </c:pt>
                </c:lvl>
                <c:lvl>
                  <c:pt idx="0">
                    <c:v>Australia</c:v>
                  </c:pt>
                  <c:pt idx="5">
                    <c:v>Canada</c:v>
                  </c:pt>
                  <c:pt idx="10">
                    <c:v>France</c:v>
                  </c:pt>
                  <c:pt idx="15">
                    <c:v>Germany</c:v>
                  </c:pt>
                  <c:pt idx="20">
                    <c:v>India</c:v>
                  </c:pt>
                  <c:pt idx="25">
                    <c:v>UK</c:v>
                  </c:pt>
                  <c:pt idx="30">
                    <c:v>USA</c:v>
                  </c:pt>
                </c:lvl>
              </c:multiLvlStrCache>
            </c:multiLvlStrRef>
          </c:cat>
          <c:val>
            <c:numRef>
              <c:f>'Pivot Tables'!$P$13:$P$55</c:f>
              <c:numCache>
                <c:formatCode>General</c:formatCode>
                <c:ptCount val="35"/>
                <c:pt idx="0">
                  <c:v>36</c:v>
                </c:pt>
                <c:pt idx="1">
                  <c:v>22</c:v>
                </c:pt>
                <c:pt idx="2">
                  <c:v>28</c:v>
                </c:pt>
                <c:pt idx="3">
                  <c:v>22</c:v>
                </c:pt>
                <c:pt idx="4">
                  <c:v>32</c:v>
                </c:pt>
                <c:pt idx="5">
                  <c:v>21</c:v>
                </c:pt>
                <c:pt idx="6">
                  <c:v>25</c:v>
                </c:pt>
                <c:pt idx="7">
                  <c:v>33</c:v>
                </c:pt>
                <c:pt idx="8">
                  <c:v>28</c:v>
                </c:pt>
                <c:pt idx="9">
                  <c:v>32</c:v>
                </c:pt>
                <c:pt idx="10">
                  <c:v>32</c:v>
                </c:pt>
                <c:pt idx="11">
                  <c:v>22</c:v>
                </c:pt>
                <c:pt idx="12">
                  <c:v>36</c:v>
                </c:pt>
                <c:pt idx="13">
                  <c:v>34</c:v>
                </c:pt>
                <c:pt idx="14">
                  <c:v>27</c:v>
                </c:pt>
                <c:pt idx="15">
                  <c:v>23</c:v>
                </c:pt>
                <c:pt idx="16">
                  <c:v>31</c:v>
                </c:pt>
                <c:pt idx="17">
                  <c:v>29</c:v>
                </c:pt>
                <c:pt idx="18">
                  <c:v>31</c:v>
                </c:pt>
                <c:pt idx="19">
                  <c:v>32</c:v>
                </c:pt>
                <c:pt idx="20">
                  <c:v>17</c:v>
                </c:pt>
                <c:pt idx="21">
                  <c:v>19</c:v>
                </c:pt>
                <c:pt idx="22">
                  <c:v>20</c:v>
                </c:pt>
                <c:pt idx="23">
                  <c:v>27</c:v>
                </c:pt>
                <c:pt idx="24">
                  <c:v>33</c:v>
                </c:pt>
                <c:pt idx="25">
                  <c:v>28</c:v>
                </c:pt>
                <c:pt idx="26">
                  <c:v>31</c:v>
                </c:pt>
                <c:pt idx="27">
                  <c:v>30</c:v>
                </c:pt>
                <c:pt idx="28">
                  <c:v>36</c:v>
                </c:pt>
                <c:pt idx="29">
                  <c:v>25</c:v>
                </c:pt>
                <c:pt idx="30">
                  <c:v>32</c:v>
                </c:pt>
                <c:pt idx="31">
                  <c:v>28</c:v>
                </c:pt>
                <c:pt idx="32">
                  <c:v>33</c:v>
                </c:pt>
                <c:pt idx="33">
                  <c:v>31</c:v>
                </c:pt>
                <c:pt idx="34">
                  <c:v>34</c:v>
                </c:pt>
              </c:numCache>
            </c:numRef>
          </c:val>
          <c:extLst>
            <c:ext xmlns:c16="http://schemas.microsoft.com/office/drawing/2014/chart" uri="{C3380CC4-5D6E-409C-BE32-E72D297353CC}">
              <c16:uniqueId val="{00000000-1829-4DCB-9CA3-AC5D548A1857}"/>
            </c:ext>
          </c:extLst>
        </c:ser>
        <c:ser>
          <c:idx val="1"/>
          <c:order val="1"/>
          <c:tx>
            <c:strRef>
              <c:f>'Pivot Tables'!$Q$12</c:f>
              <c:strCache>
                <c:ptCount val="1"/>
                <c:pt idx="0">
                  <c:v>Average of Active_Devices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Tables'!$O$13:$O$55</c:f>
              <c:multiLvlStrCache>
                <c:ptCount val="35"/>
                <c:lvl>
                  <c:pt idx="0">
                    <c:v>Desktop</c:v>
                  </c:pt>
                  <c:pt idx="1">
                    <c:v>Laptop</c:v>
                  </c:pt>
                  <c:pt idx="2">
                    <c:v>Smart TV</c:v>
                  </c:pt>
                  <c:pt idx="3">
                    <c:v>Smartphone</c:v>
                  </c:pt>
                  <c:pt idx="4">
                    <c:v>Tablet</c:v>
                  </c:pt>
                  <c:pt idx="5">
                    <c:v>Desktop</c:v>
                  </c:pt>
                  <c:pt idx="6">
                    <c:v>Laptop</c:v>
                  </c:pt>
                  <c:pt idx="7">
                    <c:v>Smart TV</c:v>
                  </c:pt>
                  <c:pt idx="8">
                    <c:v>Smartphone</c:v>
                  </c:pt>
                  <c:pt idx="9">
                    <c:v>Tablet</c:v>
                  </c:pt>
                  <c:pt idx="10">
                    <c:v>Desktop</c:v>
                  </c:pt>
                  <c:pt idx="11">
                    <c:v>Laptop</c:v>
                  </c:pt>
                  <c:pt idx="12">
                    <c:v>Smart TV</c:v>
                  </c:pt>
                  <c:pt idx="13">
                    <c:v>Smartphone</c:v>
                  </c:pt>
                  <c:pt idx="14">
                    <c:v>Tablet</c:v>
                  </c:pt>
                  <c:pt idx="15">
                    <c:v>Desktop</c:v>
                  </c:pt>
                  <c:pt idx="16">
                    <c:v>Laptop</c:v>
                  </c:pt>
                  <c:pt idx="17">
                    <c:v>Smart TV</c:v>
                  </c:pt>
                  <c:pt idx="18">
                    <c:v>Smartphone</c:v>
                  </c:pt>
                  <c:pt idx="19">
                    <c:v>Tablet</c:v>
                  </c:pt>
                  <c:pt idx="20">
                    <c:v>Desktop</c:v>
                  </c:pt>
                  <c:pt idx="21">
                    <c:v>Laptop</c:v>
                  </c:pt>
                  <c:pt idx="22">
                    <c:v>Smart TV</c:v>
                  </c:pt>
                  <c:pt idx="23">
                    <c:v>Smartphone</c:v>
                  </c:pt>
                  <c:pt idx="24">
                    <c:v>Tablet</c:v>
                  </c:pt>
                  <c:pt idx="25">
                    <c:v>Desktop</c:v>
                  </c:pt>
                  <c:pt idx="26">
                    <c:v>Laptop</c:v>
                  </c:pt>
                  <c:pt idx="27">
                    <c:v>Smart TV</c:v>
                  </c:pt>
                  <c:pt idx="28">
                    <c:v>Smartphone</c:v>
                  </c:pt>
                  <c:pt idx="29">
                    <c:v>Tablet</c:v>
                  </c:pt>
                  <c:pt idx="30">
                    <c:v>Desktop</c:v>
                  </c:pt>
                  <c:pt idx="31">
                    <c:v>Laptop</c:v>
                  </c:pt>
                  <c:pt idx="32">
                    <c:v>Smart TV</c:v>
                  </c:pt>
                  <c:pt idx="33">
                    <c:v>Smartphone</c:v>
                  </c:pt>
                  <c:pt idx="34">
                    <c:v>Tablet</c:v>
                  </c:pt>
                </c:lvl>
                <c:lvl>
                  <c:pt idx="0">
                    <c:v>Australia</c:v>
                  </c:pt>
                  <c:pt idx="5">
                    <c:v>Canada</c:v>
                  </c:pt>
                  <c:pt idx="10">
                    <c:v>France</c:v>
                  </c:pt>
                  <c:pt idx="15">
                    <c:v>Germany</c:v>
                  </c:pt>
                  <c:pt idx="20">
                    <c:v>India</c:v>
                  </c:pt>
                  <c:pt idx="25">
                    <c:v>UK</c:v>
                  </c:pt>
                  <c:pt idx="30">
                    <c:v>USA</c:v>
                  </c:pt>
                </c:lvl>
              </c:multiLvlStrCache>
            </c:multiLvlStrRef>
          </c:cat>
          <c:val>
            <c:numRef>
              <c:f>'Pivot Tables'!$Q$13:$Q$55</c:f>
              <c:numCache>
                <c:formatCode>0.00</c:formatCode>
                <c:ptCount val="35"/>
                <c:pt idx="0">
                  <c:v>3.1944444444444446</c:v>
                </c:pt>
                <c:pt idx="1">
                  <c:v>2.4090909090909092</c:v>
                </c:pt>
                <c:pt idx="2">
                  <c:v>2.7142857142857144</c:v>
                </c:pt>
                <c:pt idx="3">
                  <c:v>3.1818181818181817</c:v>
                </c:pt>
                <c:pt idx="4">
                  <c:v>3.28125</c:v>
                </c:pt>
                <c:pt idx="5">
                  <c:v>2.5238095238095237</c:v>
                </c:pt>
                <c:pt idx="6">
                  <c:v>3.04</c:v>
                </c:pt>
                <c:pt idx="7">
                  <c:v>2.9090909090909092</c:v>
                </c:pt>
                <c:pt idx="8">
                  <c:v>3.5357142857142856</c:v>
                </c:pt>
                <c:pt idx="9">
                  <c:v>3</c:v>
                </c:pt>
                <c:pt idx="10">
                  <c:v>3.28125</c:v>
                </c:pt>
                <c:pt idx="11">
                  <c:v>3.0909090909090908</c:v>
                </c:pt>
                <c:pt idx="12">
                  <c:v>2.8888888888888888</c:v>
                </c:pt>
                <c:pt idx="13">
                  <c:v>3.2941176470588234</c:v>
                </c:pt>
                <c:pt idx="14">
                  <c:v>3.2592592592592591</c:v>
                </c:pt>
                <c:pt idx="15">
                  <c:v>2.8695652173913042</c:v>
                </c:pt>
                <c:pt idx="16">
                  <c:v>2.935483870967742</c:v>
                </c:pt>
                <c:pt idx="17">
                  <c:v>2.896551724137931</c:v>
                </c:pt>
                <c:pt idx="18">
                  <c:v>2.967741935483871</c:v>
                </c:pt>
                <c:pt idx="19">
                  <c:v>2.96875</c:v>
                </c:pt>
                <c:pt idx="20">
                  <c:v>2.5882352941176472</c:v>
                </c:pt>
                <c:pt idx="21">
                  <c:v>3.0526315789473686</c:v>
                </c:pt>
                <c:pt idx="22">
                  <c:v>2.75</c:v>
                </c:pt>
                <c:pt idx="23">
                  <c:v>3.1111111111111112</c:v>
                </c:pt>
                <c:pt idx="24">
                  <c:v>3.2727272727272729</c:v>
                </c:pt>
                <c:pt idx="25">
                  <c:v>3.1428571428571428</c:v>
                </c:pt>
                <c:pt idx="26">
                  <c:v>3.2903225806451615</c:v>
                </c:pt>
                <c:pt idx="27">
                  <c:v>3.5666666666666669</c:v>
                </c:pt>
                <c:pt idx="28">
                  <c:v>2.9722222222222223</c:v>
                </c:pt>
                <c:pt idx="29">
                  <c:v>3.12</c:v>
                </c:pt>
                <c:pt idx="30">
                  <c:v>2.84375</c:v>
                </c:pt>
                <c:pt idx="31">
                  <c:v>3.3214285714285716</c:v>
                </c:pt>
                <c:pt idx="32">
                  <c:v>3.1515151515151514</c:v>
                </c:pt>
                <c:pt idx="33">
                  <c:v>2.806451612903226</c:v>
                </c:pt>
                <c:pt idx="34">
                  <c:v>2.8235294117647061</c:v>
                </c:pt>
              </c:numCache>
            </c:numRef>
          </c:val>
          <c:extLst>
            <c:ext xmlns:c16="http://schemas.microsoft.com/office/drawing/2014/chart" uri="{C3380CC4-5D6E-409C-BE32-E72D297353CC}">
              <c16:uniqueId val="{00000001-1829-4DCB-9CA3-AC5D548A1857}"/>
            </c:ext>
          </c:extLst>
        </c:ser>
        <c:dLbls>
          <c:dLblPos val="ctr"/>
          <c:showLegendKey val="0"/>
          <c:showVal val="1"/>
          <c:showCatName val="0"/>
          <c:showSerName val="0"/>
          <c:showPercent val="0"/>
          <c:showBubbleSize val="0"/>
        </c:dLbls>
        <c:gapWidth val="150"/>
        <c:overlap val="100"/>
        <c:axId val="1535861824"/>
        <c:axId val="1535867584"/>
      </c:barChart>
      <c:catAx>
        <c:axId val="1535861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5867584"/>
        <c:crosses val="autoZero"/>
        <c:auto val="1"/>
        <c:lblAlgn val="ctr"/>
        <c:lblOffset val="100"/>
        <c:noMultiLvlLbl val="0"/>
      </c:catAx>
      <c:valAx>
        <c:axId val="15358675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586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[streaming_service_data_151.xlsx]Pivot Tables!Peak Watch Time Trend</c:name>
    <c:fmtId val="1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Peak</a:t>
            </a:r>
            <a:r>
              <a:rPr lang="en-US" baseline="0"/>
              <a:t> Watch Time Trend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387565663540466E-2"/>
              <c:y val="4.175024989171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646E-2"/>
              <c:y val="-1.37634613696486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8842964914967533E-2"/>
              <c:y val="-7.8270217104160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295093496074402E-2"/>
              <c:y val="0.101331232723097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6069684620747285E-2"/>
              <c:y val="5.9877546609102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6.9089476856657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9.2119302475543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7745911246728912E-3"/>
              <c:y val="-2.30298256188858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2.30298256188857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6.9089476856657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8.3237733740185969E-3"/>
              <c:y val="-4.14536861139943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295093496074388E-2"/>
              <c:y val="8.75133373517658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196728997382929E-2"/>
              <c:y val="6.44835117328801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098364498691515E-2"/>
              <c:y val="-4.60596512377715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6069684620747257E-2"/>
              <c:y val="8.29073722279886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9425919289566381E-2"/>
              <c:y val="-3.21147431958468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4.1626969906213673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0526444597890025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4.1626969906213673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201050616647393E-2"/>
              <c:y val="5.5053845478594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5.5502626541619245E-3"/>
              <c:y val="7.34051273047927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30157592497094E-2"/>
              <c:y val="-5.0466025022045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201050616647393E-2"/>
              <c:y val="5.96416659351441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7751313270809115E-3"/>
              <c:y val="-2.75269227392973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3875656635404557E-2"/>
              <c:y val="5.0466025022045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544E-2"/>
              <c:y val="5.0466025022045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646E-2"/>
              <c:y val="-1.37634613696486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8842964914967533E-2"/>
              <c:y val="-7.8270217104160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295093496074402E-2"/>
              <c:y val="0.101331232723097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7745911246728912E-3"/>
              <c:y val="-2.30298256188858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6069684620747285E-2"/>
              <c:y val="5.9877546609102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9.2119302475543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6.9089476856657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2.30298256188857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6.9089476856657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8.3237733740185969E-3"/>
              <c:y val="-4.14536861139943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295093496074388E-2"/>
              <c:y val="8.75133373517658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196728997382929E-2"/>
              <c:y val="6.44835117328801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098364498691515E-2"/>
              <c:y val="-4.60596512377715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6069684620747257E-2"/>
              <c:y val="8.29073722279886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9425919289566381E-2"/>
              <c:y val="-3.21147431958468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4.1626969906213673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0526444597890025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4.1626969906213673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201050616647393E-2"/>
              <c:y val="5.5053845478594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5.5502626541619245E-3"/>
              <c:y val="7.34051273047927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387565663540466E-2"/>
              <c:y val="4.175024989171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30157592497094E-2"/>
              <c:y val="-5.0466025022045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201050616647393E-2"/>
              <c:y val="5.96416659351441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7751313270809115E-3"/>
              <c:y val="-2.75269227392973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3875656635404557E-2"/>
              <c:y val="5.0466025022045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544E-2"/>
              <c:y val="5.0466025022045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646E-2"/>
              <c:y val="-1.37634613696486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646E-2"/>
              <c:y val="-1.37634613696486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8842964914967533E-2"/>
              <c:y val="-7.8270217104160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295093496074402E-2"/>
              <c:y val="0.101331232723097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7745911246728912E-3"/>
              <c:y val="-2.30298256188858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6069684620747285E-2"/>
              <c:y val="5.9877546609102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9.2119302475543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6.9089476856657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2.30298256188857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6647546748037194E-2"/>
              <c:y val="6.9089476856657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8.3237733740185969E-3"/>
              <c:y val="-4.14536861139943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295093496074388E-2"/>
              <c:y val="8.75133373517658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196728997382929E-2"/>
              <c:y val="6.44835117328801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098364498691515E-2"/>
              <c:y val="-4.60596512377715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6069684620747257E-2"/>
              <c:y val="8.29073722279886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9425919289566381E-2"/>
              <c:y val="-3.21147431958468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4.1626969906213673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0526444597890025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4.1626969906213673E-2"/>
              <c:y val="7.7992947761342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201050616647393E-2"/>
              <c:y val="5.5053845478594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5.5502626541619245E-3"/>
              <c:y val="7.34051273047927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387565663540466E-2"/>
              <c:y val="4.175024989171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3.330157592497094E-2"/>
              <c:y val="-5.0466025022045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2201050616647393E-2"/>
              <c:y val="5.96416659351441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2.7751313270809115E-3"/>
              <c:y val="-2.75269227392973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3875656635404557E-2"/>
              <c:y val="5.0466025022045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544E-2"/>
              <c:y val="5.0466025022045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1.1100525308323646E-2"/>
              <c:y val="-1.37634613696486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Tables'!$T$12</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Pt>
            <c:idx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0-E219-48C1-B770-27A38F465107}"/>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1-E219-48C1-B770-27A38F46510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2-E219-48C1-B770-27A38F465107}"/>
              </c:ext>
            </c:extLst>
          </c:dPt>
          <c:dPt>
            <c:idx val="3"/>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3-E219-48C1-B770-27A38F46510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4-E219-48C1-B770-27A38F465107}"/>
              </c:ext>
            </c:extLst>
          </c:dPt>
          <c:dPt>
            <c:idx val="5"/>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5-E219-48C1-B770-27A38F465107}"/>
              </c:ext>
            </c:extLst>
          </c:dPt>
          <c:dPt>
            <c:idx val="6"/>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6-E219-48C1-B770-27A38F465107}"/>
              </c:ext>
            </c:extLst>
          </c:dPt>
          <c:dPt>
            <c:idx val="7"/>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7-E219-48C1-B770-27A38F465107}"/>
              </c:ext>
            </c:extLst>
          </c:dPt>
          <c:dPt>
            <c:idx val="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8-E219-48C1-B770-27A38F465107}"/>
              </c:ext>
            </c:extLst>
          </c:dPt>
          <c:dPt>
            <c:idx val="9"/>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9-E219-48C1-B770-27A38F465107}"/>
              </c:ext>
            </c:extLst>
          </c:dPt>
          <c:dPt>
            <c:idx val="1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A-E219-48C1-B770-27A38F465107}"/>
              </c:ext>
            </c:extLst>
          </c:dPt>
          <c:dPt>
            <c:idx val="1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B-E219-48C1-B770-27A38F465107}"/>
              </c:ext>
            </c:extLst>
          </c:dPt>
          <c:dPt>
            <c:idx val="1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C-E219-48C1-B770-27A38F465107}"/>
              </c:ext>
            </c:extLst>
          </c:dPt>
          <c:dPt>
            <c:idx val="13"/>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D-E219-48C1-B770-27A38F465107}"/>
              </c:ext>
            </c:extLst>
          </c:dPt>
          <c:dPt>
            <c:idx val="1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E-E219-48C1-B770-27A38F465107}"/>
              </c:ext>
            </c:extLst>
          </c:dPt>
          <c:dPt>
            <c:idx val="15"/>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F-E219-48C1-B770-27A38F465107}"/>
              </c:ext>
            </c:extLst>
          </c:dPt>
          <c:dPt>
            <c:idx val="16"/>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0-E219-48C1-B770-27A38F465107}"/>
              </c:ext>
            </c:extLst>
          </c:dPt>
          <c:dPt>
            <c:idx val="17"/>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1-E219-48C1-B770-27A38F465107}"/>
              </c:ext>
            </c:extLst>
          </c:dPt>
          <c:dPt>
            <c:idx val="1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2-E219-48C1-B770-27A38F465107}"/>
              </c:ext>
            </c:extLst>
          </c:dPt>
          <c:dPt>
            <c:idx val="19"/>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3-E219-48C1-B770-27A38F465107}"/>
              </c:ext>
            </c:extLst>
          </c:dPt>
          <c:dPt>
            <c:idx val="2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4-E219-48C1-B770-27A38F465107}"/>
              </c:ext>
            </c:extLst>
          </c:dPt>
          <c:dPt>
            <c:idx val="2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5-E219-48C1-B770-27A38F465107}"/>
              </c:ext>
            </c:extLst>
          </c:dPt>
          <c:dPt>
            <c:idx val="23"/>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6-E219-48C1-B770-27A38F465107}"/>
              </c:ext>
            </c:extLst>
          </c:dPt>
          <c:dPt>
            <c:idx val="2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7-E219-48C1-B770-27A38F465107}"/>
              </c:ext>
            </c:extLst>
          </c:dPt>
          <c:dPt>
            <c:idx val="25"/>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8-E219-48C1-B770-27A38F465107}"/>
              </c:ext>
            </c:extLst>
          </c:dPt>
          <c:dPt>
            <c:idx val="26"/>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9-E219-48C1-B770-27A38F465107}"/>
              </c:ext>
            </c:extLst>
          </c:dPt>
          <c:dPt>
            <c:idx val="27"/>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A-E219-48C1-B770-27A38F465107}"/>
              </c:ext>
            </c:extLst>
          </c:dPt>
          <c:dLbls>
            <c:dLbl>
              <c:idx val="0"/>
              <c:layout>
                <c:manualLayout>
                  <c:x val="-1.1100525308323646E-2"/>
                  <c:y val="-1.37634613696486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219-48C1-B770-27A38F465107}"/>
                </c:ext>
              </c:extLst>
            </c:dLbl>
            <c:dLbl>
              <c:idx val="1"/>
              <c:layout>
                <c:manualLayout>
                  <c:x val="-3.8842964914967533E-2"/>
                  <c:y val="-7.82702171041608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19-48C1-B770-27A38F465107}"/>
                </c:ext>
              </c:extLst>
            </c:dLbl>
            <c:dLbl>
              <c:idx val="2"/>
              <c:layout>
                <c:manualLayout>
                  <c:x val="-3.3295093496074402E-2"/>
                  <c:y val="0.101331232723097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219-48C1-B770-27A38F465107}"/>
                </c:ext>
              </c:extLst>
            </c:dLbl>
            <c:dLbl>
              <c:idx val="3"/>
              <c:layout>
                <c:manualLayout>
                  <c:x val="-2.7745911246728912E-3"/>
                  <c:y val="-2.30298256188858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219-48C1-B770-27A38F465107}"/>
                </c:ext>
              </c:extLst>
            </c:dLbl>
            <c:dLbl>
              <c:idx val="4"/>
              <c:layout>
                <c:manualLayout>
                  <c:x val="-3.6069684620747285E-2"/>
                  <c:y val="5.9877546609102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219-48C1-B770-27A38F465107}"/>
                </c:ext>
              </c:extLst>
            </c:dLbl>
            <c:dLbl>
              <c:idx val="5"/>
              <c:layout>
                <c:manualLayout>
                  <c:x val="-1.6647546748037194E-2"/>
                  <c:y val="-9.2119302475543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219-48C1-B770-27A38F465107}"/>
                </c:ext>
              </c:extLst>
            </c:dLbl>
            <c:dLbl>
              <c:idx val="6"/>
              <c:layout>
                <c:manualLayout>
                  <c:x val="-1.6647546748037194E-2"/>
                  <c:y val="6.90894768566572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219-48C1-B770-27A38F465107}"/>
                </c:ext>
              </c:extLst>
            </c:dLbl>
            <c:dLbl>
              <c:idx val="7"/>
              <c:layout>
                <c:manualLayout>
                  <c:x val="-1.6647546748037194E-2"/>
                  <c:y val="-2.30298256188857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219-48C1-B770-27A38F465107}"/>
                </c:ext>
              </c:extLst>
            </c:dLbl>
            <c:dLbl>
              <c:idx val="8"/>
              <c:layout>
                <c:manualLayout>
                  <c:x val="-1.6647546748037194E-2"/>
                  <c:y val="6.90894768566572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219-48C1-B770-27A38F465107}"/>
                </c:ext>
              </c:extLst>
            </c:dLbl>
            <c:dLbl>
              <c:idx val="9"/>
              <c:layout>
                <c:manualLayout>
                  <c:x val="-8.3237733740185969E-3"/>
                  <c:y val="-4.14536861139943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219-48C1-B770-27A38F465107}"/>
                </c:ext>
              </c:extLst>
            </c:dLbl>
            <c:dLbl>
              <c:idx val="10"/>
              <c:layout>
                <c:manualLayout>
                  <c:x val="-3.3295093496074388E-2"/>
                  <c:y val="8.75133373517658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219-48C1-B770-27A38F465107}"/>
                </c:ext>
              </c:extLst>
            </c:dLbl>
            <c:dLbl>
              <c:idx val="11"/>
              <c:layout>
                <c:manualLayout>
                  <c:x val="-2.2196728997382929E-2"/>
                  <c:y val="6.44835117328801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219-48C1-B770-27A38F465107}"/>
                </c:ext>
              </c:extLst>
            </c:dLbl>
            <c:dLbl>
              <c:idx val="12"/>
              <c:layout>
                <c:manualLayout>
                  <c:x val="-1.1098364498691515E-2"/>
                  <c:y val="-4.60596512377715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219-48C1-B770-27A38F465107}"/>
                </c:ext>
              </c:extLst>
            </c:dLbl>
            <c:dLbl>
              <c:idx val="13"/>
              <c:layout>
                <c:manualLayout>
                  <c:x val="-3.6069684620747257E-2"/>
                  <c:y val="8.29073722279886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219-48C1-B770-27A38F465107}"/>
                </c:ext>
              </c:extLst>
            </c:dLbl>
            <c:dLbl>
              <c:idx val="14"/>
              <c:layout>
                <c:manualLayout>
                  <c:x val="-1.9425919289566381E-2"/>
                  <c:y val="-3.21147431958468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219-48C1-B770-27A38F465107}"/>
                </c:ext>
              </c:extLst>
            </c:dLbl>
            <c:dLbl>
              <c:idx val="15"/>
              <c:layout>
                <c:manualLayout>
                  <c:x val="-4.1626969906213673E-2"/>
                  <c:y val="7.79929477613423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219-48C1-B770-27A38F465107}"/>
                </c:ext>
              </c:extLst>
            </c:dLbl>
            <c:dLbl>
              <c:idx val="16"/>
              <c:layout>
                <c:manualLayout>
                  <c:x val="-3.0526444597890025E-2"/>
                  <c:y val="-7.79929477613423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219-48C1-B770-27A38F465107}"/>
                </c:ext>
              </c:extLst>
            </c:dLbl>
            <c:dLbl>
              <c:idx val="17"/>
              <c:layout>
                <c:manualLayout>
                  <c:x val="-4.1626969906213673E-2"/>
                  <c:y val="7.79929477613423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219-48C1-B770-27A38F465107}"/>
                </c:ext>
              </c:extLst>
            </c:dLbl>
            <c:dLbl>
              <c:idx val="18"/>
              <c:layout>
                <c:manualLayout>
                  <c:x val="-2.2201050616647393E-2"/>
                  <c:y val="5.50538454785945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219-48C1-B770-27A38F465107}"/>
                </c:ext>
              </c:extLst>
            </c:dLbl>
            <c:dLbl>
              <c:idx val="19"/>
              <c:layout>
                <c:manualLayout>
                  <c:x val="-5.5502626541619245E-3"/>
                  <c:y val="7.34051273047927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219-48C1-B770-27A38F465107}"/>
                </c:ext>
              </c:extLst>
            </c:dLbl>
            <c:dLbl>
              <c:idx val="21"/>
              <c:layout>
                <c:manualLayout>
                  <c:x val="-1.387565663540466E-2"/>
                  <c:y val="4.175024989171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219-48C1-B770-27A38F465107}"/>
                </c:ext>
              </c:extLst>
            </c:dLbl>
            <c:dLbl>
              <c:idx val="22"/>
              <c:layout>
                <c:manualLayout>
                  <c:x val="-3.330157592497094E-2"/>
                  <c:y val="-5.04660250220450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219-48C1-B770-27A38F465107}"/>
                </c:ext>
              </c:extLst>
            </c:dLbl>
            <c:dLbl>
              <c:idx val="23"/>
              <c:layout>
                <c:manualLayout>
                  <c:x val="-2.2201050616647393E-2"/>
                  <c:y val="5.96416659351441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E219-48C1-B770-27A38F465107}"/>
                </c:ext>
              </c:extLst>
            </c:dLbl>
            <c:dLbl>
              <c:idx val="24"/>
              <c:layout>
                <c:manualLayout>
                  <c:x val="-2.7751313270809115E-3"/>
                  <c:y val="-2.75269227392973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219-48C1-B770-27A38F465107}"/>
                </c:ext>
              </c:extLst>
            </c:dLbl>
            <c:dLbl>
              <c:idx val="25"/>
              <c:layout>
                <c:manualLayout>
                  <c:x val="-1.3875656635404557E-2"/>
                  <c:y val="5.04660250220450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E219-48C1-B770-27A38F465107}"/>
                </c:ext>
              </c:extLst>
            </c:dLbl>
            <c:dLbl>
              <c:idx val="26"/>
              <c:layout>
                <c:manualLayout>
                  <c:x val="1.1100525308323544E-2"/>
                  <c:y val="5.04660250220450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219-48C1-B770-27A38F465107}"/>
                </c:ext>
              </c:extLst>
            </c:dLbl>
            <c:dLbl>
              <c:idx val="27"/>
              <c:layout>
                <c:manualLayout>
                  <c:x val="-1.1100525308323646E-2"/>
                  <c:y val="-1.37634613696486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219-48C1-B770-27A38F4651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'Pivot Tables'!$S$13:$S$45</c:f>
              <c:multiLvlStrCache>
                <c:ptCount val="28"/>
                <c:lvl>
                  <c:pt idx="0">
                    <c:v>Australia</c:v>
                  </c:pt>
                  <c:pt idx="1">
                    <c:v>Canada</c:v>
                  </c:pt>
                  <c:pt idx="2">
                    <c:v>France</c:v>
                  </c:pt>
                  <c:pt idx="3">
                    <c:v>Germany</c:v>
                  </c:pt>
                  <c:pt idx="4">
                    <c:v>India</c:v>
                  </c:pt>
                  <c:pt idx="5">
                    <c:v>UK</c:v>
                  </c:pt>
                  <c:pt idx="6">
                    <c:v>USA</c:v>
                  </c:pt>
                  <c:pt idx="7">
                    <c:v>Australia</c:v>
                  </c:pt>
                  <c:pt idx="8">
                    <c:v>Canada</c:v>
                  </c:pt>
                  <c:pt idx="9">
                    <c:v>France</c:v>
                  </c:pt>
                  <c:pt idx="10">
                    <c:v>Germany</c:v>
                  </c:pt>
                  <c:pt idx="11">
                    <c:v>India</c:v>
                  </c:pt>
                  <c:pt idx="12">
                    <c:v>UK</c:v>
                  </c:pt>
                  <c:pt idx="13">
                    <c:v>USA</c:v>
                  </c:pt>
                  <c:pt idx="14">
                    <c:v>Australia</c:v>
                  </c:pt>
                  <c:pt idx="15">
                    <c:v>Canada</c:v>
                  </c:pt>
                  <c:pt idx="16">
                    <c:v>France</c:v>
                  </c:pt>
                  <c:pt idx="17">
                    <c:v>Germany</c:v>
                  </c:pt>
                  <c:pt idx="18">
                    <c:v>India</c:v>
                  </c:pt>
                  <c:pt idx="19">
                    <c:v>UK</c:v>
                  </c:pt>
                  <c:pt idx="20">
                    <c:v>USA</c:v>
                  </c:pt>
                  <c:pt idx="21">
                    <c:v>Australia</c:v>
                  </c:pt>
                  <c:pt idx="22">
                    <c:v>Canada</c:v>
                  </c:pt>
                  <c:pt idx="23">
                    <c:v>France</c:v>
                  </c:pt>
                  <c:pt idx="24">
                    <c:v>Germany</c:v>
                  </c:pt>
                  <c:pt idx="25">
                    <c:v>India</c:v>
                  </c:pt>
                  <c:pt idx="26">
                    <c:v>UK</c:v>
                  </c:pt>
                  <c:pt idx="27">
                    <c:v>USA</c:v>
                  </c:pt>
                </c:lvl>
                <c:lvl>
                  <c:pt idx="0">
                    <c:v>Afternoon</c:v>
                  </c:pt>
                  <c:pt idx="7">
                    <c:v>Evening</c:v>
                  </c:pt>
                  <c:pt idx="14">
                    <c:v>Late Night</c:v>
                  </c:pt>
                  <c:pt idx="21">
                    <c:v>Morning</c:v>
                  </c:pt>
                </c:lvl>
              </c:multiLvlStrCache>
            </c:multiLvlStrRef>
          </c:cat>
          <c:val>
            <c:numRef>
              <c:f>'Pivot Tables'!$T$13:$T$45</c:f>
              <c:numCache>
                <c:formatCode>General</c:formatCode>
                <c:ptCount val="28"/>
                <c:pt idx="0">
                  <c:v>38</c:v>
                </c:pt>
                <c:pt idx="1">
                  <c:v>34</c:v>
                </c:pt>
                <c:pt idx="2">
                  <c:v>47</c:v>
                </c:pt>
                <c:pt idx="3">
                  <c:v>40</c:v>
                </c:pt>
                <c:pt idx="4">
                  <c:v>31</c:v>
                </c:pt>
                <c:pt idx="5">
                  <c:v>30</c:v>
                </c:pt>
                <c:pt idx="6">
                  <c:v>31</c:v>
                </c:pt>
                <c:pt idx="7">
                  <c:v>35</c:v>
                </c:pt>
                <c:pt idx="8">
                  <c:v>34</c:v>
                </c:pt>
                <c:pt idx="9">
                  <c:v>35</c:v>
                </c:pt>
                <c:pt idx="10">
                  <c:v>35</c:v>
                </c:pt>
                <c:pt idx="11">
                  <c:v>29</c:v>
                </c:pt>
                <c:pt idx="12">
                  <c:v>48</c:v>
                </c:pt>
                <c:pt idx="13">
                  <c:v>40</c:v>
                </c:pt>
                <c:pt idx="14">
                  <c:v>41</c:v>
                </c:pt>
                <c:pt idx="15">
                  <c:v>40</c:v>
                </c:pt>
                <c:pt idx="16">
                  <c:v>35</c:v>
                </c:pt>
                <c:pt idx="17">
                  <c:v>39</c:v>
                </c:pt>
                <c:pt idx="18">
                  <c:v>25</c:v>
                </c:pt>
                <c:pt idx="19">
                  <c:v>42</c:v>
                </c:pt>
                <c:pt idx="20">
                  <c:v>49</c:v>
                </c:pt>
                <c:pt idx="21">
                  <c:v>26</c:v>
                </c:pt>
                <c:pt idx="22">
                  <c:v>31</c:v>
                </c:pt>
                <c:pt idx="23">
                  <c:v>34</c:v>
                </c:pt>
                <c:pt idx="24">
                  <c:v>32</c:v>
                </c:pt>
                <c:pt idx="25">
                  <c:v>31</c:v>
                </c:pt>
                <c:pt idx="26">
                  <c:v>30</c:v>
                </c:pt>
                <c:pt idx="27">
                  <c:v>38</c:v>
                </c:pt>
              </c:numCache>
            </c:numRef>
          </c:val>
          <c:smooth val="0"/>
          <c:extLst>
            <c:ext xmlns:c16="http://schemas.microsoft.com/office/drawing/2014/chart" uri="{C3380CC4-5D6E-409C-BE32-E72D297353CC}">
              <c16:uniqueId val="{0000001B-E219-48C1-B770-27A38F465107}"/>
            </c:ext>
          </c:extLst>
        </c:ser>
        <c:dLbls>
          <c:showLegendKey val="0"/>
          <c:showVal val="1"/>
          <c:showCatName val="0"/>
          <c:showSerName val="0"/>
          <c:showPercent val="0"/>
          <c:showBubbleSize val="0"/>
        </c:dLbls>
        <c:axId val="1524392064"/>
        <c:axId val="1524393504"/>
        <c:axId val="1619438464"/>
      </c:line3DChart>
      <c:catAx>
        <c:axId val="152439206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24393504"/>
        <c:crosses val="autoZero"/>
        <c:auto val="1"/>
        <c:lblAlgn val="ctr"/>
        <c:lblOffset val="100"/>
        <c:noMultiLvlLbl val="0"/>
      </c:catAx>
      <c:valAx>
        <c:axId val="1524393504"/>
        <c:scaling>
          <c:orientation val="minMax"/>
        </c:scaling>
        <c:delete val="1"/>
        <c:axPos val="l"/>
        <c:numFmt formatCode="General" sourceLinked="1"/>
        <c:majorTickMark val="none"/>
        <c:minorTickMark val="none"/>
        <c:tickLblPos val="nextTo"/>
        <c:crossAx val="1524392064"/>
        <c:crosses val="autoZero"/>
        <c:crossBetween val="between"/>
      </c:valAx>
      <c:serAx>
        <c:axId val="1619438464"/>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24393504"/>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Tables!Loyalty Points</c:name>
    <c:fmtId val="3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Loyalty</a:t>
            </a:r>
            <a:r>
              <a:rPr lang="en-US" baseline="0"/>
              <a:t> Point Distribution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0000"/>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outerShdw blurRad="57150" dist="19050" dir="5400000" algn="ctr" rotWithShape="0">
              <a:srgbClr val="000000">
                <a:alpha val="63000"/>
              </a:srgbClr>
            </a:outerShdw>
          </a:effectLst>
          <a:sp3d/>
        </c:spPr>
      </c:pivotFmt>
      <c:pivotFmt>
        <c:idx val="2"/>
        <c:spPr>
          <a:solidFill>
            <a:srgbClr val="00B050"/>
          </a:solidFill>
          <a:ln>
            <a:noFill/>
          </a:ln>
          <a:effectLst>
            <a:outerShdw blurRad="57150" dist="19050" dir="5400000" algn="ctr" rotWithShape="0">
              <a:srgbClr val="000000">
                <a:alpha val="63000"/>
              </a:srgbClr>
            </a:outerShdw>
          </a:effectLst>
          <a:sp3d/>
        </c:spPr>
      </c:pivotFmt>
      <c:pivotFmt>
        <c:idx val="3"/>
        <c:spPr>
          <a:solidFill>
            <a:srgbClr val="00B050"/>
          </a:solidFill>
          <a:ln>
            <a:noFill/>
          </a:ln>
          <a:effectLst>
            <a:outerShdw blurRad="57150" dist="19050" dir="5400000" algn="ctr" rotWithShape="0">
              <a:srgbClr val="000000">
                <a:alpha val="63000"/>
              </a:srgbClr>
            </a:outerShdw>
          </a:effectLst>
          <a:sp3d/>
        </c:spPr>
      </c:pivotFmt>
      <c:pivotFmt>
        <c:idx val="4"/>
        <c:spPr>
          <a:solidFill>
            <a:srgbClr val="00B050"/>
          </a:solidFill>
          <a:ln>
            <a:noFill/>
          </a:ln>
          <a:effectLst>
            <a:outerShdw blurRad="57150" dist="19050" dir="5400000" algn="ctr" rotWithShape="0">
              <a:srgbClr val="000000">
                <a:alpha val="63000"/>
              </a:srgbClr>
            </a:outerShdw>
          </a:effectLst>
          <a:sp3d/>
        </c:spPr>
      </c:pivotFmt>
      <c:pivotFmt>
        <c:idx val="5"/>
        <c:spPr>
          <a:solidFill>
            <a:srgbClr val="00B050"/>
          </a:solidFill>
          <a:ln>
            <a:noFill/>
          </a:ln>
          <a:effectLst>
            <a:outerShdw blurRad="57150" dist="19050" dir="5400000" algn="ctr" rotWithShape="0">
              <a:srgbClr val="000000">
                <a:alpha val="63000"/>
              </a:srgbClr>
            </a:outerShdw>
          </a:effectLst>
          <a:sp3d/>
        </c:spPr>
      </c:pivotFmt>
      <c:pivotFmt>
        <c:idx val="6"/>
        <c:spPr>
          <a:solidFill>
            <a:srgbClr val="FFFF00"/>
          </a:solidFill>
          <a:ln>
            <a:noFill/>
          </a:ln>
          <a:effectLst>
            <a:outerShdw blurRad="57150" dist="19050" dir="5400000" algn="ctr" rotWithShape="0">
              <a:srgbClr val="000000">
                <a:alpha val="63000"/>
              </a:srgbClr>
            </a:outerShdw>
          </a:effectLst>
          <a:sp3d/>
        </c:spPr>
      </c:pivotFmt>
      <c:pivotFmt>
        <c:idx val="7"/>
        <c:spPr>
          <a:solidFill>
            <a:srgbClr val="FFFF00"/>
          </a:solidFill>
          <a:ln>
            <a:noFill/>
          </a:ln>
          <a:effectLst>
            <a:outerShdw blurRad="57150" dist="19050" dir="5400000" algn="ctr" rotWithShape="0">
              <a:srgbClr val="000000">
                <a:alpha val="63000"/>
              </a:srgbClr>
            </a:outerShdw>
          </a:effectLst>
          <a:sp3d/>
        </c:spPr>
      </c:pivotFmt>
      <c:pivotFmt>
        <c:idx val="8"/>
        <c:spPr>
          <a:solidFill>
            <a:srgbClr val="FFFF00"/>
          </a:solidFill>
          <a:ln>
            <a:noFill/>
          </a:ln>
          <a:effectLst>
            <a:outerShdw blurRad="57150" dist="19050" dir="5400000" algn="ctr" rotWithShape="0">
              <a:srgbClr val="000000">
                <a:alpha val="63000"/>
              </a:srgbClr>
            </a:outerShdw>
          </a:effectLst>
          <a:sp3d/>
        </c:spPr>
      </c:pivotFmt>
      <c:pivotFmt>
        <c:idx val="9"/>
        <c:spPr>
          <a:solidFill>
            <a:srgbClr val="FFFF00"/>
          </a:solidFill>
          <a:ln>
            <a:noFill/>
          </a:ln>
          <a:effectLst>
            <a:outerShdw blurRad="57150" dist="19050" dir="5400000" algn="ctr" rotWithShape="0">
              <a:srgbClr val="000000">
                <a:alpha val="63000"/>
              </a:srgbClr>
            </a:outerShdw>
          </a:effectLst>
          <a:sp3d/>
        </c:spPr>
      </c:pivotFmt>
      <c:pivotFmt>
        <c:idx val="10"/>
        <c:spPr>
          <a:solidFill>
            <a:srgbClr val="FFFF00"/>
          </a:solidFill>
          <a:ln>
            <a:noFill/>
          </a:ln>
          <a:effectLst>
            <a:outerShdw blurRad="57150" dist="19050" dir="5400000" algn="ctr" rotWithShape="0">
              <a:srgbClr val="000000">
                <a:alpha val="63000"/>
              </a:srgbClr>
            </a:outerShdw>
          </a:effectLst>
          <a:sp3d/>
        </c:spPr>
      </c:pivotFmt>
      <c:pivotFmt>
        <c:idx val="11"/>
        <c:spPr>
          <a:solidFill>
            <a:srgbClr val="FFFF00"/>
          </a:solidFill>
          <a:ln>
            <a:noFill/>
          </a:ln>
          <a:effectLst>
            <a:outerShdw blurRad="57150" dist="19050" dir="5400000" algn="ctr" rotWithShape="0">
              <a:srgbClr val="000000">
                <a:alpha val="63000"/>
              </a:srgbClr>
            </a:outerShdw>
          </a:effectLst>
          <a:sp3d/>
        </c:spPr>
      </c:pivotFmt>
      <c:pivotFmt>
        <c:idx val="12"/>
        <c:spPr>
          <a:solidFill>
            <a:srgbClr val="FF000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a:outerShdw blurRad="57150" dist="19050" dir="5400000" algn="ctr" rotWithShape="0">
              <a:srgbClr val="000000">
                <a:alpha val="63000"/>
              </a:srgbClr>
            </a:outerShdw>
          </a:effectLst>
          <a:sp3d/>
        </c:spPr>
      </c:pivotFmt>
      <c:pivotFmt>
        <c:idx val="14"/>
        <c:spPr>
          <a:solidFill>
            <a:srgbClr val="FFFF00"/>
          </a:solidFill>
          <a:ln>
            <a:noFill/>
          </a:ln>
          <a:effectLst>
            <a:outerShdw blurRad="57150" dist="19050" dir="5400000" algn="ctr" rotWithShape="0">
              <a:srgbClr val="000000">
                <a:alpha val="63000"/>
              </a:srgbClr>
            </a:outerShdw>
          </a:effectLst>
          <a:sp3d/>
        </c:spPr>
      </c:pivotFmt>
      <c:pivotFmt>
        <c:idx val="15"/>
        <c:spPr>
          <a:solidFill>
            <a:srgbClr val="FFFF00"/>
          </a:solidFill>
          <a:ln>
            <a:noFill/>
          </a:ln>
          <a:effectLst>
            <a:outerShdw blurRad="57150" dist="19050" dir="5400000" algn="ctr" rotWithShape="0">
              <a:srgbClr val="000000">
                <a:alpha val="63000"/>
              </a:srgbClr>
            </a:outerShdw>
          </a:effectLst>
          <a:sp3d/>
        </c:spPr>
      </c:pivotFmt>
      <c:pivotFmt>
        <c:idx val="16"/>
        <c:spPr>
          <a:solidFill>
            <a:srgbClr val="FFFF00"/>
          </a:solidFill>
          <a:ln>
            <a:noFill/>
          </a:ln>
          <a:effectLst>
            <a:outerShdw blurRad="57150" dist="19050" dir="5400000" algn="ctr" rotWithShape="0">
              <a:srgbClr val="000000">
                <a:alpha val="63000"/>
              </a:srgbClr>
            </a:outerShdw>
          </a:effectLst>
          <a:sp3d/>
        </c:spPr>
      </c:pivotFmt>
      <c:pivotFmt>
        <c:idx val="17"/>
        <c:spPr>
          <a:solidFill>
            <a:srgbClr val="FFFF00"/>
          </a:solidFill>
          <a:ln>
            <a:noFill/>
          </a:ln>
          <a:effectLst>
            <a:outerShdw blurRad="57150" dist="19050" dir="5400000" algn="ctr" rotWithShape="0">
              <a:srgbClr val="000000">
                <a:alpha val="63000"/>
              </a:srgbClr>
            </a:outerShdw>
          </a:effectLst>
          <a:sp3d/>
        </c:spPr>
      </c:pivotFmt>
      <c:pivotFmt>
        <c:idx val="18"/>
        <c:spPr>
          <a:solidFill>
            <a:srgbClr val="00B050"/>
          </a:solidFill>
          <a:ln>
            <a:noFill/>
          </a:ln>
          <a:effectLst>
            <a:outerShdw blurRad="57150" dist="19050" dir="5400000" algn="ctr" rotWithShape="0">
              <a:srgbClr val="000000">
                <a:alpha val="63000"/>
              </a:srgbClr>
            </a:outerShdw>
          </a:effectLst>
          <a:sp3d/>
        </c:spPr>
      </c:pivotFmt>
      <c:pivotFmt>
        <c:idx val="19"/>
        <c:spPr>
          <a:solidFill>
            <a:srgbClr val="FFFF00"/>
          </a:solidFill>
          <a:ln>
            <a:noFill/>
          </a:ln>
          <a:effectLst>
            <a:outerShdw blurRad="57150" dist="19050" dir="5400000" algn="ctr" rotWithShape="0">
              <a:srgbClr val="000000">
                <a:alpha val="63000"/>
              </a:srgbClr>
            </a:outerShdw>
          </a:effectLst>
          <a:sp3d/>
        </c:spPr>
      </c:pivotFmt>
      <c:pivotFmt>
        <c:idx val="20"/>
        <c:spPr>
          <a:solidFill>
            <a:srgbClr val="00B050"/>
          </a:solidFill>
          <a:ln>
            <a:noFill/>
          </a:ln>
          <a:effectLst>
            <a:outerShdw blurRad="57150" dist="19050" dir="5400000" algn="ctr" rotWithShape="0">
              <a:srgbClr val="000000">
                <a:alpha val="63000"/>
              </a:srgbClr>
            </a:outerShdw>
          </a:effectLst>
          <a:sp3d/>
        </c:spPr>
      </c:pivotFmt>
      <c:pivotFmt>
        <c:idx val="21"/>
        <c:spPr>
          <a:solidFill>
            <a:srgbClr val="FFFF00"/>
          </a:solidFill>
          <a:ln>
            <a:noFill/>
          </a:ln>
          <a:effectLst>
            <a:outerShdw blurRad="57150" dist="19050" dir="5400000" algn="ctr" rotWithShape="0">
              <a:srgbClr val="000000">
                <a:alpha val="63000"/>
              </a:srgbClr>
            </a:outerShdw>
          </a:effectLst>
          <a:sp3d/>
        </c:spPr>
      </c:pivotFmt>
      <c:pivotFmt>
        <c:idx val="22"/>
        <c:spPr>
          <a:solidFill>
            <a:srgbClr val="00B050"/>
          </a:solidFill>
          <a:ln>
            <a:noFill/>
          </a:ln>
          <a:effectLst>
            <a:outerShdw blurRad="57150" dist="19050" dir="5400000" algn="ctr" rotWithShape="0">
              <a:srgbClr val="000000">
                <a:alpha val="63000"/>
              </a:srgbClr>
            </a:outerShdw>
          </a:effectLst>
          <a:sp3d/>
        </c:spPr>
      </c:pivotFmt>
      <c:pivotFmt>
        <c:idx val="23"/>
        <c:spPr>
          <a:solidFill>
            <a:srgbClr val="FFFF00"/>
          </a:solidFill>
          <a:ln>
            <a:noFill/>
          </a:ln>
          <a:effectLst>
            <a:outerShdw blurRad="57150" dist="19050" dir="5400000" algn="ctr" rotWithShape="0">
              <a:srgbClr val="000000">
                <a:alpha val="63000"/>
              </a:srgbClr>
            </a:outerShdw>
          </a:effectLst>
          <a:sp3d/>
        </c:spPr>
      </c:pivotFmt>
      <c:pivotFmt>
        <c:idx val="24"/>
        <c:spPr>
          <a:solidFill>
            <a:srgbClr val="00B050"/>
          </a:solidFill>
          <a:ln>
            <a:noFill/>
          </a:ln>
          <a:effectLst>
            <a:outerShdw blurRad="57150" dist="19050" dir="5400000" algn="ctr" rotWithShape="0">
              <a:srgbClr val="000000">
                <a:alpha val="63000"/>
              </a:srgbClr>
            </a:outerShdw>
          </a:effectLst>
          <a:sp3d/>
        </c:spPr>
      </c:pivotFmt>
      <c:pivotFmt>
        <c:idx val="25"/>
        <c:spPr>
          <a:solidFill>
            <a:srgbClr val="FF000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B050"/>
          </a:solidFill>
          <a:ln>
            <a:noFill/>
          </a:ln>
          <a:effectLst>
            <a:outerShdw blurRad="57150" dist="19050" dir="5400000" algn="ctr" rotWithShape="0">
              <a:srgbClr val="000000">
                <a:alpha val="63000"/>
              </a:srgbClr>
            </a:outerShdw>
          </a:effectLst>
          <a:sp3d/>
        </c:spPr>
      </c:pivotFmt>
      <c:pivotFmt>
        <c:idx val="27"/>
        <c:spPr>
          <a:solidFill>
            <a:srgbClr val="FF0000"/>
          </a:solidFill>
          <a:ln>
            <a:noFill/>
          </a:ln>
          <a:effectLst>
            <a:outerShdw blurRad="57150" dist="19050" dir="5400000" algn="ctr" rotWithShape="0">
              <a:srgbClr val="000000">
                <a:alpha val="63000"/>
              </a:srgbClr>
            </a:outerShdw>
          </a:effectLst>
          <a:sp3d/>
        </c:spPr>
      </c:pivotFmt>
      <c:pivotFmt>
        <c:idx val="28"/>
        <c:spPr>
          <a:solidFill>
            <a:srgbClr val="FFFF00"/>
          </a:solidFill>
          <a:ln>
            <a:noFill/>
          </a:ln>
          <a:effectLst>
            <a:outerShdw blurRad="57150" dist="19050" dir="5400000" algn="ctr" rotWithShape="0">
              <a:srgbClr val="000000">
                <a:alpha val="63000"/>
              </a:srgbClr>
            </a:outerShdw>
          </a:effectLst>
          <a:sp3d/>
        </c:spPr>
      </c:pivotFmt>
      <c:pivotFmt>
        <c:idx val="29"/>
        <c:spPr>
          <a:solidFill>
            <a:srgbClr val="FFFF00"/>
          </a:solidFill>
          <a:ln>
            <a:noFill/>
          </a:ln>
          <a:effectLst>
            <a:outerShdw blurRad="57150" dist="19050" dir="5400000" algn="ctr" rotWithShape="0">
              <a:srgbClr val="000000">
                <a:alpha val="63000"/>
              </a:srgbClr>
            </a:outerShdw>
          </a:effectLst>
          <a:sp3d/>
        </c:spPr>
      </c:pivotFmt>
      <c:pivotFmt>
        <c:idx val="30"/>
        <c:spPr>
          <a:solidFill>
            <a:srgbClr val="FFFF00"/>
          </a:solidFill>
          <a:ln>
            <a:noFill/>
          </a:ln>
          <a:effectLst>
            <a:outerShdw blurRad="57150" dist="19050" dir="5400000" algn="ctr" rotWithShape="0">
              <a:srgbClr val="000000">
                <a:alpha val="63000"/>
              </a:srgbClr>
            </a:outerShdw>
          </a:effectLst>
          <a:sp3d/>
        </c:spPr>
      </c:pivotFmt>
      <c:pivotFmt>
        <c:idx val="31"/>
        <c:spPr>
          <a:solidFill>
            <a:srgbClr val="00B050"/>
          </a:solidFill>
          <a:ln>
            <a:noFill/>
          </a:ln>
          <a:effectLst>
            <a:outerShdw blurRad="57150" dist="19050" dir="5400000" algn="ctr" rotWithShape="0">
              <a:srgbClr val="000000">
                <a:alpha val="63000"/>
              </a:srgbClr>
            </a:outerShdw>
          </a:effectLst>
          <a:sp3d/>
        </c:spPr>
      </c:pivotFmt>
      <c:pivotFmt>
        <c:idx val="32"/>
        <c:spPr>
          <a:solidFill>
            <a:srgbClr val="FFFF00"/>
          </a:solidFill>
          <a:ln>
            <a:noFill/>
          </a:ln>
          <a:effectLst>
            <a:outerShdw blurRad="57150" dist="19050" dir="5400000" algn="ctr" rotWithShape="0">
              <a:srgbClr val="000000">
                <a:alpha val="63000"/>
              </a:srgbClr>
            </a:outerShdw>
          </a:effectLst>
          <a:sp3d/>
        </c:spPr>
      </c:pivotFmt>
      <c:pivotFmt>
        <c:idx val="33"/>
        <c:spPr>
          <a:solidFill>
            <a:srgbClr val="00B050"/>
          </a:solidFill>
          <a:ln>
            <a:noFill/>
          </a:ln>
          <a:effectLst>
            <a:outerShdw blurRad="57150" dist="19050" dir="5400000" algn="ctr" rotWithShape="0">
              <a:srgbClr val="000000">
                <a:alpha val="63000"/>
              </a:srgbClr>
            </a:outerShdw>
          </a:effectLst>
          <a:sp3d/>
        </c:spPr>
      </c:pivotFmt>
      <c:pivotFmt>
        <c:idx val="34"/>
        <c:spPr>
          <a:solidFill>
            <a:srgbClr val="FFFF00"/>
          </a:solidFill>
          <a:ln>
            <a:noFill/>
          </a:ln>
          <a:effectLst>
            <a:outerShdw blurRad="57150" dist="19050" dir="5400000" algn="ctr" rotWithShape="0">
              <a:srgbClr val="000000">
                <a:alpha val="63000"/>
              </a:srgbClr>
            </a:outerShdw>
          </a:effectLst>
          <a:sp3d/>
        </c:spPr>
      </c:pivotFmt>
      <c:pivotFmt>
        <c:idx val="35"/>
        <c:spPr>
          <a:solidFill>
            <a:srgbClr val="00B050"/>
          </a:solidFill>
          <a:ln>
            <a:noFill/>
          </a:ln>
          <a:effectLst>
            <a:outerShdw blurRad="57150" dist="19050" dir="5400000" algn="ctr" rotWithShape="0">
              <a:srgbClr val="000000">
                <a:alpha val="63000"/>
              </a:srgbClr>
            </a:outerShdw>
          </a:effectLst>
          <a:sp3d/>
        </c:spPr>
      </c:pivotFmt>
      <c:pivotFmt>
        <c:idx val="36"/>
        <c:spPr>
          <a:solidFill>
            <a:srgbClr val="FFFF00"/>
          </a:solidFill>
          <a:ln>
            <a:noFill/>
          </a:ln>
          <a:effectLst>
            <a:outerShdw blurRad="57150" dist="19050" dir="5400000" algn="ctr" rotWithShape="0">
              <a:srgbClr val="000000">
                <a:alpha val="63000"/>
              </a:srgbClr>
            </a:outerShdw>
          </a:effectLst>
          <a:sp3d/>
        </c:spPr>
      </c:pivotFmt>
      <c:pivotFmt>
        <c:idx val="37"/>
        <c:spPr>
          <a:solidFill>
            <a:srgbClr val="00B050"/>
          </a:soli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Tables'!$Z$7</c:f>
              <c:strCache>
                <c:ptCount val="1"/>
                <c:pt idx="0">
                  <c:v>Total</c:v>
                </c:pt>
              </c:strCache>
            </c:strRef>
          </c:tx>
          <c:spPr>
            <a:solidFill>
              <a:srgbClr val="FF0000"/>
            </a:solidFill>
            <a:ln>
              <a:noFill/>
            </a:ln>
            <a:effectLst>
              <a:outerShdw blurRad="57150" dist="19050" dir="5400000" algn="ctr" rotWithShape="0">
                <a:srgbClr val="000000">
                  <a:alpha val="63000"/>
                </a:srgbClr>
              </a:outerShdw>
            </a:effectLst>
            <a:sp3d/>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FEC-4919-B5AD-7903A54F098E}"/>
              </c:ext>
            </c:extLst>
          </c:dPt>
          <c:dPt>
            <c:idx val="1"/>
            <c:invertIfNegative val="0"/>
            <c:bubble3D val="0"/>
            <c:spPr>
              <a:solidFill>
                <a:srgbClr val="FF0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FEC-4919-B5AD-7903A54F098E}"/>
              </c:ext>
            </c:extLst>
          </c:dPt>
          <c:dPt>
            <c:idx val="2"/>
            <c:invertIfNegative val="0"/>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FEC-4919-B5AD-7903A54F098E}"/>
              </c:ext>
            </c:extLst>
          </c:dPt>
          <c:dPt>
            <c:idx val="3"/>
            <c:invertIfNegative val="0"/>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FEC-4919-B5AD-7903A54F098E}"/>
              </c:ext>
            </c:extLst>
          </c:dPt>
          <c:dPt>
            <c:idx val="4"/>
            <c:invertIfNegative val="0"/>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FEC-4919-B5AD-7903A54F098E}"/>
              </c:ext>
            </c:extLst>
          </c:dPt>
          <c:dPt>
            <c:idx val="5"/>
            <c:invertIfNegative val="0"/>
            <c:bubble3D val="0"/>
            <c:spPr>
              <a:solidFill>
                <a:srgbClr val="00B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FEC-4919-B5AD-7903A54F098E}"/>
              </c:ext>
            </c:extLst>
          </c:dPt>
          <c:dPt>
            <c:idx val="6"/>
            <c:invertIfNegative val="0"/>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FEC-4919-B5AD-7903A54F098E}"/>
              </c:ext>
            </c:extLst>
          </c:dPt>
          <c:dPt>
            <c:idx val="8"/>
            <c:invertIfNegative val="0"/>
            <c:bubble3D val="0"/>
            <c:spPr>
              <a:solidFill>
                <a:srgbClr val="00B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FEC-4919-B5AD-7903A54F098E}"/>
              </c:ext>
            </c:extLst>
          </c:dPt>
          <c:dPt>
            <c:idx val="10"/>
            <c:invertIfNegative val="0"/>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FEC-4919-B5AD-7903A54F098E}"/>
              </c:ext>
            </c:extLst>
          </c:dPt>
          <c:dPt>
            <c:idx val="11"/>
            <c:invertIfNegative val="0"/>
            <c:bubble3D val="0"/>
            <c:spPr>
              <a:solidFill>
                <a:srgbClr val="00B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0FEC-4919-B5AD-7903A54F098E}"/>
              </c:ext>
            </c:extLst>
          </c:dPt>
          <c:dPt>
            <c:idx val="12"/>
            <c:invertIfNegative val="0"/>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0FEC-4919-B5AD-7903A54F098E}"/>
              </c:ext>
            </c:extLst>
          </c:dPt>
          <c:dPt>
            <c:idx val="13"/>
            <c:invertIfNegative val="0"/>
            <c:bubble3D val="0"/>
            <c:spPr>
              <a:solidFill>
                <a:srgbClr val="00B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0FEC-4919-B5AD-7903A54F09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Tables'!$Y$8:$Y$28</c:f>
              <c:multiLvlStrCache>
                <c:ptCount val="15"/>
                <c:lvl>
                  <c:pt idx="0">
                    <c:v>High</c:v>
                  </c:pt>
                  <c:pt idx="1">
                    <c:v>Low</c:v>
                  </c:pt>
                  <c:pt idx="2">
                    <c:v>Mid</c:v>
                  </c:pt>
                  <c:pt idx="3">
                    <c:v>High</c:v>
                  </c:pt>
                  <c:pt idx="4">
                    <c:v>Low</c:v>
                  </c:pt>
                  <c:pt idx="5">
                    <c:v>Mid</c:v>
                  </c:pt>
                  <c:pt idx="6">
                    <c:v>High</c:v>
                  </c:pt>
                  <c:pt idx="7">
                    <c:v>Low</c:v>
                  </c:pt>
                  <c:pt idx="8">
                    <c:v>Mid</c:v>
                  </c:pt>
                  <c:pt idx="9">
                    <c:v>High</c:v>
                  </c:pt>
                  <c:pt idx="10">
                    <c:v>Low</c:v>
                  </c:pt>
                  <c:pt idx="11">
                    <c:v>Mid</c:v>
                  </c:pt>
                  <c:pt idx="12">
                    <c:v>High</c:v>
                  </c:pt>
                  <c:pt idx="13">
                    <c:v>Low</c:v>
                  </c:pt>
                  <c:pt idx="14">
                    <c:v>Mid</c:v>
                  </c:pt>
                </c:lvl>
                <c:lvl>
                  <c:pt idx="0">
                    <c:v>0-1000</c:v>
                  </c:pt>
                  <c:pt idx="3">
                    <c:v>1000-2000</c:v>
                  </c:pt>
                  <c:pt idx="6">
                    <c:v>2000-3000</c:v>
                  </c:pt>
                  <c:pt idx="9">
                    <c:v>3000-4000</c:v>
                  </c:pt>
                  <c:pt idx="12">
                    <c:v>4000-5000</c:v>
                  </c:pt>
                </c:lvl>
              </c:multiLvlStrCache>
            </c:multiLvlStrRef>
          </c:cat>
          <c:val>
            <c:numRef>
              <c:f>'Pivot Tables'!$Z$8:$Z$28</c:f>
              <c:numCache>
                <c:formatCode>General</c:formatCode>
                <c:ptCount val="15"/>
                <c:pt idx="0">
                  <c:v>76</c:v>
                </c:pt>
                <c:pt idx="1">
                  <c:v>64</c:v>
                </c:pt>
                <c:pt idx="2">
                  <c:v>67</c:v>
                </c:pt>
                <c:pt idx="3">
                  <c:v>69</c:v>
                </c:pt>
                <c:pt idx="4">
                  <c:v>69</c:v>
                </c:pt>
                <c:pt idx="5">
                  <c:v>77</c:v>
                </c:pt>
                <c:pt idx="6">
                  <c:v>66</c:v>
                </c:pt>
                <c:pt idx="7">
                  <c:v>53</c:v>
                </c:pt>
                <c:pt idx="8">
                  <c:v>77</c:v>
                </c:pt>
                <c:pt idx="9">
                  <c:v>55</c:v>
                </c:pt>
                <c:pt idx="10">
                  <c:v>66</c:v>
                </c:pt>
                <c:pt idx="11">
                  <c:v>70</c:v>
                </c:pt>
                <c:pt idx="12">
                  <c:v>66</c:v>
                </c:pt>
                <c:pt idx="13">
                  <c:v>71</c:v>
                </c:pt>
                <c:pt idx="14">
                  <c:v>54</c:v>
                </c:pt>
              </c:numCache>
            </c:numRef>
          </c:val>
          <c:extLst>
            <c:ext xmlns:c16="http://schemas.microsoft.com/office/drawing/2014/chart" uri="{C3380CC4-5D6E-409C-BE32-E72D297353CC}">
              <c16:uniqueId val="{00000018-0FEC-4919-B5AD-7903A54F098E}"/>
            </c:ext>
          </c:extLst>
        </c:ser>
        <c:dLbls>
          <c:showLegendKey val="0"/>
          <c:showVal val="1"/>
          <c:showCatName val="0"/>
          <c:showSerName val="0"/>
          <c:showPercent val="0"/>
          <c:showBubbleSize val="0"/>
        </c:dLbls>
        <c:gapWidth val="150"/>
        <c:shape val="box"/>
        <c:axId val="15320624"/>
        <c:axId val="15332144"/>
        <c:axId val="1619436784"/>
      </c:bar3DChart>
      <c:catAx>
        <c:axId val="15320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32144"/>
        <c:crosses val="autoZero"/>
        <c:auto val="1"/>
        <c:lblAlgn val="ctr"/>
        <c:lblOffset val="100"/>
        <c:noMultiLvlLbl val="0"/>
      </c:catAx>
      <c:valAx>
        <c:axId val="15332144"/>
        <c:scaling>
          <c:orientation val="minMax"/>
        </c:scaling>
        <c:delete val="1"/>
        <c:axPos val="l"/>
        <c:numFmt formatCode="General" sourceLinked="1"/>
        <c:majorTickMark val="none"/>
        <c:minorTickMark val="none"/>
        <c:tickLblPos val="nextTo"/>
        <c:crossAx val="15320624"/>
        <c:crosses val="autoZero"/>
        <c:crossBetween val="between"/>
      </c:valAx>
      <c:serAx>
        <c:axId val="161943678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32144"/>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Tables!MEMB STATUS</c:name>
    <c:fmtId val="3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Membership</a:t>
            </a:r>
            <a:r>
              <a:rPr lang="en-US" baseline="0"/>
              <a:t> Status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'Pivot Tables'!$Z$3</c:f>
              <c:strCache>
                <c:ptCount val="1"/>
                <c:pt idx="0">
                  <c:v>Total</c:v>
                </c:pt>
              </c:strCache>
            </c:strRef>
          </c:tx>
          <c:dPt>
            <c:idx val="0"/>
            <c:bubble3D val="0"/>
            <c:spPr>
              <a:solidFill>
                <a:srgbClr val="FFFF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18E-4685-A6DF-F697F281A0C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18E-4685-A6DF-F697F281A0CF}"/>
              </c:ext>
            </c:extLst>
          </c:dPt>
          <c:dLbls>
            <c:spPr>
              <a:solidFill>
                <a:schemeClr val="dk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Tables'!$Y$4:$Y$5</c:f>
              <c:strCache>
                <c:ptCount val="1"/>
                <c:pt idx="0">
                  <c:v>Active</c:v>
                </c:pt>
              </c:strCache>
            </c:strRef>
          </c:cat>
          <c:val>
            <c:numRef>
              <c:f>'Pivot Tables'!$Z$4:$Z$5</c:f>
              <c:numCache>
                <c:formatCode>General</c:formatCode>
                <c:ptCount val="1"/>
                <c:pt idx="0">
                  <c:v>1000</c:v>
                </c:pt>
              </c:numCache>
            </c:numRef>
          </c:val>
          <c:extLst>
            <c:ext xmlns:c16="http://schemas.microsoft.com/office/drawing/2014/chart" uri="{C3380CC4-5D6E-409C-BE32-E72D297353CC}">
              <c16:uniqueId val="{00000004-F18E-4685-A6DF-F697F281A0CF}"/>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Tables!Download Adoption</c:name>
    <c:fmtId val="4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Download Adoption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Tables'!$Z$30</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 Tables'!$Y$31:$Y$47</c:f>
              <c:multiLvlStrCache>
                <c:ptCount val="14"/>
                <c:lvl>
                  <c:pt idx="0">
                    <c:v>Australia</c:v>
                  </c:pt>
                  <c:pt idx="1">
                    <c:v>Canada</c:v>
                  </c:pt>
                  <c:pt idx="2">
                    <c:v>France</c:v>
                  </c:pt>
                  <c:pt idx="3">
                    <c:v>Germany</c:v>
                  </c:pt>
                  <c:pt idx="4">
                    <c:v>India</c:v>
                  </c:pt>
                  <c:pt idx="5">
                    <c:v>UK</c:v>
                  </c:pt>
                  <c:pt idx="6">
                    <c:v>USA</c:v>
                  </c:pt>
                  <c:pt idx="7">
                    <c:v>Australia</c:v>
                  </c:pt>
                  <c:pt idx="8">
                    <c:v>Canada</c:v>
                  </c:pt>
                  <c:pt idx="9">
                    <c:v>France</c:v>
                  </c:pt>
                  <c:pt idx="10">
                    <c:v>Germany</c:v>
                  </c:pt>
                  <c:pt idx="11">
                    <c:v>India</c:v>
                  </c:pt>
                  <c:pt idx="12">
                    <c:v>UK</c:v>
                  </c:pt>
                  <c:pt idx="13">
                    <c:v>USA</c:v>
                  </c:pt>
                </c:lvl>
                <c:lvl>
                  <c:pt idx="0">
                    <c:v>No</c:v>
                  </c:pt>
                  <c:pt idx="7">
                    <c:v>Yes</c:v>
                  </c:pt>
                </c:lvl>
              </c:multiLvlStrCache>
            </c:multiLvlStrRef>
          </c:cat>
          <c:val>
            <c:numRef>
              <c:f>'Pivot Tables'!$Z$31:$Z$47</c:f>
              <c:numCache>
                <c:formatCode>0</c:formatCode>
                <c:ptCount val="14"/>
                <c:pt idx="0">
                  <c:v>73</c:v>
                </c:pt>
                <c:pt idx="1">
                  <c:v>77</c:v>
                </c:pt>
                <c:pt idx="2">
                  <c:v>78</c:v>
                </c:pt>
                <c:pt idx="3">
                  <c:v>73</c:v>
                </c:pt>
                <c:pt idx="4">
                  <c:v>57</c:v>
                </c:pt>
                <c:pt idx="5">
                  <c:v>73</c:v>
                </c:pt>
                <c:pt idx="6">
                  <c:v>70</c:v>
                </c:pt>
                <c:pt idx="7">
                  <c:v>67</c:v>
                </c:pt>
                <c:pt idx="8">
                  <c:v>62</c:v>
                </c:pt>
                <c:pt idx="9">
                  <c:v>73</c:v>
                </c:pt>
                <c:pt idx="10">
                  <c:v>73</c:v>
                </c:pt>
                <c:pt idx="11">
                  <c:v>59</c:v>
                </c:pt>
                <c:pt idx="12">
                  <c:v>77</c:v>
                </c:pt>
                <c:pt idx="13">
                  <c:v>88</c:v>
                </c:pt>
              </c:numCache>
            </c:numRef>
          </c:val>
          <c:extLst>
            <c:ext xmlns:c16="http://schemas.microsoft.com/office/drawing/2014/chart" uri="{C3380CC4-5D6E-409C-BE32-E72D297353CC}">
              <c16:uniqueId val="{00000000-6899-4330-A912-D28FDCB8071C}"/>
            </c:ext>
          </c:extLst>
        </c:ser>
        <c:dLbls>
          <c:showLegendKey val="0"/>
          <c:showVal val="1"/>
          <c:showCatName val="0"/>
          <c:showSerName val="0"/>
          <c:showPercent val="0"/>
          <c:showBubbleSize val="0"/>
        </c:dLbls>
        <c:gapWidth val="160"/>
        <c:gapDepth val="0"/>
        <c:shape val="box"/>
        <c:axId val="15341744"/>
        <c:axId val="15342224"/>
        <c:axId val="1679565376"/>
      </c:bar3DChart>
      <c:catAx>
        <c:axId val="15341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2224"/>
        <c:crosses val="autoZero"/>
        <c:auto val="1"/>
        <c:lblAlgn val="ctr"/>
        <c:lblOffset val="100"/>
        <c:noMultiLvlLbl val="0"/>
      </c:catAx>
      <c:valAx>
        <c:axId val="15342224"/>
        <c:scaling>
          <c:orientation val="minMax"/>
        </c:scaling>
        <c:delete val="1"/>
        <c:axPos val="l"/>
        <c:numFmt formatCode="0" sourceLinked="1"/>
        <c:majorTickMark val="none"/>
        <c:minorTickMark val="none"/>
        <c:tickLblPos val="nextTo"/>
        <c:crossAx val="15341744"/>
        <c:crosses val="autoZero"/>
        <c:crossBetween val="between"/>
      </c:valAx>
      <c:serAx>
        <c:axId val="1679565376"/>
        <c:scaling>
          <c:orientation val="minMax"/>
        </c:scaling>
        <c:delete val="1"/>
        <c:axPos val="b"/>
        <c:majorTickMark val="none"/>
        <c:minorTickMark val="none"/>
        <c:tickLblPos val="nextTo"/>
        <c:crossAx val="15342224"/>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Tables!Pref. Payment Method</c:name>
    <c:fmtId val="4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Pref.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dk1"/>
            </a:solidFill>
            <a:ln w="19050" cap="flat" cmpd="sng" algn="ctr">
              <a:solidFill>
                <a:schemeClr val="accent6">
                  <a:lumMod val="7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solidFill>
              <a:schemeClr val="dk1"/>
            </a:solidFill>
            <a:ln w="19050" cap="flat" cmpd="sng" algn="ctr">
              <a:solidFill>
                <a:schemeClr val="accent4">
                  <a:lumMod val="60000"/>
                  <a:lumOff val="40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manualLayout>
              <c:x val="-7.9543762424875097E-2"/>
              <c:y val="-4.6310311787251908E-3"/>
            </c:manualLayout>
          </c:layout>
          <c:spPr>
            <a:solidFill>
              <a:schemeClr val="dk1"/>
            </a:solidFill>
            <a:ln w="19050" cap="flat" cmpd="sng" algn="ctr">
              <a:solidFill>
                <a:schemeClr val="accent4">
                  <a:lumMod val="60000"/>
                  <a:lumOff val="40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layout>
            <c:manualLayout>
              <c:x val="-7.118832519537141E-2"/>
              <c:y val="-5.1290369512567983E-2"/>
            </c:manualLayout>
          </c:layout>
          <c:spPr>
            <a:solidFill>
              <a:schemeClr val="dk1"/>
            </a:solidFill>
            <a:ln w="19050" cap="flat" cmpd="sng" algn="ctr">
              <a:solidFill>
                <a:schemeClr val="accent6">
                  <a:lumMod val="7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4.2111403636698574E-2"/>
                  <c:h val="6.058733452467728E-2"/>
                </c:manualLayout>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4.2111403636698574E-2"/>
                  <c:h val="6.058733452467728E-2"/>
                </c:manualLayout>
              </c15:layout>
            </c:ext>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dk1"/>
            </a:solidFill>
            <a:ln w="19050" cap="flat" cmpd="sng" algn="ctr">
              <a:solidFill>
                <a:schemeClr val="accent6">
                  <a:lumMod val="7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layout>
            <c:manualLayout>
              <c:x val="-7.118832519537141E-2"/>
              <c:y val="-5.1290369512567983E-2"/>
            </c:manualLayout>
          </c:layout>
          <c:spPr>
            <a:solidFill>
              <a:schemeClr val="dk1"/>
            </a:solidFill>
            <a:ln w="19050" cap="flat" cmpd="sng" algn="ctr">
              <a:solidFill>
                <a:schemeClr val="accent6">
                  <a:lumMod val="7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solidFill>
              <a:schemeClr val="dk1"/>
            </a:solidFill>
            <a:ln w="19050" cap="flat" cmpd="sng" algn="ctr">
              <a:solidFill>
                <a:schemeClr val="accent4">
                  <a:lumMod val="60000"/>
                  <a:lumOff val="40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manualLayout>
              <c:x val="-7.9543762424875097E-2"/>
              <c:y val="-4.6310311787251908E-3"/>
            </c:manualLayout>
          </c:layout>
          <c:spPr>
            <a:solidFill>
              <a:schemeClr val="dk1"/>
            </a:solidFill>
            <a:ln w="19050" cap="flat" cmpd="sng" algn="ctr">
              <a:solidFill>
                <a:schemeClr val="accent4">
                  <a:lumMod val="60000"/>
                  <a:lumOff val="40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4.2111403636698574E-2"/>
                  <c:h val="6.058733452467728E-2"/>
                </c:manualLayout>
              </c15:layout>
            </c:ext>
          </c:extLst>
        </c:dLbl>
      </c:pivotFmt>
      <c:pivotFmt>
        <c:idx val="4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dk1"/>
            </a:solidFill>
            <a:ln w="19050" cap="flat" cmpd="sng" algn="ctr">
              <a:solidFill>
                <a:schemeClr val="accent6">
                  <a:lumMod val="7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layout>
            <c:manualLayout>
              <c:x val="-7.118832519537141E-2"/>
              <c:y val="-5.1290369512567983E-2"/>
            </c:manualLayout>
          </c:layout>
          <c:spPr>
            <a:solidFill>
              <a:schemeClr val="dk1"/>
            </a:solidFill>
            <a:ln w="19050" cap="flat" cmpd="sng" algn="ctr">
              <a:solidFill>
                <a:schemeClr val="accent6">
                  <a:lumMod val="7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solidFill>
              <a:schemeClr val="dk1"/>
            </a:solidFill>
            <a:ln w="19050" cap="flat" cmpd="sng" algn="ctr">
              <a:solidFill>
                <a:schemeClr val="accent4">
                  <a:lumMod val="60000"/>
                  <a:lumOff val="40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manualLayout>
              <c:x val="-7.9543762424875097E-2"/>
              <c:y val="-4.6310311787251908E-3"/>
            </c:manualLayout>
          </c:layout>
          <c:spPr>
            <a:solidFill>
              <a:schemeClr val="dk1"/>
            </a:solidFill>
            <a:ln w="19050" cap="flat" cmpd="sng" algn="ctr">
              <a:solidFill>
                <a:schemeClr val="accent4">
                  <a:lumMod val="60000"/>
                  <a:lumOff val="40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Tables'!$AC$3:$AC$4</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8C6E-4FF5-880E-D6BAE90B8600}"/>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C6E-4FF5-880E-D6BAE90B8600}"/>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8C6E-4FF5-880E-D6BAE90B8600}"/>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C6E-4FF5-880E-D6BAE90B8600}"/>
              </c:ext>
            </c:extLst>
          </c:dPt>
          <c:dPt>
            <c:idx val="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8C6E-4FF5-880E-D6BAE90B8600}"/>
              </c:ext>
            </c:extLst>
          </c:dPt>
          <c:dPt>
            <c:idx val="5"/>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C6E-4FF5-880E-D6BAE90B8600}"/>
              </c:ext>
            </c:extLst>
          </c:dPt>
          <c:dPt>
            <c:idx val="6"/>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8C6E-4FF5-880E-D6BAE90B8600}"/>
              </c:ext>
            </c:extLst>
          </c:dPt>
          <c:dLbls>
            <c:dLbl>
              <c:idx val="0"/>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C6E-4FF5-880E-D6BAE90B8600}"/>
                </c:ext>
              </c:extLst>
            </c:dLbl>
            <c:dLbl>
              <c:idx val="1"/>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C6E-4FF5-880E-D6BAE90B8600}"/>
                </c:ext>
              </c:extLst>
            </c:dLbl>
            <c:dLbl>
              <c:idx val="2"/>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C6E-4FF5-880E-D6BAE90B8600}"/>
                </c:ext>
              </c:extLst>
            </c:dLbl>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C6E-4FF5-880E-D6BAE90B8600}"/>
                </c:ext>
              </c:extLst>
            </c:dLbl>
            <c:dLbl>
              <c:idx val="4"/>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C6E-4FF5-880E-D6BAE90B8600}"/>
                </c:ext>
              </c:extLst>
            </c:dLbl>
            <c:dLbl>
              <c:idx val="5"/>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C6E-4FF5-880E-D6BAE90B8600}"/>
                </c:ext>
              </c:extLst>
            </c:dLbl>
            <c:dLbl>
              <c:idx val="6"/>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C6E-4FF5-880E-D6BAE90B8600}"/>
                </c:ext>
              </c:extLst>
            </c:dLbl>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Tables'!$AB$5:$AB$12</c:f>
              <c:strCache>
                <c:ptCount val="7"/>
                <c:pt idx="0">
                  <c:v>Australia</c:v>
                </c:pt>
                <c:pt idx="1">
                  <c:v>Canada</c:v>
                </c:pt>
                <c:pt idx="2">
                  <c:v>France</c:v>
                </c:pt>
                <c:pt idx="3">
                  <c:v>Germany</c:v>
                </c:pt>
                <c:pt idx="4">
                  <c:v>India</c:v>
                </c:pt>
                <c:pt idx="5">
                  <c:v>UK</c:v>
                </c:pt>
                <c:pt idx="6">
                  <c:v>USA</c:v>
                </c:pt>
              </c:strCache>
            </c:strRef>
          </c:cat>
          <c:val>
            <c:numRef>
              <c:f>'Pivot Tables'!$AC$5:$AC$12</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7-8C6E-4FF5-880E-D6BAE90B8600}"/>
            </c:ext>
          </c:extLst>
        </c:ser>
        <c:ser>
          <c:idx val="1"/>
          <c:order val="1"/>
          <c:tx>
            <c:strRef>
              <c:f>'Pivot Tables'!$AD$3:$AD$4</c:f>
              <c:strCache>
                <c:ptCount val="1"/>
                <c:pt idx="0">
                  <c:v>Cryptocurrency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8C6E-4FF5-880E-D6BAE90B8600}"/>
              </c:ext>
            </c:extLst>
          </c:dPt>
          <c:dLbls>
            <c:dLbl>
              <c:idx val="3"/>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4.2111403636698574E-2"/>
                      <c:h val="6.058733452467728E-2"/>
                    </c:manualLayout>
                  </c15:layout>
                </c:ext>
                <c:ext xmlns:c16="http://schemas.microsoft.com/office/drawing/2014/chart" uri="{C3380CC4-5D6E-409C-BE32-E72D297353CC}">
                  <c16:uniqueId val="{00000008-8C6E-4FF5-880E-D6BAE90B8600}"/>
                </c:ext>
              </c:extLst>
            </c:dLbl>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Tables'!$AB$5:$AB$12</c:f>
              <c:strCache>
                <c:ptCount val="7"/>
                <c:pt idx="0">
                  <c:v>Australia</c:v>
                </c:pt>
                <c:pt idx="1">
                  <c:v>Canada</c:v>
                </c:pt>
                <c:pt idx="2">
                  <c:v>France</c:v>
                </c:pt>
                <c:pt idx="3">
                  <c:v>Germany</c:v>
                </c:pt>
                <c:pt idx="4">
                  <c:v>India</c:v>
                </c:pt>
                <c:pt idx="5">
                  <c:v>UK</c:v>
                </c:pt>
                <c:pt idx="6">
                  <c:v>USA</c:v>
                </c:pt>
              </c:strCache>
            </c:strRef>
          </c:cat>
          <c:val>
            <c:numRef>
              <c:f>'Pivot Tables'!$AD$5:$AD$12</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9-8C6E-4FF5-880E-D6BAE90B8600}"/>
            </c:ext>
          </c:extLst>
        </c:ser>
        <c:dLbls>
          <c:showLegendKey val="0"/>
          <c:showVal val="1"/>
          <c:showCatName val="0"/>
          <c:showSerName val="0"/>
          <c:showPercent val="0"/>
          <c:showBubbleSize val="0"/>
        </c:dLbls>
        <c:gapWidth val="247"/>
        <c:overlap val="-27"/>
        <c:axId val="15263024"/>
        <c:axId val="15266384"/>
      </c:barChart>
      <c:lineChart>
        <c:grouping val="standard"/>
        <c:varyColors val="0"/>
        <c:ser>
          <c:idx val="2"/>
          <c:order val="2"/>
          <c:tx>
            <c:strRef>
              <c:f>'Pivot Tables'!$AE$3:$AE$4</c:f>
              <c:strCache>
                <c:ptCount val="1"/>
                <c:pt idx="0">
                  <c:v>Debit Card</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8C6E-4FF5-880E-D6BAE90B8600}"/>
              </c:ext>
            </c:extLst>
          </c:dPt>
          <c:dLbls>
            <c:dLbl>
              <c:idx val="0"/>
              <c:layout>
                <c:manualLayout>
                  <c:x val="-7.118832519537141E-2"/>
                  <c:y val="-5.12903695125679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C6E-4FF5-880E-D6BAE90B8600}"/>
                </c:ext>
              </c:extLst>
            </c:dLbl>
            <c:spPr>
              <a:solidFill>
                <a:schemeClr val="dk1"/>
              </a:solidFill>
              <a:ln w="19050" cap="flat" cmpd="sng" algn="ctr">
                <a:solidFill>
                  <a:schemeClr val="accent6">
                    <a:lumMod val="7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Tables'!$AB$5:$AB$12</c:f>
              <c:strCache>
                <c:ptCount val="7"/>
                <c:pt idx="0">
                  <c:v>Australia</c:v>
                </c:pt>
                <c:pt idx="1">
                  <c:v>Canada</c:v>
                </c:pt>
                <c:pt idx="2">
                  <c:v>France</c:v>
                </c:pt>
                <c:pt idx="3">
                  <c:v>Germany</c:v>
                </c:pt>
                <c:pt idx="4">
                  <c:v>India</c:v>
                </c:pt>
                <c:pt idx="5">
                  <c:v>UK</c:v>
                </c:pt>
                <c:pt idx="6">
                  <c:v>USA</c:v>
                </c:pt>
              </c:strCache>
            </c:strRef>
          </c:cat>
          <c:val>
            <c:numRef>
              <c:f>'Pivot Tables'!$AE$5:$AE$12</c:f>
              <c:numCache>
                <c:formatCode>General</c:formatCode>
                <c:ptCount val="7"/>
                <c:pt idx="0">
                  <c:v>38</c:v>
                </c:pt>
                <c:pt idx="1">
                  <c:v>36</c:v>
                </c:pt>
                <c:pt idx="2">
                  <c:v>31</c:v>
                </c:pt>
                <c:pt idx="3">
                  <c:v>43</c:v>
                </c:pt>
                <c:pt idx="4">
                  <c:v>39</c:v>
                </c:pt>
                <c:pt idx="5">
                  <c:v>31</c:v>
                </c:pt>
                <c:pt idx="6">
                  <c:v>31</c:v>
                </c:pt>
              </c:numCache>
            </c:numRef>
          </c:val>
          <c:smooth val="0"/>
          <c:extLst>
            <c:ext xmlns:c16="http://schemas.microsoft.com/office/drawing/2014/chart" uri="{C3380CC4-5D6E-409C-BE32-E72D297353CC}">
              <c16:uniqueId val="{0000000B-8C6E-4FF5-880E-D6BAE90B8600}"/>
            </c:ext>
          </c:extLst>
        </c:ser>
        <c:ser>
          <c:idx val="3"/>
          <c:order val="3"/>
          <c:tx>
            <c:strRef>
              <c:f>'Pivot Tables'!$AF$3:$AF$4</c:f>
              <c:strCache>
                <c:ptCount val="1"/>
                <c:pt idx="0">
                  <c:v>PayPal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bubble3D val="0"/>
            <c:spPr>
              <a:ln w="34925" cap="rnd">
                <a:solidFill>
                  <a:schemeClr val="accent4"/>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8C6E-4FF5-880E-D6BAE90B8600}"/>
              </c:ext>
            </c:extLst>
          </c:dPt>
          <c:dLbls>
            <c:dLbl>
              <c:idx val="0"/>
              <c:layout>
                <c:manualLayout>
                  <c:x val="-7.9543762424875097E-2"/>
                  <c:y val="-4.6310311787251908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C6E-4FF5-880E-D6BAE90B8600}"/>
                </c:ext>
              </c:extLst>
            </c:dLbl>
            <c:spPr>
              <a:solidFill>
                <a:schemeClr val="dk1"/>
              </a:solidFill>
              <a:ln w="19050" cap="flat" cmpd="sng" algn="ctr">
                <a:solidFill>
                  <a:schemeClr val="accent4">
                    <a:lumMod val="60000"/>
                    <a:lumOff val="40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Tables'!$AB$5:$AB$12</c:f>
              <c:strCache>
                <c:ptCount val="7"/>
                <c:pt idx="0">
                  <c:v>Australia</c:v>
                </c:pt>
                <c:pt idx="1">
                  <c:v>Canada</c:v>
                </c:pt>
                <c:pt idx="2">
                  <c:v>France</c:v>
                </c:pt>
                <c:pt idx="3">
                  <c:v>Germany</c:v>
                </c:pt>
                <c:pt idx="4">
                  <c:v>India</c:v>
                </c:pt>
                <c:pt idx="5">
                  <c:v>UK</c:v>
                </c:pt>
                <c:pt idx="6">
                  <c:v>USA</c:v>
                </c:pt>
              </c:strCache>
            </c:strRef>
          </c:cat>
          <c:val>
            <c:numRef>
              <c:f>'Pivot Tables'!$AF$5:$AF$12</c:f>
              <c:numCache>
                <c:formatCode>General</c:formatCode>
                <c:ptCount val="7"/>
                <c:pt idx="0">
                  <c:v>36</c:v>
                </c:pt>
                <c:pt idx="1">
                  <c:v>42</c:v>
                </c:pt>
                <c:pt idx="2">
                  <c:v>40</c:v>
                </c:pt>
                <c:pt idx="3">
                  <c:v>37</c:v>
                </c:pt>
                <c:pt idx="4">
                  <c:v>23</c:v>
                </c:pt>
                <c:pt idx="5">
                  <c:v>48</c:v>
                </c:pt>
                <c:pt idx="6">
                  <c:v>43</c:v>
                </c:pt>
              </c:numCache>
            </c:numRef>
          </c:val>
          <c:smooth val="0"/>
          <c:extLst>
            <c:ext xmlns:c16="http://schemas.microsoft.com/office/drawing/2014/chart" uri="{C3380CC4-5D6E-409C-BE32-E72D297353CC}">
              <c16:uniqueId val="{0000000D-8C6E-4FF5-880E-D6BAE90B8600}"/>
            </c:ext>
          </c:extLst>
        </c:ser>
        <c:dLbls>
          <c:showLegendKey val="0"/>
          <c:showVal val="1"/>
          <c:showCatName val="0"/>
          <c:showSerName val="0"/>
          <c:showPercent val="0"/>
          <c:showBubbleSize val="0"/>
        </c:dLbls>
        <c:marker val="1"/>
        <c:smooth val="0"/>
        <c:axId val="15263024"/>
        <c:axId val="15266384"/>
      </c:lineChart>
      <c:catAx>
        <c:axId val="15263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66384"/>
        <c:crosses val="autoZero"/>
        <c:auto val="1"/>
        <c:lblAlgn val="ctr"/>
        <c:lblOffset val="100"/>
        <c:noMultiLvlLbl val="0"/>
      </c:catAx>
      <c:valAx>
        <c:axId val="15266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63024"/>
        <c:crosses val="autoZero"/>
        <c:crossBetween val="between"/>
      </c:valAx>
      <c:spPr>
        <a:noFill/>
        <a:ln w="254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Tables!Language Prefrence and Engagement</c:name>
    <c:fmtId val="3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Language</a:t>
            </a:r>
            <a:r>
              <a:rPr lang="en-IN" baseline="0"/>
              <a:t> Prefrence Engagement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Tables'!$AJ$3:$AJ$4</c:f>
              <c:strCache>
                <c:ptCount val="1"/>
                <c:pt idx="0">
                  <c:v>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Tables'!$AI$5:$AI$11</c:f>
              <c:strCache>
                <c:ptCount val="6"/>
                <c:pt idx="0">
                  <c:v>English</c:v>
                </c:pt>
                <c:pt idx="1">
                  <c:v>French</c:v>
                </c:pt>
                <c:pt idx="2">
                  <c:v>German</c:v>
                </c:pt>
                <c:pt idx="3">
                  <c:v>Hindi</c:v>
                </c:pt>
                <c:pt idx="4">
                  <c:v>Mandarin</c:v>
                </c:pt>
                <c:pt idx="5">
                  <c:v>Spanish</c:v>
                </c:pt>
              </c:strCache>
            </c:strRef>
          </c:cat>
          <c:val>
            <c:numRef>
              <c:f>'Pivot Tables'!$AJ$5:$AJ$11</c:f>
              <c:numCache>
                <c:formatCode>0.00</c:formatCode>
                <c:ptCount val="6"/>
                <c:pt idx="0">
                  <c:v>251</c:v>
                </c:pt>
                <c:pt idx="1">
                  <c:v>259.33333333333331</c:v>
                </c:pt>
                <c:pt idx="2">
                  <c:v>216.875</c:v>
                </c:pt>
                <c:pt idx="3">
                  <c:v>264</c:v>
                </c:pt>
                <c:pt idx="4">
                  <c:v>201.14285714285714</c:v>
                </c:pt>
                <c:pt idx="5">
                  <c:v>252.46153846153845</c:v>
                </c:pt>
              </c:numCache>
            </c:numRef>
          </c:val>
          <c:extLst>
            <c:ext xmlns:c16="http://schemas.microsoft.com/office/drawing/2014/chart" uri="{C3380CC4-5D6E-409C-BE32-E72D297353CC}">
              <c16:uniqueId val="{00000000-1E0C-4BF4-B79B-3FA4C57D8301}"/>
            </c:ext>
          </c:extLst>
        </c:ser>
        <c:ser>
          <c:idx val="1"/>
          <c:order val="1"/>
          <c:tx>
            <c:strRef>
              <c:f>'Pivot Tables'!$AK$3:$AK$4</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Tables'!$AI$5:$AI$11</c:f>
              <c:strCache>
                <c:ptCount val="6"/>
                <c:pt idx="0">
                  <c:v>English</c:v>
                </c:pt>
                <c:pt idx="1">
                  <c:v>French</c:v>
                </c:pt>
                <c:pt idx="2">
                  <c:v>German</c:v>
                </c:pt>
                <c:pt idx="3">
                  <c:v>Hindi</c:v>
                </c:pt>
                <c:pt idx="4">
                  <c:v>Mandarin</c:v>
                </c:pt>
                <c:pt idx="5">
                  <c:v>Spanish</c:v>
                </c:pt>
              </c:strCache>
            </c:strRef>
          </c:cat>
          <c:val>
            <c:numRef>
              <c:f>'Pivot Tables'!$AK$5:$AK$11</c:f>
              <c:numCache>
                <c:formatCode>0.00</c:formatCode>
                <c:ptCount val="6"/>
                <c:pt idx="0">
                  <c:v>246.04347826086956</c:v>
                </c:pt>
                <c:pt idx="1">
                  <c:v>293.10000000000002</c:v>
                </c:pt>
                <c:pt idx="2">
                  <c:v>264.375</c:v>
                </c:pt>
                <c:pt idx="3">
                  <c:v>257.55172413793105</c:v>
                </c:pt>
                <c:pt idx="4">
                  <c:v>264.58333333333331</c:v>
                </c:pt>
                <c:pt idx="5">
                  <c:v>259</c:v>
                </c:pt>
              </c:numCache>
            </c:numRef>
          </c:val>
          <c:extLst>
            <c:ext xmlns:c16="http://schemas.microsoft.com/office/drawing/2014/chart" uri="{C3380CC4-5D6E-409C-BE32-E72D297353CC}">
              <c16:uniqueId val="{00000001-1E0C-4BF4-B79B-3FA4C57D8301}"/>
            </c:ext>
          </c:extLst>
        </c:ser>
        <c:ser>
          <c:idx val="2"/>
          <c:order val="2"/>
          <c:tx>
            <c:strRef>
              <c:f>'Pivot Tables'!$AL$3:$AL$4</c:f>
              <c:strCache>
                <c:ptCount val="1"/>
                <c:pt idx="0">
                  <c:v>Documentary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Tables'!$AI$5:$AI$11</c:f>
              <c:strCache>
                <c:ptCount val="6"/>
                <c:pt idx="0">
                  <c:v>English</c:v>
                </c:pt>
                <c:pt idx="1">
                  <c:v>French</c:v>
                </c:pt>
                <c:pt idx="2">
                  <c:v>German</c:v>
                </c:pt>
                <c:pt idx="3">
                  <c:v>Hindi</c:v>
                </c:pt>
                <c:pt idx="4">
                  <c:v>Mandarin</c:v>
                </c:pt>
                <c:pt idx="5">
                  <c:v>Spanish</c:v>
                </c:pt>
              </c:strCache>
            </c:strRef>
          </c:cat>
          <c:val>
            <c:numRef>
              <c:f>'Pivot Tables'!$AL$5:$AL$11</c:f>
              <c:numCache>
                <c:formatCode>0.00</c:formatCode>
                <c:ptCount val="6"/>
                <c:pt idx="0">
                  <c:v>267.83333333333331</c:v>
                </c:pt>
                <c:pt idx="1">
                  <c:v>280.375</c:v>
                </c:pt>
                <c:pt idx="2">
                  <c:v>244.91304347826087</c:v>
                </c:pt>
                <c:pt idx="3">
                  <c:v>264.23529411764707</c:v>
                </c:pt>
                <c:pt idx="4">
                  <c:v>251.10714285714286</c:v>
                </c:pt>
                <c:pt idx="5">
                  <c:v>255.3</c:v>
                </c:pt>
              </c:numCache>
            </c:numRef>
          </c:val>
          <c:extLst>
            <c:ext xmlns:c16="http://schemas.microsoft.com/office/drawing/2014/chart" uri="{C3380CC4-5D6E-409C-BE32-E72D297353CC}">
              <c16:uniqueId val="{00000002-1E0C-4BF4-B79B-3FA4C57D8301}"/>
            </c:ext>
          </c:extLst>
        </c:ser>
        <c:ser>
          <c:idx val="3"/>
          <c:order val="3"/>
          <c:tx>
            <c:strRef>
              <c:f>'Pivot Tables'!$AM$3:$AM$4</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Tables'!$AI$5:$AI$11</c:f>
              <c:strCache>
                <c:ptCount val="6"/>
                <c:pt idx="0">
                  <c:v>English</c:v>
                </c:pt>
                <c:pt idx="1">
                  <c:v>French</c:v>
                </c:pt>
                <c:pt idx="2">
                  <c:v>German</c:v>
                </c:pt>
                <c:pt idx="3">
                  <c:v>Hindi</c:v>
                </c:pt>
                <c:pt idx="4">
                  <c:v>Mandarin</c:v>
                </c:pt>
                <c:pt idx="5">
                  <c:v>Spanish</c:v>
                </c:pt>
              </c:strCache>
            </c:strRef>
          </c:cat>
          <c:val>
            <c:numRef>
              <c:f>'Pivot Tables'!$AM$5:$AM$11</c:f>
              <c:numCache>
                <c:formatCode>0.00</c:formatCode>
                <c:ptCount val="6"/>
                <c:pt idx="0">
                  <c:v>240.93103448275863</c:v>
                </c:pt>
                <c:pt idx="1">
                  <c:v>281.56521739130437</c:v>
                </c:pt>
                <c:pt idx="2">
                  <c:v>243.72727272727272</c:v>
                </c:pt>
                <c:pt idx="3">
                  <c:v>242.89285714285714</c:v>
                </c:pt>
                <c:pt idx="4">
                  <c:v>250.61904761904762</c:v>
                </c:pt>
                <c:pt idx="5">
                  <c:v>239.42105263157896</c:v>
                </c:pt>
              </c:numCache>
            </c:numRef>
          </c:val>
          <c:extLst>
            <c:ext xmlns:c16="http://schemas.microsoft.com/office/drawing/2014/chart" uri="{C3380CC4-5D6E-409C-BE32-E72D297353CC}">
              <c16:uniqueId val="{00000003-1E0C-4BF4-B79B-3FA4C57D8301}"/>
            </c:ext>
          </c:extLst>
        </c:ser>
        <c:dLbls>
          <c:showLegendKey val="0"/>
          <c:showVal val="0"/>
          <c:showCatName val="0"/>
          <c:showSerName val="0"/>
          <c:showPercent val="0"/>
          <c:showBubbleSize val="0"/>
        </c:dLbls>
        <c:gapWidth val="219"/>
        <c:overlap val="-27"/>
        <c:axId val="15287984"/>
        <c:axId val="15273584"/>
      </c:barChart>
      <c:lineChart>
        <c:grouping val="standard"/>
        <c:varyColors val="0"/>
        <c:ser>
          <c:idx val="4"/>
          <c:order val="4"/>
          <c:tx>
            <c:strRef>
              <c:f>'Pivot Tables'!$AN$3:$AN$4</c:f>
              <c:strCache>
                <c:ptCount val="1"/>
                <c:pt idx="0">
                  <c:v>Horror</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 Tables'!$AI$5:$AI$11</c:f>
              <c:strCache>
                <c:ptCount val="6"/>
                <c:pt idx="0">
                  <c:v>English</c:v>
                </c:pt>
                <c:pt idx="1">
                  <c:v>French</c:v>
                </c:pt>
                <c:pt idx="2">
                  <c:v>German</c:v>
                </c:pt>
                <c:pt idx="3">
                  <c:v>Hindi</c:v>
                </c:pt>
                <c:pt idx="4">
                  <c:v>Mandarin</c:v>
                </c:pt>
                <c:pt idx="5">
                  <c:v>Spanish</c:v>
                </c:pt>
              </c:strCache>
            </c:strRef>
          </c:cat>
          <c:val>
            <c:numRef>
              <c:f>'Pivot Tables'!$AN$5:$AN$11</c:f>
              <c:numCache>
                <c:formatCode>0.00</c:formatCode>
                <c:ptCount val="6"/>
                <c:pt idx="0">
                  <c:v>277.96666666666664</c:v>
                </c:pt>
                <c:pt idx="1">
                  <c:v>255.86666666666667</c:v>
                </c:pt>
                <c:pt idx="2">
                  <c:v>244.20833333333334</c:v>
                </c:pt>
                <c:pt idx="3">
                  <c:v>205.07142857142858</c:v>
                </c:pt>
                <c:pt idx="4">
                  <c:v>234.71875</c:v>
                </c:pt>
                <c:pt idx="5">
                  <c:v>295.74074074074076</c:v>
                </c:pt>
              </c:numCache>
            </c:numRef>
          </c:val>
          <c:smooth val="0"/>
          <c:extLst>
            <c:ext xmlns:c16="http://schemas.microsoft.com/office/drawing/2014/chart" uri="{C3380CC4-5D6E-409C-BE32-E72D297353CC}">
              <c16:uniqueId val="{00000004-1E0C-4BF4-B79B-3FA4C57D8301}"/>
            </c:ext>
          </c:extLst>
        </c:ser>
        <c:ser>
          <c:idx val="5"/>
          <c:order val="5"/>
          <c:tx>
            <c:strRef>
              <c:f>'Pivot Tables'!$AO$3:$AO$4</c:f>
              <c:strCache>
                <c:ptCount val="1"/>
                <c:pt idx="0">
                  <c:v>Romance</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Tables'!$AI$5:$AI$11</c:f>
              <c:strCache>
                <c:ptCount val="6"/>
                <c:pt idx="0">
                  <c:v>English</c:v>
                </c:pt>
                <c:pt idx="1">
                  <c:v>French</c:v>
                </c:pt>
                <c:pt idx="2">
                  <c:v>German</c:v>
                </c:pt>
                <c:pt idx="3">
                  <c:v>Hindi</c:v>
                </c:pt>
                <c:pt idx="4">
                  <c:v>Mandarin</c:v>
                </c:pt>
                <c:pt idx="5">
                  <c:v>Spanish</c:v>
                </c:pt>
              </c:strCache>
            </c:strRef>
          </c:cat>
          <c:val>
            <c:numRef>
              <c:f>'Pivot Tables'!$AO$5:$AO$11</c:f>
              <c:numCache>
                <c:formatCode>0.00</c:formatCode>
                <c:ptCount val="6"/>
                <c:pt idx="0">
                  <c:v>229.66666666666666</c:v>
                </c:pt>
                <c:pt idx="1">
                  <c:v>256.65384615384613</c:v>
                </c:pt>
                <c:pt idx="2">
                  <c:v>257.55</c:v>
                </c:pt>
                <c:pt idx="3">
                  <c:v>267.25</c:v>
                </c:pt>
                <c:pt idx="4">
                  <c:v>247.84</c:v>
                </c:pt>
                <c:pt idx="5">
                  <c:v>293.95833333333331</c:v>
                </c:pt>
              </c:numCache>
            </c:numRef>
          </c:val>
          <c:smooth val="0"/>
          <c:extLst>
            <c:ext xmlns:c16="http://schemas.microsoft.com/office/drawing/2014/chart" uri="{C3380CC4-5D6E-409C-BE32-E72D297353CC}">
              <c16:uniqueId val="{00000005-1E0C-4BF4-B79B-3FA4C57D8301}"/>
            </c:ext>
          </c:extLst>
        </c:ser>
        <c:ser>
          <c:idx val="6"/>
          <c:order val="6"/>
          <c:tx>
            <c:strRef>
              <c:f>'Pivot Tables'!$AP$3:$AP$4</c:f>
              <c:strCache>
                <c:ptCount val="1"/>
                <c:pt idx="0">
                  <c:v>Sci-Fi</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'Pivot Tables'!$AI$5:$AI$11</c:f>
              <c:strCache>
                <c:ptCount val="6"/>
                <c:pt idx="0">
                  <c:v>English</c:v>
                </c:pt>
                <c:pt idx="1">
                  <c:v>French</c:v>
                </c:pt>
                <c:pt idx="2">
                  <c:v>German</c:v>
                </c:pt>
                <c:pt idx="3">
                  <c:v>Hindi</c:v>
                </c:pt>
                <c:pt idx="4">
                  <c:v>Mandarin</c:v>
                </c:pt>
                <c:pt idx="5">
                  <c:v>Spanish</c:v>
                </c:pt>
              </c:strCache>
            </c:strRef>
          </c:cat>
          <c:val>
            <c:numRef>
              <c:f>'Pivot Tables'!$AP$5:$AP$11</c:f>
              <c:numCache>
                <c:formatCode>0.00</c:formatCode>
                <c:ptCount val="6"/>
                <c:pt idx="0">
                  <c:v>221</c:v>
                </c:pt>
                <c:pt idx="1">
                  <c:v>302.09523809523807</c:v>
                </c:pt>
                <c:pt idx="2">
                  <c:v>236.77272727272728</c:v>
                </c:pt>
                <c:pt idx="3">
                  <c:v>253.85</c:v>
                </c:pt>
                <c:pt idx="4">
                  <c:v>249.35714285714286</c:v>
                </c:pt>
                <c:pt idx="5">
                  <c:v>243.31578947368422</c:v>
                </c:pt>
              </c:numCache>
            </c:numRef>
          </c:val>
          <c:smooth val="0"/>
          <c:extLst>
            <c:ext xmlns:c16="http://schemas.microsoft.com/office/drawing/2014/chart" uri="{C3380CC4-5D6E-409C-BE32-E72D297353CC}">
              <c16:uniqueId val="{00000006-1E0C-4BF4-B79B-3FA4C57D8301}"/>
            </c:ext>
          </c:extLst>
        </c:ser>
        <c:dLbls>
          <c:showLegendKey val="0"/>
          <c:showVal val="0"/>
          <c:showCatName val="0"/>
          <c:showSerName val="0"/>
          <c:showPercent val="0"/>
          <c:showBubbleSize val="0"/>
        </c:dLbls>
        <c:marker val="1"/>
        <c:smooth val="0"/>
        <c:axId val="15287984"/>
        <c:axId val="15273584"/>
      </c:lineChart>
      <c:catAx>
        <c:axId val="15287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73584"/>
        <c:crosses val="autoZero"/>
        <c:auto val="1"/>
        <c:lblAlgn val="ctr"/>
        <c:lblOffset val="100"/>
        <c:noMultiLvlLbl val="0"/>
      </c:catAx>
      <c:valAx>
        <c:axId val="1527358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8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Tables!Sub. Trend by Country</c:name>
    <c:fmtId val="4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Subs.</a:t>
            </a:r>
            <a:r>
              <a:rPr lang="en-US" baseline="0">
                <a:solidFill>
                  <a:schemeClr val="bg1"/>
                </a:solidFill>
              </a:rPr>
              <a:t> Trend by Country</a:t>
            </a:r>
          </a:p>
        </c:rich>
      </c:tx>
      <c:overlay val="0"/>
      <c:spPr>
        <a:solidFill>
          <a:srgbClr val="FF0000"/>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cap="flat" cmpd="sng" algn="ctr">
            <a:solidFill>
              <a:schemeClr val="dk1">
                <a:shade val="15000"/>
              </a:schemeClr>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flat" cmpd="sng" algn="ctr">
            <a:solidFill>
              <a:schemeClr val="dk1">
                <a:shade val="15000"/>
              </a:schemeClr>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flat" cmpd="sng" algn="ctr">
            <a:solidFill>
              <a:schemeClr val="dk1">
                <a:shade val="15000"/>
              </a:schemeClr>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Tables'!$AC$14</c:f>
              <c:strCache>
                <c:ptCount val="1"/>
                <c:pt idx="0">
                  <c:v>Total</c:v>
                </c:pt>
              </c:strCache>
            </c:strRef>
          </c:tx>
          <c:spPr>
            <a:ln w="19050" cap="flat" cmpd="sng" algn="ctr">
              <a:solidFill>
                <a:schemeClr val="dk1">
                  <a:shade val="15000"/>
                </a:schemeClr>
              </a:solidFill>
              <a:prstDash val="solid"/>
              <a:miter lim="800000"/>
            </a:ln>
            <a:effectLst/>
          </c:spPr>
          <c:marker>
            <c:symbol val="none"/>
          </c:marker>
          <c:cat>
            <c:multiLvlStrRef>
              <c:f>'Pivot Tables'!$AB$15:$AB$197</c:f>
              <c:multiLvlStrCache>
                <c:ptCount val="175"/>
                <c:lvl>
                  <c:pt idx="0">
                    <c:v>05-2023</c:v>
                  </c:pt>
                  <c:pt idx="1">
                    <c:v>03-2023</c:v>
                  </c:pt>
                  <c:pt idx="2">
                    <c:v>02-2023</c:v>
                  </c:pt>
                  <c:pt idx="3">
                    <c:v>01-2023</c:v>
                  </c:pt>
                  <c:pt idx="4">
                    <c:v>06-2023</c:v>
                  </c:pt>
                  <c:pt idx="5">
                    <c:v>09-2023</c:v>
                  </c:pt>
                  <c:pt idx="6">
                    <c:v>08-2024</c:v>
                  </c:pt>
                  <c:pt idx="7">
                    <c:v>05-2024</c:v>
                  </c:pt>
                  <c:pt idx="8">
                    <c:v>02-2024</c:v>
                  </c:pt>
                  <c:pt idx="9">
                    <c:v>09-2024</c:v>
                  </c:pt>
                  <c:pt idx="10">
                    <c:v>07-2023</c:v>
                  </c:pt>
                  <c:pt idx="11">
                    <c:v>06-2024</c:v>
                  </c:pt>
                  <c:pt idx="12">
                    <c:v>11-2023</c:v>
                  </c:pt>
                  <c:pt idx="13">
                    <c:v>01-2024</c:v>
                  </c:pt>
                  <c:pt idx="14">
                    <c:v>03-2024</c:v>
                  </c:pt>
                  <c:pt idx="15">
                    <c:v>10-2024</c:v>
                  </c:pt>
                  <c:pt idx="16">
                    <c:v>08-2023</c:v>
                  </c:pt>
                  <c:pt idx="17">
                    <c:v>07-2024</c:v>
                  </c:pt>
                  <c:pt idx="18">
                    <c:v>04-2023</c:v>
                  </c:pt>
                  <c:pt idx="19">
                    <c:v>11-2024</c:v>
                  </c:pt>
                  <c:pt idx="20">
                    <c:v>12-2022</c:v>
                  </c:pt>
                  <c:pt idx="21">
                    <c:v>12-2023</c:v>
                  </c:pt>
                  <c:pt idx="22">
                    <c:v>10-2023</c:v>
                  </c:pt>
                  <c:pt idx="23">
                    <c:v>12-2024</c:v>
                  </c:pt>
                  <c:pt idx="24">
                    <c:v>04-2024</c:v>
                  </c:pt>
                  <c:pt idx="25">
                    <c:v>05-2023</c:v>
                  </c:pt>
                  <c:pt idx="26">
                    <c:v>03-2023</c:v>
                  </c:pt>
                  <c:pt idx="27">
                    <c:v>02-2023</c:v>
                  </c:pt>
                  <c:pt idx="28">
                    <c:v>01-2023</c:v>
                  </c:pt>
                  <c:pt idx="29">
                    <c:v>06-2023</c:v>
                  </c:pt>
                  <c:pt idx="30">
                    <c:v>09-2023</c:v>
                  </c:pt>
                  <c:pt idx="31">
                    <c:v>08-2024</c:v>
                  </c:pt>
                  <c:pt idx="32">
                    <c:v>05-2024</c:v>
                  </c:pt>
                  <c:pt idx="33">
                    <c:v>02-2024</c:v>
                  </c:pt>
                  <c:pt idx="34">
                    <c:v>09-2024</c:v>
                  </c:pt>
                  <c:pt idx="35">
                    <c:v>07-2023</c:v>
                  </c:pt>
                  <c:pt idx="36">
                    <c:v>06-2024</c:v>
                  </c:pt>
                  <c:pt idx="37">
                    <c:v>11-2023</c:v>
                  </c:pt>
                  <c:pt idx="38">
                    <c:v>01-2024</c:v>
                  </c:pt>
                  <c:pt idx="39">
                    <c:v>03-2024</c:v>
                  </c:pt>
                  <c:pt idx="40">
                    <c:v>10-2024</c:v>
                  </c:pt>
                  <c:pt idx="41">
                    <c:v>08-2023</c:v>
                  </c:pt>
                  <c:pt idx="42">
                    <c:v>07-2024</c:v>
                  </c:pt>
                  <c:pt idx="43">
                    <c:v>04-2023</c:v>
                  </c:pt>
                  <c:pt idx="44">
                    <c:v>11-2024</c:v>
                  </c:pt>
                  <c:pt idx="45">
                    <c:v>12-2022</c:v>
                  </c:pt>
                  <c:pt idx="46">
                    <c:v>12-2023</c:v>
                  </c:pt>
                  <c:pt idx="47">
                    <c:v>10-2023</c:v>
                  </c:pt>
                  <c:pt idx="48">
                    <c:v>12-2024</c:v>
                  </c:pt>
                  <c:pt idx="49">
                    <c:v>04-2024</c:v>
                  </c:pt>
                  <c:pt idx="50">
                    <c:v>05-2023</c:v>
                  </c:pt>
                  <c:pt idx="51">
                    <c:v>03-2023</c:v>
                  </c:pt>
                  <c:pt idx="52">
                    <c:v>02-2023</c:v>
                  </c:pt>
                  <c:pt idx="53">
                    <c:v>01-2023</c:v>
                  </c:pt>
                  <c:pt idx="54">
                    <c:v>06-2023</c:v>
                  </c:pt>
                  <c:pt idx="55">
                    <c:v>09-2023</c:v>
                  </c:pt>
                  <c:pt idx="56">
                    <c:v>08-2024</c:v>
                  </c:pt>
                  <c:pt idx="57">
                    <c:v>05-2024</c:v>
                  </c:pt>
                  <c:pt idx="58">
                    <c:v>02-2024</c:v>
                  </c:pt>
                  <c:pt idx="59">
                    <c:v>09-2024</c:v>
                  </c:pt>
                  <c:pt idx="60">
                    <c:v>07-2023</c:v>
                  </c:pt>
                  <c:pt idx="61">
                    <c:v>06-2024</c:v>
                  </c:pt>
                  <c:pt idx="62">
                    <c:v>11-2023</c:v>
                  </c:pt>
                  <c:pt idx="63">
                    <c:v>01-2024</c:v>
                  </c:pt>
                  <c:pt idx="64">
                    <c:v>03-2024</c:v>
                  </c:pt>
                  <c:pt idx="65">
                    <c:v>10-2024</c:v>
                  </c:pt>
                  <c:pt idx="66">
                    <c:v>08-2023</c:v>
                  </c:pt>
                  <c:pt idx="67">
                    <c:v>07-2024</c:v>
                  </c:pt>
                  <c:pt idx="68">
                    <c:v>04-2023</c:v>
                  </c:pt>
                  <c:pt idx="69">
                    <c:v>11-2024</c:v>
                  </c:pt>
                  <c:pt idx="70">
                    <c:v>12-2022</c:v>
                  </c:pt>
                  <c:pt idx="71">
                    <c:v>12-2023</c:v>
                  </c:pt>
                  <c:pt idx="72">
                    <c:v>10-2023</c:v>
                  </c:pt>
                  <c:pt idx="73">
                    <c:v>12-2024</c:v>
                  </c:pt>
                  <c:pt idx="74">
                    <c:v>04-2024</c:v>
                  </c:pt>
                  <c:pt idx="75">
                    <c:v>05-2023</c:v>
                  </c:pt>
                  <c:pt idx="76">
                    <c:v>03-2023</c:v>
                  </c:pt>
                  <c:pt idx="77">
                    <c:v>02-2023</c:v>
                  </c:pt>
                  <c:pt idx="78">
                    <c:v>01-2023</c:v>
                  </c:pt>
                  <c:pt idx="79">
                    <c:v>06-2023</c:v>
                  </c:pt>
                  <c:pt idx="80">
                    <c:v>09-2023</c:v>
                  </c:pt>
                  <c:pt idx="81">
                    <c:v>08-2024</c:v>
                  </c:pt>
                  <c:pt idx="82">
                    <c:v>05-2024</c:v>
                  </c:pt>
                  <c:pt idx="83">
                    <c:v>02-2024</c:v>
                  </c:pt>
                  <c:pt idx="84">
                    <c:v>09-2024</c:v>
                  </c:pt>
                  <c:pt idx="85">
                    <c:v>07-2023</c:v>
                  </c:pt>
                  <c:pt idx="86">
                    <c:v>06-2024</c:v>
                  </c:pt>
                  <c:pt idx="87">
                    <c:v>11-2023</c:v>
                  </c:pt>
                  <c:pt idx="88">
                    <c:v>01-2024</c:v>
                  </c:pt>
                  <c:pt idx="89">
                    <c:v>03-2024</c:v>
                  </c:pt>
                  <c:pt idx="90">
                    <c:v>10-2024</c:v>
                  </c:pt>
                  <c:pt idx="91">
                    <c:v>08-2023</c:v>
                  </c:pt>
                  <c:pt idx="92">
                    <c:v>07-2024</c:v>
                  </c:pt>
                  <c:pt idx="93">
                    <c:v>04-2023</c:v>
                  </c:pt>
                  <c:pt idx="94">
                    <c:v>11-2024</c:v>
                  </c:pt>
                  <c:pt idx="95">
                    <c:v>12-2022</c:v>
                  </c:pt>
                  <c:pt idx="96">
                    <c:v>12-2023</c:v>
                  </c:pt>
                  <c:pt idx="97">
                    <c:v>10-2023</c:v>
                  </c:pt>
                  <c:pt idx="98">
                    <c:v>12-2024</c:v>
                  </c:pt>
                  <c:pt idx="99">
                    <c:v>04-2024</c:v>
                  </c:pt>
                  <c:pt idx="100">
                    <c:v>05-2023</c:v>
                  </c:pt>
                  <c:pt idx="101">
                    <c:v>03-2023</c:v>
                  </c:pt>
                  <c:pt idx="102">
                    <c:v>02-2023</c:v>
                  </c:pt>
                  <c:pt idx="103">
                    <c:v>01-2023</c:v>
                  </c:pt>
                  <c:pt idx="104">
                    <c:v>06-2023</c:v>
                  </c:pt>
                  <c:pt idx="105">
                    <c:v>09-2023</c:v>
                  </c:pt>
                  <c:pt idx="106">
                    <c:v>08-2024</c:v>
                  </c:pt>
                  <c:pt idx="107">
                    <c:v>05-2024</c:v>
                  </c:pt>
                  <c:pt idx="108">
                    <c:v>02-2024</c:v>
                  </c:pt>
                  <c:pt idx="109">
                    <c:v>09-2024</c:v>
                  </c:pt>
                  <c:pt idx="110">
                    <c:v>07-2023</c:v>
                  </c:pt>
                  <c:pt idx="111">
                    <c:v>06-2024</c:v>
                  </c:pt>
                  <c:pt idx="112">
                    <c:v>11-2023</c:v>
                  </c:pt>
                  <c:pt idx="113">
                    <c:v>01-2024</c:v>
                  </c:pt>
                  <c:pt idx="114">
                    <c:v>03-2024</c:v>
                  </c:pt>
                  <c:pt idx="115">
                    <c:v>10-2024</c:v>
                  </c:pt>
                  <c:pt idx="116">
                    <c:v>08-2023</c:v>
                  </c:pt>
                  <c:pt idx="117">
                    <c:v>07-2024</c:v>
                  </c:pt>
                  <c:pt idx="118">
                    <c:v>04-2023</c:v>
                  </c:pt>
                  <c:pt idx="119">
                    <c:v>11-2024</c:v>
                  </c:pt>
                  <c:pt idx="120">
                    <c:v>12-2022</c:v>
                  </c:pt>
                  <c:pt idx="121">
                    <c:v>12-2023</c:v>
                  </c:pt>
                  <c:pt idx="122">
                    <c:v>10-2023</c:v>
                  </c:pt>
                  <c:pt idx="123">
                    <c:v>12-2024</c:v>
                  </c:pt>
                  <c:pt idx="124">
                    <c:v>04-2024</c:v>
                  </c:pt>
                  <c:pt idx="125">
                    <c:v>05-2023</c:v>
                  </c:pt>
                  <c:pt idx="126">
                    <c:v>03-2023</c:v>
                  </c:pt>
                  <c:pt idx="127">
                    <c:v>02-2023</c:v>
                  </c:pt>
                  <c:pt idx="128">
                    <c:v>01-2023</c:v>
                  </c:pt>
                  <c:pt idx="129">
                    <c:v>06-2023</c:v>
                  </c:pt>
                  <c:pt idx="130">
                    <c:v>09-2023</c:v>
                  </c:pt>
                  <c:pt idx="131">
                    <c:v>08-2024</c:v>
                  </c:pt>
                  <c:pt idx="132">
                    <c:v>05-2024</c:v>
                  </c:pt>
                  <c:pt idx="133">
                    <c:v>02-2024</c:v>
                  </c:pt>
                  <c:pt idx="134">
                    <c:v>09-2024</c:v>
                  </c:pt>
                  <c:pt idx="135">
                    <c:v>07-2023</c:v>
                  </c:pt>
                  <c:pt idx="136">
                    <c:v>06-2024</c:v>
                  </c:pt>
                  <c:pt idx="137">
                    <c:v>11-2023</c:v>
                  </c:pt>
                  <c:pt idx="138">
                    <c:v>01-2024</c:v>
                  </c:pt>
                  <c:pt idx="139">
                    <c:v>03-2024</c:v>
                  </c:pt>
                  <c:pt idx="140">
                    <c:v>10-2024</c:v>
                  </c:pt>
                  <c:pt idx="141">
                    <c:v>08-2023</c:v>
                  </c:pt>
                  <c:pt idx="142">
                    <c:v>07-2024</c:v>
                  </c:pt>
                  <c:pt idx="143">
                    <c:v>04-2023</c:v>
                  </c:pt>
                  <c:pt idx="144">
                    <c:v>11-2024</c:v>
                  </c:pt>
                  <c:pt idx="145">
                    <c:v>12-2022</c:v>
                  </c:pt>
                  <c:pt idx="146">
                    <c:v>12-2023</c:v>
                  </c:pt>
                  <c:pt idx="147">
                    <c:v>10-2023</c:v>
                  </c:pt>
                  <c:pt idx="148">
                    <c:v>12-2024</c:v>
                  </c:pt>
                  <c:pt idx="149">
                    <c:v>04-2024</c:v>
                  </c:pt>
                  <c:pt idx="150">
                    <c:v>05-2023</c:v>
                  </c:pt>
                  <c:pt idx="151">
                    <c:v>03-2023</c:v>
                  </c:pt>
                  <c:pt idx="152">
                    <c:v>02-2023</c:v>
                  </c:pt>
                  <c:pt idx="153">
                    <c:v>01-2023</c:v>
                  </c:pt>
                  <c:pt idx="154">
                    <c:v>06-2023</c:v>
                  </c:pt>
                  <c:pt idx="155">
                    <c:v>09-2023</c:v>
                  </c:pt>
                  <c:pt idx="156">
                    <c:v>08-2024</c:v>
                  </c:pt>
                  <c:pt idx="157">
                    <c:v>05-2024</c:v>
                  </c:pt>
                  <c:pt idx="158">
                    <c:v>02-2024</c:v>
                  </c:pt>
                  <c:pt idx="159">
                    <c:v>09-2024</c:v>
                  </c:pt>
                  <c:pt idx="160">
                    <c:v>07-2023</c:v>
                  </c:pt>
                  <c:pt idx="161">
                    <c:v>06-2024</c:v>
                  </c:pt>
                  <c:pt idx="162">
                    <c:v>11-2023</c:v>
                  </c:pt>
                  <c:pt idx="163">
                    <c:v>01-2024</c:v>
                  </c:pt>
                  <c:pt idx="164">
                    <c:v>03-2024</c:v>
                  </c:pt>
                  <c:pt idx="165">
                    <c:v>10-2024</c:v>
                  </c:pt>
                  <c:pt idx="166">
                    <c:v>08-2023</c:v>
                  </c:pt>
                  <c:pt idx="167">
                    <c:v>07-2024</c:v>
                  </c:pt>
                  <c:pt idx="168">
                    <c:v>04-2023</c:v>
                  </c:pt>
                  <c:pt idx="169">
                    <c:v>11-2024</c:v>
                  </c:pt>
                  <c:pt idx="170">
                    <c:v>12-2022</c:v>
                  </c:pt>
                  <c:pt idx="171">
                    <c:v>12-2023</c:v>
                  </c:pt>
                  <c:pt idx="172">
                    <c:v>10-2023</c:v>
                  </c:pt>
                  <c:pt idx="173">
                    <c:v>12-2024</c:v>
                  </c:pt>
                  <c:pt idx="174">
                    <c:v>04-2024</c:v>
                  </c:pt>
                </c:lvl>
                <c:lvl>
                  <c:pt idx="0">
                    <c:v>Australia</c:v>
                  </c:pt>
                  <c:pt idx="25">
                    <c:v>Canada</c:v>
                  </c:pt>
                  <c:pt idx="50">
                    <c:v>France</c:v>
                  </c:pt>
                  <c:pt idx="75">
                    <c:v>Germany</c:v>
                  </c:pt>
                  <c:pt idx="100">
                    <c:v>India</c:v>
                  </c:pt>
                  <c:pt idx="125">
                    <c:v>UK</c:v>
                  </c:pt>
                  <c:pt idx="150">
                    <c:v>USA</c:v>
                  </c:pt>
                </c:lvl>
              </c:multiLvlStrCache>
            </c:multiLvlStrRef>
          </c:cat>
          <c:val>
            <c:numRef>
              <c:f>'Pivot Tables'!$AC$15:$AC$197</c:f>
              <c:numCache>
                <c:formatCode>General</c:formatCode>
                <c:ptCount val="175"/>
                <c:pt idx="0">
                  <c:v>8</c:v>
                </c:pt>
                <c:pt idx="1">
                  <c:v>7</c:v>
                </c:pt>
                <c:pt idx="2">
                  <c:v>5</c:v>
                </c:pt>
                <c:pt idx="3">
                  <c:v>4</c:v>
                </c:pt>
                <c:pt idx="4">
                  <c:v>6</c:v>
                </c:pt>
                <c:pt idx="5">
                  <c:v>4</c:v>
                </c:pt>
                <c:pt idx="6">
                  <c:v>5</c:v>
                </c:pt>
                <c:pt idx="7">
                  <c:v>8</c:v>
                </c:pt>
                <c:pt idx="8">
                  <c:v>3</c:v>
                </c:pt>
                <c:pt idx="9">
                  <c:v>7</c:v>
                </c:pt>
                <c:pt idx="10">
                  <c:v>4</c:v>
                </c:pt>
                <c:pt idx="11">
                  <c:v>9</c:v>
                </c:pt>
                <c:pt idx="12">
                  <c:v>4</c:v>
                </c:pt>
                <c:pt idx="13">
                  <c:v>7</c:v>
                </c:pt>
                <c:pt idx="14">
                  <c:v>9</c:v>
                </c:pt>
                <c:pt idx="15">
                  <c:v>6</c:v>
                </c:pt>
                <c:pt idx="16">
                  <c:v>3</c:v>
                </c:pt>
                <c:pt idx="17">
                  <c:v>4</c:v>
                </c:pt>
                <c:pt idx="18">
                  <c:v>6</c:v>
                </c:pt>
                <c:pt idx="19">
                  <c:v>9</c:v>
                </c:pt>
                <c:pt idx="20">
                  <c:v>2</c:v>
                </c:pt>
                <c:pt idx="21">
                  <c:v>12</c:v>
                </c:pt>
                <c:pt idx="22">
                  <c:v>2</c:v>
                </c:pt>
                <c:pt idx="23">
                  <c:v>2</c:v>
                </c:pt>
                <c:pt idx="24">
                  <c:v>4</c:v>
                </c:pt>
                <c:pt idx="25">
                  <c:v>4</c:v>
                </c:pt>
                <c:pt idx="26">
                  <c:v>2</c:v>
                </c:pt>
                <c:pt idx="27">
                  <c:v>10</c:v>
                </c:pt>
                <c:pt idx="28">
                  <c:v>3</c:v>
                </c:pt>
                <c:pt idx="29">
                  <c:v>6</c:v>
                </c:pt>
                <c:pt idx="30">
                  <c:v>4</c:v>
                </c:pt>
                <c:pt idx="31">
                  <c:v>10</c:v>
                </c:pt>
                <c:pt idx="32">
                  <c:v>1</c:v>
                </c:pt>
                <c:pt idx="33">
                  <c:v>6</c:v>
                </c:pt>
                <c:pt idx="34">
                  <c:v>1</c:v>
                </c:pt>
                <c:pt idx="35">
                  <c:v>6</c:v>
                </c:pt>
                <c:pt idx="36">
                  <c:v>8</c:v>
                </c:pt>
                <c:pt idx="37">
                  <c:v>7</c:v>
                </c:pt>
                <c:pt idx="38">
                  <c:v>5</c:v>
                </c:pt>
                <c:pt idx="39">
                  <c:v>3</c:v>
                </c:pt>
                <c:pt idx="40">
                  <c:v>7</c:v>
                </c:pt>
                <c:pt idx="41">
                  <c:v>7</c:v>
                </c:pt>
                <c:pt idx="42">
                  <c:v>5</c:v>
                </c:pt>
                <c:pt idx="43">
                  <c:v>9</c:v>
                </c:pt>
                <c:pt idx="44">
                  <c:v>5</c:v>
                </c:pt>
                <c:pt idx="45">
                  <c:v>2</c:v>
                </c:pt>
                <c:pt idx="46">
                  <c:v>8</c:v>
                </c:pt>
                <c:pt idx="47">
                  <c:v>7</c:v>
                </c:pt>
                <c:pt idx="48">
                  <c:v>5</c:v>
                </c:pt>
                <c:pt idx="49">
                  <c:v>8</c:v>
                </c:pt>
                <c:pt idx="50">
                  <c:v>6</c:v>
                </c:pt>
                <c:pt idx="51">
                  <c:v>7</c:v>
                </c:pt>
                <c:pt idx="52">
                  <c:v>6</c:v>
                </c:pt>
                <c:pt idx="53">
                  <c:v>9</c:v>
                </c:pt>
                <c:pt idx="54">
                  <c:v>5</c:v>
                </c:pt>
                <c:pt idx="55">
                  <c:v>6</c:v>
                </c:pt>
                <c:pt idx="56">
                  <c:v>12</c:v>
                </c:pt>
                <c:pt idx="57">
                  <c:v>3</c:v>
                </c:pt>
                <c:pt idx="58">
                  <c:v>8</c:v>
                </c:pt>
                <c:pt idx="59">
                  <c:v>10</c:v>
                </c:pt>
                <c:pt idx="60">
                  <c:v>6</c:v>
                </c:pt>
                <c:pt idx="61">
                  <c:v>8</c:v>
                </c:pt>
                <c:pt idx="62">
                  <c:v>5</c:v>
                </c:pt>
                <c:pt idx="63">
                  <c:v>6</c:v>
                </c:pt>
                <c:pt idx="64">
                  <c:v>4</c:v>
                </c:pt>
                <c:pt idx="65">
                  <c:v>5</c:v>
                </c:pt>
                <c:pt idx="66">
                  <c:v>8</c:v>
                </c:pt>
                <c:pt idx="67">
                  <c:v>12</c:v>
                </c:pt>
                <c:pt idx="68">
                  <c:v>3</c:v>
                </c:pt>
                <c:pt idx="69">
                  <c:v>6</c:v>
                </c:pt>
                <c:pt idx="70">
                  <c:v>1</c:v>
                </c:pt>
                <c:pt idx="71">
                  <c:v>7</c:v>
                </c:pt>
                <c:pt idx="72">
                  <c:v>2</c:v>
                </c:pt>
                <c:pt idx="73">
                  <c:v>3</c:v>
                </c:pt>
                <c:pt idx="74">
                  <c:v>3</c:v>
                </c:pt>
                <c:pt idx="75">
                  <c:v>10</c:v>
                </c:pt>
                <c:pt idx="76">
                  <c:v>4</c:v>
                </c:pt>
                <c:pt idx="77">
                  <c:v>4</c:v>
                </c:pt>
                <c:pt idx="78">
                  <c:v>5</c:v>
                </c:pt>
                <c:pt idx="79">
                  <c:v>6</c:v>
                </c:pt>
                <c:pt idx="80">
                  <c:v>5</c:v>
                </c:pt>
                <c:pt idx="81">
                  <c:v>4</c:v>
                </c:pt>
                <c:pt idx="82">
                  <c:v>10</c:v>
                </c:pt>
                <c:pt idx="83">
                  <c:v>11</c:v>
                </c:pt>
                <c:pt idx="84">
                  <c:v>8</c:v>
                </c:pt>
                <c:pt idx="85">
                  <c:v>7</c:v>
                </c:pt>
                <c:pt idx="86">
                  <c:v>8</c:v>
                </c:pt>
                <c:pt idx="87">
                  <c:v>5</c:v>
                </c:pt>
                <c:pt idx="88">
                  <c:v>5</c:v>
                </c:pt>
                <c:pt idx="89">
                  <c:v>2</c:v>
                </c:pt>
                <c:pt idx="90">
                  <c:v>1</c:v>
                </c:pt>
                <c:pt idx="91">
                  <c:v>5</c:v>
                </c:pt>
                <c:pt idx="92">
                  <c:v>4</c:v>
                </c:pt>
                <c:pt idx="93">
                  <c:v>7</c:v>
                </c:pt>
                <c:pt idx="94">
                  <c:v>4</c:v>
                </c:pt>
                <c:pt idx="95">
                  <c:v>1</c:v>
                </c:pt>
                <c:pt idx="96">
                  <c:v>6</c:v>
                </c:pt>
                <c:pt idx="97">
                  <c:v>10</c:v>
                </c:pt>
                <c:pt idx="98">
                  <c:v>7</c:v>
                </c:pt>
                <c:pt idx="99">
                  <c:v>7</c:v>
                </c:pt>
                <c:pt idx="100">
                  <c:v>4</c:v>
                </c:pt>
                <c:pt idx="101">
                  <c:v>8</c:v>
                </c:pt>
                <c:pt idx="102">
                  <c:v>5</c:v>
                </c:pt>
                <c:pt idx="103">
                  <c:v>6</c:v>
                </c:pt>
                <c:pt idx="104">
                  <c:v>5</c:v>
                </c:pt>
                <c:pt idx="105">
                  <c:v>5</c:v>
                </c:pt>
                <c:pt idx="106">
                  <c:v>2</c:v>
                </c:pt>
                <c:pt idx="107">
                  <c:v>4</c:v>
                </c:pt>
                <c:pt idx="108">
                  <c:v>3</c:v>
                </c:pt>
                <c:pt idx="109">
                  <c:v>1</c:v>
                </c:pt>
                <c:pt idx="110">
                  <c:v>3</c:v>
                </c:pt>
                <c:pt idx="111">
                  <c:v>3</c:v>
                </c:pt>
                <c:pt idx="112">
                  <c:v>4</c:v>
                </c:pt>
                <c:pt idx="113">
                  <c:v>7</c:v>
                </c:pt>
                <c:pt idx="114">
                  <c:v>5</c:v>
                </c:pt>
                <c:pt idx="115">
                  <c:v>8</c:v>
                </c:pt>
                <c:pt idx="116">
                  <c:v>6</c:v>
                </c:pt>
                <c:pt idx="117">
                  <c:v>6</c:v>
                </c:pt>
                <c:pt idx="118">
                  <c:v>6</c:v>
                </c:pt>
                <c:pt idx="119">
                  <c:v>4</c:v>
                </c:pt>
                <c:pt idx="120">
                  <c:v>5</c:v>
                </c:pt>
                <c:pt idx="121">
                  <c:v>5</c:v>
                </c:pt>
                <c:pt idx="122">
                  <c:v>5</c:v>
                </c:pt>
                <c:pt idx="123">
                  <c:v>1</c:v>
                </c:pt>
                <c:pt idx="124">
                  <c:v>5</c:v>
                </c:pt>
                <c:pt idx="125">
                  <c:v>4</c:v>
                </c:pt>
                <c:pt idx="126">
                  <c:v>9</c:v>
                </c:pt>
                <c:pt idx="127">
                  <c:v>6</c:v>
                </c:pt>
                <c:pt idx="128">
                  <c:v>5</c:v>
                </c:pt>
                <c:pt idx="129">
                  <c:v>7</c:v>
                </c:pt>
                <c:pt idx="130">
                  <c:v>8</c:v>
                </c:pt>
                <c:pt idx="131">
                  <c:v>3</c:v>
                </c:pt>
                <c:pt idx="132">
                  <c:v>2</c:v>
                </c:pt>
                <c:pt idx="133">
                  <c:v>8</c:v>
                </c:pt>
                <c:pt idx="134">
                  <c:v>6</c:v>
                </c:pt>
                <c:pt idx="135">
                  <c:v>7</c:v>
                </c:pt>
                <c:pt idx="136">
                  <c:v>6</c:v>
                </c:pt>
                <c:pt idx="137">
                  <c:v>9</c:v>
                </c:pt>
                <c:pt idx="138">
                  <c:v>4</c:v>
                </c:pt>
                <c:pt idx="139">
                  <c:v>5</c:v>
                </c:pt>
                <c:pt idx="140">
                  <c:v>6</c:v>
                </c:pt>
                <c:pt idx="141">
                  <c:v>6</c:v>
                </c:pt>
                <c:pt idx="142">
                  <c:v>9</c:v>
                </c:pt>
                <c:pt idx="143">
                  <c:v>10</c:v>
                </c:pt>
                <c:pt idx="144">
                  <c:v>7</c:v>
                </c:pt>
                <c:pt idx="145">
                  <c:v>3</c:v>
                </c:pt>
                <c:pt idx="146">
                  <c:v>7</c:v>
                </c:pt>
                <c:pt idx="147">
                  <c:v>9</c:v>
                </c:pt>
                <c:pt idx="148">
                  <c:v>1</c:v>
                </c:pt>
                <c:pt idx="149">
                  <c:v>3</c:v>
                </c:pt>
                <c:pt idx="150">
                  <c:v>7</c:v>
                </c:pt>
                <c:pt idx="151">
                  <c:v>11</c:v>
                </c:pt>
                <c:pt idx="152">
                  <c:v>7</c:v>
                </c:pt>
                <c:pt idx="153">
                  <c:v>4</c:v>
                </c:pt>
                <c:pt idx="154">
                  <c:v>6</c:v>
                </c:pt>
                <c:pt idx="155">
                  <c:v>7</c:v>
                </c:pt>
                <c:pt idx="156">
                  <c:v>6</c:v>
                </c:pt>
                <c:pt idx="157">
                  <c:v>8</c:v>
                </c:pt>
                <c:pt idx="158">
                  <c:v>11</c:v>
                </c:pt>
                <c:pt idx="159">
                  <c:v>7</c:v>
                </c:pt>
                <c:pt idx="160">
                  <c:v>8</c:v>
                </c:pt>
                <c:pt idx="161">
                  <c:v>3</c:v>
                </c:pt>
                <c:pt idx="162">
                  <c:v>3</c:v>
                </c:pt>
                <c:pt idx="163">
                  <c:v>6</c:v>
                </c:pt>
                <c:pt idx="164">
                  <c:v>5</c:v>
                </c:pt>
                <c:pt idx="165">
                  <c:v>7</c:v>
                </c:pt>
                <c:pt idx="166">
                  <c:v>5</c:v>
                </c:pt>
                <c:pt idx="167">
                  <c:v>6</c:v>
                </c:pt>
                <c:pt idx="168">
                  <c:v>6</c:v>
                </c:pt>
                <c:pt idx="169">
                  <c:v>4</c:v>
                </c:pt>
                <c:pt idx="170">
                  <c:v>4</c:v>
                </c:pt>
                <c:pt idx="171">
                  <c:v>10</c:v>
                </c:pt>
                <c:pt idx="172">
                  <c:v>6</c:v>
                </c:pt>
                <c:pt idx="173">
                  <c:v>5</c:v>
                </c:pt>
                <c:pt idx="174">
                  <c:v>6</c:v>
                </c:pt>
              </c:numCache>
            </c:numRef>
          </c:val>
          <c:smooth val="0"/>
          <c:extLst>
            <c:ext xmlns:c16="http://schemas.microsoft.com/office/drawing/2014/chart" uri="{C3380CC4-5D6E-409C-BE32-E72D297353CC}">
              <c16:uniqueId val="{00000000-9DB6-4C10-8779-4BDDD569BD63}"/>
            </c:ext>
          </c:extLst>
        </c:ser>
        <c:dLbls>
          <c:showLegendKey val="0"/>
          <c:showVal val="0"/>
          <c:showCatName val="0"/>
          <c:showSerName val="0"/>
          <c:showPercent val="0"/>
          <c:showBubbleSize val="0"/>
        </c:dLbls>
        <c:smooth val="0"/>
        <c:axId val="962504239"/>
        <c:axId val="962521039"/>
      </c:lineChart>
      <c:catAx>
        <c:axId val="96250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962521039"/>
        <c:crosses val="autoZero"/>
        <c:auto val="1"/>
        <c:lblAlgn val="ctr"/>
        <c:lblOffset val="100"/>
        <c:noMultiLvlLbl val="0"/>
      </c:catAx>
      <c:valAx>
        <c:axId val="962521039"/>
        <c:scaling>
          <c:orientation val="minMax"/>
        </c:scaling>
        <c:delete val="0"/>
        <c:axPos val="l"/>
        <c:majorGridlines>
          <c:spPr>
            <a:ln w="12700" cap="flat" cmpd="sng" algn="ctr">
              <a:solidFill>
                <a:schemeClr val="accent2"/>
              </a:solidFill>
              <a:prstDash val="solid"/>
              <a:miter lim="800000"/>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96250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[streaming_service_data_151.xlsx]Pivot Tables!Frequency of Login</c:name>
    <c:fmtId val="3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Frequrncy of Login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bg2"/>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Tables'!$Z$49</c:f>
              <c:strCache>
                <c:ptCount val="1"/>
                <c:pt idx="0">
                  <c:v>Total</c:v>
                </c:pt>
              </c:strCache>
            </c:strRef>
          </c:tx>
          <c:spPr>
            <a:solidFill>
              <a:schemeClr val="bg2"/>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Tables'!$Y$50:$Y$74</c:f>
              <c:multiLvlStrCache>
                <c:ptCount val="21"/>
                <c:lvl>
                  <c:pt idx="0">
                    <c:v>Australia</c:v>
                  </c:pt>
                  <c:pt idx="1">
                    <c:v>Canada</c:v>
                  </c:pt>
                  <c:pt idx="2">
                    <c:v>France</c:v>
                  </c:pt>
                  <c:pt idx="3">
                    <c:v>Germany</c:v>
                  </c:pt>
                  <c:pt idx="4">
                    <c:v>India</c:v>
                  </c:pt>
                  <c:pt idx="5">
                    <c:v>UK</c:v>
                  </c:pt>
                  <c:pt idx="6">
                    <c:v>USA</c:v>
                  </c:pt>
                  <c:pt idx="7">
                    <c:v>Australia</c:v>
                  </c:pt>
                  <c:pt idx="8">
                    <c:v>Canada</c:v>
                  </c:pt>
                  <c:pt idx="9">
                    <c:v>France</c:v>
                  </c:pt>
                  <c:pt idx="10">
                    <c:v>Germany</c:v>
                  </c:pt>
                  <c:pt idx="11">
                    <c:v>India</c:v>
                  </c:pt>
                  <c:pt idx="12">
                    <c:v>UK</c:v>
                  </c:pt>
                  <c:pt idx="13">
                    <c:v>USA</c:v>
                  </c:pt>
                  <c:pt idx="14">
                    <c:v>Australia</c:v>
                  </c:pt>
                  <c:pt idx="15">
                    <c:v>Canada</c:v>
                  </c:pt>
                  <c:pt idx="16">
                    <c:v>France</c:v>
                  </c:pt>
                  <c:pt idx="17">
                    <c:v>Germany</c:v>
                  </c:pt>
                  <c:pt idx="18">
                    <c:v>India</c:v>
                  </c:pt>
                  <c:pt idx="19">
                    <c:v>UK</c:v>
                  </c:pt>
                  <c:pt idx="20">
                    <c:v>USA</c:v>
                  </c:pt>
                </c:lvl>
                <c:lvl>
                  <c:pt idx="0">
                    <c:v>Active</c:v>
                  </c:pt>
                  <c:pt idx="7">
                    <c:v>Dormant</c:v>
                  </c:pt>
                  <c:pt idx="14">
                    <c:v>Inactive</c:v>
                  </c:pt>
                </c:lvl>
              </c:multiLvlStrCache>
            </c:multiLvlStrRef>
          </c:cat>
          <c:val>
            <c:numRef>
              <c:f>'Pivot Tables'!$Z$50:$Z$74</c:f>
              <c:numCache>
                <c:formatCode>General</c:formatCode>
                <c:ptCount val="21"/>
                <c:pt idx="0">
                  <c:v>51</c:v>
                </c:pt>
                <c:pt idx="1">
                  <c:v>75</c:v>
                </c:pt>
                <c:pt idx="2">
                  <c:v>54</c:v>
                </c:pt>
                <c:pt idx="3">
                  <c:v>65</c:v>
                </c:pt>
                <c:pt idx="4">
                  <c:v>42</c:v>
                </c:pt>
                <c:pt idx="5">
                  <c:v>64</c:v>
                </c:pt>
                <c:pt idx="6">
                  <c:v>69</c:v>
                </c:pt>
                <c:pt idx="7">
                  <c:v>38</c:v>
                </c:pt>
                <c:pt idx="8">
                  <c:v>26</c:v>
                </c:pt>
                <c:pt idx="9">
                  <c:v>38</c:v>
                </c:pt>
                <c:pt idx="10">
                  <c:v>33</c:v>
                </c:pt>
                <c:pt idx="11">
                  <c:v>28</c:v>
                </c:pt>
                <c:pt idx="12">
                  <c:v>35</c:v>
                </c:pt>
                <c:pt idx="13">
                  <c:v>42</c:v>
                </c:pt>
                <c:pt idx="14">
                  <c:v>51</c:v>
                </c:pt>
                <c:pt idx="15">
                  <c:v>38</c:v>
                </c:pt>
                <c:pt idx="16">
                  <c:v>59</c:v>
                </c:pt>
                <c:pt idx="17">
                  <c:v>48</c:v>
                </c:pt>
                <c:pt idx="18">
                  <c:v>46</c:v>
                </c:pt>
                <c:pt idx="19">
                  <c:v>51</c:v>
                </c:pt>
                <c:pt idx="20">
                  <c:v>47</c:v>
                </c:pt>
              </c:numCache>
            </c:numRef>
          </c:val>
          <c:extLst>
            <c:ext xmlns:c16="http://schemas.microsoft.com/office/drawing/2014/chart" uri="{C3380CC4-5D6E-409C-BE32-E72D297353CC}">
              <c16:uniqueId val="{00000000-79C0-46C2-B948-E43B0320FDE6}"/>
            </c:ext>
          </c:extLst>
        </c:ser>
        <c:dLbls>
          <c:showLegendKey val="0"/>
          <c:showVal val="1"/>
          <c:showCatName val="0"/>
          <c:showSerName val="0"/>
          <c:showPercent val="0"/>
          <c:showBubbleSize val="0"/>
        </c:dLbls>
        <c:gapWidth val="150"/>
        <c:shape val="box"/>
        <c:axId val="1766595183"/>
        <c:axId val="1365762495"/>
        <c:axId val="357734719"/>
      </c:bar3DChart>
      <c:catAx>
        <c:axId val="17665951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5762495"/>
        <c:crosses val="autoZero"/>
        <c:auto val="1"/>
        <c:lblAlgn val="ctr"/>
        <c:lblOffset val="100"/>
        <c:noMultiLvlLbl val="0"/>
      </c:catAx>
      <c:valAx>
        <c:axId val="1365762495"/>
        <c:scaling>
          <c:orientation val="minMax"/>
        </c:scaling>
        <c:delete val="1"/>
        <c:axPos val="l"/>
        <c:numFmt formatCode="General" sourceLinked="1"/>
        <c:majorTickMark val="none"/>
        <c:minorTickMark val="none"/>
        <c:tickLblPos val="nextTo"/>
        <c:crossAx val="1766595183"/>
        <c:crosses val="autoZero"/>
        <c:crossBetween val="between"/>
      </c:valAx>
      <c:serAx>
        <c:axId val="357734719"/>
        <c:scaling>
          <c:orientation val="minMax"/>
        </c:scaling>
        <c:delete val="1"/>
        <c:axPos val="b"/>
        <c:majorTickMark val="none"/>
        <c:minorTickMark val="none"/>
        <c:tickLblPos val="nextTo"/>
        <c:crossAx val="136576249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480060</xdr:colOff>
      <xdr:row>0</xdr:row>
      <xdr:rowOff>53340</xdr:rowOff>
    </xdr:from>
    <xdr:to>
      <xdr:col>12</xdr:col>
      <xdr:colOff>175260</xdr:colOff>
      <xdr:row>15</xdr:row>
      <xdr:rowOff>53340</xdr:rowOff>
    </xdr:to>
    <xdr:graphicFrame macro="">
      <xdr:nvGraphicFramePr>
        <xdr:cNvPr id="2" name="Chart 1">
          <a:extLst>
            <a:ext uri="{FF2B5EF4-FFF2-40B4-BE49-F238E27FC236}">
              <a16:creationId xmlns:a16="http://schemas.microsoft.com/office/drawing/2014/main" id="{8FE462F9-AB59-4CC2-92E5-8552F950A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243840</xdr:colOff>
      <xdr:row>0</xdr:row>
      <xdr:rowOff>53340</xdr:rowOff>
    </xdr:from>
    <xdr:to>
      <xdr:col>19</xdr:col>
      <xdr:colOff>548640</xdr:colOff>
      <xdr:row>15</xdr:row>
      <xdr:rowOff>53340</xdr:rowOff>
    </xdr:to>
    <xdr:graphicFrame macro="">
      <xdr:nvGraphicFramePr>
        <xdr:cNvPr id="3" name="Chart 2">
          <a:extLst>
            <a:ext uri="{FF2B5EF4-FFF2-40B4-BE49-F238E27FC236}">
              <a16:creationId xmlns:a16="http://schemas.microsoft.com/office/drawing/2014/main" id="{18D83FD3-492E-4D7C-A2C8-F2155B212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472440</xdr:colOff>
      <xdr:row>15</xdr:row>
      <xdr:rowOff>91440</xdr:rowOff>
    </xdr:from>
    <xdr:to>
      <xdr:col>12</xdr:col>
      <xdr:colOff>167640</xdr:colOff>
      <xdr:row>30</xdr:row>
      <xdr:rowOff>91440</xdr:rowOff>
    </xdr:to>
    <xdr:graphicFrame macro="">
      <xdr:nvGraphicFramePr>
        <xdr:cNvPr id="4" name="Chart 3">
          <a:extLst>
            <a:ext uri="{FF2B5EF4-FFF2-40B4-BE49-F238E27FC236}">
              <a16:creationId xmlns:a16="http://schemas.microsoft.com/office/drawing/2014/main" id="{F4D51703-914D-4BF9-9555-F9F78D526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251460</xdr:colOff>
      <xdr:row>15</xdr:row>
      <xdr:rowOff>91440</xdr:rowOff>
    </xdr:from>
    <xdr:to>
      <xdr:col>19</xdr:col>
      <xdr:colOff>556260</xdr:colOff>
      <xdr:row>30</xdr:row>
      <xdr:rowOff>91440</xdr:rowOff>
    </xdr:to>
    <xdr:graphicFrame macro="">
      <xdr:nvGraphicFramePr>
        <xdr:cNvPr id="5" name="Chart 4">
          <a:extLst>
            <a:ext uri="{FF2B5EF4-FFF2-40B4-BE49-F238E27FC236}">
              <a16:creationId xmlns:a16="http://schemas.microsoft.com/office/drawing/2014/main" id="{DB582682-7D8B-44DA-8FE2-7659727A1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40261</xdr:colOff>
      <xdr:row>15</xdr:row>
      <xdr:rowOff>84160</xdr:rowOff>
    </xdr:from>
    <xdr:to>
      <xdr:col>27</xdr:col>
      <xdr:colOff>349610</xdr:colOff>
      <xdr:row>30</xdr:row>
      <xdr:rowOff>125105</xdr:rowOff>
    </xdr:to>
    <xdr:graphicFrame macro="">
      <xdr:nvGraphicFramePr>
        <xdr:cNvPr id="6" name="Chart 5">
          <a:extLst>
            <a:ext uri="{FF2B5EF4-FFF2-40B4-BE49-F238E27FC236}">
              <a16:creationId xmlns:a16="http://schemas.microsoft.com/office/drawing/2014/main" id="{0F7A9E3F-E52B-4AAD-AB4C-ABF0E6354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403413</xdr:colOff>
      <xdr:row>15</xdr:row>
      <xdr:rowOff>62753</xdr:rowOff>
    </xdr:from>
    <xdr:to>
      <xdr:col>35</xdr:col>
      <xdr:colOff>210925</xdr:colOff>
      <xdr:row>30</xdr:row>
      <xdr:rowOff>108648</xdr:rowOff>
    </xdr:to>
    <xdr:graphicFrame macro="">
      <xdr:nvGraphicFramePr>
        <xdr:cNvPr id="7" name="Chart 6">
          <a:extLst>
            <a:ext uri="{FF2B5EF4-FFF2-40B4-BE49-F238E27FC236}">
              <a16:creationId xmlns:a16="http://schemas.microsoft.com/office/drawing/2014/main" id="{D977E05C-B457-4019-BCA6-10EA1BC73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491320</xdr:colOff>
      <xdr:row>31</xdr:row>
      <xdr:rowOff>33400</xdr:rowOff>
    </xdr:from>
    <xdr:to>
      <xdr:col>12</xdr:col>
      <xdr:colOff>186520</xdr:colOff>
      <xdr:row>46</xdr:row>
      <xdr:rowOff>9337</xdr:rowOff>
    </xdr:to>
    <xdr:graphicFrame macro="">
      <xdr:nvGraphicFramePr>
        <xdr:cNvPr id="8" name="Chart 7">
          <a:extLst>
            <a:ext uri="{FF2B5EF4-FFF2-40B4-BE49-F238E27FC236}">
              <a16:creationId xmlns:a16="http://schemas.microsoft.com/office/drawing/2014/main" id="{CA7E0B61-4ABB-47FC-9037-1E67E116F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278103</xdr:colOff>
      <xdr:row>31</xdr:row>
      <xdr:rowOff>18676</xdr:rowOff>
    </xdr:from>
    <xdr:to>
      <xdr:col>19</xdr:col>
      <xdr:colOff>577728</xdr:colOff>
      <xdr:row>46</xdr:row>
      <xdr:rowOff>694</xdr:rowOff>
    </xdr:to>
    <xdr:graphicFrame macro="">
      <xdr:nvGraphicFramePr>
        <xdr:cNvPr id="9" name="Chart 8">
          <a:extLst>
            <a:ext uri="{FF2B5EF4-FFF2-40B4-BE49-F238E27FC236}">
              <a16:creationId xmlns:a16="http://schemas.microsoft.com/office/drawing/2014/main" id="{68FD1B07-41E6-4BA1-9FF3-C8F8E8AE2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49688</xdr:colOff>
      <xdr:row>31</xdr:row>
      <xdr:rowOff>14115</xdr:rowOff>
    </xdr:from>
    <xdr:to>
      <xdr:col>27</xdr:col>
      <xdr:colOff>381000</xdr:colOff>
      <xdr:row>45</xdr:row>
      <xdr:rowOff>174173</xdr:rowOff>
    </xdr:to>
    <xdr:graphicFrame macro="">
      <xdr:nvGraphicFramePr>
        <xdr:cNvPr id="10" name="Chart 9">
          <a:extLst>
            <a:ext uri="{FF2B5EF4-FFF2-40B4-BE49-F238E27FC236}">
              <a16:creationId xmlns:a16="http://schemas.microsoft.com/office/drawing/2014/main" id="{C874F267-77BA-4771-9741-663ED0064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278190</xdr:colOff>
      <xdr:row>46</xdr:row>
      <xdr:rowOff>133048</xdr:rowOff>
    </xdr:from>
    <xdr:to>
      <xdr:col>20</xdr:col>
      <xdr:colOff>12095</xdr:colOff>
      <xdr:row>61</xdr:row>
      <xdr:rowOff>154819</xdr:rowOff>
    </xdr:to>
    <xdr:graphicFrame macro="">
      <xdr:nvGraphicFramePr>
        <xdr:cNvPr id="11" name="Chart 10">
          <a:extLst>
            <a:ext uri="{FF2B5EF4-FFF2-40B4-BE49-F238E27FC236}">
              <a16:creationId xmlns:a16="http://schemas.microsoft.com/office/drawing/2014/main" id="{230D5D51-DEBB-40FD-A174-D3D5C0464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459620</xdr:colOff>
      <xdr:row>46</xdr:row>
      <xdr:rowOff>133048</xdr:rowOff>
    </xdr:from>
    <xdr:to>
      <xdr:col>12</xdr:col>
      <xdr:colOff>193525</xdr:colOff>
      <xdr:row>61</xdr:row>
      <xdr:rowOff>154819</xdr:rowOff>
    </xdr:to>
    <xdr:graphicFrame macro="">
      <xdr:nvGraphicFramePr>
        <xdr:cNvPr id="12" name="Chart 11">
          <a:extLst>
            <a:ext uri="{FF2B5EF4-FFF2-40B4-BE49-F238E27FC236}">
              <a16:creationId xmlns:a16="http://schemas.microsoft.com/office/drawing/2014/main" id="{3495BFDC-600B-4E05-A983-89297BD5C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127072</xdr:colOff>
      <xdr:row>46</xdr:row>
      <xdr:rowOff>123484</xdr:rowOff>
    </xdr:from>
    <xdr:to>
      <xdr:col>27</xdr:col>
      <xdr:colOff>447914</xdr:colOff>
      <xdr:row>61</xdr:row>
      <xdr:rowOff>134944</xdr:rowOff>
    </xdr:to>
    <xdr:graphicFrame macro="">
      <xdr:nvGraphicFramePr>
        <xdr:cNvPr id="13" name="Chart 12">
          <a:extLst>
            <a:ext uri="{FF2B5EF4-FFF2-40B4-BE49-F238E27FC236}">
              <a16:creationId xmlns:a16="http://schemas.microsoft.com/office/drawing/2014/main" id="{1EB9EEF0-DC12-4CFB-8A1E-BCE785D17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467591</xdr:colOff>
      <xdr:row>62</xdr:row>
      <xdr:rowOff>51954</xdr:rowOff>
    </xdr:from>
    <xdr:to>
      <xdr:col>12</xdr:col>
      <xdr:colOff>178405</xdr:colOff>
      <xdr:row>76</xdr:row>
      <xdr:rowOff>106810</xdr:rowOff>
    </xdr:to>
    <xdr:graphicFrame macro="">
      <xdr:nvGraphicFramePr>
        <xdr:cNvPr id="14" name="Chart 13">
          <a:extLst>
            <a:ext uri="{FF2B5EF4-FFF2-40B4-BE49-F238E27FC236}">
              <a16:creationId xmlns:a16="http://schemas.microsoft.com/office/drawing/2014/main" id="{766BFEC5-1BD5-4490-8AD4-4D60A2D65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294410</xdr:colOff>
      <xdr:row>62</xdr:row>
      <xdr:rowOff>86591</xdr:rowOff>
    </xdr:from>
    <xdr:to>
      <xdr:col>20</xdr:col>
      <xdr:colOff>17319</xdr:colOff>
      <xdr:row>76</xdr:row>
      <xdr:rowOff>162791</xdr:rowOff>
    </xdr:to>
    <xdr:graphicFrame macro="">
      <xdr:nvGraphicFramePr>
        <xdr:cNvPr id="15" name="Chart 14">
          <a:extLst>
            <a:ext uri="{FF2B5EF4-FFF2-40B4-BE49-F238E27FC236}">
              <a16:creationId xmlns:a16="http://schemas.microsoft.com/office/drawing/2014/main" id="{4D2CCEBE-9E3C-4290-8FE7-B9E99935D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32816</xdr:colOff>
      <xdr:row>0</xdr:row>
      <xdr:rowOff>64266</xdr:rowOff>
    </xdr:from>
    <xdr:to>
      <xdr:col>4</xdr:col>
      <xdr:colOff>43833</xdr:colOff>
      <xdr:row>15</xdr:row>
      <xdr:rowOff>27542</xdr:rowOff>
    </xdr:to>
    <mc:AlternateContent xmlns:mc="http://schemas.openxmlformats.org/markup-compatibility/2006" xmlns:a14="http://schemas.microsoft.com/office/drawing/2010/main">
      <mc:Choice Requires="a14">
        <xdr:graphicFrame macro="">
          <xdr:nvGraphicFramePr>
            <xdr:cNvPr id="17" name="Monthly_Price">
              <a:extLst>
                <a:ext uri="{FF2B5EF4-FFF2-40B4-BE49-F238E27FC236}">
                  <a16:creationId xmlns:a16="http://schemas.microsoft.com/office/drawing/2014/main" id="{13239399-3A07-AF00-0DF4-0578F40C2C78}"/>
                </a:ext>
              </a:extLst>
            </xdr:cNvPr>
            <xdr:cNvGraphicFramePr/>
          </xdr:nvGraphicFramePr>
          <xdr:xfrm>
            <a:off x="0" y="0"/>
            <a:ext cx="0" cy="0"/>
          </xdr:xfrm>
          <a:graphic>
            <a:graphicData uri="http://schemas.microsoft.com/office/drawing/2010/slicer">
              <sle:slicer xmlns:sle="http://schemas.microsoft.com/office/drawing/2010/slicer" name="Monthly_Price"/>
            </a:graphicData>
          </a:graphic>
        </xdr:graphicFrame>
      </mc:Choice>
      <mc:Fallback xmlns="">
        <xdr:sp macro="" textlink="">
          <xdr:nvSpPr>
            <xdr:cNvPr id="0" name=""/>
            <xdr:cNvSpPr>
              <a:spLocks noTextEdit="1"/>
            </xdr:cNvSpPr>
          </xdr:nvSpPr>
          <xdr:spPr>
            <a:xfrm>
              <a:off x="633180" y="64266"/>
              <a:ext cx="1812108" cy="27341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18361</xdr:colOff>
      <xdr:row>15</xdr:row>
      <xdr:rowOff>95685</xdr:rowOff>
    </xdr:from>
    <xdr:to>
      <xdr:col>4</xdr:col>
      <xdr:colOff>27092</xdr:colOff>
      <xdr:row>30</xdr:row>
      <xdr:rowOff>57236</xdr:rowOff>
    </xdr:to>
    <mc:AlternateContent xmlns:mc="http://schemas.openxmlformats.org/markup-compatibility/2006" xmlns:a14="http://schemas.microsoft.com/office/drawing/2010/main">
      <mc:Choice Requires="a14">
        <xdr:graphicFrame macro="">
          <xdr:nvGraphicFramePr>
            <xdr:cNvPr id="18" name="Age_Group">
              <a:extLst>
                <a:ext uri="{FF2B5EF4-FFF2-40B4-BE49-F238E27FC236}">
                  <a16:creationId xmlns:a16="http://schemas.microsoft.com/office/drawing/2014/main" id="{77884BB1-2523-AB4F-B83F-63AC17C1EF63}"/>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618725" y="2866594"/>
              <a:ext cx="1809822" cy="2732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229518</xdr:colOff>
      <xdr:row>31</xdr:row>
      <xdr:rowOff>49653</xdr:rowOff>
    </xdr:from>
    <xdr:to>
      <xdr:col>4</xdr:col>
      <xdr:colOff>449855</xdr:colOff>
      <xdr:row>45</xdr:row>
      <xdr:rowOff>165253</xdr:rowOff>
    </xdr:to>
    <mc:AlternateContent xmlns:mc="http://schemas.openxmlformats.org/markup-compatibility/2006" xmlns:a14="http://schemas.microsoft.com/office/drawing/2010/main">
      <mc:Choice Requires="a14">
        <xdr:graphicFrame macro="">
          <xdr:nvGraphicFramePr>
            <xdr:cNvPr id="19" name="Favorite_Genre">
              <a:extLst>
                <a:ext uri="{FF2B5EF4-FFF2-40B4-BE49-F238E27FC236}">
                  <a16:creationId xmlns:a16="http://schemas.microsoft.com/office/drawing/2014/main" id="{31C4BBBE-A074-AB8C-0558-52B23962A8EA}"/>
                </a:ext>
              </a:extLst>
            </xdr:cNvPr>
            <xdr:cNvGraphicFramePr/>
          </xdr:nvGraphicFramePr>
          <xdr:xfrm>
            <a:off x="0" y="0"/>
            <a:ext cx="0" cy="0"/>
          </xdr:xfrm>
          <a:graphic>
            <a:graphicData uri="http://schemas.microsoft.com/office/drawing/2010/slicer">
              <sle:slicer xmlns:sle="http://schemas.microsoft.com/office/drawing/2010/slicer" name="Favorite_Genre"/>
            </a:graphicData>
          </a:graphic>
        </xdr:graphicFrame>
      </mc:Choice>
      <mc:Fallback xmlns="">
        <xdr:sp macro="" textlink="">
          <xdr:nvSpPr>
            <xdr:cNvPr id="0" name=""/>
            <xdr:cNvSpPr>
              <a:spLocks noTextEdit="1"/>
            </xdr:cNvSpPr>
          </xdr:nvSpPr>
          <xdr:spPr>
            <a:xfrm>
              <a:off x="1462231" y="5817816"/>
              <a:ext cx="1271588" cy="26052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52252</xdr:rowOff>
    </xdr:from>
    <xdr:to>
      <xdr:col>2</xdr:col>
      <xdr:colOff>174170</xdr:colOff>
      <xdr:row>45</xdr:row>
      <xdr:rowOff>165253</xdr:rowOff>
    </xdr:to>
    <mc:AlternateContent xmlns:mc="http://schemas.openxmlformats.org/markup-compatibility/2006" xmlns:a14="http://schemas.microsoft.com/office/drawing/2010/main">
      <mc:Choice Requires="a14">
        <xdr:graphicFrame macro="">
          <xdr:nvGraphicFramePr>
            <xdr:cNvPr id="20" name="Country">
              <a:extLst>
                <a:ext uri="{FF2B5EF4-FFF2-40B4-BE49-F238E27FC236}">
                  <a16:creationId xmlns:a16="http://schemas.microsoft.com/office/drawing/2014/main" id="{F3D51520-44C3-E15E-EFFA-85BB02029C8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5820415"/>
              <a:ext cx="1396914" cy="25954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117231</xdr:colOff>
      <xdr:row>62</xdr:row>
      <xdr:rowOff>82063</xdr:rowOff>
    </xdr:from>
    <xdr:to>
      <xdr:col>27</xdr:col>
      <xdr:colOff>422031</xdr:colOff>
      <xdr:row>77</xdr:row>
      <xdr:rowOff>11724</xdr:rowOff>
    </xdr:to>
    <xdr:graphicFrame macro="">
      <xdr:nvGraphicFramePr>
        <xdr:cNvPr id="22" name="Chart 21">
          <a:extLst>
            <a:ext uri="{FF2B5EF4-FFF2-40B4-BE49-F238E27FC236}">
              <a16:creationId xmlns:a16="http://schemas.microsoft.com/office/drawing/2014/main" id="{95784B85-BBCF-4D3E-A216-C3FA933810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xdr:col>
      <xdr:colOff>321326</xdr:colOff>
      <xdr:row>62</xdr:row>
      <xdr:rowOff>73446</xdr:rowOff>
    </xdr:from>
    <xdr:to>
      <xdr:col>4</xdr:col>
      <xdr:colOff>390569</xdr:colOff>
      <xdr:row>76</xdr:row>
      <xdr:rowOff>110167</xdr:rowOff>
    </xdr:to>
    <mc:AlternateContent xmlns:mc="http://schemas.openxmlformats.org/markup-compatibility/2006" xmlns:a14="http://schemas.microsoft.com/office/drawing/2010/main">
      <mc:Choice Requires="a14">
        <xdr:graphicFrame macro="">
          <xdr:nvGraphicFramePr>
            <xdr:cNvPr id="23" name="Country 1">
              <a:extLst>
                <a:ext uri="{FF2B5EF4-FFF2-40B4-BE49-F238E27FC236}">
                  <a16:creationId xmlns:a16="http://schemas.microsoft.com/office/drawing/2014/main" id="{5D57526C-C04B-6B6D-C63B-40A00D2A635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522053" y="11526537"/>
              <a:ext cx="1269971" cy="2622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62</xdr:row>
      <xdr:rowOff>64265</xdr:rowOff>
    </xdr:from>
    <xdr:to>
      <xdr:col>2</xdr:col>
      <xdr:colOff>292396</xdr:colOff>
      <xdr:row>76</xdr:row>
      <xdr:rowOff>100988</xdr:rowOff>
    </xdr:to>
    <mc:AlternateContent xmlns:mc="http://schemas.openxmlformats.org/markup-compatibility/2006" xmlns:a14="http://schemas.microsoft.com/office/drawing/2010/main">
      <mc:Choice Requires="a14">
        <xdr:graphicFrame macro="">
          <xdr:nvGraphicFramePr>
            <xdr:cNvPr id="24" name="Language_Preference">
              <a:extLst>
                <a:ext uri="{FF2B5EF4-FFF2-40B4-BE49-F238E27FC236}">
                  <a16:creationId xmlns:a16="http://schemas.microsoft.com/office/drawing/2014/main" id="{60E0C3AB-0F54-B0AC-B26D-0198E9C1C00E}"/>
                </a:ext>
              </a:extLst>
            </xdr:cNvPr>
            <xdr:cNvGraphicFramePr/>
          </xdr:nvGraphicFramePr>
          <xdr:xfrm>
            <a:off x="0" y="0"/>
            <a:ext cx="0" cy="0"/>
          </xdr:xfrm>
          <a:graphic>
            <a:graphicData uri="http://schemas.microsoft.com/office/drawing/2010/slicer">
              <sle:slicer xmlns:sle="http://schemas.microsoft.com/office/drawing/2010/slicer" name="Language_Preference"/>
            </a:graphicData>
          </a:graphic>
        </xdr:graphicFrame>
      </mc:Choice>
      <mc:Fallback xmlns="">
        <xdr:sp macro="" textlink="">
          <xdr:nvSpPr>
            <xdr:cNvPr id="0" name=""/>
            <xdr:cNvSpPr>
              <a:spLocks noTextEdit="1"/>
            </xdr:cNvSpPr>
          </xdr:nvSpPr>
          <xdr:spPr>
            <a:xfrm>
              <a:off x="0" y="11517356"/>
              <a:ext cx="1493123" cy="26229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575929</xdr:colOff>
      <xdr:row>46</xdr:row>
      <xdr:rowOff>124047</xdr:rowOff>
    </xdr:from>
    <xdr:to>
      <xdr:col>35</xdr:col>
      <xdr:colOff>239232</xdr:colOff>
      <xdr:row>61</xdr:row>
      <xdr:rowOff>129363</xdr:rowOff>
    </xdr:to>
    <xdr:graphicFrame macro="">
      <xdr:nvGraphicFramePr>
        <xdr:cNvPr id="16" name="Chart 15">
          <a:extLst>
            <a:ext uri="{FF2B5EF4-FFF2-40B4-BE49-F238E27FC236}">
              <a16:creationId xmlns:a16="http://schemas.microsoft.com/office/drawing/2014/main" id="{1A0A91E6-69F2-4BFA-9767-E42109EA9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2</xdr:col>
      <xdr:colOff>134679</xdr:colOff>
      <xdr:row>46</xdr:row>
      <xdr:rowOff>158956</xdr:rowOff>
    </xdr:from>
    <xdr:to>
      <xdr:col>4</xdr:col>
      <xdr:colOff>425303</xdr:colOff>
      <xdr:row>61</xdr:row>
      <xdr:rowOff>146890</xdr:rowOff>
    </xdr:to>
    <mc:AlternateContent xmlns:mc="http://schemas.openxmlformats.org/markup-compatibility/2006" xmlns:a14="http://schemas.microsoft.com/office/drawing/2010/main">
      <mc:Choice Requires="a14">
        <xdr:graphicFrame macro="">
          <xdr:nvGraphicFramePr>
            <xdr:cNvPr id="21" name="Bucket of Loyalty">
              <a:extLst>
                <a:ext uri="{FF2B5EF4-FFF2-40B4-BE49-F238E27FC236}">
                  <a16:creationId xmlns:a16="http://schemas.microsoft.com/office/drawing/2014/main" id="{83E2DCEC-4269-ACB0-B520-AD7CEC30C6A2}"/>
                </a:ext>
              </a:extLst>
            </xdr:cNvPr>
            <xdr:cNvGraphicFramePr/>
          </xdr:nvGraphicFramePr>
          <xdr:xfrm>
            <a:off x="0" y="0"/>
            <a:ext cx="0" cy="0"/>
          </xdr:xfrm>
          <a:graphic>
            <a:graphicData uri="http://schemas.microsoft.com/office/drawing/2010/slicer">
              <sle:slicer xmlns:sle="http://schemas.microsoft.com/office/drawing/2010/slicer" name="Bucket of Loyalty"/>
            </a:graphicData>
          </a:graphic>
        </xdr:graphicFrame>
      </mc:Choice>
      <mc:Fallback xmlns="">
        <xdr:sp macro="" textlink="">
          <xdr:nvSpPr>
            <xdr:cNvPr id="0" name=""/>
            <xdr:cNvSpPr>
              <a:spLocks noTextEdit="1"/>
            </xdr:cNvSpPr>
          </xdr:nvSpPr>
          <xdr:spPr>
            <a:xfrm>
              <a:off x="1335406" y="8656411"/>
              <a:ext cx="1491352" cy="27588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46</xdr:row>
      <xdr:rowOff>150094</xdr:rowOff>
    </xdr:from>
    <xdr:to>
      <xdr:col>2</xdr:col>
      <xdr:colOff>106326</xdr:colOff>
      <xdr:row>61</xdr:row>
      <xdr:rowOff>137710</xdr:rowOff>
    </xdr:to>
    <mc:AlternateContent xmlns:mc="http://schemas.openxmlformats.org/markup-compatibility/2006" xmlns:a14="http://schemas.microsoft.com/office/drawing/2010/main">
      <mc:Choice Requires="a14">
        <xdr:graphicFrame macro="">
          <xdr:nvGraphicFramePr>
            <xdr:cNvPr id="25" name="Country 2">
              <a:extLst>
                <a:ext uri="{FF2B5EF4-FFF2-40B4-BE49-F238E27FC236}">
                  <a16:creationId xmlns:a16="http://schemas.microsoft.com/office/drawing/2014/main" id="{A6024C11-CD58-2CF3-CE67-5648FB559E29}"/>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0" y="8647549"/>
              <a:ext cx="1307053" cy="2758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han Agarwal" refreshedDate="45868.006700347221" createdVersion="8" refreshedVersion="8" minRefreshableVersion="3" recordCount="1000" xr:uid="{C44AB146-5537-4452-9081-938337662640}">
  <cacheSource type="worksheet">
    <worksheetSource name="DATA"/>
  </cacheSource>
  <cacheFields count="33">
    <cacheField name="User_ID" numFmtId="1">
      <sharedItems containsSemiMixedTypes="0" containsString="0" containsNumber="1" containsInteger="1" minValue="1003" maxValue="9996" count="1000">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sharedItems>
    </cacheField>
    <cacheField name="User_Name" numFmtId="0">
      <sharedItems count="340">
        <s v="Amber"/>
        <s v="Patrick"/>
        <s v="Robert"/>
        <s v="Cole"/>
        <s v="Jamie"/>
        <s v="Mary"/>
        <s v="Theodore"/>
        <s v="Olivia"/>
        <s v="Patricia"/>
        <s v="Linda"/>
        <s v="Nichole"/>
        <s v="Frances"/>
        <s v="Maurice"/>
        <s v="Jennifer"/>
        <s v="Cheryl"/>
        <s v="Kathy"/>
        <s v="Cassie"/>
        <s v="Charles"/>
        <s v="William"/>
        <s v="Tiffany"/>
        <s v="Mark"/>
        <s v="Anne"/>
        <s v="Carol"/>
        <s v="Cynthia"/>
        <s v="Destiny"/>
        <s v="Brittany"/>
        <s v="Amy"/>
        <s v="Kimberly"/>
        <s v="Ariel"/>
        <s v="Lauren"/>
        <s v="Joshua"/>
        <s v="Megan"/>
        <s v="Stephanie"/>
        <s v="Terrence"/>
        <s v="Julia"/>
        <s v="Derrick"/>
        <s v="Nathan"/>
        <s v="Matthew"/>
        <s v="Ashley"/>
        <s v="Kerri"/>
        <s v="Jessica"/>
        <s v="Phillip"/>
        <s v="Elizabeth"/>
        <s v="Lisa"/>
        <s v="Natalie"/>
        <s v="Autumn"/>
        <s v="James"/>
        <s v="Michael"/>
        <s v="Molly"/>
        <s v="Lance"/>
        <s v="Lori"/>
        <s v="Jeremy"/>
        <s v="Scott"/>
        <s v="Sabrina"/>
        <s v="Zachary"/>
        <s v="Levi"/>
        <s v="Christine"/>
        <s v="Emily"/>
        <s v="Jonathan"/>
        <s v="David"/>
        <s v="Gina"/>
        <s v="Kristin"/>
        <s v="Douglas"/>
        <s v="Nicole"/>
        <s v="Chloe"/>
        <s v="Kevin"/>
        <s v="Nicholas"/>
        <s v="Terry"/>
        <s v="Garrett"/>
        <s v="Jose"/>
        <s v="Courtney"/>
        <s v="Kim"/>
        <s v="Katherine"/>
        <s v="Lynn"/>
        <s v="Leah"/>
        <s v="Kayla"/>
        <s v="Katelyn"/>
        <s v="Maria"/>
        <s v="Justin"/>
        <s v="Susan"/>
        <s v="Sue"/>
        <s v="Jean"/>
        <s v="Ebony"/>
        <s v="Derek"/>
        <s v="John"/>
        <s v="Rebecca"/>
        <s v="Juan"/>
        <s v="Gabrielle"/>
        <s v="Samantha"/>
        <s v="Jesse"/>
        <s v="Aaron"/>
        <s v="Melissa"/>
        <s v="Erin"/>
        <s v="Dale"/>
        <s v="Gregory"/>
        <s v="Sarah"/>
        <s v="Carmen"/>
        <s v="April"/>
        <s v="Anthony"/>
        <s v="Brett"/>
        <s v="Carly"/>
        <s v="Dennis"/>
        <s v="Alexandra"/>
        <s v="Ryan"/>
        <s v="Tony"/>
        <s v="Daniel"/>
        <s v="Jacob"/>
        <s v="Carolyn"/>
        <s v="Denise"/>
        <s v="Cassandra"/>
        <s v="Dustin"/>
        <s v="Crystal"/>
        <s v="Barbara"/>
        <s v="Kathryn"/>
        <s v="Christopher"/>
        <s v="Martin"/>
        <s v="Taylor"/>
        <s v="Vickie"/>
        <s v="Betty"/>
        <s v="Amanda"/>
        <s v="Stephen"/>
        <s v="Dawn"/>
        <s v="Paul"/>
        <s v="Kenneth"/>
        <s v="Bruce"/>
        <s v="Andrew"/>
        <s v="Brandon"/>
        <s v="Steven"/>
        <s v="Hunter"/>
        <s v="Catherine"/>
        <s v="Jeff"/>
        <s v="Cathy"/>
        <s v="Sylvia"/>
        <s v="Joseph"/>
        <s v="Laurie"/>
        <s v="Danielle"/>
        <s v="Alexander"/>
        <s v="Randy"/>
        <s v="Michelle"/>
        <s v="Chris"/>
        <s v="Sherri"/>
        <s v="Angela"/>
        <s v="Francis"/>
        <s v="Katie"/>
        <s v="Natasha"/>
        <s v="Julie"/>
        <s v="Jaime"/>
        <s v="Emma"/>
        <s v="Briana"/>
        <s v="Bradley"/>
        <s v="Devin"/>
        <s v="Eric"/>
        <s v="Brian"/>
        <s v="Ann"/>
        <s v="Valerie"/>
        <s v="Carrie"/>
        <s v="Randall"/>
        <s v="Victor"/>
        <s v="Richard"/>
        <s v="Tyler"/>
        <s v="Johnny"/>
        <s v="Jesus"/>
        <s v="Jill"/>
        <s v="Andrea"/>
        <s v="Sara"/>
        <s v="Tammy"/>
        <s v="Sandra"/>
        <s v="Alicia"/>
        <s v="Margaret"/>
        <s v="Renee"/>
        <s v="Wayne"/>
        <s v="Rhonda"/>
        <s v="Darrell"/>
        <s v="Diana"/>
        <s v="Christina"/>
        <s v="Darlene"/>
        <s v="Janet"/>
        <s v="Ethan"/>
        <s v="Phyllis"/>
        <s v="Joel"/>
        <s v="Craig"/>
        <s v="Jordan"/>
        <s v="Victoria"/>
        <s v="Rachel"/>
        <s v="Tina"/>
        <s v="Vincent"/>
        <s v="Cindy"/>
        <s v="Gary"/>
        <s v="Lindsey"/>
        <s v="Gabriel"/>
        <s v="Heidi"/>
        <s v="Darren"/>
        <s v="Bethany"/>
        <s v="Beth"/>
        <s v="Allen"/>
        <s v="Veronica"/>
        <s v="Larry"/>
        <s v="Makayla"/>
        <s v="Angelica"/>
        <s v="Timothy"/>
        <s v="Karen"/>
        <s v="Anna"/>
        <s v="Felicia"/>
        <s v="Stacey"/>
        <s v="Alison"/>
        <s v="Harold"/>
        <s v="Rick"/>
        <s v="Troy"/>
        <s v="Judy"/>
        <s v="Jeffrey"/>
        <s v="Meghan"/>
        <s v="Calvin"/>
        <s v="Sheri"/>
        <s v="Tommy"/>
        <s v="Trevor"/>
        <s v="Dana"/>
        <s v="Jasmine"/>
        <s v="Chelsea"/>
        <s v="Kristy"/>
        <s v="Terri"/>
        <s v="Madison"/>
        <s v="Alyssa"/>
        <s v="Carlos"/>
        <s v="Debra"/>
        <s v="Bianca"/>
        <s v="Joann"/>
        <s v="Gail"/>
        <s v="Travis"/>
        <s v="Reginald"/>
        <s v="Ian"/>
        <s v="Claudia"/>
        <s v="Kristina"/>
        <s v="Desiree"/>
        <s v="Audrey"/>
        <s v="Pamela"/>
        <s v="Jane"/>
        <s v="Norma"/>
        <s v="Wendy"/>
        <s v="Marie"/>
        <s v="Cory"/>
        <s v="Cameron"/>
        <s v="Jerry"/>
        <s v="Brittney"/>
        <s v="Thomas"/>
        <s v="Bryan"/>
        <s v="Walter"/>
        <s v="Samuel"/>
        <s v="Dylan"/>
        <s v="Heather"/>
        <s v="Marisa"/>
        <s v="Tracy"/>
        <s v="Angel"/>
        <s v="Caitlin"/>
        <s v="Johnathan"/>
        <s v="Mariah"/>
        <s v="Jerome"/>
        <s v="Devon"/>
        <s v="Antonio"/>
        <s v="Billy"/>
        <s v="Kelsey"/>
        <s v="Erica"/>
        <s v="Donna"/>
        <s v="Paige"/>
        <s v="Todd"/>
        <s v="Sherry"/>
        <s v="Erika"/>
        <s v="Keith"/>
        <s v="Jimmy"/>
        <s v="Adam"/>
        <s v="Miranda"/>
        <s v="Sierra"/>
        <s v="Andre"/>
        <s v="Jocelyn"/>
        <s v="Kara"/>
        <s v="Krista"/>
        <s v="Eugene"/>
        <s v="Abigail"/>
        <s v="Hayden"/>
        <s v="Carla"/>
        <s v="Shane"/>
        <s v="Brooke"/>
        <s v="Stefanie"/>
        <s v="Jeffery"/>
        <s v="Xavier"/>
        <s v="Kelly"/>
        <s v="Anita"/>
        <s v="Nicolas"/>
        <s v="Hector"/>
        <s v="Jack"/>
        <s v="Julian"/>
        <s v="Jason"/>
        <s v="Jonathon"/>
        <s v="Grace"/>
        <s v="Melvin"/>
        <s v="Kurt"/>
        <s v="Glenda"/>
        <s v="Duane"/>
        <s v="Cody"/>
        <s v="Tanya"/>
        <s v="Claire"/>
        <s v="Caroline"/>
        <s v="Benjamin"/>
        <s v="Yolanda"/>
        <s v="Peter"/>
        <s v="Norman"/>
        <s v="Katrina"/>
        <s v="Shannon"/>
        <s v="Suzanne"/>
        <s v="Jaclyn"/>
        <s v="Deborah"/>
        <s v="Allison"/>
        <s v="Christian"/>
        <s v="Lindsay"/>
        <s v="Breanna"/>
        <s v="Marvin"/>
        <s v="Michele"/>
        <s v="Edward"/>
        <s v="Leslie"/>
        <s v="Donald"/>
        <s v="Grant"/>
        <s v="Sydney"/>
        <s v="Shawna"/>
        <s v="Chad"/>
        <s v="Marissa"/>
        <s v="Mason"/>
        <s v="Alvin"/>
        <s v="Yvonne"/>
        <s v="Gene"/>
        <s v="Nina"/>
        <s v="Stacy"/>
        <s v="Kristen"/>
        <s v="Laura"/>
        <s v="Jeremiah"/>
        <s v="Leon"/>
        <s v="Tracey"/>
        <s v="Helen"/>
        <s v="Kyle"/>
        <s v="Alexandria"/>
        <s v="Spencer"/>
        <s v="Gregg"/>
      </sharedItems>
    </cacheField>
    <cacheField name="Join_Date" numFmtId="14">
      <sharedItems containsDate="1" containsMixedTypes="1" minDate="2023-01-01T00:00:00" maxDate="2024-12-13T00:00:00"/>
    </cacheField>
    <cacheField name="Last_Login" numFmtId="14">
      <sharedItems containsDate="1" containsMixedTypes="1" minDate="2024-01-12T00:00:00" maxDate="2024-12-13T00:00:00"/>
    </cacheField>
    <cacheField name="Join Month" numFmtId="2">
      <sharedItems count="50">
        <s v="05-2023"/>
        <s v="03-2023"/>
        <s v="02-2023"/>
        <s v="01-2023"/>
        <s v="06-2023"/>
        <s v="09-2023"/>
        <s v="08-2024"/>
        <s v="05-2024"/>
        <s v="02-2024"/>
        <s v="09-2024"/>
        <s v="07-2023"/>
        <s v="06-2024"/>
        <s v="11-2023"/>
        <s v="01-2024"/>
        <s v="03-2024"/>
        <s v="10-2024"/>
        <s v="08-2023"/>
        <s v="07-2024"/>
        <s v="04-2023"/>
        <s v="11-2024"/>
        <s v="12-2022"/>
        <s v="12-2023"/>
        <s v="10-2023"/>
        <s v="12-2024"/>
        <s v="04-2024"/>
        <s v="2023-05" u="1"/>
        <s v="2023-03" u="1"/>
        <s v="2023-02" u="1"/>
        <s v="2023-01" u="1"/>
        <s v="2023-06" u="1"/>
        <s v="2023-09" u="1"/>
        <s v="2024-08" u="1"/>
        <s v="2024-05" u="1"/>
        <s v="2024-02" u="1"/>
        <s v="2024-09" u="1"/>
        <s v="2023-07" u="1"/>
        <s v="2024-06" u="1"/>
        <s v="2023-11" u="1"/>
        <s v="2024-01" u="1"/>
        <s v="2024-03" u="1"/>
        <s v="2024-10" u="1"/>
        <s v="2023-08" u="1"/>
        <s v="2024-07" u="1"/>
        <s v="2023-04" u="1"/>
        <s v="2024-11" u="1"/>
        <s v="2022-12" u="1"/>
        <s v="2023-12" u="1"/>
        <s v="2023-10" u="1"/>
        <s v="2024-12" u="1"/>
        <s v="2024-04" u="1"/>
      </sharedItems>
    </cacheField>
    <cacheField name="Assume_date" numFmtId="0">
      <sharedItems containsNonDate="0" containsDate="1" containsString="0" containsBlank="1" minDate="2024-12-31T00:00:00" maxDate="2025-01-01T00:00:00"/>
    </cacheField>
    <cacheField name="Difference_from _assume" numFmtId="2">
      <sharedItems containsSemiMixedTypes="0" containsString="0" containsNumber="1" containsInteger="1" minValue="13" maxValue="354"/>
    </cacheField>
    <cacheField name="Frequency of Login" numFmtId="2">
      <sharedItems/>
    </cacheField>
    <cacheField name="Status of Login" numFmtId="2">
      <sharedItems count="3">
        <s v="Active"/>
        <s v="Dormant"/>
        <s v="Inactive"/>
      </sharedItems>
    </cacheField>
    <cacheField name="Monthly_Price" numFmtId="166">
      <sharedItems containsSemiMixedTypes="0" containsString="0" containsNumber="1" minValue="7.99" maxValue="15.99" count="3">
        <n v="7.99"/>
        <n v="11.99"/>
        <n v="15.99"/>
      </sharedItems>
    </cacheField>
    <cacheField name="Price Tier" numFmtId="166">
      <sharedItems count="3">
        <s v="Low"/>
        <s v="Mid"/>
        <s v="High"/>
      </sharedItems>
    </cacheField>
    <cacheField name="Watch_Hours" numFmtId="0">
      <sharedItems containsSemiMixedTypes="0" containsString="0" containsNumber="1" containsInteger="1" minValue="10" maxValue="500"/>
    </cacheField>
    <cacheField name="Favorite_Genre" numFmtId="0">
      <sharedItems count="7">
        <s v="Action"/>
        <s v="Drama"/>
        <s v="Sci-Fi"/>
        <s v="Documentary"/>
        <s v="Horror"/>
        <s v="Comedy"/>
        <s v="Romance"/>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Total Watched" numFmtId="0">
      <sharedItems containsSemiMixedTypes="0" containsString="0" containsNumber="1" containsInteger="1" minValue="21" maxValue="1189"/>
    </cacheField>
    <cacheField name="Country" numFmtId="0">
      <sharedItems count="7">
        <s v="USA"/>
        <s v="Canada"/>
        <s v="UK"/>
        <s v="India"/>
        <s v="Australia"/>
        <s v="Germany"/>
        <s v="France"/>
      </sharedItems>
    </cacheField>
    <cacheField name="Payment_Method" numFmtId="0">
      <sharedItems count="4">
        <s v="PayPal"/>
        <s v="Debit Card"/>
        <s v="Credit Card"/>
        <s v="Cryptocurrency"/>
      </sharedItems>
    </cacheField>
    <cacheField name="Language_Preference" numFmtId="0">
      <sharedItems count="6">
        <s v="Hindi"/>
        <s v="German"/>
        <s v="Mandarin"/>
        <s v="Spanish"/>
        <s v="English"/>
        <s v="French"/>
      </sharedItems>
    </cacheField>
    <cacheField name="Recommended_Content_Count" numFmtId="0">
      <sharedItems containsSemiMixedTypes="0" containsString="0" containsNumber="1" containsInteger="1" minValue="0" maxValue="100"/>
    </cacheField>
    <cacheField name="Impact of Recommended Content" numFmtId="0">
      <sharedItems count="4">
        <s v="75-100"/>
        <s v="50-75"/>
        <s v="25-50"/>
        <s v="0-25"/>
      </sharedItems>
    </cacheField>
    <cacheField name="Average_Rating_Given" numFmtId="0">
      <sharedItems containsSemiMixedTypes="0" containsString="0" containsNumber="1" minValue="3" maxValue="5"/>
    </cacheField>
    <cacheField name="Has_Downloaded_Content" numFmtId="0">
      <sharedItems/>
    </cacheField>
    <cacheField name="Ys or No" numFmtId="0">
      <sharedItems count="2">
        <s v="No"/>
        <s v="Yes"/>
      </sharedItems>
    </cacheField>
    <cacheField name="Membership_Status" numFmtId="0">
      <sharedItems count="1">
        <s v="Active"/>
      </sharedItems>
    </cacheField>
    <cacheField name="Loyalty_Points" numFmtId="167">
      <sharedItems containsSemiMixedTypes="0" containsString="0" containsNumber="1" containsInteger="1" minValue="3" maxValue="4990"/>
    </cacheField>
    <cacheField name="Bucket of Loyalty" numFmtId="167">
      <sharedItems count="5">
        <s v="2000-3000"/>
        <s v="1000-2000"/>
        <s v="0-1000"/>
        <s v="3000-4000"/>
        <s v="4000-5000"/>
      </sharedItems>
    </cacheField>
    <cacheField name="First_Device_Used" numFmtId="0">
      <sharedItems count="5">
        <s v="Smartphone"/>
        <s v="Desktop"/>
        <s v="Smart TV"/>
        <s v="Laptop"/>
        <s v="Tablet"/>
      </sharedItems>
    </cacheField>
    <cacheField name="Age_Group" numFmtId="0">
      <sharedItems count="5">
        <s v="35-44"/>
        <s v="25-34"/>
        <s v="18-24"/>
        <s v="45-54"/>
        <s v="55+"/>
      </sharedItems>
    </cacheField>
    <cacheField name="Primary_Watch_Time" numFmtId="0">
      <sharedItems count="4">
        <s v="Late Night"/>
        <s v="Evening"/>
        <s v="Morning"/>
        <s v="Afternoon"/>
      </sharedItems>
    </cacheField>
  </cacheFields>
  <extLst>
    <ext xmlns:x14="http://schemas.microsoft.com/office/spreadsheetml/2009/9/main" uri="{725AE2AE-9491-48be-B2B4-4EB974FC3084}">
      <x14:pivotCacheDefinition pivotCacheId="17800279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5/15/2023"/>
    <s v="12/13/2024"/>
    <x v="0"/>
    <d v="2024-12-31T00:00:00"/>
    <n v="18"/>
    <s v="17-34"/>
    <x v="0"/>
    <x v="0"/>
    <x v="0"/>
    <n v="49"/>
    <x v="0"/>
    <n v="3"/>
    <n v="6"/>
    <b v="1"/>
    <n v="641"/>
    <n v="117"/>
    <n v="758"/>
    <x v="0"/>
    <x v="0"/>
    <x v="0"/>
    <n v="84"/>
    <x v="0"/>
    <n v="3.3"/>
    <b v="0"/>
    <x v="0"/>
    <x v="0"/>
    <n v="2878"/>
    <x v="0"/>
    <x v="0"/>
    <x v="0"/>
    <x v="0"/>
  </r>
  <r>
    <x v="1"/>
    <x v="1"/>
    <d v="2023-03-04T00:00:00"/>
    <s v="12/15/2024"/>
    <x v="1"/>
    <m/>
    <n v="16"/>
    <s v="17-34"/>
    <x v="0"/>
    <x v="0"/>
    <x v="0"/>
    <n v="161"/>
    <x v="1"/>
    <n v="1"/>
    <n v="2"/>
    <b v="1"/>
    <n v="192"/>
    <n v="65"/>
    <n v="257"/>
    <x v="0"/>
    <x v="0"/>
    <x v="1"/>
    <n v="69"/>
    <x v="1"/>
    <n v="4"/>
    <b v="0"/>
    <x v="0"/>
    <x v="0"/>
    <n v="2291"/>
    <x v="0"/>
    <x v="1"/>
    <x v="1"/>
    <x v="1"/>
  </r>
  <r>
    <x v="2"/>
    <x v="2"/>
    <d v="2023-02-08T00:00:00"/>
    <s v="12/14/2024"/>
    <x v="2"/>
    <m/>
    <n v="17"/>
    <s v="17-34"/>
    <x v="0"/>
    <x v="1"/>
    <x v="1"/>
    <n v="87"/>
    <x v="0"/>
    <n v="2"/>
    <n v="5"/>
    <b v="0"/>
    <n v="260"/>
    <n v="127"/>
    <n v="387"/>
    <x v="1"/>
    <x v="1"/>
    <x v="2"/>
    <n v="56"/>
    <x v="1"/>
    <n v="3.1"/>
    <b v="0"/>
    <x v="0"/>
    <x v="0"/>
    <n v="1692"/>
    <x v="1"/>
    <x v="1"/>
    <x v="0"/>
    <x v="0"/>
  </r>
  <r>
    <x v="3"/>
    <x v="3"/>
    <s v="1/31/2023"/>
    <d v="2024-02-12T00:00:00"/>
    <x v="3"/>
    <m/>
    <n v="323"/>
    <s v="119-357"/>
    <x v="1"/>
    <x v="2"/>
    <x v="2"/>
    <n v="321"/>
    <x v="2"/>
    <n v="1"/>
    <n v="5"/>
    <b v="0"/>
    <n v="61"/>
    <n v="192"/>
    <n v="253"/>
    <x v="2"/>
    <x v="1"/>
    <x v="2"/>
    <n v="47"/>
    <x v="2"/>
    <n v="4.5999999999999996"/>
    <b v="0"/>
    <x v="0"/>
    <x v="0"/>
    <n v="952"/>
    <x v="2"/>
    <x v="1"/>
    <x v="1"/>
    <x v="1"/>
  </r>
  <r>
    <x v="4"/>
    <x v="4"/>
    <d v="2023-06-06T00:00:00"/>
    <s v="12/15/2024"/>
    <x v="4"/>
    <m/>
    <n v="16"/>
    <s v="17-34"/>
    <x v="0"/>
    <x v="1"/>
    <x v="1"/>
    <n v="386"/>
    <x v="3"/>
    <n v="1"/>
    <n v="4"/>
    <b v="1"/>
    <n v="230"/>
    <n v="2"/>
    <n v="232"/>
    <x v="0"/>
    <x v="0"/>
    <x v="2"/>
    <n v="39"/>
    <x v="2"/>
    <n v="3.7"/>
    <b v="0"/>
    <x v="0"/>
    <x v="0"/>
    <n v="1823"/>
    <x v="1"/>
    <x v="1"/>
    <x v="1"/>
    <x v="0"/>
  </r>
  <r>
    <x v="5"/>
    <x v="5"/>
    <s v="9/17/2023"/>
    <s v="11/19/2024"/>
    <x v="5"/>
    <m/>
    <n v="42"/>
    <s v="34-51"/>
    <x v="2"/>
    <x v="2"/>
    <x v="2"/>
    <n v="408"/>
    <x v="3"/>
    <n v="2"/>
    <n v="6"/>
    <b v="1"/>
    <n v="837"/>
    <n v="105"/>
    <n v="942"/>
    <x v="3"/>
    <x v="2"/>
    <x v="3"/>
    <n v="71"/>
    <x v="1"/>
    <n v="4.3"/>
    <b v="1"/>
    <x v="1"/>
    <x v="0"/>
    <n v="33"/>
    <x v="2"/>
    <x v="2"/>
    <x v="2"/>
    <x v="2"/>
  </r>
  <r>
    <x v="6"/>
    <x v="6"/>
    <s v="8/25/2024"/>
    <d v="2024-10-12T00:00:00"/>
    <x v="6"/>
    <m/>
    <n v="80"/>
    <s v="51-119"/>
    <x v="2"/>
    <x v="0"/>
    <x v="0"/>
    <n v="475"/>
    <x v="4"/>
    <n v="5"/>
    <n v="4"/>
    <b v="1"/>
    <n v="510"/>
    <n v="143"/>
    <n v="653"/>
    <x v="0"/>
    <x v="2"/>
    <x v="4"/>
    <n v="1"/>
    <x v="3"/>
    <n v="4.5"/>
    <b v="0"/>
    <x v="0"/>
    <x v="0"/>
    <n v="755"/>
    <x v="2"/>
    <x v="3"/>
    <x v="0"/>
    <x v="0"/>
  </r>
  <r>
    <x v="7"/>
    <x v="7"/>
    <s v="5/31/2024"/>
    <s v="12/14/2024"/>
    <x v="7"/>
    <m/>
    <n v="17"/>
    <s v="17-34"/>
    <x v="0"/>
    <x v="2"/>
    <x v="2"/>
    <n v="258"/>
    <x v="0"/>
    <n v="4"/>
    <n v="1"/>
    <b v="1"/>
    <n v="907"/>
    <n v="47"/>
    <n v="954"/>
    <x v="4"/>
    <x v="1"/>
    <x v="0"/>
    <n v="32"/>
    <x v="2"/>
    <n v="3.7"/>
    <b v="1"/>
    <x v="1"/>
    <x v="0"/>
    <n v="2866"/>
    <x v="0"/>
    <x v="0"/>
    <x v="3"/>
    <x v="0"/>
  </r>
  <r>
    <x v="8"/>
    <x v="8"/>
    <s v="6/17/2023"/>
    <s v="12/17/2024"/>
    <x v="4"/>
    <m/>
    <n v="14"/>
    <s v="17-34"/>
    <x v="0"/>
    <x v="2"/>
    <x v="2"/>
    <n v="183"/>
    <x v="5"/>
    <n v="5"/>
    <n v="2"/>
    <b v="1"/>
    <n v="676"/>
    <n v="61"/>
    <n v="737"/>
    <x v="5"/>
    <x v="3"/>
    <x v="2"/>
    <n v="26"/>
    <x v="2"/>
    <n v="3.3"/>
    <b v="1"/>
    <x v="1"/>
    <x v="0"/>
    <n v="336"/>
    <x v="2"/>
    <x v="4"/>
    <x v="1"/>
    <x v="0"/>
  </r>
  <r>
    <x v="9"/>
    <x v="9"/>
    <d v="2023-02-12T00:00:00"/>
    <s v="12/14/2024"/>
    <x v="2"/>
    <m/>
    <n v="17"/>
    <s v="17-34"/>
    <x v="0"/>
    <x v="0"/>
    <x v="0"/>
    <n v="164"/>
    <x v="3"/>
    <n v="5"/>
    <n v="4"/>
    <b v="1"/>
    <n v="406"/>
    <n v="79"/>
    <n v="485"/>
    <x v="0"/>
    <x v="2"/>
    <x v="5"/>
    <n v="90"/>
    <x v="0"/>
    <n v="3.2"/>
    <b v="0"/>
    <x v="0"/>
    <x v="0"/>
    <n v="3898"/>
    <x v="3"/>
    <x v="3"/>
    <x v="4"/>
    <x v="0"/>
  </r>
  <r>
    <x v="10"/>
    <x v="10"/>
    <s v="3/28/2023"/>
    <s v="11/22/2024"/>
    <x v="1"/>
    <m/>
    <n v="39"/>
    <s v="34-51"/>
    <x v="2"/>
    <x v="1"/>
    <x v="1"/>
    <n v="411"/>
    <x v="5"/>
    <n v="5"/>
    <n v="4"/>
    <b v="1"/>
    <n v="352"/>
    <n v="78"/>
    <n v="430"/>
    <x v="2"/>
    <x v="2"/>
    <x v="4"/>
    <n v="47"/>
    <x v="2"/>
    <n v="3.7"/>
    <b v="0"/>
    <x v="0"/>
    <x v="0"/>
    <n v="650"/>
    <x v="2"/>
    <x v="4"/>
    <x v="4"/>
    <x v="0"/>
  </r>
  <r>
    <x v="11"/>
    <x v="11"/>
    <d v="2024-02-03T00:00:00"/>
    <s v="11/20/2024"/>
    <x v="8"/>
    <m/>
    <n v="41"/>
    <s v="34-51"/>
    <x v="2"/>
    <x v="2"/>
    <x v="2"/>
    <n v="160"/>
    <x v="1"/>
    <n v="5"/>
    <n v="6"/>
    <b v="1"/>
    <n v="391"/>
    <n v="132"/>
    <n v="523"/>
    <x v="1"/>
    <x v="1"/>
    <x v="1"/>
    <n v="57"/>
    <x v="1"/>
    <n v="3"/>
    <b v="0"/>
    <x v="0"/>
    <x v="0"/>
    <n v="185"/>
    <x v="2"/>
    <x v="3"/>
    <x v="0"/>
    <x v="0"/>
  </r>
  <r>
    <x v="12"/>
    <x v="12"/>
    <s v="3/27/2023"/>
    <s v="11/25/2024"/>
    <x v="1"/>
    <m/>
    <n v="36"/>
    <s v="34-51"/>
    <x v="2"/>
    <x v="0"/>
    <x v="0"/>
    <n v="348"/>
    <x v="1"/>
    <n v="2"/>
    <n v="5"/>
    <b v="0"/>
    <n v="501"/>
    <n v="71"/>
    <n v="572"/>
    <x v="5"/>
    <x v="1"/>
    <x v="5"/>
    <n v="38"/>
    <x v="2"/>
    <n v="4.3"/>
    <b v="0"/>
    <x v="0"/>
    <x v="0"/>
    <n v="1547"/>
    <x v="1"/>
    <x v="0"/>
    <x v="3"/>
    <x v="0"/>
  </r>
  <r>
    <x v="13"/>
    <x v="13"/>
    <s v="9/15/2024"/>
    <s v="11/30/2024"/>
    <x v="9"/>
    <m/>
    <n v="31"/>
    <s v="17-34"/>
    <x v="0"/>
    <x v="0"/>
    <x v="0"/>
    <n v="451"/>
    <x v="3"/>
    <n v="3"/>
    <n v="1"/>
    <b v="0"/>
    <n v="995"/>
    <n v="164"/>
    <n v="1159"/>
    <x v="2"/>
    <x v="3"/>
    <x v="4"/>
    <n v="62"/>
    <x v="1"/>
    <n v="3"/>
    <b v="1"/>
    <x v="1"/>
    <x v="0"/>
    <n v="3788"/>
    <x v="3"/>
    <x v="0"/>
    <x v="2"/>
    <x v="0"/>
  </r>
  <r>
    <x v="14"/>
    <x v="14"/>
    <d v="2023-07-06T00:00:00"/>
    <d v="2024-11-12T00:00:00"/>
    <x v="10"/>
    <m/>
    <n v="49"/>
    <s v="34-51"/>
    <x v="2"/>
    <x v="0"/>
    <x v="0"/>
    <n v="69"/>
    <x v="3"/>
    <n v="2"/>
    <n v="5"/>
    <b v="0"/>
    <n v="222"/>
    <n v="13"/>
    <n v="235"/>
    <x v="6"/>
    <x v="0"/>
    <x v="1"/>
    <n v="0"/>
    <x v="3"/>
    <n v="4.7"/>
    <b v="1"/>
    <x v="1"/>
    <x v="0"/>
    <n v="1051"/>
    <x v="1"/>
    <x v="1"/>
    <x v="2"/>
    <x v="3"/>
  </r>
  <r>
    <x v="15"/>
    <x v="15"/>
    <s v="5/18/2024"/>
    <s v="11/30/2024"/>
    <x v="7"/>
    <m/>
    <n v="31"/>
    <s v="17-34"/>
    <x v="0"/>
    <x v="1"/>
    <x v="1"/>
    <n v="166"/>
    <x v="4"/>
    <n v="1"/>
    <n v="6"/>
    <b v="1"/>
    <n v="788"/>
    <n v="31"/>
    <n v="819"/>
    <x v="0"/>
    <x v="0"/>
    <x v="1"/>
    <n v="25"/>
    <x v="3"/>
    <n v="4.3"/>
    <b v="1"/>
    <x v="1"/>
    <x v="0"/>
    <n v="633"/>
    <x v="2"/>
    <x v="2"/>
    <x v="0"/>
    <x v="3"/>
  </r>
  <r>
    <x v="16"/>
    <x v="16"/>
    <s v="2/14/2023"/>
    <s v="12/17/2024"/>
    <x v="2"/>
    <m/>
    <n v="14"/>
    <s v="17-34"/>
    <x v="0"/>
    <x v="0"/>
    <x v="0"/>
    <n v="449"/>
    <x v="4"/>
    <n v="2"/>
    <n v="4"/>
    <b v="1"/>
    <n v="369"/>
    <n v="25"/>
    <n v="394"/>
    <x v="5"/>
    <x v="1"/>
    <x v="3"/>
    <n v="65"/>
    <x v="1"/>
    <n v="4.5999999999999996"/>
    <b v="0"/>
    <x v="0"/>
    <x v="0"/>
    <n v="4133"/>
    <x v="4"/>
    <x v="0"/>
    <x v="1"/>
    <x v="1"/>
  </r>
  <r>
    <x v="17"/>
    <x v="17"/>
    <d v="2023-02-06T00:00:00"/>
    <s v="11/27/2024"/>
    <x v="2"/>
    <m/>
    <n v="34"/>
    <s v="17-34"/>
    <x v="0"/>
    <x v="0"/>
    <x v="0"/>
    <n v="441"/>
    <x v="6"/>
    <n v="1"/>
    <n v="5"/>
    <b v="0"/>
    <n v="228"/>
    <n v="39"/>
    <n v="267"/>
    <x v="5"/>
    <x v="0"/>
    <x v="2"/>
    <n v="50"/>
    <x v="2"/>
    <n v="3.1"/>
    <b v="1"/>
    <x v="1"/>
    <x v="0"/>
    <n v="1159"/>
    <x v="1"/>
    <x v="1"/>
    <x v="0"/>
    <x v="2"/>
  </r>
  <r>
    <x v="18"/>
    <x v="18"/>
    <s v="9/20/2023"/>
    <s v="12/18/2024"/>
    <x v="5"/>
    <m/>
    <n v="13"/>
    <s v="17-34"/>
    <x v="0"/>
    <x v="2"/>
    <x v="2"/>
    <n v="224"/>
    <x v="5"/>
    <n v="1"/>
    <n v="5"/>
    <b v="1"/>
    <n v="827"/>
    <n v="138"/>
    <n v="965"/>
    <x v="1"/>
    <x v="1"/>
    <x v="2"/>
    <n v="11"/>
    <x v="3"/>
    <n v="4.5"/>
    <b v="1"/>
    <x v="1"/>
    <x v="0"/>
    <n v="4673"/>
    <x v="4"/>
    <x v="4"/>
    <x v="2"/>
    <x v="3"/>
  </r>
  <r>
    <x v="19"/>
    <x v="19"/>
    <d v="2023-03-07T00:00:00"/>
    <s v="11/28/2024"/>
    <x v="1"/>
    <m/>
    <n v="33"/>
    <s v="17-34"/>
    <x v="0"/>
    <x v="2"/>
    <x v="2"/>
    <n v="44"/>
    <x v="0"/>
    <n v="2"/>
    <n v="4"/>
    <b v="0"/>
    <n v="983"/>
    <n v="145"/>
    <n v="1128"/>
    <x v="3"/>
    <x v="0"/>
    <x v="5"/>
    <n v="78"/>
    <x v="0"/>
    <n v="3"/>
    <b v="0"/>
    <x v="0"/>
    <x v="0"/>
    <n v="4200"/>
    <x v="4"/>
    <x v="3"/>
    <x v="3"/>
    <x v="1"/>
  </r>
  <r>
    <x v="20"/>
    <x v="20"/>
    <s v="7/15/2023"/>
    <d v="2024-01-12T00:00:00"/>
    <x v="10"/>
    <m/>
    <n v="354"/>
    <s v="119-357"/>
    <x v="1"/>
    <x v="0"/>
    <x v="0"/>
    <n v="202"/>
    <x v="1"/>
    <n v="1"/>
    <n v="5"/>
    <b v="1"/>
    <n v="109"/>
    <n v="41"/>
    <n v="150"/>
    <x v="0"/>
    <x v="3"/>
    <x v="3"/>
    <n v="42"/>
    <x v="2"/>
    <n v="4.5999999999999996"/>
    <b v="0"/>
    <x v="0"/>
    <x v="0"/>
    <n v="3607"/>
    <x v="3"/>
    <x v="1"/>
    <x v="0"/>
    <x v="0"/>
  </r>
  <r>
    <x v="21"/>
    <x v="5"/>
    <s v="6/13/2024"/>
    <s v="11/23/2024"/>
    <x v="11"/>
    <m/>
    <n v="38"/>
    <s v="34-51"/>
    <x v="2"/>
    <x v="2"/>
    <x v="2"/>
    <n v="39"/>
    <x v="4"/>
    <n v="2"/>
    <n v="3"/>
    <b v="1"/>
    <n v="181"/>
    <n v="128"/>
    <n v="309"/>
    <x v="4"/>
    <x v="0"/>
    <x v="2"/>
    <n v="3"/>
    <x v="3"/>
    <n v="4.5"/>
    <b v="1"/>
    <x v="1"/>
    <x v="0"/>
    <n v="4602"/>
    <x v="4"/>
    <x v="2"/>
    <x v="4"/>
    <x v="1"/>
  </r>
  <r>
    <x v="22"/>
    <x v="17"/>
    <s v="8/25/2024"/>
    <s v="11/23/2024"/>
    <x v="6"/>
    <m/>
    <n v="38"/>
    <s v="34-51"/>
    <x v="2"/>
    <x v="2"/>
    <x v="2"/>
    <n v="319"/>
    <x v="6"/>
    <n v="2"/>
    <n v="2"/>
    <b v="0"/>
    <n v="842"/>
    <n v="145"/>
    <n v="987"/>
    <x v="6"/>
    <x v="3"/>
    <x v="2"/>
    <n v="27"/>
    <x v="2"/>
    <n v="3.6"/>
    <b v="1"/>
    <x v="1"/>
    <x v="0"/>
    <n v="256"/>
    <x v="2"/>
    <x v="2"/>
    <x v="0"/>
    <x v="3"/>
  </r>
  <r>
    <x v="23"/>
    <x v="21"/>
    <s v="11/19/2023"/>
    <s v="11/25/2024"/>
    <x v="12"/>
    <m/>
    <n v="36"/>
    <s v="34-51"/>
    <x v="2"/>
    <x v="2"/>
    <x v="2"/>
    <n v="150"/>
    <x v="2"/>
    <n v="3"/>
    <n v="3"/>
    <b v="1"/>
    <n v="40"/>
    <n v="196"/>
    <n v="236"/>
    <x v="1"/>
    <x v="1"/>
    <x v="1"/>
    <n v="60"/>
    <x v="1"/>
    <n v="3.7"/>
    <b v="0"/>
    <x v="0"/>
    <x v="0"/>
    <n v="2406"/>
    <x v="0"/>
    <x v="3"/>
    <x v="4"/>
    <x v="1"/>
  </r>
  <r>
    <x v="24"/>
    <x v="22"/>
    <s v="9/22/2023"/>
    <s v="11/23/2024"/>
    <x v="5"/>
    <m/>
    <n v="38"/>
    <s v="34-51"/>
    <x v="2"/>
    <x v="1"/>
    <x v="1"/>
    <n v="496"/>
    <x v="6"/>
    <n v="3"/>
    <n v="1"/>
    <b v="1"/>
    <n v="431"/>
    <n v="41"/>
    <n v="472"/>
    <x v="3"/>
    <x v="2"/>
    <x v="4"/>
    <n v="91"/>
    <x v="0"/>
    <n v="4"/>
    <b v="1"/>
    <x v="1"/>
    <x v="0"/>
    <n v="1394"/>
    <x v="1"/>
    <x v="2"/>
    <x v="4"/>
    <x v="3"/>
  </r>
  <r>
    <x v="25"/>
    <x v="23"/>
    <s v="5/15/2024"/>
    <s v="12/15/2024"/>
    <x v="7"/>
    <m/>
    <n v="16"/>
    <s v="17-34"/>
    <x v="0"/>
    <x v="0"/>
    <x v="0"/>
    <n v="347"/>
    <x v="4"/>
    <n v="2"/>
    <n v="5"/>
    <b v="0"/>
    <n v="415"/>
    <n v="194"/>
    <n v="609"/>
    <x v="0"/>
    <x v="2"/>
    <x v="1"/>
    <n v="76"/>
    <x v="0"/>
    <n v="4.3"/>
    <b v="1"/>
    <x v="1"/>
    <x v="0"/>
    <n v="1856"/>
    <x v="1"/>
    <x v="1"/>
    <x v="2"/>
    <x v="3"/>
  </r>
  <r>
    <x v="26"/>
    <x v="24"/>
    <s v="6/19/2023"/>
    <s v="11/19/2024"/>
    <x v="4"/>
    <m/>
    <n v="42"/>
    <s v="34-51"/>
    <x v="2"/>
    <x v="1"/>
    <x v="1"/>
    <n v="201"/>
    <x v="0"/>
    <n v="1"/>
    <n v="6"/>
    <b v="1"/>
    <n v="902"/>
    <n v="86"/>
    <n v="988"/>
    <x v="0"/>
    <x v="3"/>
    <x v="5"/>
    <n v="69"/>
    <x v="1"/>
    <n v="4.9000000000000004"/>
    <b v="1"/>
    <x v="1"/>
    <x v="0"/>
    <n v="1665"/>
    <x v="1"/>
    <x v="2"/>
    <x v="2"/>
    <x v="3"/>
  </r>
  <r>
    <x v="27"/>
    <x v="25"/>
    <s v="5/22/2024"/>
    <s v="11/23/2024"/>
    <x v="7"/>
    <m/>
    <n v="38"/>
    <s v="34-51"/>
    <x v="2"/>
    <x v="2"/>
    <x v="2"/>
    <n v="415"/>
    <x v="6"/>
    <n v="3"/>
    <n v="5"/>
    <b v="1"/>
    <n v="769"/>
    <n v="144"/>
    <n v="913"/>
    <x v="4"/>
    <x v="3"/>
    <x v="3"/>
    <n v="98"/>
    <x v="0"/>
    <n v="3.9"/>
    <b v="0"/>
    <x v="0"/>
    <x v="0"/>
    <n v="2759"/>
    <x v="0"/>
    <x v="4"/>
    <x v="0"/>
    <x v="1"/>
  </r>
  <r>
    <x v="28"/>
    <x v="26"/>
    <s v="1/30/2024"/>
    <d v="2024-10-12T00:00:00"/>
    <x v="13"/>
    <m/>
    <n v="80"/>
    <s v="51-119"/>
    <x v="2"/>
    <x v="1"/>
    <x v="1"/>
    <n v="32"/>
    <x v="4"/>
    <n v="1"/>
    <n v="4"/>
    <b v="1"/>
    <n v="588"/>
    <n v="137"/>
    <n v="725"/>
    <x v="6"/>
    <x v="2"/>
    <x v="4"/>
    <n v="85"/>
    <x v="0"/>
    <n v="3.7"/>
    <b v="1"/>
    <x v="1"/>
    <x v="0"/>
    <n v="3433"/>
    <x v="3"/>
    <x v="3"/>
    <x v="0"/>
    <x v="3"/>
  </r>
  <r>
    <x v="29"/>
    <x v="27"/>
    <s v="3/28/2024"/>
    <s v="11/28/2024"/>
    <x v="14"/>
    <m/>
    <n v="33"/>
    <s v="17-34"/>
    <x v="0"/>
    <x v="1"/>
    <x v="1"/>
    <n v="338"/>
    <x v="5"/>
    <n v="3"/>
    <n v="2"/>
    <b v="1"/>
    <n v="528"/>
    <n v="184"/>
    <n v="712"/>
    <x v="2"/>
    <x v="3"/>
    <x v="3"/>
    <n v="58"/>
    <x v="1"/>
    <n v="3.7"/>
    <b v="1"/>
    <x v="1"/>
    <x v="0"/>
    <n v="3966"/>
    <x v="3"/>
    <x v="1"/>
    <x v="4"/>
    <x v="0"/>
  </r>
  <r>
    <x v="30"/>
    <x v="28"/>
    <d v="2024-02-07T00:00:00"/>
    <s v="11/20/2024"/>
    <x v="8"/>
    <m/>
    <n v="41"/>
    <s v="34-51"/>
    <x v="2"/>
    <x v="0"/>
    <x v="0"/>
    <n v="52"/>
    <x v="3"/>
    <n v="5"/>
    <n v="5"/>
    <b v="0"/>
    <n v="467"/>
    <n v="23"/>
    <n v="490"/>
    <x v="0"/>
    <x v="0"/>
    <x v="3"/>
    <n v="97"/>
    <x v="0"/>
    <n v="3.3"/>
    <b v="1"/>
    <x v="1"/>
    <x v="0"/>
    <n v="4185"/>
    <x v="4"/>
    <x v="1"/>
    <x v="4"/>
    <x v="1"/>
  </r>
  <r>
    <x v="31"/>
    <x v="29"/>
    <d v="2024-06-12T00:00:00"/>
    <d v="2024-02-12T00:00:00"/>
    <x v="11"/>
    <m/>
    <n v="323"/>
    <s v="119-357"/>
    <x v="1"/>
    <x v="1"/>
    <x v="1"/>
    <n v="447"/>
    <x v="6"/>
    <n v="5"/>
    <n v="5"/>
    <b v="0"/>
    <n v="73"/>
    <n v="138"/>
    <n v="211"/>
    <x v="5"/>
    <x v="1"/>
    <x v="0"/>
    <n v="84"/>
    <x v="0"/>
    <n v="4.0999999999999996"/>
    <b v="0"/>
    <x v="0"/>
    <x v="0"/>
    <n v="784"/>
    <x v="2"/>
    <x v="0"/>
    <x v="1"/>
    <x v="3"/>
  </r>
  <r>
    <x v="32"/>
    <x v="30"/>
    <s v="6/22/2023"/>
    <s v="12/17/2024"/>
    <x v="4"/>
    <m/>
    <n v="14"/>
    <s v="17-34"/>
    <x v="0"/>
    <x v="1"/>
    <x v="1"/>
    <n v="312"/>
    <x v="4"/>
    <n v="5"/>
    <n v="1"/>
    <b v="1"/>
    <n v="895"/>
    <n v="154"/>
    <n v="1049"/>
    <x v="5"/>
    <x v="1"/>
    <x v="3"/>
    <n v="85"/>
    <x v="0"/>
    <n v="4.7"/>
    <b v="1"/>
    <x v="1"/>
    <x v="0"/>
    <n v="3428"/>
    <x v="3"/>
    <x v="3"/>
    <x v="1"/>
    <x v="1"/>
  </r>
  <r>
    <x v="33"/>
    <x v="31"/>
    <d v="2023-03-07T00:00:00"/>
    <s v="12/16/2024"/>
    <x v="1"/>
    <m/>
    <n v="15"/>
    <s v="17-34"/>
    <x v="0"/>
    <x v="1"/>
    <x v="1"/>
    <n v="406"/>
    <x v="2"/>
    <n v="2"/>
    <n v="6"/>
    <b v="0"/>
    <n v="983"/>
    <n v="113"/>
    <n v="1096"/>
    <x v="3"/>
    <x v="3"/>
    <x v="1"/>
    <n v="78"/>
    <x v="0"/>
    <n v="3.1"/>
    <b v="0"/>
    <x v="0"/>
    <x v="0"/>
    <n v="4245"/>
    <x v="4"/>
    <x v="0"/>
    <x v="1"/>
    <x v="1"/>
  </r>
  <r>
    <x v="34"/>
    <x v="32"/>
    <s v="11/28/2023"/>
    <s v="12/15/2024"/>
    <x v="12"/>
    <m/>
    <n v="16"/>
    <s v="17-34"/>
    <x v="0"/>
    <x v="0"/>
    <x v="0"/>
    <n v="350"/>
    <x v="4"/>
    <n v="3"/>
    <n v="6"/>
    <b v="1"/>
    <n v="801"/>
    <n v="156"/>
    <n v="957"/>
    <x v="6"/>
    <x v="2"/>
    <x v="2"/>
    <n v="66"/>
    <x v="1"/>
    <n v="4.5999999999999996"/>
    <b v="1"/>
    <x v="1"/>
    <x v="0"/>
    <n v="2580"/>
    <x v="0"/>
    <x v="2"/>
    <x v="2"/>
    <x v="0"/>
  </r>
  <r>
    <x v="35"/>
    <x v="33"/>
    <d v="2024-10-01T00:00:00"/>
    <d v="2024-10-12T00:00:00"/>
    <x v="15"/>
    <m/>
    <n v="80"/>
    <s v="51-119"/>
    <x v="2"/>
    <x v="0"/>
    <x v="0"/>
    <n v="99"/>
    <x v="5"/>
    <n v="2"/>
    <n v="5"/>
    <b v="1"/>
    <n v="96"/>
    <n v="114"/>
    <n v="210"/>
    <x v="0"/>
    <x v="0"/>
    <x v="0"/>
    <n v="45"/>
    <x v="2"/>
    <n v="4.3"/>
    <b v="0"/>
    <x v="0"/>
    <x v="0"/>
    <n v="2779"/>
    <x v="0"/>
    <x v="2"/>
    <x v="4"/>
    <x v="2"/>
  </r>
  <r>
    <x v="36"/>
    <x v="34"/>
    <d v="2024-03-10T00:00:00"/>
    <s v="11/21/2024"/>
    <x v="14"/>
    <m/>
    <n v="40"/>
    <s v="34-51"/>
    <x v="2"/>
    <x v="2"/>
    <x v="2"/>
    <n v="53"/>
    <x v="2"/>
    <n v="1"/>
    <n v="2"/>
    <b v="0"/>
    <n v="849"/>
    <n v="98"/>
    <n v="947"/>
    <x v="3"/>
    <x v="2"/>
    <x v="2"/>
    <n v="14"/>
    <x v="3"/>
    <n v="3.1"/>
    <b v="0"/>
    <x v="0"/>
    <x v="0"/>
    <n v="2318"/>
    <x v="0"/>
    <x v="0"/>
    <x v="0"/>
    <x v="1"/>
  </r>
  <r>
    <x v="37"/>
    <x v="35"/>
    <s v="9/15/2023"/>
    <s v="12/13/2024"/>
    <x v="5"/>
    <m/>
    <n v="18"/>
    <s v="17-34"/>
    <x v="0"/>
    <x v="1"/>
    <x v="1"/>
    <n v="484"/>
    <x v="6"/>
    <n v="3"/>
    <n v="6"/>
    <b v="0"/>
    <n v="515"/>
    <n v="174"/>
    <n v="689"/>
    <x v="2"/>
    <x v="0"/>
    <x v="1"/>
    <n v="12"/>
    <x v="3"/>
    <n v="4"/>
    <b v="1"/>
    <x v="1"/>
    <x v="0"/>
    <n v="827"/>
    <x v="2"/>
    <x v="0"/>
    <x v="1"/>
    <x v="2"/>
  </r>
  <r>
    <x v="38"/>
    <x v="36"/>
    <d v="2024-01-10T00:00:00"/>
    <d v="2024-01-12T00:00:00"/>
    <x v="13"/>
    <m/>
    <n v="354"/>
    <s v="119-357"/>
    <x v="1"/>
    <x v="2"/>
    <x v="2"/>
    <n v="211"/>
    <x v="3"/>
    <n v="2"/>
    <n v="6"/>
    <b v="1"/>
    <n v="657"/>
    <n v="137"/>
    <n v="794"/>
    <x v="4"/>
    <x v="2"/>
    <x v="0"/>
    <n v="26"/>
    <x v="2"/>
    <n v="4"/>
    <b v="1"/>
    <x v="1"/>
    <x v="0"/>
    <n v="2670"/>
    <x v="0"/>
    <x v="1"/>
    <x v="2"/>
    <x v="0"/>
  </r>
  <r>
    <x v="39"/>
    <x v="37"/>
    <s v="8/18/2023"/>
    <s v="11/19/2024"/>
    <x v="16"/>
    <m/>
    <n v="42"/>
    <s v="34-51"/>
    <x v="2"/>
    <x v="1"/>
    <x v="1"/>
    <n v="248"/>
    <x v="2"/>
    <n v="4"/>
    <n v="1"/>
    <b v="1"/>
    <n v="426"/>
    <n v="21"/>
    <n v="447"/>
    <x v="3"/>
    <x v="1"/>
    <x v="3"/>
    <n v="99"/>
    <x v="0"/>
    <n v="4.8"/>
    <b v="0"/>
    <x v="0"/>
    <x v="0"/>
    <n v="2409"/>
    <x v="0"/>
    <x v="0"/>
    <x v="0"/>
    <x v="0"/>
  </r>
  <r>
    <x v="40"/>
    <x v="38"/>
    <s v="2/16/2024"/>
    <s v="11/23/2024"/>
    <x v="8"/>
    <m/>
    <n v="38"/>
    <s v="34-51"/>
    <x v="2"/>
    <x v="2"/>
    <x v="2"/>
    <n v="197"/>
    <x v="6"/>
    <n v="4"/>
    <n v="2"/>
    <b v="0"/>
    <n v="309"/>
    <n v="178"/>
    <n v="487"/>
    <x v="4"/>
    <x v="3"/>
    <x v="2"/>
    <n v="7"/>
    <x v="3"/>
    <n v="4.3"/>
    <b v="0"/>
    <x v="0"/>
    <x v="0"/>
    <n v="1577"/>
    <x v="1"/>
    <x v="2"/>
    <x v="0"/>
    <x v="1"/>
  </r>
  <r>
    <x v="41"/>
    <x v="39"/>
    <d v="2024-07-08T00:00:00"/>
    <d v="2024-07-12T00:00:00"/>
    <x v="17"/>
    <m/>
    <n v="172"/>
    <s v="119-357"/>
    <x v="1"/>
    <x v="2"/>
    <x v="2"/>
    <n v="253"/>
    <x v="5"/>
    <n v="5"/>
    <n v="5"/>
    <b v="1"/>
    <n v="141"/>
    <n v="199"/>
    <n v="340"/>
    <x v="0"/>
    <x v="1"/>
    <x v="5"/>
    <n v="72"/>
    <x v="1"/>
    <n v="3.1"/>
    <b v="0"/>
    <x v="0"/>
    <x v="0"/>
    <n v="4072"/>
    <x v="4"/>
    <x v="3"/>
    <x v="3"/>
    <x v="3"/>
  </r>
  <r>
    <x v="42"/>
    <x v="40"/>
    <s v="9/17/2024"/>
    <d v="2024-12-12T00:00:00"/>
    <x v="9"/>
    <m/>
    <n v="19"/>
    <s v="17-34"/>
    <x v="0"/>
    <x v="0"/>
    <x v="0"/>
    <n v="352"/>
    <x v="6"/>
    <n v="4"/>
    <n v="3"/>
    <b v="1"/>
    <n v="112"/>
    <n v="106"/>
    <n v="218"/>
    <x v="6"/>
    <x v="2"/>
    <x v="5"/>
    <n v="33"/>
    <x v="2"/>
    <n v="4.5999999999999996"/>
    <b v="1"/>
    <x v="1"/>
    <x v="0"/>
    <n v="3432"/>
    <x v="3"/>
    <x v="4"/>
    <x v="3"/>
    <x v="3"/>
  </r>
  <r>
    <x v="43"/>
    <x v="37"/>
    <s v="7/18/2023"/>
    <s v="11/22/2024"/>
    <x v="10"/>
    <m/>
    <n v="39"/>
    <s v="34-51"/>
    <x v="2"/>
    <x v="1"/>
    <x v="1"/>
    <n v="97"/>
    <x v="6"/>
    <n v="1"/>
    <n v="2"/>
    <b v="0"/>
    <n v="836"/>
    <n v="122"/>
    <n v="958"/>
    <x v="2"/>
    <x v="1"/>
    <x v="3"/>
    <n v="65"/>
    <x v="1"/>
    <n v="4.3"/>
    <b v="1"/>
    <x v="1"/>
    <x v="0"/>
    <n v="4511"/>
    <x v="4"/>
    <x v="0"/>
    <x v="2"/>
    <x v="2"/>
  </r>
  <r>
    <x v="44"/>
    <x v="41"/>
    <d v="2023-04-04T00:00:00"/>
    <d v="2024-01-12T00:00:00"/>
    <x v="18"/>
    <m/>
    <n v="354"/>
    <s v="119-357"/>
    <x v="1"/>
    <x v="1"/>
    <x v="1"/>
    <n v="283"/>
    <x v="2"/>
    <n v="5"/>
    <n v="2"/>
    <b v="0"/>
    <n v="785"/>
    <n v="1"/>
    <n v="786"/>
    <x v="4"/>
    <x v="1"/>
    <x v="1"/>
    <n v="79"/>
    <x v="0"/>
    <n v="3.4"/>
    <b v="1"/>
    <x v="1"/>
    <x v="0"/>
    <n v="583"/>
    <x v="2"/>
    <x v="4"/>
    <x v="1"/>
    <x v="1"/>
  </r>
  <r>
    <x v="45"/>
    <x v="42"/>
    <d v="2024-11-04T00:00:00"/>
    <d v="2024-05-12T00:00:00"/>
    <x v="19"/>
    <m/>
    <n v="233"/>
    <s v="119-357"/>
    <x v="1"/>
    <x v="1"/>
    <x v="1"/>
    <n v="307"/>
    <x v="3"/>
    <n v="5"/>
    <n v="6"/>
    <b v="0"/>
    <n v="857"/>
    <n v="9"/>
    <n v="866"/>
    <x v="6"/>
    <x v="3"/>
    <x v="0"/>
    <n v="55"/>
    <x v="1"/>
    <n v="3.2"/>
    <b v="1"/>
    <x v="1"/>
    <x v="0"/>
    <n v="3626"/>
    <x v="3"/>
    <x v="3"/>
    <x v="0"/>
    <x v="0"/>
  </r>
  <r>
    <x v="46"/>
    <x v="43"/>
    <s v="4/26/2023"/>
    <d v="2024-04-12T00:00:00"/>
    <x v="18"/>
    <m/>
    <n v="263"/>
    <s v="119-357"/>
    <x v="1"/>
    <x v="2"/>
    <x v="2"/>
    <n v="203"/>
    <x v="5"/>
    <n v="5"/>
    <n v="1"/>
    <b v="0"/>
    <n v="347"/>
    <n v="18"/>
    <n v="365"/>
    <x v="4"/>
    <x v="3"/>
    <x v="3"/>
    <n v="8"/>
    <x v="3"/>
    <n v="4.4000000000000004"/>
    <b v="1"/>
    <x v="1"/>
    <x v="0"/>
    <n v="476"/>
    <x v="2"/>
    <x v="3"/>
    <x v="3"/>
    <x v="3"/>
  </r>
  <r>
    <x v="47"/>
    <x v="44"/>
    <s v="3/25/2023"/>
    <d v="2024-05-12T00:00:00"/>
    <x v="1"/>
    <m/>
    <n v="233"/>
    <s v="119-357"/>
    <x v="1"/>
    <x v="0"/>
    <x v="0"/>
    <n v="22"/>
    <x v="1"/>
    <n v="4"/>
    <n v="3"/>
    <b v="0"/>
    <n v="707"/>
    <n v="156"/>
    <n v="863"/>
    <x v="1"/>
    <x v="3"/>
    <x v="3"/>
    <n v="99"/>
    <x v="0"/>
    <n v="3.3"/>
    <b v="0"/>
    <x v="0"/>
    <x v="0"/>
    <n v="4114"/>
    <x v="4"/>
    <x v="1"/>
    <x v="2"/>
    <x v="1"/>
  </r>
  <r>
    <x v="48"/>
    <x v="45"/>
    <d v="2023-01-09T00:00:00"/>
    <d v="2024-08-12T00:00:00"/>
    <x v="3"/>
    <m/>
    <n v="141"/>
    <s v="119-357"/>
    <x v="1"/>
    <x v="2"/>
    <x v="2"/>
    <n v="382"/>
    <x v="6"/>
    <n v="2"/>
    <n v="2"/>
    <b v="0"/>
    <n v="49"/>
    <n v="45"/>
    <n v="94"/>
    <x v="1"/>
    <x v="0"/>
    <x v="0"/>
    <n v="63"/>
    <x v="1"/>
    <n v="4"/>
    <b v="1"/>
    <x v="1"/>
    <x v="0"/>
    <n v="1581"/>
    <x v="1"/>
    <x v="2"/>
    <x v="0"/>
    <x v="2"/>
  </r>
  <r>
    <x v="49"/>
    <x v="46"/>
    <s v="3/28/2024"/>
    <d v="2024-02-12T00:00:00"/>
    <x v="14"/>
    <m/>
    <n v="323"/>
    <s v="119-357"/>
    <x v="1"/>
    <x v="1"/>
    <x v="1"/>
    <n v="302"/>
    <x v="5"/>
    <n v="5"/>
    <n v="4"/>
    <b v="0"/>
    <n v="801"/>
    <n v="141"/>
    <n v="942"/>
    <x v="6"/>
    <x v="1"/>
    <x v="2"/>
    <n v="62"/>
    <x v="1"/>
    <n v="3.5"/>
    <b v="1"/>
    <x v="1"/>
    <x v="0"/>
    <n v="1293"/>
    <x v="1"/>
    <x v="3"/>
    <x v="3"/>
    <x v="2"/>
  </r>
  <r>
    <x v="50"/>
    <x v="40"/>
    <s v="3/26/2023"/>
    <d v="2024-12-12T00:00:00"/>
    <x v="1"/>
    <m/>
    <n v="19"/>
    <s v="17-34"/>
    <x v="0"/>
    <x v="1"/>
    <x v="1"/>
    <n v="76"/>
    <x v="2"/>
    <n v="2"/>
    <n v="3"/>
    <b v="0"/>
    <n v="788"/>
    <n v="55"/>
    <n v="843"/>
    <x v="2"/>
    <x v="2"/>
    <x v="1"/>
    <n v="50"/>
    <x v="2"/>
    <n v="4.8"/>
    <b v="1"/>
    <x v="1"/>
    <x v="0"/>
    <n v="1744"/>
    <x v="1"/>
    <x v="3"/>
    <x v="2"/>
    <x v="2"/>
  </r>
  <r>
    <x v="51"/>
    <x v="17"/>
    <s v="6/18/2024"/>
    <s v="11/24/2024"/>
    <x v="11"/>
    <m/>
    <n v="37"/>
    <s v="34-51"/>
    <x v="2"/>
    <x v="1"/>
    <x v="1"/>
    <n v="125"/>
    <x v="3"/>
    <n v="3"/>
    <n v="6"/>
    <b v="1"/>
    <n v="853"/>
    <n v="16"/>
    <n v="869"/>
    <x v="4"/>
    <x v="0"/>
    <x v="1"/>
    <n v="65"/>
    <x v="1"/>
    <n v="4.8"/>
    <b v="1"/>
    <x v="1"/>
    <x v="0"/>
    <n v="448"/>
    <x v="2"/>
    <x v="3"/>
    <x v="2"/>
    <x v="0"/>
  </r>
  <r>
    <x v="52"/>
    <x v="47"/>
    <s v="7/27/2023"/>
    <d v="2024-02-12T00:00:00"/>
    <x v="10"/>
    <m/>
    <n v="323"/>
    <s v="119-357"/>
    <x v="1"/>
    <x v="1"/>
    <x v="1"/>
    <n v="113"/>
    <x v="4"/>
    <n v="1"/>
    <n v="1"/>
    <b v="0"/>
    <n v="970"/>
    <n v="159"/>
    <n v="1129"/>
    <x v="2"/>
    <x v="2"/>
    <x v="1"/>
    <n v="96"/>
    <x v="0"/>
    <n v="4.9000000000000004"/>
    <b v="1"/>
    <x v="1"/>
    <x v="0"/>
    <n v="3398"/>
    <x v="3"/>
    <x v="3"/>
    <x v="0"/>
    <x v="0"/>
  </r>
  <r>
    <x v="53"/>
    <x v="40"/>
    <s v="10/31/2024"/>
    <s v="12/13/2024"/>
    <x v="15"/>
    <m/>
    <n v="18"/>
    <s v="17-34"/>
    <x v="0"/>
    <x v="2"/>
    <x v="2"/>
    <n v="183"/>
    <x v="6"/>
    <n v="3"/>
    <n v="5"/>
    <b v="0"/>
    <n v="490"/>
    <n v="127"/>
    <n v="617"/>
    <x v="1"/>
    <x v="1"/>
    <x v="0"/>
    <n v="40"/>
    <x v="2"/>
    <n v="4.5999999999999996"/>
    <b v="1"/>
    <x v="1"/>
    <x v="0"/>
    <n v="4691"/>
    <x v="4"/>
    <x v="1"/>
    <x v="3"/>
    <x v="2"/>
  </r>
  <r>
    <x v="54"/>
    <x v="48"/>
    <s v="12/26/2022"/>
    <s v="11/30/2024"/>
    <x v="20"/>
    <m/>
    <n v="31"/>
    <s v="17-34"/>
    <x v="0"/>
    <x v="2"/>
    <x v="2"/>
    <n v="272"/>
    <x v="3"/>
    <n v="5"/>
    <n v="1"/>
    <b v="0"/>
    <n v="201"/>
    <n v="122"/>
    <n v="323"/>
    <x v="3"/>
    <x v="3"/>
    <x v="4"/>
    <n v="94"/>
    <x v="0"/>
    <n v="4.5999999999999996"/>
    <b v="1"/>
    <x v="1"/>
    <x v="0"/>
    <n v="4674"/>
    <x v="4"/>
    <x v="3"/>
    <x v="3"/>
    <x v="3"/>
  </r>
  <r>
    <x v="55"/>
    <x v="30"/>
    <d v="2024-06-04T00:00:00"/>
    <d v="2024-03-12T00:00:00"/>
    <x v="11"/>
    <m/>
    <n v="294"/>
    <s v="119-357"/>
    <x v="1"/>
    <x v="1"/>
    <x v="1"/>
    <n v="19"/>
    <x v="5"/>
    <n v="4"/>
    <n v="2"/>
    <b v="1"/>
    <n v="741"/>
    <n v="36"/>
    <n v="777"/>
    <x v="6"/>
    <x v="0"/>
    <x v="4"/>
    <n v="13"/>
    <x v="3"/>
    <n v="4.4000000000000004"/>
    <b v="0"/>
    <x v="0"/>
    <x v="0"/>
    <n v="3641"/>
    <x v="3"/>
    <x v="4"/>
    <x v="2"/>
    <x v="3"/>
  </r>
  <r>
    <x v="56"/>
    <x v="49"/>
    <s v="12/31/2022"/>
    <d v="2024-01-12T00:00:00"/>
    <x v="20"/>
    <m/>
    <n v="354"/>
    <s v="119-357"/>
    <x v="1"/>
    <x v="1"/>
    <x v="1"/>
    <n v="204"/>
    <x v="1"/>
    <n v="4"/>
    <n v="6"/>
    <b v="0"/>
    <n v="928"/>
    <n v="30"/>
    <n v="958"/>
    <x v="3"/>
    <x v="2"/>
    <x v="2"/>
    <n v="58"/>
    <x v="1"/>
    <n v="4.4000000000000004"/>
    <b v="0"/>
    <x v="0"/>
    <x v="0"/>
    <n v="1765"/>
    <x v="1"/>
    <x v="0"/>
    <x v="3"/>
    <x v="0"/>
  </r>
  <r>
    <x v="57"/>
    <x v="50"/>
    <s v="12/24/2022"/>
    <d v="2024-03-12T00:00:00"/>
    <x v="20"/>
    <m/>
    <n v="294"/>
    <s v="119-357"/>
    <x v="1"/>
    <x v="0"/>
    <x v="0"/>
    <n v="345"/>
    <x v="4"/>
    <n v="3"/>
    <n v="3"/>
    <b v="0"/>
    <n v="80"/>
    <n v="100"/>
    <n v="180"/>
    <x v="0"/>
    <x v="2"/>
    <x v="0"/>
    <n v="40"/>
    <x v="2"/>
    <n v="4.9000000000000004"/>
    <b v="1"/>
    <x v="1"/>
    <x v="0"/>
    <n v="3462"/>
    <x v="3"/>
    <x v="0"/>
    <x v="4"/>
    <x v="2"/>
  </r>
  <r>
    <x v="58"/>
    <x v="20"/>
    <d v="2024-08-09T00:00:00"/>
    <s v="11/25/2024"/>
    <x v="6"/>
    <m/>
    <n v="36"/>
    <s v="34-51"/>
    <x v="2"/>
    <x v="0"/>
    <x v="0"/>
    <n v="294"/>
    <x v="5"/>
    <n v="4"/>
    <n v="1"/>
    <b v="1"/>
    <n v="453"/>
    <n v="149"/>
    <n v="602"/>
    <x v="6"/>
    <x v="0"/>
    <x v="0"/>
    <n v="82"/>
    <x v="0"/>
    <n v="3.9"/>
    <b v="1"/>
    <x v="1"/>
    <x v="0"/>
    <n v="790"/>
    <x v="2"/>
    <x v="1"/>
    <x v="2"/>
    <x v="2"/>
  </r>
  <r>
    <x v="59"/>
    <x v="51"/>
    <s v="12/19/2023"/>
    <s v="11/29/2024"/>
    <x v="21"/>
    <m/>
    <n v="32"/>
    <s v="17-34"/>
    <x v="0"/>
    <x v="2"/>
    <x v="2"/>
    <n v="318"/>
    <x v="0"/>
    <n v="3"/>
    <n v="2"/>
    <b v="1"/>
    <n v="943"/>
    <n v="116"/>
    <n v="1059"/>
    <x v="1"/>
    <x v="0"/>
    <x v="0"/>
    <n v="22"/>
    <x v="3"/>
    <n v="4.0999999999999996"/>
    <b v="0"/>
    <x v="0"/>
    <x v="0"/>
    <n v="4732"/>
    <x v="4"/>
    <x v="3"/>
    <x v="1"/>
    <x v="3"/>
  </r>
  <r>
    <x v="60"/>
    <x v="52"/>
    <d v="2023-12-10T00:00:00"/>
    <s v="11/19/2024"/>
    <x v="21"/>
    <m/>
    <n v="42"/>
    <s v="34-51"/>
    <x v="2"/>
    <x v="1"/>
    <x v="1"/>
    <n v="396"/>
    <x v="0"/>
    <n v="1"/>
    <n v="2"/>
    <b v="0"/>
    <n v="348"/>
    <n v="172"/>
    <n v="520"/>
    <x v="2"/>
    <x v="3"/>
    <x v="0"/>
    <n v="61"/>
    <x v="1"/>
    <n v="3.9"/>
    <b v="0"/>
    <x v="0"/>
    <x v="0"/>
    <n v="4599"/>
    <x v="4"/>
    <x v="0"/>
    <x v="0"/>
    <x v="3"/>
  </r>
  <r>
    <x v="61"/>
    <x v="53"/>
    <d v="2023-03-02T00:00:00"/>
    <d v="2024-03-12T00:00:00"/>
    <x v="1"/>
    <m/>
    <n v="294"/>
    <s v="119-357"/>
    <x v="1"/>
    <x v="1"/>
    <x v="1"/>
    <n v="455"/>
    <x v="4"/>
    <n v="5"/>
    <n v="3"/>
    <b v="1"/>
    <n v="112"/>
    <n v="158"/>
    <n v="270"/>
    <x v="3"/>
    <x v="2"/>
    <x v="1"/>
    <n v="15"/>
    <x v="3"/>
    <n v="3.9"/>
    <b v="1"/>
    <x v="1"/>
    <x v="0"/>
    <n v="965"/>
    <x v="2"/>
    <x v="2"/>
    <x v="1"/>
    <x v="2"/>
  </r>
  <r>
    <x v="62"/>
    <x v="54"/>
    <s v="11/24/2024"/>
    <d v="2024-11-12T00:00:00"/>
    <x v="19"/>
    <m/>
    <n v="49"/>
    <s v="34-51"/>
    <x v="2"/>
    <x v="0"/>
    <x v="0"/>
    <n v="175"/>
    <x v="5"/>
    <n v="5"/>
    <n v="6"/>
    <b v="1"/>
    <n v="606"/>
    <n v="195"/>
    <n v="801"/>
    <x v="0"/>
    <x v="2"/>
    <x v="4"/>
    <n v="95"/>
    <x v="0"/>
    <n v="4"/>
    <b v="0"/>
    <x v="0"/>
    <x v="0"/>
    <n v="1155"/>
    <x v="1"/>
    <x v="4"/>
    <x v="0"/>
    <x v="0"/>
  </r>
  <r>
    <x v="63"/>
    <x v="55"/>
    <s v="6/24/2023"/>
    <d v="2024-07-12T00:00:00"/>
    <x v="4"/>
    <m/>
    <n v="172"/>
    <s v="119-357"/>
    <x v="1"/>
    <x v="0"/>
    <x v="0"/>
    <n v="36"/>
    <x v="2"/>
    <n v="1"/>
    <n v="6"/>
    <b v="0"/>
    <n v="214"/>
    <n v="114"/>
    <n v="328"/>
    <x v="3"/>
    <x v="0"/>
    <x v="3"/>
    <n v="39"/>
    <x v="2"/>
    <n v="4.9000000000000004"/>
    <b v="0"/>
    <x v="0"/>
    <x v="0"/>
    <n v="1110"/>
    <x v="1"/>
    <x v="4"/>
    <x v="2"/>
    <x v="3"/>
  </r>
  <r>
    <x v="64"/>
    <x v="56"/>
    <s v="12/29/2023"/>
    <d v="2024-06-12T00:00:00"/>
    <x v="21"/>
    <m/>
    <n v="202"/>
    <s v="119-357"/>
    <x v="1"/>
    <x v="2"/>
    <x v="2"/>
    <n v="349"/>
    <x v="3"/>
    <n v="1"/>
    <n v="6"/>
    <b v="1"/>
    <n v="334"/>
    <n v="76"/>
    <n v="410"/>
    <x v="1"/>
    <x v="2"/>
    <x v="2"/>
    <n v="32"/>
    <x v="2"/>
    <n v="3.3"/>
    <b v="0"/>
    <x v="0"/>
    <x v="0"/>
    <n v="1911"/>
    <x v="1"/>
    <x v="2"/>
    <x v="4"/>
    <x v="3"/>
  </r>
  <r>
    <x v="65"/>
    <x v="57"/>
    <d v="2023-01-03T00:00:00"/>
    <d v="2024-09-12T00:00:00"/>
    <x v="3"/>
    <m/>
    <n v="110"/>
    <s v="51-119"/>
    <x v="2"/>
    <x v="1"/>
    <x v="1"/>
    <n v="262"/>
    <x v="3"/>
    <n v="5"/>
    <n v="5"/>
    <b v="1"/>
    <n v="849"/>
    <n v="68"/>
    <n v="917"/>
    <x v="3"/>
    <x v="2"/>
    <x v="5"/>
    <n v="24"/>
    <x v="3"/>
    <n v="3"/>
    <b v="0"/>
    <x v="0"/>
    <x v="0"/>
    <n v="1721"/>
    <x v="1"/>
    <x v="0"/>
    <x v="2"/>
    <x v="2"/>
  </r>
  <r>
    <x v="66"/>
    <x v="35"/>
    <s v="12/29/2023"/>
    <d v="2024-11-12T00:00:00"/>
    <x v="21"/>
    <m/>
    <n v="49"/>
    <s v="34-51"/>
    <x v="2"/>
    <x v="0"/>
    <x v="0"/>
    <n v="378"/>
    <x v="0"/>
    <n v="2"/>
    <n v="3"/>
    <b v="0"/>
    <n v="155"/>
    <n v="69"/>
    <n v="224"/>
    <x v="2"/>
    <x v="1"/>
    <x v="3"/>
    <n v="11"/>
    <x v="3"/>
    <n v="3.3"/>
    <b v="0"/>
    <x v="0"/>
    <x v="0"/>
    <n v="353"/>
    <x v="2"/>
    <x v="2"/>
    <x v="4"/>
    <x v="2"/>
  </r>
  <r>
    <x v="67"/>
    <x v="58"/>
    <s v="3/15/2024"/>
    <s v="11/29/2024"/>
    <x v="14"/>
    <m/>
    <n v="32"/>
    <s v="17-34"/>
    <x v="0"/>
    <x v="2"/>
    <x v="2"/>
    <n v="469"/>
    <x v="3"/>
    <n v="3"/>
    <n v="5"/>
    <b v="1"/>
    <n v="406"/>
    <n v="71"/>
    <n v="477"/>
    <x v="4"/>
    <x v="3"/>
    <x v="5"/>
    <n v="88"/>
    <x v="0"/>
    <n v="4.8"/>
    <b v="1"/>
    <x v="1"/>
    <x v="0"/>
    <n v="423"/>
    <x v="2"/>
    <x v="4"/>
    <x v="0"/>
    <x v="3"/>
  </r>
  <r>
    <x v="68"/>
    <x v="59"/>
    <s v="4/13/2023"/>
    <s v="12/17/2024"/>
    <x v="18"/>
    <m/>
    <n v="14"/>
    <s v="17-34"/>
    <x v="0"/>
    <x v="0"/>
    <x v="0"/>
    <n v="87"/>
    <x v="4"/>
    <n v="4"/>
    <n v="4"/>
    <b v="0"/>
    <n v="571"/>
    <n v="54"/>
    <n v="625"/>
    <x v="1"/>
    <x v="2"/>
    <x v="1"/>
    <n v="57"/>
    <x v="1"/>
    <n v="4.2"/>
    <b v="0"/>
    <x v="0"/>
    <x v="0"/>
    <n v="344"/>
    <x v="2"/>
    <x v="2"/>
    <x v="4"/>
    <x v="2"/>
  </r>
  <r>
    <x v="69"/>
    <x v="60"/>
    <s v="2/19/2023"/>
    <d v="2024-12-12T00:00:00"/>
    <x v="2"/>
    <m/>
    <n v="19"/>
    <s v="17-34"/>
    <x v="0"/>
    <x v="2"/>
    <x v="2"/>
    <n v="471"/>
    <x v="3"/>
    <n v="3"/>
    <n v="6"/>
    <b v="1"/>
    <n v="56"/>
    <n v="69"/>
    <n v="125"/>
    <x v="1"/>
    <x v="0"/>
    <x v="2"/>
    <n v="44"/>
    <x v="2"/>
    <n v="3.6"/>
    <b v="1"/>
    <x v="1"/>
    <x v="0"/>
    <n v="4117"/>
    <x v="4"/>
    <x v="4"/>
    <x v="4"/>
    <x v="2"/>
  </r>
  <r>
    <x v="70"/>
    <x v="61"/>
    <d v="2024-01-10T00:00:00"/>
    <d v="2024-03-12T00:00:00"/>
    <x v="13"/>
    <m/>
    <n v="294"/>
    <s v="119-357"/>
    <x v="1"/>
    <x v="0"/>
    <x v="0"/>
    <n v="469"/>
    <x v="6"/>
    <n v="5"/>
    <n v="2"/>
    <b v="1"/>
    <n v="748"/>
    <n v="147"/>
    <n v="895"/>
    <x v="6"/>
    <x v="3"/>
    <x v="0"/>
    <n v="33"/>
    <x v="2"/>
    <n v="4.5999999999999996"/>
    <b v="1"/>
    <x v="1"/>
    <x v="0"/>
    <n v="3983"/>
    <x v="3"/>
    <x v="2"/>
    <x v="4"/>
    <x v="1"/>
  </r>
  <r>
    <x v="71"/>
    <x v="62"/>
    <s v="11/26/2023"/>
    <s v="11/23/2024"/>
    <x v="12"/>
    <m/>
    <n v="38"/>
    <s v="34-51"/>
    <x v="2"/>
    <x v="2"/>
    <x v="2"/>
    <n v="298"/>
    <x v="2"/>
    <n v="4"/>
    <n v="1"/>
    <b v="0"/>
    <n v="603"/>
    <n v="161"/>
    <n v="764"/>
    <x v="5"/>
    <x v="0"/>
    <x v="3"/>
    <n v="68"/>
    <x v="1"/>
    <n v="4.4000000000000004"/>
    <b v="0"/>
    <x v="0"/>
    <x v="0"/>
    <n v="3941"/>
    <x v="3"/>
    <x v="3"/>
    <x v="0"/>
    <x v="3"/>
  </r>
  <r>
    <x v="72"/>
    <x v="63"/>
    <s v="10/13/2023"/>
    <s v="12/17/2024"/>
    <x v="22"/>
    <m/>
    <n v="14"/>
    <s v="17-34"/>
    <x v="0"/>
    <x v="1"/>
    <x v="1"/>
    <n v="331"/>
    <x v="0"/>
    <n v="5"/>
    <n v="5"/>
    <b v="0"/>
    <n v="990"/>
    <n v="72"/>
    <n v="1062"/>
    <x v="5"/>
    <x v="1"/>
    <x v="3"/>
    <n v="80"/>
    <x v="0"/>
    <n v="3.7"/>
    <b v="0"/>
    <x v="0"/>
    <x v="0"/>
    <n v="3085"/>
    <x v="3"/>
    <x v="0"/>
    <x v="0"/>
    <x v="2"/>
  </r>
  <r>
    <x v="73"/>
    <x v="64"/>
    <s v="7/31/2023"/>
    <s v="11/30/2024"/>
    <x v="10"/>
    <m/>
    <n v="31"/>
    <s v="17-34"/>
    <x v="0"/>
    <x v="1"/>
    <x v="1"/>
    <n v="238"/>
    <x v="3"/>
    <n v="3"/>
    <n v="6"/>
    <b v="1"/>
    <n v="831"/>
    <n v="101"/>
    <n v="932"/>
    <x v="0"/>
    <x v="0"/>
    <x v="1"/>
    <n v="94"/>
    <x v="0"/>
    <n v="4.4000000000000004"/>
    <b v="1"/>
    <x v="1"/>
    <x v="0"/>
    <n v="48"/>
    <x v="2"/>
    <x v="2"/>
    <x v="0"/>
    <x v="1"/>
  </r>
  <r>
    <x v="74"/>
    <x v="59"/>
    <d v="2023-06-09T00:00:00"/>
    <s v="12/17/2024"/>
    <x v="4"/>
    <m/>
    <n v="14"/>
    <s v="17-34"/>
    <x v="0"/>
    <x v="0"/>
    <x v="0"/>
    <n v="231"/>
    <x v="5"/>
    <n v="1"/>
    <n v="4"/>
    <b v="0"/>
    <n v="420"/>
    <n v="85"/>
    <n v="505"/>
    <x v="5"/>
    <x v="3"/>
    <x v="2"/>
    <n v="30"/>
    <x v="2"/>
    <n v="3.5"/>
    <b v="0"/>
    <x v="0"/>
    <x v="0"/>
    <n v="1520"/>
    <x v="1"/>
    <x v="2"/>
    <x v="4"/>
    <x v="1"/>
  </r>
  <r>
    <x v="75"/>
    <x v="65"/>
    <d v="2024-08-07T00:00:00"/>
    <s v="11/23/2024"/>
    <x v="6"/>
    <m/>
    <n v="38"/>
    <s v="34-51"/>
    <x v="2"/>
    <x v="1"/>
    <x v="1"/>
    <n v="457"/>
    <x v="2"/>
    <n v="2"/>
    <n v="5"/>
    <b v="1"/>
    <n v="754"/>
    <n v="98"/>
    <n v="852"/>
    <x v="1"/>
    <x v="0"/>
    <x v="2"/>
    <n v="53"/>
    <x v="1"/>
    <n v="3.6"/>
    <b v="1"/>
    <x v="1"/>
    <x v="0"/>
    <n v="935"/>
    <x v="2"/>
    <x v="0"/>
    <x v="4"/>
    <x v="1"/>
  </r>
  <r>
    <x v="76"/>
    <x v="66"/>
    <s v="7/20/2024"/>
    <s v="11/21/2024"/>
    <x v="17"/>
    <m/>
    <n v="40"/>
    <s v="34-51"/>
    <x v="2"/>
    <x v="2"/>
    <x v="2"/>
    <n v="373"/>
    <x v="1"/>
    <n v="4"/>
    <n v="4"/>
    <b v="1"/>
    <n v="782"/>
    <n v="7"/>
    <n v="789"/>
    <x v="3"/>
    <x v="3"/>
    <x v="3"/>
    <n v="18"/>
    <x v="3"/>
    <n v="3.2"/>
    <b v="1"/>
    <x v="1"/>
    <x v="0"/>
    <n v="4641"/>
    <x v="4"/>
    <x v="2"/>
    <x v="4"/>
    <x v="1"/>
  </r>
  <r>
    <x v="77"/>
    <x v="67"/>
    <d v="2023-06-12T00:00:00"/>
    <s v="11/28/2024"/>
    <x v="4"/>
    <m/>
    <n v="33"/>
    <s v="17-34"/>
    <x v="0"/>
    <x v="2"/>
    <x v="2"/>
    <n v="11"/>
    <x v="0"/>
    <n v="1"/>
    <n v="4"/>
    <b v="0"/>
    <n v="557"/>
    <n v="165"/>
    <n v="722"/>
    <x v="0"/>
    <x v="0"/>
    <x v="5"/>
    <n v="11"/>
    <x v="3"/>
    <n v="4"/>
    <b v="1"/>
    <x v="1"/>
    <x v="0"/>
    <n v="2941"/>
    <x v="0"/>
    <x v="0"/>
    <x v="1"/>
    <x v="0"/>
  </r>
  <r>
    <x v="78"/>
    <x v="68"/>
    <s v="10/25/2023"/>
    <d v="2024-06-12T00:00:00"/>
    <x v="22"/>
    <m/>
    <n v="202"/>
    <s v="119-357"/>
    <x v="1"/>
    <x v="2"/>
    <x v="2"/>
    <n v="425"/>
    <x v="6"/>
    <n v="2"/>
    <n v="2"/>
    <b v="1"/>
    <n v="552"/>
    <n v="27"/>
    <n v="579"/>
    <x v="5"/>
    <x v="3"/>
    <x v="4"/>
    <n v="36"/>
    <x v="2"/>
    <n v="4"/>
    <b v="1"/>
    <x v="1"/>
    <x v="0"/>
    <n v="1325"/>
    <x v="1"/>
    <x v="4"/>
    <x v="2"/>
    <x v="0"/>
  </r>
  <r>
    <x v="79"/>
    <x v="69"/>
    <s v="9/15/2024"/>
    <s v="12/18/2024"/>
    <x v="9"/>
    <m/>
    <n v="13"/>
    <s v="17-34"/>
    <x v="0"/>
    <x v="0"/>
    <x v="0"/>
    <n v="231"/>
    <x v="5"/>
    <n v="5"/>
    <n v="4"/>
    <b v="1"/>
    <n v="356"/>
    <n v="81"/>
    <n v="437"/>
    <x v="4"/>
    <x v="2"/>
    <x v="5"/>
    <n v="73"/>
    <x v="1"/>
    <n v="3.4"/>
    <b v="0"/>
    <x v="0"/>
    <x v="0"/>
    <n v="4465"/>
    <x v="4"/>
    <x v="4"/>
    <x v="4"/>
    <x v="0"/>
  </r>
  <r>
    <x v="80"/>
    <x v="70"/>
    <s v="12/31/2023"/>
    <d v="2024-02-12T00:00:00"/>
    <x v="21"/>
    <m/>
    <n v="323"/>
    <s v="119-357"/>
    <x v="1"/>
    <x v="2"/>
    <x v="2"/>
    <n v="483"/>
    <x v="1"/>
    <n v="2"/>
    <n v="4"/>
    <b v="0"/>
    <n v="161"/>
    <n v="110"/>
    <n v="271"/>
    <x v="0"/>
    <x v="3"/>
    <x v="5"/>
    <n v="71"/>
    <x v="1"/>
    <n v="4.4000000000000004"/>
    <b v="1"/>
    <x v="1"/>
    <x v="0"/>
    <n v="3517"/>
    <x v="3"/>
    <x v="0"/>
    <x v="1"/>
    <x v="1"/>
  </r>
  <r>
    <x v="81"/>
    <x v="71"/>
    <s v="8/20/2023"/>
    <d v="2024-07-12T00:00:00"/>
    <x v="16"/>
    <m/>
    <n v="172"/>
    <s v="119-357"/>
    <x v="1"/>
    <x v="0"/>
    <x v="0"/>
    <n v="55"/>
    <x v="6"/>
    <n v="3"/>
    <n v="2"/>
    <b v="1"/>
    <n v="17"/>
    <n v="40"/>
    <n v="57"/>
    <x v="2"/>
    <x v="0"/>
    <x v="2"/>
    <n v="48"/>
    <x v="2"/>
    <n v="3.7"/>
    <b v="0"/>
    <x v="0"/>
    <x v="0"/>
    <n v="1672"/>
    <x v="1"/>
    <x v="2"/>
    <x v="3"/>
    <x v="0"/>
  </r>
  <r>
    <x v="82"/>
    <x v="72"/>
    <s v="11/19/2023"/>
    <d v="2024-12-12T00:00:00"/>
    <x v="12"/>
    <m/>
    <n v="19"/>
    <s v="17-34"/>
    <x v="0"/>
    <x v="1"/>
    <x v="1"/>
    <n v="375"/>
    <x v="1"/>
    <n v="4"/>
    <n v="3"/>
    <b v="0"/>
    <n v="366"/>
    <n v="13"/>
    <n v="379"/>
    <x v="1"/>
    <x v="0"/>
    <x v="0"/>
    <n v="73"/>
    <x v="1"/>
    <n v="4.8"/>
    <b v="1"/>
    <x v="1"/>
    <x v="0"/>
    <n v="2164"/>
    <x v="0"/>
    <x v="4"/>
    <x v="1"/>
    <x v="3"/>
  </r>
  <r>
    <x v="83"/>
    <x v="73"/>
    <s v="10/20/2024"/>
    <s v="11/30/2024"/>
    <x v="15"/>
    <m/>
    <n v="31"/>
    <s v="17-34"/>
    <x v="0"/>
    <x v="1"/>
    <x v="1"/>
    <n v="336"/>
    <x v="5"/>
    <n v="1"/>
    <n v="2"/>
    <b v="0"/>
    <n v="758"/>
    <n v="32"/>
    <n v="790"/>
    <x v="1"/>
    <x v="3"/>
    <x v="1"/>
    <n v="64"/>
    <x v="1"/>
    <n v="5"/>
    <b v="0"/>
    <x v="0"/>
    <x v="0"/>
    <n v="3663"/>
    <x v="3"/>
    <x v="0"/>
    <x v="2"/>
    <x v="1"/>
  </r>
  <r>
    <x v="84"/>
    <x v="74"/>
    <s v="7/22/2024"/>
    <d v="2024-03-12T00:00:00"/>
    <x v="17"/>
    <m/>
    <n v="294"/>
    <s v="119-357"/>
    <x v="1"/>
    <x v="0"/>
    <x v="0"/>
    <n v="196"/>
    <x v="6"/>
    <n v="1"/>
    <n v="6"/>
    <b v="1"/>
    <n v="936"/>
    <n v="152"/>
    <n v="1088"/>
    <x v="4"/>
    <x v="0"/>
    <x v="2"/>
    <n v="3"/>
    <x v="3"/>
    <n v="3.1"/>
    <b v="1"/>
    <x v="1"/>
    <x v="0"/>
    <n v="2845"/>
    <x v="0"/>
    <x v="0"/>
    <x v="3"/>
    <x v="3"/>
  </r>
  <r>
    <x v="85"/>
    <x v="47"/>
    <s v="8/21/2024"/>
    <d v="2024-03-12T00:00:00"/>
    <x v="6"/>
    <m/>
    <n v="294"/>
    <s v="119-357"/>
    <x v="1"/>
    <x v="1"/>
    <x v="1"/>
    <n v="285"/>
    <x v="1"/>
    <n v="3"/>
    <n v="1"/>
    <b v="0"/>
    <n v="13"/>
    <n v="103"/>
    <n v="116"/>
    <x v="4"/>
    <x v="2"/>
    <x v="3"/>
    <n v="11"/>
    <x v="3"/>
    <n v="3.7"/>
    <b v="0"/>
    <x v="0"/>
    <x v="0"/>
    <n v="2390"/>
    <x v="0"/>
    <x v="3"/>
    <x v="2"/>
    <x v="2"/>
  </r>
  <r>
    <x v="86"/>
    <x v="75"/>
    <s v="8/31/2024"/>
    <s v="11/27/2024"/>
    <x v="6"/>
    <m/>
    <n v="34"/>
    <s v="17-34"/>
    <x v="0"/>
    <x v="0"/>
    <x v="0"/>
    <n v="155"/>
    <x v="3"/>
    <n v="5"/>
    <n v="1"/>
    <b v="1"/>
    <n v="305"/>
    <n v="77"/>
    <n v="382"/>
    <x v="0"/>
    <x v="3"/>
    <x v="5"/>
    <n v="66"/>
    <x v="1"/>
    <n v="3.4"/>
    <b v="0"/>
    <x v="0"/>
    <x v="0"/>
    <n v="234"/>
    <x v="2"/>
    <x v="0"/>
    <x v="4"/>
    <x v="3"/>
  </r>
  <r>
    <x v="87"/>
    <x v="76"/>
    <s v="4/30/2023"/>
    <d v="2024-02-12T00:00:00"/>
    <x v="18"/>
    <m/>
    <n v="323"/>
    <s v="119-357"/>
    <x v="1"/>
    <x v="0"/>
    <x v="0"/>
    <n v="275"/>
    <x v="5"/>
    <n v="2"/>
    <n v="2"/>
    <b v="1"/>
    <n v="755"/>
    <n v="166"/>
    <n v="921"/>
    <x v="5"/>
    <x v="1"/>
    <x v="2"/>
    <n v="45"/>
    <x v="2"/>
    <n v="3.9"/>
    <b v="0"/>
    <x v="0"/>
    <x v="0"/>
    <n v="3975"/>
    <x v="3"/>
    <x v="4"/>
    <x v="0"/>
    <x v="2"/>
  </r>
  <r>
    <x v="88"/>
    <x v="40"/>
    <s v="5/15/2024"/>
    <s v="11/28/2024"/>
    <x v="7"/>
    <m/>
    <n v="33"/>
    <s v="17-34"/>
    <x v="0"/>
    <x v="0"/>
    <x v="0"/>
    <n v="341"/>
    <x v="1"/>
    <n v="3"/>
    <n v="4"/>
    <b v="0"/>
    <n v="27"/>
    <n v="82"/>
    <n v="109"/>
    <x v="0"/>
    <x v="1"/>
    <x v="1"/>
    <n v="98"/>
    <x v="0"/>
    <n v="3.7"/>
    <b v="1"/>
    <x v="1"/>
    <x v="0"/>
    <n v="561"/>
    <x v="2"/>
    <x v="4"/>
    <x v="3"/>
    <x v="3"/>
  </r>
  <r>
    <x v="89"/>
    <x v="77"/>
    <d v="2023-02-08T00:00:00"/>
    <s v="12/13/2024"/>
    <x v="2"/>
    <m/>
    <n v="18"/>
    <s v="17-34"/>
    <x v="0"/>
    <x v="2"/>
    <x v="2"/>
    <n v="321"/>
    <x v="1"/>
    <n v="2"/>
    <n v="2"/>
    <b v="0"/>
    <n v="676"/>
    <n v="81"/>
    <n v="757"/>
    <x v="0"/>
    <x v="3"/>
    <x v="4"/>
    <n v="65"/>
    <x v="1"/>
    <n v="4.5999999999999996"/>
    <b v="0"/>
    <x v="0"/>
    <x v="0"/>
    <n v="4647"/>
    <x v="4"/>
    <x v="4"/>
    <x v="4"/>
    <x v="0"/>
  </r>
  <r>
    <x v="90"/>
    <x v="78"/>
    <s v="12/18/2023"/>
    <s v="11/26/2024"/>
    <x v="21"/>
    <m/>
    <n v="35"/>
    <s v="34-51"/>
    <x v="0"/>
    <x v="1"/>
    <x v="1"/>
    <n v="456"/>
    <x v="5"/>
    <n v="2"/>
    <n v="5"/>
    <b v="0"/>
    <n v="734"/>
    <n v="83"/>
    <n v="817"/>
    <x v="3"/>
    <x v="1"/>
    <x v="5"/>
    <n v="87"/>
    <x v="0"/>
    <n v="3.8"/>
    <b v="1"/>
    <x v="1"/>
    <x v="0"/>
    <n v="581"/>
    <x v="2"/>
    <x v="4"/>
    <x v="0"/>
    <x v="1"/>
  </r>
  <r>
    <x v="91"/>
    <x v="79"/>
    <s v="10/22/2023"/>
    <s v="11/20/2024"/>
    <x v="22"/>
    <m/>
    <n v="41"/>
    <s v="34-51"/>
    <x v="2"/>
    <x v="2"/>
    <x v="2"/>
    <n v="15"/>
    <x v="5"/>
    <n v="1"/>
    <n v="4"/>
    <b v="0"/>
    <n v="687"/>
    <n v="183"/>
    <n v="870"/>
    <x v="6"/>
    <x v="3"/>
    <x v="0"/>
    <n v="46"/>
    <x v="2"/>
    <n v="4.2"/>
    <b v="1"/>
    <x v="1"/>
    <x v="0"/>
    <n v="1250"/>
    <x v="1"/>
    <x v="1"/>
    <x v="4"/>
    <x v="0"/>
  </r>
  <r>
    <x v="92"/>
    <x v="20"/>
    <s v="2/29/2024"/>
    <d v="2024-12-12T00:00:00"/>
    <x v="8"/>
    <m/>
    <n v="19"/>
    <s v="17-34"/>
    <x v="0"/>
    <x v="1"/>
    <x v="1"/>
    <n v="410"/>
    <x v="2"/>
    <n v="3"/>
    <n v="5"/>
    <b v="0"/>
    <n v="826"/>
    <n v="182"/>
    <n v="1008"/>
    <x v="2"/>
    <x v="3"/>
    <x v="4"/>
    <n v="69"/>
    <x v="1"/>
    <n v="4.2"/>
    <b v="0"/>
    <x v="0"/>
    <x v="0"/>
    <n v="3441"/>
    <x v="3"/>
    <x v="0"/>
    <x v="0"/>
    <x v="1"/>
  </r>
  <r>
    <x v="93"/>
    <x v="80"/>
    <d v="2023-11-09T00:00:00"/>
    <d v="2024-01-12T00:00:00"/>
    <x v="12"/>
    <m/>
    <n v="354"/>
    <s v="119-357"/>
    <x v="1"/>
    <x v="2"/>
    <x v="2"/>
    <n v="29"/>
    <x v="1"/>
    <n v="2"/>
    <n v="4"/>
    <b v="1"/>
    <n v="450"/>
    <n v="67"/>
    <n v="517"/>
    <x v="3"/>
    <x v="2"/>
    <x v="1"/>
    <n v="52"/>
    <x v="1"/>
    <n v="3.3"/>
    <b v="0"/>
    <x v="0"/>
    <x v="0"/>
    <n v="3211"/>
    <x v="3"/>
    <x v="0"/>
    <x v="4"/>
    <x v="2"/>
  </r>
  <r>
    <x v="94"/>
    <x v="81"/>
    <s v="6/24/2024"/>
    <s v="12/16/2024"/>
    <x v="11"/>
    <m/>
    <n v="15"/>
    <s v="17-34"/>
    <x v="0"/>
    <x v="0"/>
    <x v="0"/>
    <n v="427"/>
    <x v="4"/>
    <n v="1"/>
    <n v="1"/>
    <b v="0"/>
    <n v="159"/>
    <n v="98"/>
    <n v="257"/>
    <x v="5"/>
    <x v="2"/>
    <x v="3"/>
    <n v="66"/>
    <x v="1"/>
    <n v="3.3"/>
    <b v="0"/>
    <x v="0"/>
    <x v="0"/>
    <n v="647"/>
    <x v="2"/>
    <x v="0"/>
    <x v="4"/>
    <x v="0"/>
  </r>
  <r>
    <x v="95"/>
    <x v="46"/>
    <d v="2023-05-02T00:00:00"/>
    <d v="2024-04-12T00:00:00"/>
    <x v="0"/>
    <m/>
    <n v="263"/>
    <s v="119-357"/>
    <x v="1"/>
    <x v="1"/>
    <x v="1"/>
    <n v="166"/>
    <x v="0"/>
    <n v="5"/>
    <n v="3"/>
    <b v="0"/>
    <n v="367"/>
    <n v="198"/>
    <n v="565"/>
    <x v="3"/>
    <x v="1"/>
    <x v="0"/>
    <n v="11"/>
    <x v="3"/>
    <n v="4.5999999999999996"/>
    <b v="1"/>
    <x v="1"/>
    <x v="0"/>
    <n v="3751"/>
    <x v="3"/>
    <x v="3"/>
    <x v="0"/>
    <x v="3"/>
  </r>
  <r>
    <x v="96"/>
    <x v="59"/>
    <s v="10/21/2023"/>
    <s v="11/26/2024"/>
    <x v="22"/>
    <m/>
    <n v="35"/>
    <s v="34-51"/>
    <x v="0"/>
    <x v="0"/>
    <x v="0"/>
    <n v="192"/>
    <x v="5"/>
    <n v="1"/>
    <n v="1"/>
    <b v="0"/>
    <n v="786"/>
    <n v="140"/>
    <n v="926"/>
    <x v="1"/>
    <x v="1"/>
    <x v="5"/>
    <n v="95"/>
    <x v="0"/>
    <n v="3.4"/>
    <b v="0"/>
    <x v="0"/>
    <x v="0"/>
    <n v="2925"/>
    <x v="0"/>
    <x v="4"/>
    <x v="1"/>
    <x v="0"/>
  </r>
  <r>
    <x v="97"/>
    <x v="82"/>
    <s v="3/25/2023"/>
    <d v="2024-04-12T00:00:00"/>
    <x v="1"/>
    <m/>
    <n v="263"/>
    <s v="119-357"/>
    <x v="1"/>
    <x v="1"/>
    <x v="1"/>
    <n v="88"/>
    <x v="3"/>
    <n v="1"/>
    <n v="6"/>
    <b v="1"/>
    <n v="962"/>
    <n v="183"/>
    <n v="1145"/>
    <x v="4"/>
    <x v="1"/>
    <x v="4"/>
    <n v="90"/>
    <x v="0"/>
    <n v="5"/>
    <b v="0"/>
    <x v="0"/>
    <x v="0"/>
    <n v="4646"/>
    <x v="4"/>
    <x v="2"/>
    <x v="4"/>
    <x v="0"/>
  </r>
  <r>
    <x v="98"/>
    <x v="83"/>
    <d v="2023-03-08T00:00:00"/>
    <s v="11/27/2024"/>
    <x v="1"/>
    <m/>
    <n v="34"/>
    <s v="17-34"/>
    <x v="0"/>
    <x v="0"/>
    <x v="0"/>
    <n v="127"/>
    <x v="2"/>
    <n v="2"/>
    <n v="5"/>
    <b v="0"/>
    <n v="482"/>
    <n v="5"/>
    <n v="487"/>
    <x v="3"/>
    <x v="3"/>
    <x v="4"/>
    <n v="99"/>
    <x v="0"/>
    <n v="3.6"/>
    <b v="0"/>
    <x v="0"/>
    <x v="0"/>
    <n v="2867"/>
    <x v="0"/>
    <x v="1"/>
    <x v="1"/>
    <x v="3"/>
  </r>
  <r>
    <x v="99"/>
    <x v="84"/>
    <s v="10/28/2023"/>
    <s v="11/24/2024"/>
    <x v="22"/>
    <m/>
    <n v="37"/>
    <s v="34-51"/>
    <x v="2"/>
    <x v="0"/>
    <x v="0"/>
    <n v="327"/>
    <x v="6"/>
    <n v="4"/>
    <n v="3"/>
    <b v="0"/>
    <n v="451"/>
    <n v="108"/>
    <n v="559"/>
    <x v="2"/>
    <x v="0"/>
    <x v="3"/>
    <n v="91"/>
    <x v="0"/>
    <n v="3.2"/>
    <b v="1"/>
    <x v="1"/>
    <x v="0"/>
    <n v="4131"/>
    <x v="4"/>
    <x v="2"/>
    <x v="1"/>
    <x v="1"/>
  </r>
  <r>
    <x v="100"/>
    <x v="85"/>
    <s v="4/15/2023"/>
    <d v="2024-11-12T00:00:00"/>
    <x v="18"/>
    <m/>
    <n v="49"/>
    <s v="34-51"/>
    <x v="2"/>
    <x v="0"/>
    <x v="0"/>
    <n v="10"/>
    <x v="0"/>
    <n v="2"/>
    <n v="5"/>
    <b v="1"/>
    <n v="22"/>
    <n v="14"/>
    <n v="36"/>
    <x v="4"/>
    <x v="1"/>
    <x v="4"/>
    <n v="25"/>
    <x v="3"/>
    <n v="4.0999999999999996"/>
    <b v="1"/>
    <x v="1"/>
    <x v="0"/>
    <n v="2927"/>
    <x v="0"/>
    <x v="2"/>
    <x v="0"/>
    <x v="1"/>
  </r>
  <r>
    <x v="101"/>
    <x v="86"/>
    <s v="12/19/2022"/>
    <d v="2024-06-12T00:00:00"/>
    <x v="20"/>
    <m/>
    <n v="202"/>
    <s v="119-357"/>
    <x v="1"/>
    <x v="1"/>
    <x v="1"/>
    <n v="181"/>
    <x v="4"/>
    <n v="4"/>
    <n v="2"/>
    <b v="0"/>
    <n v="848"/>
    <n v="172"/>
    <n v="1020"/>
    <x v="3"/>
    <x v="3"/>
    <x v="2"/>
    <n v="6"/>
    <x v="3"/>
    <n v="3.4"/>
    <b v="0"/>
    <x v="0"/>
    <x v="0"/>
    <n v="3314"/>
    <x v="3"/>
    <x v="0"/>
    <x v="4"/>
    <x v="2"/>
  </r>
  <r>
    <x v="102"/>
    <x v="87"/>
    <s v="2/14/2024"/>
    <d v="2024-12-12T00:00:00"/>
    <x v="8"/>
    <m/>
    <n v="19"/>
    <s v="17-34"/>
    <x v="0"/>
    <x v="2"/>
    <x v="2"/>
    <n v="238"/>
    <x v="0"/>
    <n v="4"/>
    <n v="2"/>
    <b v="0"/>
    <n v="524"/>
    <n v="162"/>
    <n v="686"/>
    <x v="0"/>
    <x v="3"/>
    <x v="1"/>
    <n v="20"/>
    <x v="3"/>
    <n v="3"/>
    <b v="1"/>
    <x v="1"/>
    <x v="0"/>
    <n v="1782"/>
    <x v="1"/>
    <x v="0"/>
    <x v="3"/>
    <x v="2"/>
  </r>
  <r>
    <x v="103"/>
    <x v="66"/>
    <d v="2024-01-06T00:00:00"/>
    <s v="11/26/2024"/>
    <x v="13"/>
    <m/>
    <n v="35"/>
    <s v="34-51"/>
    <x v="0"/>
    <x v="0"/>
    <x v="0"/>
    <n v="380"/>
    <x v="3"/>
    <n v="2"/>
    <n v="3"/>
    <b v="0"/>
    <n v="76"/>
    <n v="25"/>
    <n v="101"/>
    <x v="5"/>
    <x v="0"/>
    <x v="0"/>
    <n v="95"/>
    <x v="0"/>
    <n v="4.2"/>
    <b v="1"/>
    <x v="1"/>
    <x v="0"/>
    <n v="1938"/>
    <x v="1"/>
    <x v="3"/>
    <x v="4"/>
    <x v="3"/>
  </r>
  <r>
    <x v="104"/>
    <x v="88"/>
    <s v="7/23/2023"/>
    <s v="11/24/2024"/>
    <x v="10"/>
    <m/>
    <n v="37"/>
    <s v="34-51"/>
    <x v="2"/>
    <x v="1"/>
    <x v="1"/>
    <n v="444"/>
    <x v="2"/>
    <n v="2"/>
    <n v="3"/>
    <b v="0"/>
    <n v="959"/>
    <n v="183"/>
    <n v="1142"/>
    <x v="5"/>
    <x v="0"/>
    <x v="0"/>
    <n v="93"/>
    <x v="0"/>
    <n v="3.8"/>
    <b v="0"/>
    <x v="0"/>
    <x v="0"/>
    <n v="3935"/>
    <x v="3"/>
    <x v="2"/>
    <x v="2"/>
    <x v="3"/>
  </r>
  <r>
    <x v="105"/>
    <x v="89"/>
    <s v="10/30/2024"/>
    <d v="2024-11-12T00:00:00"/>
    <x v="15"/>
    <m/>
    <n v="49"/>
    <s v="34-51"/>
    <x v="2"/>
    <x v="0"/>
    <x v="0"/>
    <n v="83"/>
    <x v="5"/>
    <n v="3"/>
    <n v="5"/>
    <b v="1"/>
    <n v="148"/>
    <n v="154"/>
    <n v="302"/>
    <x v="2"/>
    <x v="2"/>
    <x v="0"/>
    <n v="21"/>
    <x v="3"/>
    <n v="3.1"/>
    <b v="0"/>
    <x v="0"/>
    <x v="0"/>
    <n v="3206"/>
    <x v="3"/>
    <x v="2"/>
    <x v="3"/>
    <x v="0"/>
  </r>
  <r>
    <x v="106"/>
    <x v="90"/>
    <d v="2023-08-12T00:00:00"/>
    <s v="12/18/2024"/>
    <x v="16"/>
    <m/>
    <n v="13"/>
    <s v="17-34"/>
    <x v="0"/>
    <x v="0"/>
    <x v="0"/>
    <n v="452"/>
    <x v="3"/>
    <n v="4"/>
    <n v="4"/>
    <b v="0"/>
    <n v="338"/>
    <n v="132"/>
    <n v="470"/>
    <x v="4"/>
    <x v="0"/>
    <x v="3"/>
    <n v="63"/>
    <x v="1"/>
    <n v="3.3"/>
    <b v="0"/>
    <x v="0"/>
    <x v="0"/>
    <n v="2523"/>
    <x v="0"/>
    <x v="0"/>
    <x v="2"/>
    <x v="0"/>
  </r>
  <r>
    <x v="107"/>
    <x v="12"/>
    <d v="2024-06-07T00:00:00"/>
    <d v="2024-06-12T00:00:00"/>
    <x v="11"/>
    <m/>
    <n v="202"/>
    <s v="119-357"/>
    <x v="1"/>
    <x v="2"/>
    <x v="2"/>
    <n v="53"/>
    <x v="6"/>
    <n v="4"/>
    <n v="2"/>
    <b v="1"/>
    <n v="720"/>
    <n v="37"/>
    <n v="757"/>
    <x v="4"/>
    <x v="0"/>
    <x v="3"/>
    <n v="8"/>
    <x v="3"/>
    <n v="4"/>
    <b v="1"/>
    <x v="1"/>
    <x v="0"/>
    <n v="2727"/>
    <x v="0"/>
    <x v="3"/>
    <x v="4"/>
    <x v="1"/>
  </r>
  <r>
    <x v="108"/>
    <x v="43"/>
    <s v="6/20/2023"/>
    <s v="11/19/2024"/>
    <x v="4"/>
    <m/>
    <n v="42"/>
    <s v="34-51"/>
    <x v="2"/>
    <x v="2"/>
    <x v="2"/>
    <n v="89"/>
    <x v="6"/>
    <n v="5"/>
    <n v="3"/>
    <b v="0"/>
    <n v="387"/>
    <n v="81"/>
    <n v="468"/>
    <x v="4"/>
    <x v="0"/>
    <x v="4"/>
    <n v="87"/>
    <x v="0"/>
    <n v="3.8"/>
    <b v="1"/>
    <x v="1"/>
    <x v="0"/>
    <n v="2864"/>
    <x v="0"/>
    <x v="4"/>
    <x v="3"/>
    <x v="0"/>
  </r>
  <r>
    <x v="109"/>
    <x v="91"/>
    <s v="3/19/2024"/>
    <d v="2024-11-12T00:00:00"/>
    <x v="14"/>
    <m/>
    <n v="49"/>
    <s v="34-51"/>
    <x v="2"/>
    <x v="0"/>
    <x v="0"/>
    <n v="359"/>
    <x v="4"/>
    <n v="5"/>
    <n v="4"/>
    <b v="0"/>
    <n v="624"/>
    <n v="107"/>
    <n v="731"/>
    <x v="3"/>
    <x v="1"/>
    <x v="3"/>
    <n v="4"/>
    <x v="3"/>
    <n v="3.1"/>
    <b v="1"/>
    <x v="1"/>
    <x v="0"/>
    <n v="3698"/>
    <x v="3"/>
    <x v="4"/>
    <x v="3"/>
    <x v="3"/>
  </r>
  <r>
    <x v="110"/>
    <x v="92"/>
    <s v="2/19/2023"/>
    <s v="11/20/2024"/>
    <x v="2"/>
    <m/>
    <n v="41"/>
    <s v="34-51"/>
    <x v="2"/>
    <x v="1"/>
    <x v="1"/>
    <n v="487"/>
    <x v="4"/>
    <n v="1"/>
    <n v="4"/>
    <b v="0"/>
    <n v="636"/>
    <n v="66"/>
    <n v="702"/>
    <x v="4"/>
    <x v="0"/>
    <x v="5"/>
    <n v="78"/>
    <x v="0"/>
    <n v="3.5"/>
    <b v="0"/>
    <x v="0"/>
    <x v="0"/>
    <n v="1531"/>
    <x v="1"/>
    <x v="0"/>
    <x v="3"/>
    <x v="2"/>
  </r>
  <r>
    <x v="111"/>
    <x v="93"/>
    <s v="2/29/2024"/>
    <s v="11/21/2024"/>
    <x v="8"/>
    <m/>
    <n v="40"/>
    <s v="34-51"/>
    <x v="2"/>
    <x v="0"/>
    <x v="0"/>
    <n v="337"/>
    <x v="5"/>
    <n v="5"/>
    <n v="1"/>
    <b v="1"/>
    <n v="429"/>
    <n v="190"/>
    <n v="619"/>
    <x v="1"/>
    <x v="2"/>
    <x v="2"/>
    <n v="88"/>
    <x v="0"/>
    <n v="4.8"/>
    <b v="0"/>
    <x v="0"/>
    <x v="0"/>
    <n v="4884"/>
    <x v="4"/>
    <x v="0"/>
    <x v="0"/>
    <x v="3"/>
  </r>
  <r>
    <x v="112"/>
    <x v="94"/>
    <s v="2/17/2023"/>
    <d v="2024-04-12T00:00:00"/>
    <x v="2"/>
    <m/>
    <n v="263"/>
    <s v="119-357"/>
    <x v="1"/>
    <x v="2"/>
    <x v="2"/>
    <n v="427"/>
    <x v="4"/>
    <n v="5"/>
    <n v="3"/>
    <b v="0"/>
    <n v="832"/>
    <n v="103"/>
    <n v="935"/>
    <x v="4"/>
    <x v="3"/>
    <x v="2"/>
    <n v="79"/>
    <x v="0"/>
    <n v="3.3"/>
    <b v="0"/>
    <x v="0"/>
    <x v="0"/>
    <n v="3633"/>
    <x v="3"/>
    <x v="0"/>
    <x v="1"/>
    <x v="1"/>
  </r>
  <r>
    <x v="113"/>
    <x v="95"/>
    <d v="2023-06-08T00:00:00"/>
    <s v="11/26/2024"/>
    <x v="4"/>
    <m/>
    <n v="35"/>
    <s v="34-51"/>
    <x v="0"/>
    <x v="0"/>
    <x v="0"/>
    <n v="397"/>
    <x v="3"/>
    <n v="4"/>
    <n v="4"/>
    <b v="1"/>
    <n v="63"/>
    <n v="126"/>
    <n v="189"/>
    <x v="5"/>
    <x v="1"/>
    <x v="2"/>
    <n v="77"/>
    <x v="0"/>
    <n v="3.9"/>
    <b v="1"/>
    <x v="1"/>
    <x v="0"/>
    <n v="4719"/>
    <x v="4"/>
    <x v="0"/>
    <x v="1"/>
    <x v="3"/>
  </r>
  <r>
    <x v="114"/>
    <x v="96"/>
    <s v="12/21/2022"/>
    <s v="11/28/2024"/>
    <x v="20"/>
    <m/>
    <n v="33"/>
    <s v="17-34"/>
    <x v="0"/>
    <x v="2"/>
    <x v="2"/>
    <n v="200"/>
    <x v="4"/>
    <n v="4"/>
    <n v="1"/>
    <b v="0"/>
    <n v="52"/>
    <n v="8"/>
    <n v="60"/>
    <x v="6"/>
    <x v="2"/>
    <x v="5"/>
    <n v="17"/>
    <x v="3"/>
    <n v="3.2"/>
    <b v="1"/>
    <x v="1"/>
    <x v="0"/>
    <n v="3161"/>
    <x v="3"/>
    <x v="2"/>
    <x v="3"/>
    <x v="2"/>
  </r>
  <r>
    <x v="115"/>
    <x v="97"/>
    <d v="2024-03-03T00:00:00"/>
    <s v="11/26/2024"/>
    <x v="14"/>
    <m/>
    <n v="35"/>
    <s v="34-51"/>
    <x v="0"/>
    <x v="1"/>
    <x v="1"/>
    <n v="464"/>
    <x v="1"/>
    <n v="2"/>
    <n v="3"/>
    <b v="1"/>
    <n v="909"/>
    <n v="165"/>
    <n v="1074"/>
    <x v="5"/>
    <x v="3"/>
    <x v="3"/>
    <n v="28"/>
    <x v="2"/>
    <n v="3.6"/>
    <b v="1"/>
    <x v="1"/>
    <x v="0"/>
    <n v="3607"/>
    <x v="3"/>
    <x v="1"/>
    <x v="2"/>
    <x v="1"/>
  </r>
  <r>
    <x v="116"/>
    <x v="98"/>
    <s v="4/13/2023"/>
    <d v="2024-02-12T00:00:00"/>
    <x v="18"/>
    <m/>
    <n v="323"/>
    <s v="119-357"/>
    <x v="1"/>
    <x v="2"/>
    <x v="2"/>
    <n v="495"/>
    <x v="3"/>
    <n v="1"/>
    <n v="3"/>
    <b v="0"/>
    <n v="704"/>
    <n v="53"/>
    <n v="757"/>
    <x v="2"/>
    <x v="2"/>
    <x v="4"/>
    <n v="94"/>
    <x v="0"/>
    <n v="3.4"/>
    <b v="0"/>
    <x v="0"/>
    <x v="0"/>
    <n v="944"/>
    <x v="2"/>
    <x v="4"/>
    <x v="4"/>
    <x v="1"/>
  </r>
  <r>
    <x v="117"/>
    <x v="99"/>
    <d v="2024-11-02T00:00:00"/>
    <s v="12/16/2024"/>
    <x v="19"/>
    <m/>
    <n v="15"/>
    <s v="17-34"/>
    <x v="0"/>
    <x v="0"/>
    <x v="0"/>
    <n v="286"/>
    <x v="1"/>
    <n v="5"/>
    <n v="4"/>
    <b v="0"/>
    <n v="751"/>
    <n v="103"/>
    <n v="854"/>
    <x v="2"/>
    <x v="3"/>
    <x v="5"/>
    <n v="33"/>
    <x v="2"/>
    <n v="3.6"/>
    <b v="0"/>
    <x v="0"/>
    <x v="0"/>
    <n v="2757"/>
    <x v="0"/>
    <x v="2"/>
    <x v="4"/>
    <x v="0"/>
  </r>
  <r>
    <x v="118"/>
    <x v="37"/>
    <s v="9/26/2024"/>
    <s v="12/14/2024"/>
    <x v="9"/>
    <m/>
    <n v="17"/>
    <s v="17-34"/>
    <x v="0"/>
    <x v="0"/>
    <x v="0"/>
    <n v="446"/>
    <x v="1"/>
    <n v="3"/>
    <n v="6"/>
    <b v="0"/>
    <n v="185"/>
    <n v="134"/>
    <n v="319"/>
    <x v="0"/>
    <x v="2"/>
    <x v="3"/>
    <n v="18"/>
    <x v="3"/>
    <n v="3.3"/>
    <b v="0"/>
    <x v="0"/>
    <x v="0"/>
    <n v="727"/>
    <x v="2"/>
    <x v="0"/>
    <x v="3"/>
    <x v="2"/>
  </r>
  <r>
    <x v="119"/>
    <x v="43"/>
    <d v="2023-01-10T00:00:00"/>
    <s v="11/22/2024"/>
    <x v="3"/>
    <m/>
    <n v="39"/>
    <s v="34-51"/>
    <x v="2"/>
    <x v="1"/>
    <x v="1"/>
    <n v="342"/>
    <x v="5"/>
    <n v="2"/>
    <n v="2"/>
    <b v="0"/>
    <n v="503"/>
    <n v="6"/>
    <n v="509"/>
    <x v="6"/>
    <x v="0"/>
    <x v="5"/>
    <n v="23"/>
    <x v="3"/>
    <n v="3.2"/>
    <b v="1"/>
    <x v="1"/>
    <x v="0"/>
    <n v="3496"/>
    <x v="3"/>
    <x v="3"/>
    <x v="3"/>
    <x v="3"/>
  </r>
  <r>
    <x v="120"/>
    <x v="100"/>
    <s v="12/17/2024"/>
    <d v="2024-09-12T00:00:00"/>
    <x v="23"/>
    <m/>
    <n v="110"/>
    <s v="51-119"/>
    <x v="2"/>
    <x v="1"/>
    <x v="1"/>
    <n v="396"/>
    <x v="2"/>
    <n v="5"/>
    <n v="5"/>
    <b v="1"/>
    <n v="549"/>
    <n v="35"/>
    <n v="584"/>
    <x v="1"/>
    <x v="0"/>
    <x v="1"/>
    <n v="66"/>
    <x v="1"/>
    <n v="3.6"/>
    <b v="1"/>
    <x v="1"/>
    <x v="0"/>
    <n v="4293"/>
    <x v="4"/>
    <x v="3"/>
    <x v="4"/>
    <x v="2"/>
  </r>
  <r>
    <x v="121"/>
    <x v="101"/>
    <s v="9/17/2024"/>
    <d v="2024-11-12T00:00:00"/>
    <x v="9"/>
    <m/>
    <n v="49"/>
    <s v="34-51"/>
    <x v="2"/>
    <x v="1"/>
    <x v="1"/>
    <n v="491"/>
    <x v="6"/>
    <n v="1"/>
    <n v="6"/>
    <b v="1"/>
    <n v="434"/>
    <n v="182"/>
    <n v="616"/>
    <x v="5"/>
    <x v="3"/>
    <x v="3"/>
    <n v="24"/>
    <x v="3"/>
    <n v="4.0999999999999996"/>
    <b v="0"/>
    <x v="0"/>
    <x v="0"/>
    <n v="1357"/>
    <x v="1"/>
    <x v="4"/>
    <x v="3"/>
    <x v="0"/>
  </r>
  <r>
    <x v="122"/>
    <x v="102"/>
    <d v="2023-02-04T00:00:00"/>
    <s v="12/14/2024"/>
    <x v="2"/>
    <m/>
    <n v="17"/>
    <s v="17-34"/>
    <x v="0"/>
    <x v="2"/>
    <x v="2"/>
    <n v="239"/>
    <x v="2"/>
    <n v="4"/>
    <n v="6"/>
    <b v="0"/>
    <n v="832"/>
    <n v="134"/>
    <n v="966"/>
    <x v="4"/>
    <x v="3"/>
    <x v="3"/>
    <n v="99"/>
    <x v="0"/>
    <n v="4.5999999999999996"/>
    <b v="1"/>
    <x v="1"/>
    <x v="0"/>
    <n v="3596"/>
    <x v="3"/>
    <x v="1"/>
    <x v="2"/>
    <x v="2"/>
  </r>
  <r>
    <x v="123"/>
    <x v="47"/>
    <s v="4/26/2023"/>
    <s v="11/24/2024"/>
    <x v="18"/>
    <m/>
    <n v="37"/>
    <s v="34-51"/>
    <x v="2"/>
    <x v="2"/>
    <x v="2"/>
    <n v="106"/>
    <x v="6"/>
    <n v="3"/>
    <n v="3"/>
    <b v="1"/>
    <n v="377"/>
    <n v="31"/>
    <n v="408"/>
    <x v="5"/>
    <x v="2"/>
    <x v="4"/>
    <n v="85"/>
    <x v="0"/>
    <n v="3.5"/>
    <b v="1"/>
    <x v="1"/>
    <x v="0"/>
    <n v="613"/>
    <x v="2"/>
    <x v="1"/>
    <x v="4"/>
    <x v="0"/>
  </r>
  <r>
    <x v="124"/>
    <x v="103"/>
    <d v="2024-11-07T00:00:00"/>
    <s v="11/22/2024"/>
    <x v="19"/>
    <m/>
    <n v="39"/>
    <s v="34-51"/>
    <x v="2"/>
    <x v="1"/>
    <x v="1"/>
    <n v="388"/>
    <x v="4"/>
    <n v="5"/>
    <n v="4"/>
    <b v="1"/>
    <n v="380"/>
    <n v="125"/>
    <n v="505"/>
    <x v="4"/>
    <x v="0"/>
    <x v="1"/>
    <n v="14"/>
    <x v="3"/>
    <n v="3.2"/>
    <b v="0"/>
    <x v="0"/>
    <x v="0"/>
    <n v="2381"/>
    <x v="0"/>
    <x v="4"/>
    <x v="1"/>
    <x v="3"/>
  </r>
  <r>
    <x v="125"/>
    <x v="104"/>
    <s v="1/20/2024"/>
    <d v="2024-08-12T00:00:00"/>
    <x v="13"/>
    <m/>
    <n v="141"/>
    <s v="119-357"/>
    <x v="1"/>
    <x v="2"/>
    <x v="2"/>
    <n v="452"/>
    <x v="1"/>
    <n v="2"/>
    <n v="5"/>
    <b v="0"/>
    <n v="315"/>
    <n v="118"/>
    <n v="433"/>
    <x v="3"/>
    <x v="3"/>
    <x v="3"/>
    <n v="28"/>
    <x v="2"/>
    <n v="3"/>
    <b v="1"/>
    <x v="1"/>
    <x v="0"/>
    <n v="2159"/>
    <x v="0"/>
    <x v="1"/>
    <x v="3"/>
    <x v="2"/>
  </r>
  <r>
    <x v="126"/>
    <x v="105"/>
    <s v="11/18/2024"/>
    <d v="2024-02-12T00:00:00"/>
    <x v="19"/>
    <m/>
    <n v="323"/>
    <s v="119-357"/>
    <x v="1"/>
    <x v="2"/>
    <x v="2"/>
    <n v="368"/>
    <x v="2"/>
    <n v="4"/>
    <n v="4"/>
    <b v="1"/>
    <n v="968"/>
    <n v="24"/>
    <n v="992"/>
    <x v="4"/>
    <x v="1"/>
    <x v="2"/>
    <n v="30"/>
    <x v="2"/>
    <n v="3"/>
    <b v="1"/>
    <x v="1"/>
    <x v="0"/>
    <n v="119"/>
    <x v="2"/>
    <x v="4"/>
    <x v="4"/>
    <x v="0"/>
  </r>
  <r>
    <x v="127"/>
    <x v="91"/>
    <s v="6/17/2023"/>
    <s v="11/27/2024"/>
    <x v="4"/>
    <m/>
    <n v="34"/>
    <s v="17-34"/>
    <x v="0"/>
    <x v="2"/>
    <x v="2"/>
    <n v="325"/>
    <x v="0"/>
    <n v="2"/>
    <n v="5"/>
    <b v="1"/>
    <n v="757"/>
    <n v="35"/>
    <n v="792"/>
    <x v="2"/>
    <x v="2"/>
    <x v="2"/>
    <n v="81"/>
    <x v="0"/>
    <n v="4.5999999999999996"/>
    <b v="0"/>
    <x v="0"/>
    <x v="0"/>
    <n v="2798"/>
    <x v="0"/>
    <x v="0"/>
    <x v="1"/>
    <x v="0"/>
  </r>
  <r>
    <x v="128"/>
    <x v="106"/>
    <d v="2023-07-03T00:00:00"/>
    <d v="2024-06-12T00:00:00"/>
    <x v="10"/>
    <m/>
    <n v="202"/>
    <s v="119-357"/>
    <x v="1"/>
    <x v="1"/>
    <x v="1"/>
    <n v="42"/>
    <x v="2"/>
    <n v="4"/>
    <n v="2"/>
    <b v="0"/>
    <n v="560"/>
    <n v="98"/>
    <n v="658"/>
    <x v="6"/>
    <x v="1"/>
    <x v="2"/>
    <n v="90"/>
    <x v="0"/>
    <n v="3.8"/>
    <b v="0"/>
    <x v="0"/>
    <x v="0"/>
    <n v="496"/>
    <x v="2"/>
    <x v="3"/>
    <x v="2"/>
    <x v="3"/>
  </r>
  <r>
    <x v="129"/>
    <x v="13"/>
    <d v="2023-03-10T00:00:00"/>
    <d v="2024-11-12T00:00:00"/>
    <x v="1"/>
    <m/>
    <n v="49"/>
    <s v="34-51"/>
    <x v="2"/>
    <x v="1"/>
    <x v="1"/>
    <n v="344"/>
    <x v="4"/>
    <n v="3"/>
    <n v="1"/>
    <b v="0"/>
    <n v="456"/>
    <n v="196"/>
    <n v="652"/>
    <x v="6"/>
    <x v="2"/>
    <x v="2"/>
    <n v="83"/>
    <x v="0"/>
    <n v="5"/>
    <b v="0"/>
    <x v="0"/>
    <x v="0"/>
    <n v="3599"/>
    <x v="3"/>
    <x v="1"/>
    <x v="3"/>
    <x v="1"/>
  </r>
  <r>
    <x v="130"/>
    <x v="107"/>
    <s v="12/14/2024"/>
    <s v="11/23/2024"/>
    <x v="23"/>
    <m/>
    <n v="38"/>
    <s v="34-51"/>
    <x v="2"/>
    <x v="2"/>
    <x v="2"/>
    <n v="77"/>
    <x v="1"/>
    <n v="5"/>
    <n v="3"/>
    <b v="0"/>
    <n v="780"/>
    <n v="138"/>
    <n v="918"/>
    <x v="3"/>
    <x v="3"/>
    <x v="5"/>
    <n v="66"/>
    <x v="1"/>
    <n v="3.4"/>
    <b v="0"/>
    <x v="0"/>
    <x v="0"/>
    <n v="1752"/>
    <x v="1"/>
    <x v="4"/>
    <x v="2"/>
    <x v="3"/>
  </r>
  <r>
    <x v="131"/>
    <x v="1"/>
    <s v="11/14/2024"/>
    <s v="11/28/2024"/>
    <x v="19"/>
    <m/>
    <n v="33"/>
    <s v="17-34"/>
    <x v="0"/>
    <x v="0"/>
    <x v="0"/>
    <n v="237"/>
    <x v="5"/>
    <n v="5"/>
    <n v="3"/>
    <b v="1"/>
    <n v="168"/>
    <n v="18"/>
    <n v="186"/>
    <x v="4"/>
    <x v="3"/>
    <x v="2"/>
    <n v="32"/>
    <x v="2"/>
    <n v="3.5"/>
    <b v="1"/>
    <x v="1"/>
    <x v="0"/>
    <n v="3633"/>
    <x v="3"/>
    <x v="3"/>
    <x v="1"/>
    <x v="1"/>
  </r>
  <r>
    <x v="132"/>
    <x v="53"/>
    <d v="2023-08-02T00:00:00"/>
    <d v="2024-06-12T00:00:00"/>
    <x v="16"/>
    <m/>
    <n v="202"/>
    <s v="119-357"/>
    <x v="1"/>
    <x v="1"/>
    <x v="1"/>
    <n v="480"/>
    <x v="2"/>
    <n v="1"/>
    <n v="2"/>
    <b v="1"/>
    <n v="350"/>
    <n v="122"/>
    <n v="472"/>
    <x v="6"/>
    <x v="0"/>
    <x v="3"/>
    <n v="59"/>
    <x v="1"/>
    <n v="4.5999999999999996"/>
    <b v="0"/>
    <x v="0"/>
    <x v="0"/>
    <n v="3568"/>
    <x v="3"/>
    <x v="1"/>
    <x v="0"/>
    <x v="0"/>
  </r>
  <r>
    <x v="133"/>
    <x v="108"/>
    <d v="2023-01-09T00:00:00"/>
    <s v="11/25/2024"/>
    <x v="3"/>
    <m/>
    <n v="36"/>
    <s v="34-51"/>
    <x v="2"/>
    <x v="2"/>
    <x v="2"/>
    <n v="152"/>
    <x v="4"/>
    <n v="1"/>
    <n v="3"/>
    <b v="0"/>
    <n v="341"/>
    <n v="193"/>
    <n v="534"/>
    <x v="2"/>
    <x v="2"/>
    <x v="2"/>
    <n v="95"/>
    <x v="0"/>
    <n v="3.7"/>
    <b v="0"/>
    <x v="0"/>
    <x v="0"/>
    <n v="4361"/>
    <x v="4"/>
    <x v="0"/>
    <x v="3"/>
    <x v="3"/>
  </r>
  <r>
    <x v="134"/>
    <x v="109"/>
    <s v="10/15/2024"/>
    <s v="11/24/2024"/>
    <x v="15"/>
    <m/>
    <n v="37"/>
    <s v="34-51"/>
    <x v="2"/>
    <x v="1"/>
    <x v="1"/>
    <n v="308"/>
    <x v="1"/>
    <n v="2"/>
    <n v="3"/>
    <b v="0"/>
    <n v="392"/>
    <n v="151"/>
    <n v="543"/>
    <x v="1"/>
    <x v="1"/>
    <x v="1"/>
    <n v="27"/>
    <x v="2"/>
    <n v="4.2"/>
    <b v="1"/>
    <x v="1"/>
    <x v="0"/>
    <n v="1176"/>
    <x v="1"/>
    <x v="0"/>
    <x v="2"/>
    <x v="1"/>
  </r>
  <r>
    <x v="135"/>
    <x v="42"/>
    <s v="5/30/2024"/>
    <s v="11/27/2024"/>
    <x v="7"/>
    <m/>
    <n v="34"/>
    <s v="17-34"/>
    <x v="0"/>
    <x v="0"/>
    <x v="0"/>
    <n v="14"/>
    <x v="1"/>
    <n v="5"/>
    <n v="5"/>
    <b v="1"/>
    <n v="95"/>
    <n v="158"/>
    <n v="253"/>
    <x v="4"/>
    <x v="2"/>
    <x v="0"/>
    <n v="49"/>
    <x v="2"/>
    <n v="3.9"/>
    <b v="0"/>
    <x v="0"/>
    <x v="0"/>
    <n v="1849"/>
    <x v="1"/>
    <x v="4"/>
    <x v="2"/>
    <x v="1"/>
  </r>
  <r>
    <x v="136"/>
    <x v="110"/>
    <s v="1/23/2023"/>
    <s v="11/20/2024"/>
    <x v="3"/>
    <m/>
    <n v="41"/>
    <s v="34-51"/>
    <x v="2"/>
    <x v="1"/>
    <x v="1"/>
    <n v="233"/>
    <x v="1"/>
    <n v="5"/>
    <n v="6"/>
    <b v="1"/>
    <n v="186"/>
    <n v="129"/>
    <n v="315"/>
    <x v="3"/>
    <x v="1"/>
    <x v="0"/>
    <n v="38"/>
    <x v="2"/>
    <n v="4"/>
    <b v="1"/>
    <x v="1"/>
    <x v="0"/>
    <n v="3953"/>
    <x v="3"/>
    <x v="3"/>
    <x v="0"/>
    <x v="1"/>
  </r>
  <r>
    <x v="137"/>
    <x v="5"/>
    <s v="2/16/2024"/>
    <d v="2024-11-12T00:00:00"/>
    <x v="8"/>
    <m/>
    <n v="49"/>
    <s v="34-51"/>
    <x v="2"/>
    <x v="0"/>
    <x v="0"/>
    <n v="169"/>
    <x v="3"/>
    <n v="1"/>
    <n v="5"/>
    <b v="0"/>
    <n v="543"/>
    <n v="111"/>
    <n v="654"/>
    <x v="5"/>
    <x v="0"/>
    <x v="5"/>
    <n v="28"/>
    <x v="2"/>
    <n v="3.7"/>
    <b v="0"/>
    <x v="0"/>
    <x v="0"/>
    <n v="3277"/>
    <x v="3"/>
    <x v="2"/>
    <x v="4"/>
    <x v="1"/>
  </r>
  <r>
    <x v="138"/>
    <x v="111"/>
    <s v="12/18/2023"/>
    <s v="11/23/2024"/>
    <x v="21"/>
    <m/>
    <n v="38"/>
    <s v="34-51"/>
    <x v="2"/>
    <x v="0"/>
    <x v="0"/>
    <n v="358"/>
    <x v="0"/>
    <n v="2"/>
    <n v="3"/>
    <b v="1"/>
    <n v="858"/>
    <n v="65"/>
    <n v="923"/>
    <x v="5"/>
    <x v="1"/>
    <x v="2"/>
    <n v="5"/>
    <x v="3"/>
    <n v="4.5999999999999996"/>
    <b v="1"/>
    <x v="1"/>
    <x v="0"/>
    <n v="1572"/>
    <x v="1"/>
    <x v="3"/>
    <x v="3"/>
    <x v="3"/>
  </r>
  <r>
    <x v="139"/>
    <x v="94"/>
    <s v="11/24/2023"/>
    <d v="2024-11-12T00:00:00"/>
    <x v="12"/>
    <m/>
    <n v="49"/>
    <s v="34-51"/>
    <x v="2"/>
    <x v="1"/>
    <x v="1"/>
    <n v="404"/>
    <x v="1"/>
    <n v="4"/>
    <n v="6"/>
    <b v="0"/>
    <n v="906"/>
    <n v="43"/>
    <n v="949"/>
    <x v="3"/>
    <x v="0"/>
    <x v="1"/>
    <n v="59"/>
    <x v="1"/>
    <n v="4.9000000000000004"/>
    <b v="1"/>
    <x v="1"/>
    <x v="0"/>
    <n v="2676"/>
    <x v="0"/>
    <x v="4"/>
    <x v="1"/>
    <x v="2"/>
  </r>
  <r>
    <x v="140"/>
    <x v="112"/>
    <d v="2024-02-02T00:00:00"/>
    <d v="2024-11-12T00:00:00"/>
    <x v="8"/>
    <m/>
    <n v="49"/>
    <s v="34-51"/>
    <x v="2"/>
    <x v="2"/>
    <x v="2"/>
    <n v="131"/>
    <x v="5"/>
    <n v="5"/>
    <n v="3"/>
    <b v="1"/>
    <n v="808"/>
    <n v="48"/>
    <n v="856"/>
    <x v="2"/>
    <x v="0"/>
    <x v="0"/>
    <n v="55"/>
    <x v="1"/>
    <n v="3.3"/>
    <b v="1"/>
    <x v="1"/>
    <x v="0"/>
    <n v="3053"/>
    <x v="3"/>
    <x v="2"/>
    <x v="4"/>
    <x v="3"/>
  </r>
  <r>
    <x v="141"/>
    <x v="47"/>
    <s v="7/20/2024"/>
    <s v="11/23/2024"/>
    <x v="17"/>
    <m/>
    <n v="38"/>
    <s v="34-51"/>
    <x v="2"/>
    <x v="1"/>
    <x v="1"/>
    <n v="32"/>
    <x v="1"/>
    <n v="1"/>
    <n v="6"/>
    <b v="1"/>
    <n v="84"/>
    <n v="73"/>
    <n v="157"/>
    <x v="5"/>
    <x v="3"/>
    <x v="0"/>
    <n v="59"/>
    <x v="1"/>
    <n v="3.6"/>
    <b v="1"/>
    <x v="1"/>
    <x v="0"/>
    <n v="2620"/>
    <x v="0"/>
    <x v="1"/>
    <x v="0"/>
    <x v="2"/>
  </r>
  <r>
    <x v="142"/>
    <x v="113"/>
    <s v="11/21/2024"/>
    <d v="2024-07-12T00:00:00"/>
    <x v="19"/>
    <m/>
    <n v="172"/>
    <s v="119-357"/>
    <x v="1"/>
    <x v="0"/>
    <x v="0"/>
    <n v="478"/>
    <x v="0"/>
    <n v="5"/>
    <n v="3"/>
    <b v="1"/>
    <n v="780"/>
    <n v="78"/>
    <n v="858"/>
    <x v="2"/>
    <x v="0"/>
    <x v="3"/>
    <n v="66"/>
    <x v="1"/>
    <n v="4"/>
    <b v="0"/>
    <x v="0"/>
    <x v="0"/>
    <n v="4068"/>
    <x v="4"/>
    <x v="2"/>
    <x v="0"/>
    <x v="2"/>
  </r>
  <r>
    <x v="143"/>
    <x v="99"/>
    <s v="10/20/2024"/>
    <s v="12/16/2024"/>
    <x v="15"/>
    <m/>
    <n v="15"/>
    <s v="17-34"/>
    <x v="0"/>
    <x v="1"/>
    <x v="1"/>
    <n v="88"/>
    <x v="2"/>
    <n v="3"/>
    <n v="1"/>
    <b v="0"/>
    <n v="247"/>
    <n v="30"/>
    <n v="277"/>
    <x v="2"/>
    <x v="1"/>
    <x v="2"/>
    <n v="46"/>
    <x v="2"/>
    <n v="4.7"/>
    <b v="1"/>
    <x v="1"/>
    <x v="0"/>
    <n v="172"/>
    <x v="2"/>
    <x v="4"/>
    <x v="1"/>
    <x v="2"/>
  </r>
  <r>
    <x v="144"/>
    <x v="114"/>
    <d v="2024-11-02T00:00:00"/>
    <s v="11/27/2024"/>
    <x v="19"/>
    <m/>
    <n v="34"/>
    <s v="17-34"/>
    <x v="0"/>
    <x v="1"/>
    <x v="1"/>
    <n v="395"/>
    <x v="2"/>
    <n v="4"/>
    <n v="4"/>
    <b v="0"/>
    <n v="190"/>
    <n v="105"/>
    <n v="295"/>
    <x v="6"/>
    <x v="2"/>
    <x v="1"/>
    <n v="67"/>
    <x v="1"/>
    <n v="4.0999999999999996"/>
    <b v="0"/>
    <x v="0"/>
    <x v="0"/>
    <n v="1040"/>
    <x v="1"/>
    <x v="0"/>
    <x v="3"/>
    <x v="1"/>
  </r>
  <r>
    <x v="145"/>
    <x v="51"/>
    <s v="3/19/2023"/>
    <s v="11/20/2024"/>
    <x v="1"/>
    <m/>
    <n v="41"/>
    <s v="34-51"/>
    <x v="2"/>
    <x v="1"/>
    <x v="1"/>
    <n v="385"/>
    <x v="1"/>
    <n v="4"/>
    <n v="1"/>
    <b v="1"/>
    <n v="390"/>
    <n v="163"/>
    <n v="553"/>
    <x v="4"/>
    <x v="3"/>
    <x v="5"/>
    <n v="43"/>
    <x v="2"/>
    <n v="3.3"/>
    <b v="0"/>
    <x v="0"/>
    <x v="0"/>
    <n v="3574"/>
    <x v="3"/>
    <x v="2"/>
    <x v="1"/>
    <x v="3"/>
  </r>
  <r>
    <x v="146"/>
    <x v="115"/>
    <d v="2023-03-05T00:00:00"/>
    <s v="11/27/2024"/>
    <x v="1"/>
    <m/>
    <n v="34"/>
    <s v="17-34"/>
    <x v="0"/>
    <x v="1"/>
    <x v="1"/>
    <n v="280"/>
    <x v="2"/>
    <n v="4"/>
    <n v="5"/>
    <b v="1"/>
    <n v="203"/>
    <n v="50"/>
    <n v="253"/>
    <x v="6"/>
    <x v="0"/>
    <x v="3"/>
    <n v="12"/>
    <x v="3"/>
    <n v="3.4"/>
    <b v="1"/>
    <x v="1"/>
    <x v="0"/>
    <n v="3659"/>
    <x v="3"/>
    <x v="0"/>
    <x v="1"/>
    <x v="2"/>
  </r>
  <r>
    <x v="147"/>
    <x v="116"/>
    <s v="9/20/2023"/>
    <d v="2024-09-12T00:00:00"/>
    <x v="5"/>
    <m/>
    <n v="110"/>
    <s v="51-119"/>
    <x v="2"/>
    <x v="2"/>
    <x v="2"/>
    <n v="164"/>
    <x v="0"/>
    <n v="3"/>
    <n v="5"/>
    <b v="0"/>
    <n v="161"/>
    <n v="77"/>
    <n v="238"/>
    <x v="4"/>
    <x v="3"/>
    <x v="1"/>
    <n v="97"/>
    <x v="0"/>
    <n v="3.7"/>
    <b v="1"/>
    <x v="1"/>
    <x v="0"/>
    <n v="1991"/>
    <x v="1"/>
    <x v="3"/>
    <x v="3"/>
    <x v="0"/>
  </r>
  <r>
    <x v="148"/>
    <x v="117"/>
    <d v="2024-12-12T00:00:00"/>
    <s v="11/22/2024"/>
    <x v="23"/>
    <m/>
    <n v="39"/>
    <s v="34-51"/>
    <x v="2"/>
    <x v="1"/>
    <x v="1"/>
    <n v="433"/>
    <x v="4"/>
    <n v="5"/>
    <n v="4"/>
    <b v="0"/>
    <n v="350"/>
    <n v="2"/>
    <n v="352"/>
    <x v="5"/>
    <x v="3"/>
    <x v="3"/>
    <n v="41"/>
    <x v="2"/>
    <n v="3.1"/>
    <b v="1"/>
    <x v="1"/>
    <x v="0"/>
    <n v="2043"/>
    <x v="0"/>
    <x v="0"/>
    <x v="0"/>
    <x v="0"/>
  </r>
  <r>
    <x v="149"/>
    <x v="118"/>
    <d v="2024-12-01T00:00:00"/>
    <s v="11/28/2024"/>
    <x v="23"/>
    <m/>
    <n v="33"/>
    <s v="17-34"/>
    <x v="0"/>
    <x v="0"/>
    <x v="0"/>
    <n v="460"/>
    <x v="5"/>
    <n v="3"/>
    <n v="5"/>
    <b v="0"/>
    <n v="26"/>
    <n v="2"/>
    <n v="28"/>
    <x v="6"/>
    <x v="0"/>
    <x v="1"/>
    <n v="39"/>
    <x v="2"/>
    <n v="4.8"/>
    <b v="0"/>
    <x v="0"/>
    <x v="0"/>
    <n v="882"/>
    <x v="2"/>
    <x v="0"/>
    <x v="3"/>
    <x v="0"/>
  </r>
  <r>
    <x v="150"/>
    <x v="46"/>
    <s v="12/25/2022"/>
    <d v="2024-04-12T00:00:00"/>
    <x v="20"/>
    <m/>
    <n v="263"/>
    <s v="119-357"/>
    <x v="1"/>
    <x v="0"/>
    <x v="0"/>
    <n v="374"/>
    <x v="5"/>
    <n v="1"/>
    <n v="3"/>
    <b v="1"/>
    <n v="819"/>
    <n v="18"/>
    <n v="837"/>
    <x v="5"/>
    <x v="1"/>
    <x v="0"/>
    <n v="12"/>
    <x v="3"/>
    <n v="3.4"/>
    <b v="1"/>
    <x v="1"/>
    <x v="0"/>
    <n v="4243"/>
    <x v="4"/>
    <x v="3"/>
    <x v="1"/>
    <x v="2"/>
  </r>
  <r>
    <x v="151"/>
    <x v="25"/>
    <s v="2/20/2023"/>
    <d v="2024-11-12T00:00:00"/>
    <x v="2"/>
    <m/>
    <n v="49"/>
    <s v="34-51"/>
    <x v="2"/>
    <x v="1"/>
    <x v="1"/>
    <n v="147"/>
    <x v="6"/>
    <n v="5"/>
    <n v="4"/>
    <b v="0"/>
    <n v="27"/>
    <n v="175"/>
    <n v="202"/>
    <x v="5"/>
    <x v="0"/>
    <x v="0"/>
    <n v="78"/>
    <x v="0"/>
    <n v="4"/>
    <b v="1"/>
    <x v="1"/>
    <x v="0"/>
    <n v="2218"/>
    <x v="0"/>
    <x v="1"/>
    <x v="3"/>
    <x v="3"/>
  </r>
  <r>
    <x v="152"/>
    <x v="84"/>
    <d v="2024-01-12T00:00:00"/>
    <d v="2024-04-12T00:00:00"/>
    <x v="13"/>
    <m/>
    <n v="263"/>
    <s v="119-357"/>
    <x v="1"/>
    <x v="1"/>
    <x v="1"/>
    <n v="129"/>
    <x v="4"/>
    <n v="4"/>
    <n v="6"/>
    <b v="0"/>
    <n v="543"/>
    <n v="126"/>
    <n v="669"/>
    <x v="2"/>
    <x v="1"/>
    <x v="2"/>
    <n v="95"/>
    <x v="0"/>
    <n v="3.4"/>
    <b v="1"/>
    <x v="1"/>
    <x v="0"/>
    <n v="97"/>
    <x v="2"/>
    <x v="0"/>
    <x v="0"/>
    <x v="0"/>
  </r>
  <r>
    <x v="153"/>
    <x v="24"/>
    <s v="11/24/2024"/>
    <s v="12/14/2024"/>
    <x v="19"/>
    <m/>
    <n v="17"/>
    <s v="17-34"/>
    <x v="0"/>
    <x v="2"/>
    <x v="2"/>
    <n v="217"/>
    <x v="0"/>
    <n v="2"/>
    <n v="2"/>
    <b v="1"/>
    <n v="872"/>
    <n v="8"/>
    <n v="880"/>
    <x v="1"/>
    <x v="3"/>
    <x v="5"/>
    <n v="51"/>
    <x v="1"/>
    <n v="3.6"/>
    <b v="1"/>
    <x v="1"/>
    <x v="0"/>
    <n v="4928"/>
    <x v="4"/>
    <x v="3"/>
    <x v="0"/>
    <x v="0"/>
  </r>
  <r>
    <x v="154"/>
    <x v="119"/>
    <d v="2023-12-05T00:00:00"/>
    <s v="11/19/2024"/>
    <x v="21"/>
    <m/>
    <n v="42"/>
    <s v="34-51"/>
    <x v="2"/>
    <x v="0"/>
    <x v="0"/>
    <n v="426"/>
    <x v="1"/>
    <n v="4"/>
    <n v="1"/>
    <b v="0"/>
    <n v="606"/>
    <n v="135"/>
    <n v="741"/>
    <x v="0"/>
    <x v="0"/>
    <x v="1"/>
    <n v="50"/>
    <x v="2"/>
    <n v="3.8"/>
    <b v="1"/>
    <x v="1"/>
    <x v="0"/>
    <n v="1982"/>
    <x v="1"/>
    <x v="1"/>
    <x v="4"/>
    <x v="0"/>
  </r>
  <r>
    <x v="155"/>
    <x v="120"/>
    <s v="2/23/2023"/>
    <d v="2024-01-12T00:00:00"/>
    <x v="2"/>
    <m/>
    <n v="354"/>
    <s v="119-357"/>
    <x v="1"/>
    <x v="2"/>
    <x v="2"/>
    <n v="81"/>
    <x v="1"/>
    <n v="3"/>
    <n v="5"/>
    <b v="0"/>
    <n v="394"/>
    <n v="168"/>
    <n v="562"/>
    <x v="1"/>
    <x v="3"/>
    <x v="2"/>
    <n v="21"/>
    <x v="3"/>
    <n v="4.7"/>
    <b v="1"/>
    <x v="1"/>
    <x v="0"/>
    <n v="510"/>
    <x v="2"/>
    <x v="2"/>
    <x v="2"/>
    <x v="0"/>
  </r>
  <r>
    <x v="156"/>
    <x v="121"/>
    <d v="2023-05-05T00:00:00"/>
    <s v="11/28/2024"/>
    <x v="0"/>
    <m/>
    <n v="33"/>
    <s v="17-34"/>
    <x v="0"/>
    <x v="0"/>
    <x v="0"/>
    <n v="296"/>
    <x v="6"/>
    <n v="3"/>
    <n v="2"/>
    <b v="1"/>
    <n v="411"/>
    <n v="96"/>
    <n v="507"/>
    <x v="0"/>
    <x v="3"/>
    <x v="4"/>
    <n v="1"/>
    <x v="3"/>
    <n v="3.1"/>
    <b v="0"/>
    <x v="0"/>
    <x v="0"/>
    <n v="2508"/>
    <x v="0"/>
    <x v="4"/>
    <x v="2"/>
    <x v="1"/>
  </r>
  <r>
    <x v="157"/>
    <x v="58"/>
    <d v="2023-05-09T00:00:00"/>
    <s v="11/29/2024"/>
    <x v="0"/>
    <m/>
    <n v="32"/>
    <s v="17-34"/>
    <x v="0"/>
    <x v="2"/>
    <x v="2"/>
    <n v="466"/>
    <x v="2"/>
    <n v="3"/>
    <n v="2"/>
    <b v="0"/>
    <n v="977"/>
    <n v="94"/>
    <n v="1071"/>
    <x v="6"/>
    <x v="3"/>
    <x v="2"/>
    <n v="67"/>
    <x v="1"/>
    <n v="3.6"/>
    <b v="1"/>
    <x v="1"/>
    <x v="0"/>
    <n v="4004"/>
    <x v="4"/>
    <x v="0"/>
    <x v="0"/>
    <x v="3"/>
  </r>
  <r>
    <x v="158"/>
    <x v="26"/>
    <s v="12/19/2023"/>
    <s v="11/27/2024"/>
    <x v="21"/>
    <m/>
    <n v="34"/>
    <s v="17-34"/>
    <x v="0"/>
    <x v="1"/>
    <x v="1"/>
    <n v="424"/>
    <x v="4"/>
    <n v="5"/>
    <n v="2"/>
    <b v="0"/>
    <n v="406"/>
    <n v="150"/>
    <n v="556"/>
    <x v="1"/>
    <x v="1"/>
    <x v="3"/>
    <n v="50"/>
    <x v="2"/>
    <n v="3.5"/>
    <b v="0"/>
    <x v="0"/>
    <x v="0"/>
    <n v="494"/>
    <x v="2"/>
    <x v="2"/>
    <x v="1"/>
    <x v="0"/>
  </r>
  <r>
    <x v="159"/>
    <x v="122"/>
    <s v="10/17/2024"/>
    <d v="2024-03-12T00:00:00"/>
    <x v="15"/>
    <m/>
    <n v="294"/>
    <s v="119-357"/>
    <x v="1"/>
    <x v="2"/>
    <x v="2"/>
    <n v="233"/>
    <x v="2"/>
    <n v="2"/>
    <n v="5"/>
    <b v="1"/>
    <n v="781"/>
    <n v="23"/>
    <n v="804"/>
    <x v="6"/>
    <x v="2"/>
    <x v="0"/>
    <n v="89"/>
    <x v="0"/>
    <n v="3.3"/>
    <b v="0"/>
    <x v="0"/>
    <x v="0"/>
    <n v="460"/>
    <x v="2"/>
    <x v="4"/>
    <x v="3"/>
    <x v="2"/>
  </r>
  <r>
    <x v="160"/>
    <x v="123"/>
    <d v="2024-11-08T00:00:00"/>
    <s v="11/27/2024"/>
    <x v="19"/>
    <m/>
    <n v="34"/>
    <s v="17-34"/>
    <x v="0"/>
    <x v="1"/>
    <x v="1"/>
    <n v="413"/>
    <x v="5"/>
    <n v="1"/>
    <n v="6"/>
    <b v="1"/>
    <n v="330"/>
    <n v="63"/>
    <n v="393"/>
    <x v="0"/>
    <x v="0"/>
    <x v="5"/>
    <n v="50"/>
    <x v="2"/>
    <n v="4.0999999999999996"/>
    <b v="1"/>
    <x v="1"/>
    <x v="0"/>
    <n v="1416"/>
    <x v="1"/>
    <x v="2"/>
    <x v="3"/>
    <x v="0"/>
  </r>
  <r>
    <x v="161"/>
    <x v="4"/>
    <s v="9/30/2024"/>
    <s v="11/19/2024"/>
    <x v="9"/>
    <m/>
    <n v="42"/>
    <s v="34-51"/>
    <x v="2"/>
    <x v="0"/>
    <x v="0"/>
    <n v="278"/>
    <x v="0"/>
    <n v="1"/>
    <n v="5"/>
    <b v="1"/>
    <n v="163"/>
    <n v="88"/>
    <n v="251"/>
    <x v="4"/>
    <x v="0"/>
    <x v="2"/>
    <n v="62"/>
    <x v="1"/>
    <n v="3.2"/>
    <b v="0"/>
    <x v="0"/>
    <x v="0"/>
    <n v="4798"/>
    <x v="4"/>
    <x v="0"/>
    <x v="3"/>
    <x v="3"/>
  </r>
  <r>
    <x v="162"/>
    <x v="124"/>
    <s v="12/30/2022"/>
    <d v="2024-04-12T00:00:00"/>
    <x v="20"/>
    <m/>
    <n v="263"/>
    <s v="119-357"/>
    <x v="1"/>
    <x v="1"/>
    <x v="1"/>
    <n v="351"/>
    <x v="4"/>
    <n v="1"/>
    <n v="1"/>
    <b v="1"/>
    <n v="80"/>
    <n v="70"/>
    <n v="150"/>
    <x v="0"/>
    <x v="2"/>
    <x v="1"/>
    <n v="54"/>
    <x v="1"/>
    <n v="4.5"/>
    <b v="1"/>
    <x v="1"/>
    <x v="0"/>
    <n v="732"/>
    <x v="2"/>
    <x v="4"/>
    <x v="0"/>
    <x v="1"/>
  </r>
  <r>
    <x v="163"/>
    <x v="65"/>
    <d v="2024-04-04T00:00:00"/>
    <d v="2024-06-12T00:00:00"/>
    <x v="24"/>
    <m/>
    <n v="202"/>
    <s v="119-357"/>
    <x v="1"/>
    <x v="1"/>
    <x v="1"/>
    <n v="354"/>
    <x v="6"/>
    <n v="1"/>
    <n v="3"/>
    <b v="0"/>
    <n v="885"/>
    <n v="65"/>
    <n v="950"/>
    <x v="2"/>
    <x v="2"/>
    <x v="4"/>
    <n v="70"/>
    <x v="1"/>
    <n v="4.7"/>
    <b v="0"/>
    <x v="0"/>
    <x v="0"/>
    <n v="4008"/>
    <x v="4"/>
    <x v="2"/>
    <x v="2"/>
    <x v="3"/>
  </r>
  <r>
    <x v="164"/>
    <x v="4"/>
    <d v="2023-06-03T00:00:00"/>
    <d v="2024-04-12T00:00:00"/>
    <x v="4"/>
    <m/>
    <n v="263"/>
    <s v="119-357"/>
    <x v="1"/>
    <x v="1"/>
    <x v="1"/>
    <n v="192"/>
    <x v="5"/>
    <n v="5"/>
    <n v="4"/>
    <b v="0"/>
    <n v="123"/>
    <n v="34"/>
    <n v="157"/>
    <x v="3"/>
    <x v="3"/>
    <x v="4"/>
    <n v="73"/>
    <x v="1"/>
    <n v="3.8"/>
    <b v="1"/>
    <x v="1"/>
    <x v="0"/>
    <n v="4868"/>
    <x v="4"/>
    <x v="4"/>
    <x v="3"/>
    <x v="2"/>
  </r>
  <r>
    <x v="165"/>
    <x v="125"/>
    <s v="2/19/2023"/>
    <s v="12/18/2024"/>
    <x v="2"/>
    <m/>
    <n v="13"/>
    <s v="17-34"/>
    <x v="0"/>
    <x v="0"/>
    <x v="0"/>
    <n v="176"/>
    <x v="3"/>
    <n v="4"/>
    <n v="6"/>
    <b v="1"/>
    <n v="830"/>
    <n v="74"/>
    <n v="904"/>
    <x v="2"/>
    <x v="0"/>
    <x v="1"/>
    <n v="66"/>
    <x v="1"/>
    <n v="3.5"/>
    <b v="1"/>
    <x v="1"/>
    <x v="0"/>
    <n v="2600"/>
    <x v="0"/>
    <x v="4"/>
    <x v="0"/>
    <x v="1"/>
  </r>
  <r>
    <x v="166"/>
    <x v="126"/>
    <s v="10/18/2023"/>
    <s v="12/18/2024"/>
    <x v="22"/>
    <m/>
    <n v="13"/>
    <s v="17-34"/>
    <x v="0"/>
    <x v="0"/>
    <x v="0"/>
    <n v="482"/>
    <x v="5"/>
    <n v="1"/>
    <n v="4"/>
    <b v="1"/>
    <n v="770"/>
    <n v="129"/>
    <n v="899"/>
    <x v="1"/>
    <x v="0"/>
    <x v="2"/>
    <n v="0"/>
    <x v="3"/>
    <n v="3.7"/>
    <b v="1"/>
    <x v="1"/>
    <x v="0"/>
    <n v="3247"/>
    <x v="3"/>
    <x v="3"/>
    <x v="1"/>
    <x v="2"/>
  </r>
  <r>
    <x v="167"/>
    <x v="103"/>
    <s v="6/17/2024"/>
    <d v="2024-04-12T00:00:00"/>
    <x v="11"/>
    <m/>
    <n v="263"/>
    <s v="119-357"/>
    <x v="1"/>
    <x v="0"/>
    <x v="0"/>
    <n v="87"/>
    <x v="1"/>
    <n v="3"/>
    <n v="5"/>
    <b v="1"/>
    <n v="753"/>
    <n v="181"/>
    <n v="934"/>
    <x v="2"/>
    <x v="1"/>
    <x v="0"/>
    <n v="51"/>
    <x v="1"/>
    <n v="3.1"/>
    <b v="1"/>
    <x v="1"/>
    <x v="0"/>
    <n v="941"/>
    <x v="2"/>
    <x v="0"/>
    <x v="2"/>
    <x v="3"/>
  </r>
  <r>
    <x v="168"/>
    <x v="127"/>
    <s v="6/18/2024"/>
    <d v="2024-07-12T00:00:00"/>
    <x v="11"/>
    <m/>
    <n v="172"/>
    <s v="119-357"/>
    <x v="1"/>
    <x v="1"/>
    <x v="1"/>
    <n v="163"/>
    <x v="1"/>
    <n v="5"/>
    <n v="1"/>
    <b v="1"/>
    <n v="38"/>
    <n v="53"/>
    <n v="91"/>
    <x v="4"/>
    <x v="1"/>
    <x v="4"/>
    <n v="37"/>
    <x v="2"/>
    <n v="4.5999999999999996"/>
    <b v="0"/>
    <x v="0"/>
    <x v="0"/>
    <n v="1934"/>
    <x v="1"/>
    <x v="0"/>
    <x v="0"/>
    <x v="1"/>
  </r>
  <r>
    <x v="169"/>
    <x v="56"/>
    <s v="1/14/2024"/>
    <s v="12/13/2024"/>
    <x v="13"/>
    <m/>
    <n v="18"/>
    <s v="17-34"/>
    <x v="0"/>
    <x v="1"/>
    <x v="1"/>
    <n v="419"/>
    <x v="4"/>
    <n v="4"/>
    <n v="5"/>
    <b v="0"/>
    <n v="386"/>
    <n v="122"/>
    <n v="508"/>
    <x v="5"/>
    <x v="2"/>
    <x v="1"/>
    <n v="9"/>
    <x v="3"/>
    <n v="4.5999999999999996"/>
    <b v="0"/>
    <x v="0"/>
    <x v="0"/>
    <n v="4650"/>
    <x v="4"/>
    <x v="1"/>
    <x v="3"/>
    <x v="0"/>
  </r>
  <r>
    <x v="170"/>
    <x v="115"/>
    <d v="2023-04-04T00:00:00"/>
    <s v="11/27/2024"/>
    <x v="18"/>
    <m/>
    <n v="34"/>
    <s v="17-34"/>
    <x v="0"/>
    <x v="1"/>
    <x v="1"/>
    <n v="203"/>
    <x v="2"/>
    <n v="4"/>
    <n v="4"/>
    <b v="1"/>
    <n v="874"/>
    <n v="67"/>
    <n v="941"/>
    <x v="3"/>
    <x v="1"/>
    <x v="5"/>
    <n v="94"/>
    <x v="0"/>
    <n v="3.9"/>
    <b v="1"/>
    <x v="1"/>
    <x v="0"/>
    <n v="4450"/>
    <x v="4"/>
    <x v="0"/>
    <x v="0"/>
    <x v="3"/>
  </r>
  <r>
    <x v="171"/>
    <x v="47"/>
    <d v="2024-04-12T00:00:00"/>
    <d v="2024-01-12T00:00:00"/>
    <x v="24"/>
    <m/>
    <n v="354"/>
    <s v="119-357"/>
    <x v="1"/>
    <x v="0"/>
    <x v="0"/>
    <n v="405"/>
    <x v="5"/>
    <n v="4"/>
    <n v="3"/>
    <b v="1"/>
    <n v="695"/>
    <n v="85"/>
    <n v="780"/>
    <x v="4"/>
    <x v="2"/>
    <x v="5"/>
    <n v="42"/>
    <x v="2"/>
    <n v="3.7"/>
    <b v="0"/>
    <x v="0"/>
    <x v="0"/>
    <n v="2395"/>
    <x v="0"/>
    <x v="3"/>
    <x v="1"/>
    <x v="2"/>
  </r>
  <r>
    <x v="172"/>
    <x v="128"/>
    <d v="2023-03-11T00:00:00"/>
    <d v="2024-08-12T00:00:00"/>
    <x v="1"/>
    <m/>
    <n v="141"/>
    <s v="119-357"/>
    <x v="1"/>
    <x v="2"/>
    <x v="2"/>
    <n v="496"/>
    <x v="5"/>
    <n v="5"/>
    <n v="6"/>
    <b v="0"/>
    <n v="803"/>
    <n v="130"/>
    <n v="933"/>
    <x v="0"/>
    <x v="3"/>
    <x v="5"/>
    <n v="4"/>
    <x v="3"/>
    <n v="4.8"/>
    <b v="0"/>
    <x v="0"/>
    <x v="0"/>
    <n v="4504"/>
    <x v="4"/>
    <x v="2"/>
    <x v="3"/>
    <x v="2"/>
  </r>
  <r>
    <x v="173"/>
    <x v="129"/>
    <d v="2024-01-02T00:00:00"/>
    <s v="11/28/2024"/>
    <x v="13"/>
    <m/>
    <n v="33"/>
    <s v="17-34"/>
    <x v="0"/>
    <x v="2"/>
    <x v="2"/>
    <n v="328"/>
    <x v="2"/>
    <n v="2"/>
    <n v="2"/>
    <b v="0"/>
    <n v="268"/>
    <n v="50"/>
    <n v="318"/>
    <x v="5"/>
    <x v="1"/>
    <x v="2"/>
    <n v="3"/>
    <x v="3"/>
    <n v="4.4000000000000004"/>
    <b v="1"/>
    <x v="1"/>
    <x v="0"/>
    <n v="3015"/>
    <x v="3"/>
    <x v="3"/>
    <x v="2"/>
    <x v="1"/>
  </r>
  <r>
    <x v="174"/>
    <x v="114"/>
    <s v="4/28/2024"/>
    <s v="11/23/2024"/>
    <x v="24"/>
    <m/>
    <n v="38"/>
    <s v="34-51"/>
    <x v="2"/>
    <x v="0"/>
    <x v="0"/>
    <n v="85"/>
    <x v="1"/>
    <n v="5"/>
    <n v="1"/>
    <b v="0"/>
    <n v="429"/>
    <n v="52"/>
    <n v="481"/>
    <x v="2"/>
    <x v="0"/>
    <x v="1"/>
    <n v="16"/>
    <x v="3"/>
    <n v="3.8"/>
    <b v="0"/>
    <x v="0"/>
    <x v="0"/>
    <n v="4971"/>
    <x v="4"/>
    <x v="0"/>
    <x v="3"/>
    <x v="1"/>
  </r>
  <r>
    <x v="175"/>
    <x v="130"/>
    <s v="9/21/2024"/>
    <s v="12/17/2024"/>
    <x v="9"/>
    <m/>
    <n v="14"/>
    <s v="17-34"/>
    <x v="0"/>
    <x v="1"/>
    <x v="1"/>
    <n v="386"/>
    <x v="2"/>
    <n v="3"/>
    <n v="4"/>
    <b v="0"/>
    <n v="62"/>
    <n v="50"/>
    <n v="112"/>
    <x v="5"/>
    <x v="2"/>
    <x v="0"/>
    <n v="44"/>
    <x v="2"/>
    <n v="4.7"/>
    <b v="0"/>
    <x v="0"/>
    <x v="0"/>
    <n v="2377"/>
    <x v="0"/>
    <x v="0"/>
    <x v="0"/>
    <x v="2"/>
  </r>
  <r>
    <x v="176"/>
    <x v="105"/>
    <d v="2023-08-02T00:00:00"/>
    <d v="2024-08-12T00:00:00"/>
    <x v="16"/>
    <m/>
    <n v="141"/>
    <s v="119-357"/>
    <x v="1"/>
    <x v="0"/>
    <x v="0"/>
    <n v="245"/>
    <x v="0"/>
    <n v="3"/>
    <n v="4"/>
    <b v="0"/>
    <n v="831"/>
    <n v="15"/>
    <n v="846"/>
    <x v="1"/>
    <x v="0"/>
    <x v="1"/>
    <n v="64"/>
    <x v="1"/>
    <n v="4.9000000000000004"/>
    <b v="0"/>
    <x v="0"/>
    <x v="0"/>
    <n v="212"/>
    <x v="2"/>
    <x v="4"/>
    <x v="3"/>
    <x v="3"/>
  </r>
  <r>
    <x v="177"/>
    <x v="131"/>
    <s v="3/19/2023"/>
    <s v="12/16/2024"/>
    <x v="1"/>
    <m/>
    <n v="15"/>
    <s v="17-34"/>
    <x v="0"/>
    <x v="1"/>
    <x v="1"/>
    <n v="97"/>
    <x v="4"/>
    <n v="5"/>
    <n v="5"/>
    <b v="1"/>
    <n v="737"/>
    <n v="85"/>
    <n v="822"/>
    <x v="3"/>
    <x v="0"/>
    <x v="5"/>
    <n v="80"/>
    <x v="0"/>
    <n v="3.6"/>
    <b v="1"/>
    <x v="1"/>
    <x v="0"/>
    <n v="188"/>
    <x v="2"/>
    <x v="0"/>
    <x v="4"/>
    <x v="3"/>
  </r>
  <r>
    <x v="178"/>
    <x v="132"/>
    <d v="2023-04-04T00:00:00"/>
    <s v="11/20/2024"/>
    <x v="18"/>
    <m/>
    <n v="41"/>
    <s v="34-51"/>
    <x v="2"/>
    <x v="0"/>
    <x v="0"/>
    <n v="216"/>
    <x v="3"/>
    <n v="4"/>
    <n v="3"/>
    <b v="1"/>
    <n v="923"/>
    <n v="143"/>
    <n v="1066"/>
    <x v="0"/>
    <x v="2"/>
    <x v="2"/>
    <n v="20"/>
    <x v="3"/>
    <n v="3.4"/>
    <b v="0"/>
    <x v="0"/>
    <x v="0"/>
    <n v="4435"/>
    <x v="4"/>
    <x v="1"/>
    <x v="4"/>
    <x v="0"/>
  </r>
  <r>
    <x v="179"/>
    <x v="105"/>
    <d v="2023-07-02T00:00:00"/>
    <s v="11/22/2024"/>
    <x v="10"/>
    <m/>
    <n v="39"/>
    <s v="34-51"/>
    <x v="2"/>
    <x v="0"/>
    <x v="0"/>
    <n v="331"/>
    <x v="6"/>
    <n v="5"/>
    <n v="1"/>
    <b v="0"/>
    <n v="85"/>
    <n v="117"/>
    <n v="202"/>
    <x v="6"/>
    <x v="2"/>
    <x v="5"/>
    <n v="21"/>
    <x v="3"/>
    <n v="4.8"/>
    <b v="1"/>
    <x v="1"/>
    <x v="0"/>
    <n v="1454"/>
    <x v="1"/>
    <x v="2"/>
    <x v="1"/>
    <x v="3"/>
  </r>
  <r>
    <x v="180"/>
    <x v="18"/>
    <d v="2023-10-06T00:00:00"/>
    <s v="11/25/2024"/>
    <x v="22"/>
    <m/>
    <n v="36"/>
    <s v="34-51"/>
    <x v="2"/>
    <x v="1"/>
    <x v="1"/>
    <n v="451"/>
    <x v="2"/>
    <n v="2"/>
    <n v="3"/>
    <b v="0"/>
    <n v="59"/>
    <n v="38"/>
    <n v="97"/>
    <x v="5"/>
    <x v="2"/>
    <x v="1"/>
    <n v="94"/>
    <x v="0"/>
    <n v="3"/>
    <b v="1"/>
    <x v="1"/>
    <x v="0"/>
    <n v="2841"/>
    <x v="0"/>
    <x v="3"/>
    <x v="3"/>
    <x v="1"/>
  </r>
  <r>
    <x v="181"/>
    <x v="40"/>
    <s v="5/19/2024"/>
    <s v="12/14/2024"/>
    <x v="7"/>
    <m/>
    <n v="17"/>
    <s v="17-34"/>
    <x v="0"/>
    <x v="0"/>
    <x v="0"/>
    <n v="326"/>
    <x v="0"/>
    <n v="5"/>
    <n v="1"/>
    <b v="0"/>
    <n v="590"/>
    <n v="105"/>
    <n v="695"/>
    <x v="6"/>
    <x v="0"/>
    <x v="0"/>
    <n v="56"/>
    <x v="1"/>
    <n v="3.3"/>
    <b v="0"/>
    <x v="0"/>
    <x v="0"/>
    <n v="1626"/>
    <x v="1"/>
    <x v="0"/>
    <x v="1"/>
    <x v="3"/>
  </r>
  <r>
    <x v="182"/>
    <x v="133"/>
    <s v="2/20/2024"/>
    <s v="12/14/2024"/>
    <x v="8"/>
    <m/>
    <n v="17"/>
    <s v="17-34"/>
    <x v="0"/>
    <x v="2"/>
    <x v="2"/>
    <n v="358"/>
    <x v="1"/>
    <n v="3"/>
    <n v="1"/>
    <b v="0"/>
    <n v="348"/>
    <n v="49"/>
    <n v="397"/>
    <x v="6"/>
    <x v="1"/>
    <x v="0"/>
    <n v="14"/>
    <x v="3"/>
    <n v="4.2"/>
    <b v="0"/>
    <x v="0"/>
    <x v="0"/>
    <n v="111"/>
    <x v="2"/>
    <x v="1"/>
    <x v="0"/>
    <x v="2"/>
  </r>
  <r>
    <x v="183"/>
    <x v="114"/>
    <s v="3/13/2023"/>
    <s v="11/29/2024"/>
    <x v="1"/>
    <m/>
    <n v="32"/>
    <s v="17-34"/>
    <x v="0"/>
    <x v="2"/>
    <x v="2"/>
    <n v="91"/>
    <x v="0"/>
    <n v="2"/>
    <n v="1"/>
    <b v="1"/>
    <n v="561"/>
    <n v="153"/>
    <n v="714"/>
    <x v="1"/>
    <x v="3"/>
    <x v="4"/>
    <n v="7"/>
    <x v="3"/>
    <n v="4.0999999999999996"/>
    <b v="0"/>
    <x v="0"/>
    <x v="0"/>
    <n v="450"/>
    <x v="2"/>
    <x v="4"/>
    <x v="4"/>
    <x v="2"/>
  </r>
  <r>
    <x v="184"/>
    <x v="134"/>
    <s v="10/28/2023"/>
    <s v="12/18/2024"/>
    <x v="22"/>
    <m/>
    <n v="13"/>
    <s v="17-34"/>
    <x v="0"/>
    <x v="0"/>
    <x v="0"/>
    <n v="478"/>
    <x v="0"/>
    <n v="2"/>
    <n v="2"/>
    <b v="1"/>
    <n v="214"/>
    <n v="191"/>
    <n v="405"/>
    <x v="2"/>
    <x v="1"/>
    <x v="3"/>
    <n v="44"/>
    <x v="2"/>
    <n v="3.6"/>
    <b v="0"/>
    <x v="0"/>
    <x v="0"/>
    <n v="3325"/>
    <x v="3"/>
    <x v="1"/>
    <x v="0"/>
    <x v="3"/>
  </r>
  <r>
    <x v="185"/>
    <x v="18"/>
    <s v="2/25/2023"/>
    <s v="11/22/2024"/>
    <x v="2"/>
    <m/>
    <n v="39"/>
    <s v="34-51"/>
    <x v="2"/>
    <x v="0"/>
    <x v="0"/>
    <n v="16"/>
    <x v="3"/>
    <n v="3"/>
    <n v="4"/>
    <b v="0"/>
    <n v="964"/>
    <n v="111"/>
    <n v="1075"/>
    <x v="6"/>
    <x v="0"/>
    <x v="2"/>
    <n v="52"/>
    <x v="1"/>
    <n v="3.1"/>
    <b v="1"/>
    <x v="1"/>
    <x v="0"/>
    <n v="3059"/>
    <x v="3"/>
    <x v="4"/>
    <x v="2"/>
    <x v="2"/>
  </r>
  <r>
    <x v="186"/>
    <x v="70"/>
    <s v="10/17/2023"/>
    <d v="2024-08-12T00:00:00"/>
    <x v="22"/>
    <m/>
    <n v="141"/>
    <s v="119-357"/>
    <x v="1"/>
    <x v="1"/>
    <x v="1"/>
    <n v="44"/>
    <x v="5"/>
    <n v="2"/>
    <n v="1"/>
    <b v="1"/>
    <n v="897"/>
    <n v="62"/>
    <n v="959"/>
    <x v="5"/>
    <x v="0"/>
    <x v="4"/>
    <n v="18"/>
    <x v="3"/>
    <n v="4.4000000000000004"/>
    <b v="0"/>
    <x v="0"/>
    <x v="0"/>
    <n v="1065"/>
    <x v="1"/>
    <x v="0"/>
    <x v="0"/>
    <x v="3"/>
  </r>
  <r>
    <x v="187"/>
    <x v="38"/>
    <s v="8/25/2024"/>
    <s v="11/21/2024"/>
    <x v="6"/>
    <m/>
    <n v="40"/>
    <s v="34-51"/>
    <x v="2"/>
    <x v="1"/>
    <x v="1"/>
    <n v="100"/>
    <x v="5"/>
    <n v="4"/>
    <n v="1"/>
    <b v="1"/>
    <n v="983"/>
    <n v="191"/>
    <n v="1174"/>
    <x v="6"/>
    <x v="0"/>
    <x v="2"/>
    <n v="53"/>
    <x v="1"/>
    <n v="4.5"/>
    <b v="0"/>
    <x v="0"/>
    <x v="0"/>
    <n v="2575"/>
    <x v="0"/>
    <x v="4"/>
    <x v="2"/>
    <x v="3"/>
  </r>
  <r>
    <x v="188"/>
    <x v="92"/>
    <s v="4/19/2023"/>
    <d v="2024-05-12T00:00:00"/>
    <x v="18"/>
    <m/>
    <n v="233"/>
    <s v="119-357"/>
    <x v="1"/>
    <x v="1"/>
    <x v="1"/>
    <n v="44"/>
    <x v="1"/>
    <n v="5"/>
    <n v="4"/>
    <b v="1"/>
    <n v="432"/>
    <n v="73"/>
    <n v="505"/>
    <x v="2"/>
    <x v="0"/>
    <x v="4"/>
    <n v="88"/>
    <x v="0"/>
    <n v="4.5999999999999996"/>
    <b v="0"/>
    <x v="0"/>
    <x v="0"/>
    <n v="1690"/>
    <x v="1"/>
    <x v="3"/>
    <x v="0"/>
    <x v="1"/>
  </r>
  <r>
    <x v="189"/>
    <x v="135"/>
    <s v="2/23/2024"/>
    <s v="11/27/2024"/>
    <x v="8"/>
    <m/>
    <n v="34"/>
    <s v="17-34"/>
    <x v="0"/>
    <x v="1"/>
    <x v="1"/>
    <n v="37"/>
    <x v="5"/>
    <n v="3"/>
    <n v="1"/>
    <b v="1"/>
    <n v="881"/>
    <n v="189"/>
    <n v="1070"/>
    <x v="1"/>
    <x v="1"/>
    <x v="5"/>
    <n v="32"/>
    <x v="2"/>
    <n v="3.9"/>
    <b v="0"/>
    <x v="0"/>
    <x v="0"/>
    <n v="1382"/>
    <x v="1"/>
    <x v="0"/>
    <x v="0"/>
    <x v="2"/>
  </r>
  <r>
    <x v="190"/>
    <x v="136"/>
    <s v="6/18/2023"/>
    <d v="2024-04-12T00:00:00"/>
    <x v="4"/>
    <m/>
    <n v="263"/>
    <s v="119-357"/>
    <x v="1"/>
    <x v="2"/>
    <x v="2"/>
    <n v="48"/>
    <x v="0"/>
    <n v="5"/>
    <n v="2"/>
    <b v="0"/>
    <n v="331"/>
    <n v="93"/>
    <n v="424"/>
    <x v="0"/>
    <x v="3"/>
    <x v="5"/>
    <n v="66"/>
    <x v="1"/>
    <n v="3.7"/>
    <b v="0"/>
    <x v="0"/>
    <x v="0"/>
    <n v="1050"/>
    <x v="1"/>
    <x v="3"/>
    <x v="1"/>
    <x v="0"/>
  </r>
  <r>
    <x v="191"/>
    <x v="119"/>
    <s v="3/26/2024"/>
    <s v="11/27/2024"/>
    <x v="14"/>
    <m/>
    <n v="34"/>
    <s v="17-34"/>
    <x v="0"/>
    <x v="0"/>
    <x v="0"/>
    <n v="371"/>
    <x v="6"/>
    <n v="1"/>
    <n v="1"/>
    <b v="1"/>
    <n v="819"/>
    <n v="71"/>
    <n v="890"/>
    <x v="1"/>
    <x v="0"/>
    <x v="3"/>
    <n v="36"/>
    <x v="2"/>
    <n v="4.0999999999999996"/>
    <b v="1"/>
    <x v="1"/>
    <x v="0"/>
    <n v="2328"/>
    <x v="0"/>
    <x v="1"/>
    <x v="3"/>
    <x v="0"/>
  </r>
  <r>
    <x v="192"/>
    <x v="137"/>
    <s v="12/18/2024"/>
    <d v="2024-10-12T00:00:00"/>
    <x v="23"/>
    <m/>
    <n v="80"/>
    <s v="51-119"/>
    <x v="2"/>
    <x v="0"/>
    <x v="0"/>
    <n v="176"/>
    <x v="0"/>
    <n v="5"/>
    <n v="1"/>
    <b v="1"/>
    <n v="936"/>
    <n v="11"/>
    <n v="947"/>
    <x v="6"/>
    <x v="3"/>
    <x v="4"/>
    <n v="42"/>
    <x v="2"/>
    <n v="3.2"/>
    <b v="0"/>
    <x v="0"/>
    <x v="0"/>
    <n v="4414"/>
    <x v="4"/>
    <x v="0"/>
    <x v="0"/>
    <x v="0"/>
  </r>
  <r>
    <x v="193"/>
    <x v="104"/>
    <s v="11/16/2024"/>
    <s v="11/24/2024"/>
    <x v="19"/>
    <m/>
    <n v="37"/>
    <s v="34-51"/>
    <x v="2"/>
    <x v="2"/>
    <x v="2"/>
    <n v="312"/>
    <x v="1"/>
    <n v="4"/>
    <n v="4"/>
    <b v="0"/>
    <n v="321"/>
    <n v="19"/>
    <n v="340"/>
    <x v="4"/>
    <x v="0"/>
    <x v="3"/>
    <n v="18"/>
    <x v="3"/>
    <n v="4.3"/>
    <b v="1"/>
    <x v="1"/>
    <x v="0"/>
    <n v="3980"/>
    <x v="3"/>
    <x v="3"/>
    <x v="1"/>
    <x v="1"/>
  </r>
  <r>
    <x v="194"/>
    <x v="138"/>
    <s v="10/21/2024"/>
    <s v="11/24/2024"/>
    <x v="15"/>
    <m/>
    <n v="37"/>
    <s v="34-51"/>
    <x v="2"/>
    <x v="0"/>
    <x v="0"/>
    <n v="375"/>
    <x v="6"/>
    <n v="1"/>
    <n v="1"/>
    <b v="1"/>
    <n v="244"/>
    <n v="106"/>
    <n v="350"/>
    <x v="3"/>
    <x v="0"/>
    <x v="5"/>
    <n v="16"/>
    <x v="3"/>
    <n v="3.9"/>
    <b v="1"/>
    <x v="1"/>
    <x v="0"/>
    <n v="3596"/>
    <x v="3"/>
    <x v="0"/>
    <x v="1"/>
    <x v="0"/>
  </r>
  <r>
    <x v="195"/>
    <x v="135"/>
    <s v="1/26/2024"/>
    <s v="11/29/2024"/>
    <x v="13"/>
    <m/>
    <n v="32"/>
    <s v="17-34"/>
    <x v="0"/>
    <x v="2"/>
    <x v="2"/>
    <n v="134"/>
    <x v="2"/>
    <n v="3"/>
    <n v="5"/>
    <b v="1"/>
    <n v="826"/>
    <n v="160"/>
    <n v="986"/>
    <x v="6"/>
    <x v="3"/>
    <x v="4"/>
    <n v="96"/>
    <x v="0"/>
    <n v="3.6"/>
    <b v="1"/>
    <x v="1"/>
    <x v="0"/>
    <n v="1150"/>
    <x v="1"/>
    <x v="0"/>
    <x v="1"/>
    <x v="0"/>
  </r>
  <r>
    <x v="196"/>
    <x v="106"/>
    <s v="9/24/2023"/>
    <s v="12/15/2024"/>
    <x v="5"/>
    <m/>
    <n v="16"/>
    <s v="17-34"/>
    <x v="0"/>
    <x v="0"/>
    <x v="0"/>
    <n v="91"/>
    <x v="1"/>
    <n v="5"/>
    <n v="1"/>
    <b v="0"/>
    <n v="159"/>
    <n v="14"/>
    <n v="173"/>
    <x v="2"/>
    <x v="0"/>
    <x v="3"/>
    <n v="85"/>
    <x v="0"/>
    <n v="4.4000000000000004"/>
    <b v="0"/>
    <x v="0"/>
    <x v="0"/>
    <n v="1858"/>
    <x v="1"/>
    <x v="2"/>
    <x v="0"/>
    <x v="0"/>
  </r>
  <r>
    <x v="197"/>
    <x v="88"/>
    <d v="2024-07-02T00:00:00"/>
    <s v="12/17/2024"/>
    <x v="17"/>
    <m/>
    <n v="14"/>
    <s v="17-34"/>
    <x v="0"/>
    <x v="0"/>
    <x v="0"/>
    <n v="359"/>
    <x v="4"/>
    <n v="2"/>
    <n v="6"/>
    <b v="0"/>
    <n v="305"/>
    <n v="81"/>
    <n v="386"/>
    <x v="4"/>
    <x v="3"/>
    <x v="1"/>
    <n v="28"/>
    <x v="2"/>
    <n v="3.3"/>
    <b v="0"/>
    <x v="0"/>
    <x v="0"/>
    <n v="1926"/>
    <x v="1"/>
    <x v="1"/>
    <x v="4"/>
    <x v="2"/>
  </r>
  <r>
    <x v="198"/>
    <x v="139"/>
    <d v="2023-06-07T00:00:00"/>
    <s v="11/29/2024"/>
    <x v="4"/>
    <m/>
    <n v="32"/>
    <s v="17-34"/>
    <x v="0"/>
    <x v="2"/>
    <x v="2"/>
    <n v="172"/>
    <x v="5"/>
    <n v="2"/>
    <n v="6"/>
    <b v="0"/>
    <n v="841"/>
    <n v="83"/>
    <n v="924"/>
    <x v="2"/>
    <x v="0"/>
    <x v="5"/>
    <n v="44"/>
    <x v="2"/>
    <n v="5"/>
    <b v="1"/>
    <x v="1"/>
    <x v="0"/>
    <n v="2933"/>
    <x v="0"/>
    <x v="4"/>
    <x v="1"/>
    <x v="1"/>
  </r>
  <r>
    <x v="199"/>
    <x v="140"/>
    <s v="7/17/2024"/>
    <d v="2024-02-12T00:00:00"/>
    <x v="17"/>
    <m/>
    <n v="323"/>
    <s v="119-357"/>
    <x v="1"/>
    <x v="1"/>
    <x v="1"/>
    <n v="490"/>
    <x v="5"/>
    <n v="3"/>
    <n v="3"/>
    <b v="1"/>
    <n v="123"/>
    <n v="183"/>
    <n v="306"/>
    <x v="6"/>
    <x v="3"/>
    <x v="1"/>
    <n v="45"/>
    <x v="2"/>
    <n v="4.4000000000000004"/>
    <b v="0"/>
    <x v="0"/>
    <x v="0"/>
    <n v="2397"/>
    <x v="0"/>
    <x v="1"/>
    <x v="2"/>
    <x v="1"/>
  </r>
  <r>
    <x v="200"/>
    <x v="141"/>
    <s v="10/27/2024"/>
    <s v="11/20/2024"/>
    <x v="15"/>
    <m/>
    <n v="41"/>
    <s v="34-51"/>
    <x v="2"/>
    <x v="1"/>
    <x v="1"/>
    <n v="16"/>
    <x v="6"/>
    <n v="1"/>
    <n v="5"/>
    <b v="1"/>
    <n v="803"/>
    <n v="196"/>
    <n v="999"/>
    <x v="4"/>
    <x v="3"/>
    <x v="0"/>
    <n v="90"/>
    <x v="0"/>
    <n v="4.3"/>
    <b v="1"/>
    <x v="1"/>
    <x v="0"/>
    <n v="1946"/>
    <x v="1"/>
    <x v="2"/>
    <x v="3"/>
    <x v="0"/>
  </r>
  <r>
    <x v="201"/>
    <x v="84"/>
    <d v="2024-04-07T00:00:00"/>
    <s v="12/14/2024"/>
    <x v="24"/>
    <m/>
    <n v="17"/>
    <s v="17-34"/>
    <x v="0"/>
    <x v="1"/>
    <x v="1"/>
    <n v="291"/>
    <x v="2"/>
    <n v="2"/>
    <n v="1"/>
    <b v="1"/>
    <n v="380"/>
    <n v="106"/>
    <n v="486"/>
    <x v="1"/>
    <x v="0"/>
    <x v="3"/>
    <n v="22"/>
    <x v="3"/>
    <n v="4.0999999999999996"/>
    <b v="0"/>
    <x v="0"/>
    <x v="0"/>
    <n v="2576"/>
    <x v="0"/>
    <x v="2"/>
    <x v="3"/>
    <x v="1"/>
  </r>
  <r>
    <x v="202"/>
    <x v="72"/>
    <s v="8/13/2024"/>
    <d v="2024-09-12T00:00:00"/>
    <x v="6"/>
    <m/>
    <n v="110"/>
    <s v="51-119"/>
    <x v="2"/>
    <x v="1"/>
    <x v="1"/>
    <n v="119"/>
    <x v="6"/>
    <n v="2"/>
    <n v="5"/>
    <b v="1"/>
    <n v="344"/>
    <n v="93"/>
    <n v="437"/>
    <x v="5"/>
    <x v="1"/>
    <x v="0"/>
    <n v="0"/>
    <x v="3"/>
    <n v="4.2"/>
    <b v="0"/>
    <x v="0"/>
    <x v="0"/>
    <n v="2259"/>
    <x v="0"/>
    <x v="4"/>
    <x v="3"/>
    <x v="0"/>
  </r>
  <r>
    <x v="203"/>
    <x v="97"/>
    <d v="2024-05-05T00:00:00"/>
    <d v="2024-04-12T00:00:00"/>
    <x v="7"/>
    <m/>
    <n v="263"/>
    <s v="119-357"/>
    <x v="1"/>
    <x v="1"/>
    <x v="1"/>
    <n v="35"/>
    <x v="0"/>
    <n v="2"/>
    <n v="3"/>
    <b v="1"/>
    <n v="908"/>
    <n v="128"/>
    <n v="1036"/>
    <x v="0"/>
    <x v="0"/>
    <x v="3"/>
    <n v="86"/>
    <x v="0"/>
    <n v="3.2"/>
    <b v="1"/>
    <x v="1"/>
    <x v="0"/>
    <n v="1068"/>
    <x v="1"/>
    <x v="4"/>
    <x v="0"/>
    <x v="1"/>
  </r>
  <r>
    <x v="204"/>
    <x v="142"/>
    <d v="2023-04-12T00:00:00"/>
    <s v="11/24/2024"/>
    <x v="18"/>
    <m/>
    <n v="37"/>
    <s v="34-51"/>
    <x v="2"/>
    <x v="0"/>
    <x v="0"/>
    <n v="88"/>
    <x v="1"/>
    <n v="4"/>
    <n v="6"/>
    <b v="1"/>
    <n v="782"/>
    <n v="180"/>
    <n v="962"/>
    <x v="0"/>
    <x v="1"/>
    <x v="5"/>
    <n v="86"/>
    <x v="0"/>
    <n v="5"/>
    <b v="1"/>
    <x v="1"/>
    <x v="0"/>
    <n v="2928"/>
    <x v="0"/>
    <x v="2"/>
    <x v="3"/>
    <x v="0"/>
  </r>
  <r>
    <x v="205"/>
    <x v="143"/>
    <d v="2023-03-11T00:00:00"/>
    <s v="11/21/2024"/>
    <x v="1"/>
    <m/>
    <n v="40"/>
    <s v="34-51"/>
    <x v="2"/>
    <x v="0"/>
    <x v="0"/>
    <n v="312"/>
    <x v="2"/>
    <n v="4"/>
    <n v="1"/>
    <b v="0"/>
    <n v="769"/>
    <n v="140"/>
    <n v="909"/>
    <x v="2"/>
    <x v="1"/>
    <x v="2"/>
    <n v="94"/>
    <x v="0"/>
    <n v="4.8"/>
    <b v="1"/>
    <x v="1"/>
    <x v="0"/>
    <n v="3674"/>
    <x v="3"/>
    <x v="2"/>
    <x v="3"/>
    <x v="1"/>
  </r>
  <r>
    <x v="206"/>
    <x v="144"/>
    <s v="2/22/2024"/>
    <s v="12/17/2024"/>
    <x v="8"/>
    <m/>
    <n v="14"/>
    <s v="17-34"/>
    <x v="0"/>
    <x v="2"/>
    <x v="2"/>
    <n v="238"/>
    <x v="2"/>
    <n v="4"/>
    <n v="1"/>
    <b v="1"/>
    <n v="233"/>
    <n v="102"/>
    <n v="335"/>
    <x v="1"/>
    <x v="1"/>
    <x v="0"/>
    <n v="78"/>
    <x v="0"/>
    <n v="3.1"/>
    <b v="0"/>
    <x v="0"/>
    <x v="0"/>
    <n v="130"/>
    <x v="2"/>
    <x v="2"/>
    <x v="4"/>
    <x v="0"/>
  </r>
  <r>
    <x v="207"/>
    <x v="145"/>
    <d v="2024-12-01T00:00:00"/>
    <d v="2024-11-12T00:00:00"/>
    <x v="23"/>
    <m/>
    <n v="49"/>
    <s v="34-51"/>
    <x v="2"/>
    <x v="1"/>
    <x v="1"/>
    <n v="132"/>
    <x v="0"/>
    <n v="4"/>
    <n v="6"/>
    <b v="1"/>
    <n v="170"/>
    <n v="164"/>
    <n v="334"/>
    <x v="6"/>
    <x v="1"/>
    <x v="4"/>
    <n v="71"/>
    <x v="1"/>
    <n v="3.3"/>
    <b v="1"/>
    <x v="1"/>
    <x v="0"/>
    <n v="4873"/>
    <x v="4"/>
    <x v="3"/>
    <x v="3"/>
    <x v="2"/>
  </r>
  <r>
    <x v="208"/>
    <x v="25"/>
    <s v="5/14/2023"/>
    <d v="2024-09-12T00:00:00"/>
    <x v="0"/>
    <m/>
    <n v="110"/>
    <s v="51-119"/>
    <x v="2"/>
    <x v="1"/>
    <x v="1"/>
    <n v="456"/>
    <x v="5"/>
    <n v="1"/>
    <n v="6"/>
    <b v="1"/>
    <n v="945"/>
    <n v="114"/>
    <n v="1059"/>
    <x v="2"/>
    <x v="2"/>
    <x v="1"/>
    <n v="44"/>
    <x v="2"/>
    <n v="3"/>
    <b v="0"/>
    <x v="0"/>
    <x v="0"/>
    <n v="96"/>
    <x v="2"/>
    <x v="0"/>
    <x v="4"/>
    <x v="0"/>
  </r>
  <r>
    <x v="209"/>
    <x v="146"/>
    <d v="2023-08-06T00:00:00"/>
    <d v="2024-11-12T00:00:00"/>
    <x v="16"/>
    <m/>
    <n v="49"/>
    <s v="34-51"/>
    <x v="2"/>
    <x v="1"/>
    <x v="1"/>
    <n v="281"/>
    <x v="0"/>
    <n v="5"/>
    <n v="6"/>
    <b v="1"/>
    <n v="945"/>
    <n v="108"/>
    <n v="1053"/>
    <x v="5"/>
    <x v="0"/>
    <x v="4"/>
    <n v="98"/>
    <x v="0"/>
    <n v="3.8"/>
    <b v="1"/>
    <x v="1"/>
    <x v="0"/>
    <n v="110"/>
    <x v="2"/>
    <x v="3"/>
    <x v="2"/>
    <x v="3"/>
  </r>
  <r>
    <x v="210"/>
    <x v="147"/>
    <d v="2024-08-08T00:00:00"/>
    <s v="11/23/2024"/>
    <x v="6"/>
    <m/>
    <n v="38"/>
    <s v="34-51"/>
    <x v="2"/>
    <x v="1"/>
    <x v="1"/>
    <n v="281"/>
    <x v="4"/>
    <n v="5"/>
    <n v="3"/>
    <b v="0"/>
    <n v="217"/>
    <n v="162"/>
    <n v="379"/>
    <x v="0"/>
    <x v="1"/>
    <x v="2"/>
    <n v="0"/>
    <x v="3"/>
    <n v="3.4"/>
    <b v="0"/>
    <x v="0"/>
    <x v="0"/>
    <n v="225"/>
    <x v="2"/>
    <x v="0"/>
    <x v="3"/>
    <x v="0"/>
  </r>
  <r>
    <x v="211"/>
    <x v="32"/>
    <s v="11/26/2023"/>
    <d v="2024-05-12T00:00:00"/>
    <x v="12"/>
    <m/>
    <n v="233"/>
    <s v="119-357"/>
    <x v="1"/>
    <x v="1"/>
    <x v="1"/>
    <n v="73"/>
    <x v="0"/>
    <n v="1"/>
    <n v="1"/>
    <b v="1"/>
    <n v="664"/>
    <n v="123"/>
    <n v="787"/>
    <x v="4"/>
    <x v="1"/>
    <x v="1"/>
    <n v="70"/>
    <x v="1"/>
    <n v="4.4000000000000004"/>
    <b v="1"/>
    <x v="1"/>
    <x v="0"/>
    <n v="4083"/>
    <x v="4"/>
    <x v="2"/>
    <x v="1"/>
    <x v="0"/>
  </r>
  <r>
    <x v="212"/>
    <x v="84"/>
    <s v="6/18/2024"/>
    <d v="2024-09-12T00:00:00"/>
    <x v="11"/>
    <m/>
    <n v="110"/>
    <s v="51-119"/>
    <x v="2"/>
    <x v="1"/>
    <x v="1"/>
    <n v="365"/>
    <x v="4"/>
    <n v="3"/>
    <n v="1"/>
    <b v="1"/>
    <n v="679"/>
    <n v="1"/>
    <n v="680"/>
    <x v="6"/>
    <x v="1"/>
    <x v="5"/>
    <n v="100"/>
    <x v="0"/>
    <n v="4.7"/>
    <b v="0"/>
    <x v="0"/>
    <x v="0"/>
    <n v="2714"/>
    <x v="0"/>
    <x v="4"/>
    <x v="0"/>
    <x v="1"/>
  </r>
  <r>
    <x v="213"/>
    <x v="42"/>
    <s v="6/13/2024"/>
    <d v="2024-08-12T00:00:00"/>
    <x v="11"/>
    <m/>
    <n v="141"/>
    <s v="119-357"/>
    <x v="1"/>
    <x v="0"/>
    <x v="0"/>
    <n v="61"/>
    <x v="1"/>
    <n v="1"/>
    <n v="5"/>
    <b v="1"/>
    <n v="242"/>
    <n v="200"/>
    <n v="442"/>
    <x v="5"/>
    <x v="3"/>
    <x v="2"/>
    <n v="53"/>
    <x v="1"/>
    <n v="4.8"/>
    <b v="1"/>
    <x v="1"/>
    <x v="0"/>
    <n v="674"/>
    <x v="2"/>
    <x v="3"/>
    <x v="0"/>
    <x v="0"/>
  </r>
  <r>
    <x v="214"/>
    <x v="46"/>
    <d v="2023-11-06T00:00:00"/>
    <s v="11/21/2024"/>
    <x v="12"/>
    <m/>
    <n v="40"/>
    <s v="34-51"/>
    <x v="2"/>
    <x v="2"/>
    <x v="2"/>
    <n v="399"/>
    <x v="2"/>
    <n v="3"/>
    <n v="5"/>
    <b v="0"/>
    <n v="541"/>
    <n v="158"/>
    <n v="699"/>
    <x v="2"/>
    <x v="1"/>
    <x v="5"/>
    <n v="4"/>
    <x v="3"/>
    <n v="4.9000000000000004"/>
    <b v="1"/>
    <x v="1"/>
    <x v="0"/>
    <n v="948"/>
    <x v="2"/>
    <x v="3"/>
    <x v="4"/>
    <x v="2"/>
  </r>
  <r>
    <x v="215"/>
    <x v="75"/>
    <s v="1/19/2023"/>
    <s v="11/20/2024"/>
    <x v="3"/>
    <m/>
    <n v="41"/>
    <s v="34-51"/>
    <x v="2"/>
    <x v="1"/>
    <x v="1"/>
    <n v="102"/>
    <x v="6"/>
    <n v="2"/>
    <n v="1"/>
    <b v="1"/>
    <n v="108"/>
    <n v="105"/>
    <n v="213"/>
    <x v="6"/>
    <x v="0"/>
    <x v="4"/>
    <n v="76"/>
    <x v="0"/>
    <n v="4.7"/>
    <b v="0"/>
    <x v="0"/>
    <x v="0"/>
    <n v="933"/>
    <x v="2"/>
    <x v="1"/>
    <x v="0"/>
    <x v="3"/>
  </r>
  <r>
    <x v="216"/>
    <x v="98"/>
    <s v="9/26/2024"/>
    <s v="11/22/2024"/>
    <x v="9"/>
    <m/>
    <n v="39"/>
    <s v="34-51"/>
    <x v="2"/>
    <x v="1"/>
    <x v="1"/>
    <n v="88"/>
    <x v="2"/>
    <n v="4"/>
    <n v="2"/>
    <b v="1"/>
    <n v="343"/>
    <n v="163"/>
    <n v="506"/>
    <x v="6"/>
    <x v="3"/>
    <x v="1"/>
    <n v="89"/>
    <x v="0"/>
    <n v="5"/>
    <b v="1"/>
    <x v="1"/>
    <x v="0"/>
    <n v="2914"/>
    <x v="0"/>
    <x v="2"/>
    <x v="4"/>
    <x v="1"/>
  </r>
  <r>
    <x v="217"/>
    <x v="91"/>
    <d v="2023-10-05T00:00:00"/>
    <s v="11/19/2024"/>
    <x v="22"/>
    <m/>
    <n v="42"/>
    <s v="34-51"/>
    <x v="2"/>
    <x v="1"/>
    <x v="1"/>
    <n v="92"/>
    <x v="6"/>
    <n v="5"/>
    <n v="3"/>
    <b v="1"/>
    <n v="477"/>
    <n v="38"/>
    <n v="515"/>
    <x v="6"/>
    <x v="2"/>
    <x v="4"/>
    <n v="71"/>
    <x v="1"/>
    <n v="3.9"/>
    <b v="1"/>
    <x v="1"/>
    <x v="0"/>
    <n v="3928"/>
    <x v="3"/>
    <x v="0"/>
    <x v="3"/>
    <x v="1"/>
  </r>
  <r>
    <x v="218"/>
    <x v="44"/>
    <d v="2023-01-06T00:00:00"/>
    <s v="11/20/2024"/>
    <x v="3"/>
    <m/>
    <n v="41"/>
    <s v="34-51"/>
    <x v="2"/>
    <x v="2"/>
    <x v="2"/>
    <n v="295"/>
    <x v="1"/>
    <n v="5"/>
    <n v="4"/>
    <b v="0"/>
    <n v="767"/>
    <n v="190"/>
    <n v="957"/>
    <x v="6"/>
    <x v="2"/>
    <x v="3"/>
    <n v="7"/>
    <x v="3"/>
    <n v="4.0999999999999996"/>
    <b v="0"/>
    <x v="0"/>
    <x v="0"/>
    <n v="2559"/>
    <x v="0"/>
    <x v="0"/>
    <x v="0"/>
    <x v="1"/>
  </r>
  <r>
    <x v="219"/>
    <x v="70"/>
    <d v="2024-03-05T00:00:00"/>
    <s v="11/22/2024"/>
    <x v="14"/>
    <m/>
    <n v="39"/>
    <s v="34-51"/>
    <x v="2"/>
    <x v="1"/>
    <x v="1"/>
    <n v="139"/>
    <x v="5"/>
    <n v="1"/>
    <n v="5"/>
    <b v="1"/>
    <n v="12"/>
    <n v="9"/>
    <n v="21"/>
    <x v="2"/>
    <x v="2"/>
    <x v="3"/>
    <n v="21"/>
    <x v="3"/>
    <n v="4.8"/>
    <b v="1"/>
    <x v="1"/>
    <x v="0"/>
    <n v="2571"/>
    <x v="0"/>
    <x v="4"/>
    <x v="0"/>
    <x v="1"/>
  </r>
  <r>
    <x v="220"/>
    <x v="148"/>
    <d v="2023-01-09T00:00:00"/>
    <s v="11/24/2024"/>
    <x v="3"/>
    <m/>
    <n v="37"/>
    <s v="34-51"/>
    <x v="2"/>
    <x v="2"/>
    <x v="2"/>
    <n v="416"/>
    <x v="0"/>
    <n v="1"/>
    <n v="2"/>
    <b v="1"/>
    <n v="920"/>
    <n v="79"/>
    <n v="999"/>
    <x v="3"/>
    <x v="1"/>
    <x v="5"/>
    <n v="20"/>
    <x v="3"/>
    <n v="4.4000000000000004"/>
    <b v="0"/>
    <x v="0"/>
    <x v="0"/>
    <n v="3834"/>
    <x v="3"/>
    <x v="0"/>
    <x v="4"/>
    <x v="1"/>
  </r>
  <r>
    <x v="221"/>
    <x v="43"/>
    <s v="3/25/2024"/>
    <s v="12/16/2024"/>
    <x v="14"/>
    <m/>
    <n v="15"/>
    <s v="17-34"/>
    <x v="0"/>
    <x v="0"/>
    <x v="0"/>
    <n v="173"/>
    <x v="5"/>
    <n v="2"/>
    <n v="2"/>
    <b v="0"/>
    <n v="819"/>
    <n v="174"/>
    <n v="993"/>
    <x v="0"/>
    <x v="0"/>
    <x v="0"/>
    <n v="34"/>
    <x v="2"/>
    <n v="4.0999999999999996"/>
    <b v="0"/>
    <x v="0"/>
    <x v="0"/>
    <n v="4714"/>
    <x v="4"/>
    <x v="3"/>
    <x v="1"/>
    <x v="1"/>
  </r>
  <r>
    <x v="222"/>
    <x v="75"/>
    <s v="5/22/2023"/>
    <s v="11/29/2024"/>
    <x v="0"/>
    <m/>
    <n v="32"/>
    <s v="17-34"/>
    <x v="0"/>
    <x v="0"/>
    <x v="0"/>
    <n v="75"/>
    <x v="0"/>
    <n v="3"/>
    <n v="5"/>
    <b v="0"/>
    <n v="607"/>
    <n v="94"/>
    <n v="701"/>
    <x v="1"/>
    <x v="3"/>
    <x v="1"/>
    <n v="57"/>
    <x v="1"/>
    <n v="3.8"/>
    <b v="1"/>
    <x v="1"/>
    <x v="0"/>
    <n v="4800"/>
    <x v="4"/>
    <x v="2"/>
    <x v="1"/>
    <x v="3"/>
  </r>
  <r>
    <x v="223"/>
    <x v="149"/>
    <s v="6/14/2024"/>
    <s v="11/28/2024"/>
    <x v="11"/>
    <m/>
    <n v="33"/>
    <s v="17-34"/>
    <x v="0"/>
    <x v="2"/>
    <x v="2"/>
    <n v="173"/>
    <x v="2"/>
    <n v="1"/>
    <n v="6"/>
    <b v="1"/>
    <n v="346"/>
    <n v="76"/>
    <n v="422"/>
    <x v="1"/>
    <x v="0"/>
    <x v="3"/>
    <n v="28"/>
    <x v="2"/>
    <n v="3.3"/>
    <b v="0"/>
    <x v="0"/>
    <x v="0"/>
    <n v="1610"/>
    <x v="1"/>
    <x v="0"/>
    <x v="3"/>
    <x v="3"/>
  </r>
  <r>
    <x v="224"/>
    <x v="150"/>
    <s v="8/17/2023"/>
    <s v="11/27/2024"/>
    <x v="16"/>
    <m/>
    <n v="34"/>
    <s v="17-34"/>
    <x v="0"/>
    <x v="0"/>
    <x v="0"/>
    <n v="421"/>
    <x v="3"/>
    <n v="3"/>
    <n v="1"/>
    <b v="1"/>
    <n v="668"/>
    <n v="17"/>
    <n v="685"/>
    <x v="1"/>
    <x v="2"/>
    <x v="3"/>
    <n v="7"/>
    <x v="3"/>
    <n v="4"/>
    <b v="1"/>
    <x v="1"/>
    <x v="0"/>
    <n v="2780"/>
    <x v="0"/>
    <x v="4"/>
    <x v="1"/>
    <x v="1"/>
  </r>
  <r>
    <x v="225"/>
    <x v="151"/>
    <d v="2023-10-12T00:00:00"/>
    <d v="2024-07-12T00:00:00"/>
    <x v="22"/>
    <m/>
    <n v="172"/>
    <s v="119-357"/>
    <x v="1"/>
    <x v="2"/>
    <x v="2"/>
    <n v="29"/>
    <x v="2"/>
    <n v="5"/>
    <n v="2"/>
    <b v="1"/>
    <n v="317"/>
    <n v="116"/>
    <n v="433"/>
    <x v="0"/>
    <x v="2"/>
    <x v="1"/>
    <n v="78"/>
    <x v="0"/>
    <n v="3.8"/>
    <b v="1"/>
    <x v="1"/>
    <x v="0"/>
    <n v="639"/>
    <x v="2"/>
    <x v="4"/>
    <x v="1"/>
    <x v="2"/>
  </r>
  <r>
    <x v="226"/>
    <x v="152"/>
    <s v="2/27/2024"/>
    <s v="11/21/2024"/>
    <x v="8"/>
    <m/>
    <n v="40"/>
    <s v="34-51"/>
    <x v="2"/>
    <x v="0"/>
    <x v="0"/>
    <n v="180"/>
    <x v="5"/>
    <n v="2"/>
    <n v="4"/>
    <b v="1"/>
    <n v="297"/>
    <n v="19"/>
    <n v="316"/>
    <x v="6"/>
    <x v="2"/>
    <x v="0"/>
    <n v="84"/>
    <x v="0"/>
    <n v="4.9000000000000004"/>
    <b v="0"/>
    <x v="0"/>
    <x v="0"/>
    <n v="1960"/>
    <x v="1"/>
    <x v="0"/>
    <x v="2"/>
    <x v="3"/>
  </r>
  <r>
    <x v="227"/>
    <x v="153"/>
    <d v="2024-01-09T00:00:00"/>
    <s v="11/24/2024"/>
    <x v="13"/>
    <m/>
    <n v="37"/>
    <s v="34-51"/>
    <x v="2"/>
    <x v="1"/>
    <x v="1"/>
    <n v="469"/>
    <x v="0"/>
    <n v="4"/>
    <n v="6"/>
    <b v="1"/>
    <n v="866"/>
    <n v="120"/>
    <n v="986"/>
    <x v="1"/>
    <x v="2"/>
    <x v="4"/>
    <n v="92"/>
    <x v="0"/>
    <n v="3.6"/>
    <b v="1"/>
    <x v="1"/>
    <x v="0"/>
    <n v="1764"/>
    <x v="1"/>
    <x v="2"/>
    <x v="2"/>
    <x v="0"/>
  </r>
  <r>
    <x v="228"/>
    <x v="125"/>
    <s v="8/16/2024"/>
    <s v="11/29/2024"/>
    <x v="6"/>
    <m/>
    <n v="32"/>
    <s v="17-34"/>
    <x v="0"/>
    <x v="2"/>
    <x v="2"/>
    <n v="381"/>
    <x v="4"/>
    <n v="5"/>
    <n v="1"/>
    <b v="1"/>
    <n v="286"/>
    <n v="121"/>
    <n v="407"/>
    <x v="1"/>
    <x v="3"/>
    <x v="5"/>
    <n v="57"/>
    <x v="1"/>
    <n v="4.0999999999999996"/>
    <b v="1"/>
    <x v="1"/>
    <x v="0"/>
    <n v="967"/>
    <x v="2"/>
    <x v="0"/>
    <x v="2"/>
    <x v="3"/>
  </r>
  <r>
    <x v="229"/>
    <x v="13"/>
    <d v="2024-05-12T00:00:00"/>
    <s v="12/15/2024"/>
    <x v="7"/>
    <m/>
    <n v="16"/>
    <s v="17-34"/>
    <x v="0"/>
    <x v="2"/>
    <x v="2"/>
    <n v="263"/>
    <x v="4"/>
    <n v="5"/>
    <n v="5"/>
    <b v="0"/>
    <n v="95"/>
    <n v="149"/>
    <n v="244"/>
    <x v="5"/>
    <x v="2"/>
    <x v="5"/>
    <n v="17"/>
    <x v="3"/>
    <n v="4"/>
    <b v="1"/>
    <x v="1"/>
    <x v="0"/>
    <n v="2086"/>
    <x v="0"/>
    <x v="2"/>
    <x v="4"/>
    <x v="3"/>
  </r>
  <r>
    <x v="230"/>
    <x v="20"/>
    <d v="2023-12-08T00:00:00"/>
    <s v="11/21/2024"/>
    <x v="21"/>
    <m/>
    <n v="40"/>
    <s v="34-51"/>
    <x v="2"/>
    <x v="0"/>
    <x v="0"/>
    <n v="48"/>
    <x v="1"/>
    <n v="4"/>
    <n v="2"/>
    <b v="0"/>
    <n v="938"/>
    <n v="92"/>
    <n v="1030"/>
    <x v="1"/>
    <x v="3"/>
    <x v="5"/>
    <n v="99"/>
    <x v="0"/>
    <n v="4.2"/>
    <b v="1"/>
    <x v="1"/>
    <x v="0"/>
    <n v="3288"/>
    <x v="3"/>
    <x v="2"/>
    <x v="4"/>
    <x v="0"/>
  </r>
  <r>
    <x v="231"/>
    <x v="154"/>
    <s v="5/16/2023"/>
    <s v="11/19/2024"/>
    <x v="0"/>
    <m/>
    <n v="42"/>
    <s v="34-51"/>
    <x v="2"/>
    <x v="1"/>
    <x v="1"/>
    <n v="447"/>
    <x v="3"/>
    <n v="3"/>
    <n v="4"/>
    <b v="0"/>
    <n v="264"/>
    <n v="55"/>
    <n v="319"/>
    <x v="4"/>
    <x v="0"/>
    <x v="2"/>
    <n v="58"/>
    <x v="1"/>
    <n v="3.6"/>
    <b v="0"/>
    <x v="0"/>
    <x v="0"/>
    <n v="1486"/>
    <x v="1"/>
    <x v="0"/>
    <x v="4"/>
    <x v="3"/>
  </r>
  <r>
    <x v="232"/>
    <x v="155"/>
    <s v="8/21/2024"/>
    <s v="12/14/2024"/>
    <x v="6"/>
    <m/>
    <n v="17"/>
    <s v="17-34"/>
    <x v="0"/>
    <x v="2"/>
    <x v="2"/>
    <n v="415"/>
    <x v="2"/>
    <n v="1"/>
    <n v="3"/>
    <b v="1"/>
    <n v="44"/>
    <n v="10"/>
    <n v="54"/>
    <x v="6"/>
    <x v="1"/>
    <x v="5"/>
    <n v="91"/>
    <x v="0"/>
    <n v="3.3"/>
    <b v="0"/>
    <x v="0"/>
    <x v="0"/>
    <n v="223"/>
    <x v="2"/>
    <x v="2"/>
    <x v="4"/>
    <x v="3"/>
  </r>
  <r>
    <x v="233"/>
    <x v="133"/>
    <s v="9/19/2024"/>
    <s v="12/14/2024"/>
    <x v="9"/>
    <m/>
    <n v="17"/>
    <s v="17-34"/>
    <x v="0"/>
    <x v="0"/>
    <x v="0"/>
    <n v="429"/>
    <x v="1"/>
    <n v="5"/>
    <n v="4"/>
    <b v="0"/>
    <n v="944"/>
    <n v="165"/>
    <n v="1109"/>
    <x v="6"/>
    <x v="0"/>
    <x v="5"/>
    <n v="12"/>
    <x v="3"/>
    <n v="4.7"/>
    <b v="1"/>
    <x v="1"/>
    <x v="0"/>
    <n v="2394"/>
    <x v="0"/>
    <x v="4"/>
    <x v="3"/>
    <x v="2"/>
  </r>
  <r>
    <x v="234"/>
    <x v="156"/>
    <d v="2024-12-10T00:00:00"/>
    <d v="2024-07-12T00:00:00"/>
    <x v="23"/>
    <m/>
    <n v="172"/>
    <s v="119-357"/>
    <x v="1"/>
    <x v="0"/>
    <x v="0"/>
    <n v="26"/>
    <x v="1"/>
    <n v="5"/>
    <n v="5"/>
    <b v="0"/>
    <n v="542"/>
    <n v="152"/>
    <n v="694"/>
    <x v="1"/>
    <x v="2"/>
    <x v="2"/>
    <n v="6"/>
    <x v="3"/>
    <n v="3.1"/>
    <b v="0"/>
    <x v="0"/>
    <x v="0"/>
    <n v="4329"/>
    <x v="4"/>
    <x v="0"/>
    <x v="2"/>
    <x v="2"/>
  </r>
  <r>
    <x v="235"/>
    <x v="135"/>
    <d v="2024-12-09T00:00:00"/>
    <d v="2024-08-12T00:00:00"/>
    <x v="23"/>
    <m/>
    <n v="141"/>
    <s v="119-357"/>
    <x v="1"/>
    <x v="2"/>
    <x v="2"/>
    <n v="101"/>
    <x v="6"/>
    <n v="4"/>
    <n v="6"/>
    <b v="1"/>
    <n v="350"/>
    <n v="17"/>
    <n v="367"/>
    <x v="4"/>
    <x v="0"/>
    <x v="2"/>
    <n v="11"/>
    <x v="3"/>
    <n v="3.4"/>
    <b v="1"/>
    <x v="1"/>
    <x v="0"/>
    <n v="2193"/>
    <x v="0"/>
    <x v="4"/>
    <x v="0"/>
    <x v="3"/>
  </r>
  <r>
    <x v="236"/>
    <x v="143"/>
    <s v="5/23/2023"/>
    <d v="2024-12-12T00:00:00"/>
    <x v="0"/>
    <m/>
    <n v="19"/>
    <s v="17-34"/>
    <x v="0"/>
    <x v="2"/>
    <x v="2"/>
    <n v="461"/>
    <x v="2"/>
    <n v="2"/>
    <n v="6"/>
    <b v="1"/>
    <n v="31"/>
    <n v="173"/>
    <n v="204"/>
    <x v="1"/>
    <x v="0"/>
    <x v="3"/>
    <n v="84"/>
    <x v="0"/>
    <n v="3.5"/>
    <b v="1"/>
    <x v="1"/>
    <x v="0"/>
    <n v="3730"/>
    <x v="3"/>
    <x v="4"/>
    <x v="1"/>
    <x v="2"/>
  </r>
  <r>
    <x v="237"/>
    <x v="157"/>
    <s v="6/24/2023"/>
    <s v="12/14/2024"/>
    <x v="4"/>
    <m/>
    <n v="17"/>
    <s v="17-34"/>
    <x v="0"/>
    <x v="0"/>
    <x v="0"/>
    <n v="246"/>
    <x v="0"/>
    <n v="3"/>
    <n v="3"/>
    <b v="0"/>
    <n v="358"/>
    <n v="158"/>
    <n v="516"/>
    <x v="5"/>
    <x v="2"/>
    <x v="0"/>
    <n v="18"/>
    <x v="3"/>
    <n v="3.8"/>
    <b v="0"/>
    <x v="0"/>
    <x v="0"/>
    <n v="2234"/>
    <x v="0"/>
    <x v="2"/>
    <x v="2"/>
    <x v="3"/>
  </r>
  <r>
    <x v="238"/>
    <x v="58"/>
    <d v="2023-12-11T00:00:00"/>
    <s v="12/14/2024"/>
    <x v="21"/>
    <m/>
    <n v="17"/>
    <s v="17-34"/>
    <x v="0"/>
    <x v="2"/>
    <x v="2"/>
    <n v="91"/>
    <x v="4"/>
    <n v="3"/>
    <n v="6"/>
    <b v="0"/>
    <n v="961"/>
    <n v="170"/>
    <n v="1131"/>
    <x v="0"/>
    <x v="0"/>
    <x v="2"/>
    <n v="87"/>
    <x v="0"/>
    <n v="4.2"/>
    <b v="0"/>
    <x v="0"/>
    <x v="0"/>
    <n v="718"/>
    <x v="2"/>
    <x v="2"/>
    <x v="1"/>
    <x v="3"/>
  </r>
  <r>
    <x v="239"/>
    <x v="149"/>
    <d v="2024-08-12T00:00:00"/>
    <s v="11/21/2024"/>
    <x v="6"/>
    <m/>
    <n v="40"/>
    <s v="34-51"/>
    <x v="2"/>
    <x v="1"/>
    <x v="1"/>
    <n v="152"/>
    <x v="6"/>
    <n v="5"/>
    <n v="1"/>
    <b v="0"/>
    <n v="623"/>
    <n v="180"/>
    <n v="803"/>
    <x v="1"/>
    <x v="3"/>
    <x v="5"/>
    <n v="89"/>
    <x v="0"/>
    <n v="4.5"/>
    <b v="1"/>
    <x v="1"/>
    <x v="0"/>
    <n v="1594"/>
    <x v="1"/>
    <x v="0"/>
    <x v="1"/>
    <x v="0"/>
  </r>
  <r>
    <x v="240"/>
    <x v="114"/>
    <d v="2023-02-12T00:00:00"/>
    <s v="11/25/2024"/>
    <x v="2"/>
    <m/>
    <n v="36"/>
    <s v="34-51"/>
    <x v="2"/>
    <x v="1"/>
    <x v="1"/>
    <n v="283"/>
    <x v="0"/>
    <n v="3"/>
    <n v="5"/>
    <b v="0"/>
    <n v="466"/>
    <n v="139"/>
    <n v="605"/>
    <x v="2"/>
    <x v="0"/>
    <x v="0"/>
    <n v="62"/>
    <x v="1"/>
    <n v="4"/>
    <b v="1"/>
    <x v="1"/>
    <x v="0"/>
    <n v="681"/>
    <x v="2"/>
    <x v="3"/>
    <x v="0"/>
    <x v="1"/>
  </r>
  <r>
    <x v="241"/>
    <x v="141"/>
    <s v="11/18/2023"/>
    <s v="11/25/2024"/>
    <x v="12"/>
    <m/>
    <n v="36"/>
    <s v="34-51"/>
    <x v="2"/>
    <x v="0"/>
    <x v="0"/>
    <n v="61"/>
    <x v="5"/>
    <n v="3"/>
    <n v="4"/>
    <b v="0"/>
    <n v="860"/>
    <n v="145"/>
    <n v="1005"/>
    <x v="3"/>
    <x v="1"/>
    <x v="3"/>
    <n v="82"/>
    <x v="0"/>
    <n v="4.7"/>
    <b v="1"/>
    <x v="1"/>
    <x v="0"/>
    <n v="428"/>
    <x v="2"/>
    <x v="4"/>
    <x v="4"/>
    <x v="0"/>
  </r>
  <r>
    <x v="242"/>
    <x v="158"/>
    <d v="2023-08-09T00:00:00"/>
    <s v="11/25/2024"/>
    <x v="16"/>
    <m/>
    <n v="36"/>
    <s v="34-51"/>
    <x v="2"/>
    <x v="1"/>
    <x v="1"/>
    <n v="410"/>
    <x v="5"/>
    <n v="5"/>
    <n v="6"/>
    <b v="0"/>
    <n v="410"/>
    <n v="125"/>
    <n v="535"/>
    <x v="6"/>
    <x v="0"/>
    <x v="1"/>
    <n v="68"/>
    <x v="1"/>
    <n v="4.7"/>
    <b v="0"/>
    <x v="0"/>
    <x v="0"/>
    <n v="2542"/>
    <x v="0"/>
    <x v="1"/>
    <x v="1"/>
    <x v="2"/>
  </r>
  <r>
    <x v="243"/>
    <x v="13"/>
    <s v="2/26/2024"/>
    <s v="12/17/2024"/>
    <x v="8"/>
    <m/>
    <n v="14"/>
    <s v="17-34"/>
    <x v="0"/>
    <x v="0"/>
    <x v="0"/>
    <n v="88"/>
    <x v="0"/>
    <n v="3"/>
    <n v="1"/>
    <b v="0"/>
    <n v="69"/>
    <n v="75"/>
    <n v="144"/>
    <x v="3"/>
    <x v="2"/>
    <x v="1"/>
    <n v="80"/>
    <x v="0"/>
    <n v="4.0999999999999996"/>
    <b v="0"/>
    <x v="0"/>
    <x v="0"/>
    <n v="4763"/>
    <x v="4"/>
    <x v="2"/>
    <x v="4"/>
    <x v="1"/>
  </r>
  <r>
    <x v="244"/>
    <x v="19"/>
    <d v="2023-11-07T00:00:00"/>
    <d v="2024-09-12T00:00:00"/>
    <x v="12"/>
    <m/>
    <n v="110"/>
    <s v="51-119"/>
    <x v="2"/>
    <x v="2"/>
    <x v="2"/>
    <n v="322"/>
    <x v="3"/>
    <n v="3"/>
    <n v="4"/>
    <b v="1"/>
    <n v="424"/>
    <n v="74"/>
    <n v="498"/>
    <x v="4"/>
    <x v="2"/>
    <x v="5"/>
    <n v="3"/>
    <x v="3"/>
    <n v="3"/>
    <b v="0"/>
    <x v="0"/>
    <x v="0"/>
    <n v="486"/>
    <x v="2"/>
    <x v="4"/>
    <x v="3"/>
    <x v="1"/>
  </r>
  <r>
    <x v="245"/>
    <x v="40"/>
    <d v="2023-02-02T00:00:00"/>
    <d v="2024-04-12T00:00:00"/>
    <x v="2"/>
    <m/>
    <n v="263"/>
    <s v="119-357"/>
    <x v="1"/>
    <x v="0"/>
    <x v="0"/>
    <n v="217"/>
    <x v="4"/>
    <n v="3"/>
    <n v="3"/>
    <b v="0"/>
    <n v="377"/>
    <n v="136"/>
    <n v="513"/>
    <x v="1"/>
    <x v="0"/>
    <x v="2"/>
    <n v="8"/>
    <x v="3"/>
    <n v="4.2"/>
    <b v="1"/>
    <x v="1"/>
    <x v="0"/>
    <n v="4327"/>
    <x v="4"/>
    <x v="4"/>
    <x v="1"/>
    <x v="0"/>
  </r>
  <r>
    <x v="246"/>
    <x v="159"/>
    <d v="2023-03-08T00:00:00"/>
    <d v="2024-04-12T00:00:00"/>
    <x v="1"/>
    <m/>
    <n v="263"/>
    <s v="119-357"/>
    <x v="1"/>
    <x v="2"/>
    <x v="2"/>
    <n v="180"/>
    <x v="0"/>
    <n v="3"/>
    <n v="4"/>
    <b v="0"/>
    <n v="132"/>
    <n v="127"/>
    <n v="259"/>
    <x v="0"/>
    <x v="2"/>
    <x v="4"/>
    <n v="79"/>
    <x v="0"/>
    <n v="4.8"/>
    <b v="1"/>
    <x v="1"/>
    <x v="0"/>
    <n v="2938"/>
    <x v="0"/>
    <x v="0"/>
    <x v="0"/>
    <x v="3"/>
  </r>
  <r>
    <x v="247"/>
    <x v="18"/>
    <s v="4/26/2023"/>
    <d v="2024-09-12T00:00:00"/>
    <x v="18"/>
    <m/>
    <n v="110"/>
    <s v="51-119"/>
    <x v="2"/>
    <x v="2"/>
    <x v="2"/>
    <n v="11"/>
    <x v="2"/>
    <n v="1"/>
    <n v="1"/>
    <b v="0"/>
    <n v="818"/>
    <n v="45"/>
    <n v="863"/>
    <x v="5"/>
    <x v="0"/>
    <x v="3"/>
    <n v="97"/>
    <x v="0"/>
    <n v="4.9000000000000004"/>
    <b v="0"/>
    <x v="0"/>
    <x v="0"/>
    <n v="1429"/>
    <x v="1"/>
    <x v="1"/>
    <x v="2"/>
    <x v="3"/>
  </r>
  <r>
    <x v="248"/>
    <x v="160"/>
    <d v="2023-01-01T00:00:00"/>
    <s v="11/20/2024"/>
    <x v="3"/>
    <m/>
    <n v="41"/>
    <s v="34-51"/>
    <x v="2"/>
    <x v="2"/>
    <x v="2"/>
    <n v="455"/>
    <x v="5"/>
    <n v="5"/>
    <n v="6"/>
    <b v="1"/>
    <n v="813"/>
    <n v="155"/>
    <n v="968"/>
    <x v="1"/>
    <x v="3"/>
    <x v="5"/>
    <n v="85"/>
    <x v="0"/>
    <n v="3.6"/>
    <b v="1"/>
    <x v="1"/>
    <x v="0"/>
    <n v="2897"/>
    <x v="0"/>
    <x v="2"/>
    <x v="1"/>
    <x v="2"/>
  </r>
  <r>
    <x v="249"/>
    <x v="161"/>
    <s v="3/23/2024"/>
    <s v="11/20/2024"/>
    <x v="14"/>
    <m/>
    <n v="41"/>
    <s v="34-51"/>
    <x v="2"/>
    <x v="0"/>
    <x v="0"/>
    <n v="487"/>
    <x v="6"/>
    <n v="2"/>
    <n v="6"/>
    <b v="0"/>
    <n v="362"/>
    <n v="130"/>
    <n v="492"/>
    <x v="6"/>
    <x v="3"/>
    <x v="4"/>
    <n v="36"/>
    <x v="2"/>
    <n v="3.3"/>
    <b v="1"/>
    <x v="1"/>
    <x v="0"/>
    <n v="274"/>
    <x v="2"/>
    <x v="2"/>
    <x v="3"/>
    <x v="2"/>
  </r>
  <r>
    <x v="250"/>
    <x v="162"/>
    <d v="2024-09-01T00:00:00"/>
    <s v="12/13/2024"/>
    <x v="9"/>
    <m/>
    <n v="18"/>
    <s v="17-34"/>
    <x v="0"/>
    <x v="0"/>
    <x v="0"/>
    <n v="459"/>
    <x v="3"/>
    <n v="2"/>
    <n v="4"/>
    <b v="0"/>
    <n v="573"/>
    <n v="190"/>
    <n v="763"/>
    <x v="4"/>
    <x v="0"/>
    <x v="3"/>
    <n v="81"/>
    <x v="0"/>
    <n v="4.3"/>
    <b v="0"/>
    <x v="0"/>
    <x v="0"/>
    <n v="3910"/>
    <x v="3"/>
    <x v="3"/>
    <x v="3"/>
    <x v="2"/>
  </r>
  <r>
    <x v="251"/>
    <x v="163"/>
    <d v="2023-04-03T00:00:00"/>
    <s v="12/13/2024"/>
    <x v="18"/>
    <m/>
    <n v="18"/>
    <s v="17-34"/>
    <x v="0"/>
    <x v="0"/>
    <x v="0"/>
    <n v="74"/>
    <x v="1"/>
    <n v="2"/>
    <n v="1"/>
    <b v="0"/>
    <n v="657"/>
    <n v="88"/>
    <n v="745"/>
    <x v="1"/>
    <x v="1"/>
    <x v="2"/>
    <n v="40"/>
    <x v="2"/>
    <n v="3.8"/>
    <b v="0"/>
    <x v="0"/>
    <x v="0"/>
    <n v="130"/>
    <x v="2"/>
    <x v="1"/>
    <x v="2"/>
    <x v="2"/>
  </r>
  <r>
    <x v="252"/>
    <x v="106"/>
    <d v="2024-04-01T00:00:00"/>
    <s v="12/18/2024"/>
    <x v="24"/>
    <m/>
    <n v="13"/>
    <s v="17-34"/>
    <x v="0"/>
    <x v="1"/>
    <x v="1"/>
    <n v="54"/>
    <x v="0"/>
    <n v="5"/>
    <n v="4"/>
    <b v="0"/>
    <n v="659"/>
    <n v="2"/>
    <n v="661"/>
    <x v="5"/>
    <x v="0"/>
    <x v="2"/>
    <n v="82"/>
    <x v="0"/>
    <n v="4.3"/>
    <b v="1"/>
    <x v="1"/>
    <x v="0"/>
    <n v="2557"/>
    <x v="0"/>
    <x v="1"/>
    <x v="0"/>
    <x v="2"/>
  </r>
  <r>
    <x v="253"/>
    <x v="151"/>
    <d v="2023-03-09T00:00:00"/>
    <s v="11/27/2024"/>
    <x v="1"/>
    <m/>
    <n v="34"/>
    <s v="17-34"/>
    <x v="0"/>
    <x v="1"/>
    <x v="1"/>
    <n v="292"/>
    <x v="6"/>
    <n v="3"/>
    <n v="4"/>
    <b v="1"/>
    <n v="653"/>
    <n v="173"/>
    <n v="826"/>
    <x v="4"/>
    <x v="1"/>
    <x v="0"/>
    <n v="8"/>
    <x v="3"/>
    <n v="3.5"/>
    <b v="0"/>
    <x v="0"/>
    <x v="0"/>
    <n v="3823"/>
    <x v="3"/>
    <x v="1"/>
    <x v="3"/>
    <x v="1"/>
  </r>
  <r>
    <x v="254"/>
    <x v="164"/>
    <s v="9/23/2024"/>
    <d v="2024-09-12T00:00:00"/>
    <x v="9"/>
    <m/>
    <n v="110"/>
    <s v="51-119"/>
    <x v="2"/>
    <x v="2"/>
    <x v="2"/>
    <n v="23"/>
    <x v="0"/>
    <n v="2"/>
    <n v="2"/>
    <b v="0"/>
    <n v="577"/>
    <n v="131"/>
    <n v="708"/>
    <x v="6"/>
    <x v="2"/>
    <x v="1"/>
    <n v="14"/>
    <x v="3"/>
    <n v="3.9"/>
    <b v="0"/>
    <x v="0"/>
    <x v="0"/>
    <n v="4048"/>
    <x v="4"/>
    <x v="3"/>
    <x v="1"/>
    <x v="3"/>
  </r>
  <r>
    <x v="255"/>
    <x v="165"/>
    <s v="8/29/2023"/>
    <s v="11/26/2024"/>
    <x v="16"/>
    <m/>
    <n v="35"/>
    <s v="34-51"/>
    <x v="0"/>
    <x v="1"/>
    <x v="1"/>
    <n v="147"/>
    <x v="4"/>
    <n v="3"/>
    <n v="1"/>
    <b v="1"/>
    <n v="802"/>
    <n v="177"/>
    <n v="979"/>
    <x v="6"/>
    <x v="2"/>
    <x v="1"/>
    <n v="21"/>
    <x v="3"/>
    <n v="3.5"/>
    <b v="1"/>
    <x v="1"/>
    <x v="0"/>
    <n v="3173"/>
    <x v="3"/>
    <x v="2"/>
    <x v="0"/>
    <x v="2"/>
  </r>
  <r>
    <x v="256"/>
    <x v="166"/>
    <s v="12/26/2023"/>
    <d v="2024-12-12T00:00:00"/>
    <x v="21"/>
    <m/>
    <n v="19"/>
    <s v="17-34"/>
    <x v="0"/>
    <x v="0"/>
    <x v="0"/>
    <n v="221"/>
    <x v="0"/>
    <n v="2"/>
    <n v="4"/>
    <b v="0"/>
    <n v="702"/>
    <n v="130"/>
    <n v="832"/>
    <x v="1"/>
    <x v="0"/>
    <x v="5"/>
    <n v="36"/>
    <x v="2"/>
    <n v="4.3"/>
    <b v="0"/>
    <x v="0"/>
    <x v="0"/>
    <n v="3289"/>
    <x v="3"/>
    <x v="3"/>
    <x v="1"/>
    <x v="1"/>
  </r>
  <r>
    <x v="257"/>
    <x v="46"/>
    <s v="10/21/2024"/>
    <s v="11/27/2024"/>
    <x v="15"/>
    <m/>
    <n v="34"/>
    <s v="17-34"/>
    <x v="0"/>
    <x v="0"/>
    <x v="0"/>
    <n v="40"/>
    <x v="3"/>
    <n v="2"/>
    <n v="1"/>
    <b v="1"/>
    <n v="92"/>
    <n v="184"/>
    <n v="276"/>
    <x v="2"/>
    <x v="2"/>
    <x v="2"/>
    <n v="66"/>
    <x v="1"/>
    <n v="4.0999999999999996"/>
    <b v="1"/>
    <x v="1"/>
    <x v="0"/>
    <n v="4377"/>
    <x v="4"/>
    <x v="2"/>
    <x v="1"/>
    <x v="3"/>
  </r>
  <r>
    <x v="258"/>
    <x v="59"/>
    <s v="12/31/2022"/>
    <s v="12/13/2024"/>
    <x v="20"/>
    <m/>
    <n v="18"/>
    <s v="17-34"/>
    <x v="0"/>
    <x v="1"/>
    <x v="1"/>
    <n v="365"/>
    <x v="2"/>
    <n v="1"/>
    <n v="5"/>
    <b v="1"/>
    <n v="582"/>
    <n v="162"/>
    <n v="744"/>
    <x v="4"/>
    <x v="3"/>
    <x v="0"/>
    <n v="8"/>
    <x v="3"/>
    <n v="3.3"/>
    <b v="0"/>
    <x v="0"/>
    <x v="0"/>
    <n v="995"/>
    <x v="2"/>
    <x v="3"/>
    <x v="1"/>
    <x v="1"/>
  </r>
  <r>
    <x v="259"/>
    <x v="47"/>
    <s v="4/25/2024"/>
    <s v="12/16/2024"/>
    <x v="24"/>
    <m/>
    <n v="15"/>
    <s v="17-34"/>
    <x v="0"/>
    <x v="1"/>
    <x v="1"/>
    <n v="360"/>
    <x v="6"/>
    <n v="1"/>
    <n v="2"/>
    <b v="1"/>
    <n v="161"/>
    <n v="93"/>
    <n v="254"/>
    <x v="3"/>
    <x v="1"/>
    <x v="3"/>
    <n v="30"/>
    <x v="2"/>
    <n v="3.3"/>
    <b v="1"/>
    <x v="1"/>
    <x v="0"/>
    <n v="2299"/>
    <x v="0"/>
    <x v="1"/>
    <x v="4"/>
    <x v="3"/>
  </r>
  <r>
    <x v="260"/>
    <x v="61"/>
    <s v="4/24/2023"/>
    <s v="11/28/2024"/>
    <x v="18"/>
    <m/>
    <n v="33"/>
    <s v="17-34"/>
    <x v="0"/>
    <x v="0"/>
    <x v="0"/>
    <n v="127"/>
    <x v="0"/>
    <n v="2"/>
    <n v="2"/>
    <b v="0"/>
    <n v="842"/>
    <n v="24"/>
    <n v="866"/>
    <x v="1"/>
    <x v="3"/>
    <x v="3"/>
    <n v="72"/>
    <x v="1"/>
    <n v="3.2"/>
    <b v="1"/>
    <x v="1"/>
    <x v="0"/>
    <n v="4644"/>
    <x v="4"/>
    <x v="0"/>
    <x v="1"/>
    <x v="0"/>
  </r>
  <r>
    <x v="261"/>
    <x v="122"/>
    <s v="11/23/2024"/>
    <d v="2024-02-12T00:00:00"/>
    <x v="19"/>
    <m/>
    <n v="323"/>
    <s v="119-357"/>
    <x v="1"/>
    <x v="2"/>
    <x v="2"/>
    <n v="30"/>
    <x v="4"/>
    <n v="3"/>
    <n v="2"/>
    <b v="1"/>
    <n v="609"/>
    <n v="6"/>
    <n v="615"/>
    <x v="1"/>
    <x v="0"/>
    <x v="2"/>
    <n v="57"/>
    <x v="1"/>
    <n v="3"/>
    <b v="1"/>
    <x v="1"/>
    <x v="0"/>
    <n v="746"/>
    <x v="2"/>
    <x v="4"/>
    <x v="4"/>
    <x v="0"/>
  </r>
  <r>
    <x v="262"/>
    <x v="26"/>
    <s v="7/27/2023"/>
    <s v="11/24/2024"/>
    <x v="10"/>
    <m/>
    <n v="37"/>
    <s v="34-51"/>
    <x v="2"/>
    <x v="0"/>
    <x v="0"/>
    <n v="222"/>
    <x v="1"/>
    <n v="1"/>
    <n v="6"/>
    <b v="0"/>
    <n v="391"/>
    <n v="17"/>
    <n v="408"/>
    <x v="0"/>
    <x v="3"/>
    <x v="0"/>
    <n v="21"/>
    <x v="3"/>
    <n v="3.4"/>
    <b v="1"/>
    <x v="1"/>
    <x v="0"/>
    <n v="2835"/>
    <x v="0"/>
    <x v="4"/>
    <x v="3"/>
    <x v="1"/>
  </r>
  <r>
    <x v="263"/>
    <x v="57"/>
    <d v="2023-11-11T00:00:00"/>
    <s v="12/13/2024"/>
    <x v="12"/>
    <m/>
    <n v="18"/>
    <s v="17-34"/>
    <x v="0"/>
    <x v="1"/>
    <x v="1"/>
    <n v="168"/>
    <x v="6"/>
    <n v="1"/>
    <n v="2"/>
    <b v="0"/>
    <n v="247"/>
    <n v="172"/>
    <n v="419"/>
    <x v="6"/>
    <x v="3"/>
    <x v="5"/>
    <n v="98"/>
    <x v="0"/>
    <n v="3.5"/>
    <b v="0"/>
    <x v="0"/>
    <x v="0"/>
    <n v="3626"/>
    <x v="3"/>
    <x v="2"/>
    <x v="0"/>
    <x v="1"/>
  </r>
  <r>
    <x v="264"/>
    <x v="167"/>
    <d v="2024-11-04T00:00:00"/>
    <s v="11/26/2024"/>
    <x v="19"/>
    <m/>
    <n v="35"/>
    <s v="34-51"/>
    <x v="0"/>
    <x v="0"/>
    <x v="0"/>
    <n v="317"/>
    <x v="5"/>
    <n v="5"/>
    <n v="1"/>
    <b v="0"/>
    <n v="559"/>
    <n v="113"/>
    <n v="672"/>
    <x v="3"/>
    <x v="2"/>
    <x v="4"/>
    <n v="92"/>
    <x v="0"/>
    <n v="4.5999999999999996"/>
    <b v="0"/>
    <x v="0"/>
    <x v="0"/>
    <n v="1000"/>
    <x v="2"/>
    <x v="3"/>
    <x v="4"/>
    <x v="1"/>
  </r>
  <r>
    <x v="265"/>
    <x v="168"/>
    <s v="4/24/2023"/>
    <s v="11/20/2024"/>
    <x v="18"/>
    <m/>
    <n v="41"/>
    <s v="34-51"/>
    <x v="2"/>
    <x v="2"/>
    <x v="2"/>
    <n v="285"/>
    <x v="3"/>
    <n v="1"/>
    <n v="3"/>
    <b v="0"/>
    <n v="706"/>
    <n v="22"/>
    <n v="728"/>
    <x v="2"/>
    <x v="0"/>
    <x v="2"/>
    <n v="4"/>
    <x v="3"/>
    <n v="3.4"/>
    <b v="1"/>
    <x v="1"/>
    <x v="0"/>
    <n v="368"/>
    <x v="2"/>
    <x v="1"/>
    <x v="1"/>
    <x v="0"/>
  </r>
  <r>
    <x v="266"/>
    <x v="9"/>
    <s v="8/30/2023"/>
    <s v="11/28/2024"/>
    <x v="16"/>
    <m/>
    <n v="33"/>
    <s v="17-34"/>
    <x v="0"/>
    <x v="1"/>
    <x v="1"/>
    <n v="420"/>
    <x v="5"/>
    <n v="1"/>
    <n v="2"/>
    <b v="0"/>
    <n v="1000"/>
    <n v="159"/>
    <n v="1159"/>
    <x v="3"/>
    <x v="3"/>
    <x v="1"/>
    <n v="22"/>
    <x v="3"/>
    <n v="4.8"/>
    <b v="0"/>
    <x v="0"/>
    <x v="0"/>
    <n v="2229"/>
    <x v="0"/>
    <x v="2"/>
    <x v="1"/>
    <x v="2"/>
  </r>
  <r>
    <x v="267"/>
    <x v="95"/>
    <d v="2023-11-06T00:00:00"/>
    <s v="12/16/2024"/>
    <x v="12"/>
    <m/>
    <n v="15"/>
    <s v="17-34"/>
    <x v="0"/>
    <x v="2"/>
    <x v="2"/>
    <n v="100"/>
    <x v="1"/>
    <n v="5"/>
    <n v="1"/>
    <b v="1"/>
    <n v="586"/>
    <n v="32"/>
    <n v="618"/>
    <x v="6"/>
    <x v="2"/>
    <x v="0"/>
    <n v="100"/>
    <x v="0"/>
    <n v="3.6"/>
    <b v="1"/>
    <x v="1"/>
    <x v="0"/>
    <n v="2643"/>
    <x v="0"/>
    <x v="1"/>
    <x v="1"/>
    <x v="3"/>
  </r>
  <r>
    <x v="268"/>
    <x v="31"/>
    <d v="2024-03-06T00:00:00"/>
    <s v="12/18/2024"/>
    <x v="14"/>
    <m/>
    <n v="13"/>
    <s v="17-34"/>
    <x v="0"/>
    <x v="1"/>
    <x v="1"/>
    <n v="426"/>
    <x v="3"/>
    <n v="4"/>
    <n v="6"/>
    <b v="0"/>
    <n v="450"/>
    <n v="92"/>
    <n v="542"/>
    <x v="5"/>
    <x v="1"/>
    <x v="0"/>
    <n v="71"/>
    <x v="1"/>
    <n v="4.0999999999999996"/>
    <b v="0"/>
    <x v="0"/>
    <x v="0"/>
    <n v="2647"/>
    <x v="0"/>
    <x v="0"/>
    <x v="1"/>
    <x v="2"/>
  </r>
  <r>
    <x v="269"/>
    <x v="169"/>
    <s v="1/29/2024"/>
    <d v="2024-08-12T00:00:00"/>
    <x v="13"/>
    <m/>
    <n v="141"/>
    <s v="119-357"/>
    <x v="1"/>
    <x v="0"/>
    <x v="0"/>
    <n v="263"/>
    <x v="6"/>
    <n v="1"/>
    <n v="4"/>
    <b v="1"/>
    <n v="468"/>
    <n v="95"/>
    <n v="563"/>
    <x v="3"/>
    <x v="1"/>
    <x v="4"/>
    <n v="87"/>
    <x v="0"/>
    <n v="3.5"/>
    <b v="0"/>
    <x v="0"/>
    <x v="0"/>
    <n v="4497"/>
    <x v="4"/>
    <x v="4"/>
    <x v="1"/>
    <x v="1"/>
  </r>
  <r>
    <x v="270"/>
    <x v="170"/>
    <s v="8/20/2023"/>
    <s v="12/14/2024"/>
    <x v="16"/>
    <m/>
    <n v="17"/>
    <s v="17-34"/>
    <x v="0"/>
    <x v="1"/>
    <x v="1"/>
    <n v="162"/>
    <x v="0"/>
    <n v="1"/>
    <n v="1"/>
    <b v="0"/>
    <n v="370"/>
    <n v="130"/>
    <n v="500"/>
    <x v="0"/>
    <x v="1"/>
    <x v="0"/>
    <n v="49"/>
    <x v="2"/>
    <n v="4.0999999999999996"/>
    <b v="1"/>
    <x v="1"/>
    <x v="0"/>
    <n v="1121"/>
    <x v="1"/>
    <x v="2"/>
    <x v="3"/>
    <x v="3"/>
  </r>
  <r>
    <x v="271"/>
    <x v="43"/>
    <s v="11/24/2024"/>
    <s v="11/23/2024"/>
    <x v="19"/>
    <m/>
    <n v="38"/>
    <s v="34-51"/>
    <x v="2"/>
    <x v="2"/>
    <x v="2"/>
    <n v="19"/>
    <x v="6"/>
    <n v="3"/>
    <n v="2"/>
    <b v="1"/>
    <n v="781"/>
    <n v="179"/>
    <n v="960"/>
    <x v="1"/>
    <x v="1"/>
    <x v="1"/>
    <n v="8"/>
    <x v="3"/>
    <n v="4.3"/>
    <b v="0"/>
    <x v="0"/>
    <x v="0"/>
    <n v="1525"/>
    <x v="1"/>
    <x v="3"/>
    <x v="3"/>
    <x v="1"/>
  </r>
  <r>
    <x v="272"/>
    <x v="171"/>
    <d v="2024-05-09T00:00:00"/>
    <d v="2024-07-12T00:00:00"/>
    <x v="7"/>
    <m/>
    <n v="172"/>
    <s v="119-357"/>
    <x v="1"/>
    <x v="1"/>
    <x v="1"/>
    <n v="358"/>
    <x v="6"/>
    <n v="5"/>
    <n v="4"/>
    <b v="1"/>
    <n v="829"/>
    <n v="62"/>
    <n v="891"/>
    <x v="5"/>
    <x v="0"/>
    <x v="1"/>
    <n v="65"/>
    <x v="1"/>
    <n v="3.4"/>
    <b v="0"/>
    <x v="0"/>
    <x v="0"/>
    <n v="3488"/>
    <x v="3"/>
    <x v="2"/>
    <x v="4"/>
    <x v="0"/>
  </r>
  <r>
    <x v="273"/>
    <x v="172"/>
    <s v="2/24/2023"/>
    <s v="12/15/2024"/>
    <x v="2"/>
    <m/>
    <n v="16"/>
    <s v="17-34"/>
    <x v="0"/>
    <x v="1"/>
    <x v="1"/>
    <n v="183"/>
    <x v="1"/>
    <n v="3"/>
    <n v="5"/>
    <b v="0"/>
    <n v="944"/>
    <n v="94"/>
    <n v="1038"/>
    <x v="1"/>
    <x v="0"/>
    <x v="4"/>
    <n v="72"/>
    <x v="1"/>
    <n v="4.7"/>
    <b v="0"/>
    <x v="0"/>
    <x v="0"/>
    <n v="3009"/>
    <x v="3"/>
    <x v="2"/>
    <x v="3"/>
    <x v="0"/>
  </r>
  <r>
    <x v="274"/>
    <x v="173"/>
    <d v="2023-03-01T00:00:00"/>
    <s v="12/15/2024"/>
    <x v="1"/>
    <m/>
    <n v="16"/>
    <s v="17-34"/>
    <x v="0"/>
    <x v="2"/>
    <x v="2"/>
    <n v="63"/>
    <x v="0"/>
    <n v="4"/>
    <n v="4"/>
    <b v="0"/>
    <n v="670"/>
    <n v="72"/>
    <n v="742"/>
    <x v="0"/>
    <x v="0"/>
    <x v="3"/>
    <n v="27"/>
    <x v="2"/>
    <n v="4.8"/>
    <b v="0"/>
    <x v="0"/>
    <x v="0"/>
    <n v="15"/>
    <x v="2"/>
    <x v="0"/>
    <x v="0"/>
    <x v="1"/>
  </r>
  <r>
    <x v="275"/>
    <x v="37"/>
    <d v="2024-09-03T00:00:00"/>
    <s v="11/20/2024"/>
    <x v="9"/>
    <m/>
    <n v="41"/>
    <s v="34-51"/>
    <x v="2"/>
    <x v="1"/>
    <x v="1"/>
    <n v="446"/>
    <x v="3"/>
    <n v="5"/>
    <n v="3"/>
    <b v="1"/>
    <n v="831"/>
    <n v="37"/>
    <n v="868"/>
    <x v="6"/>
    <x v="0"/>
    <x v="4"/>
    <n v="54"/>
    <x v="1"/>
    <n v="3.3"/>
    <b v="1"/>
    <x v="1"/>
    <x v="0"/>
    <n v="3007"/>
    <x v="3"/>
    <x v="2"/>
    <x v="3"/>
    <x v="1"/>
  </r>
  <r>
    <x v="276"/>
    <x v="25"/>
    <s v="11/16/2024"/>
    <s v="11/27/2024"/>
    <x v="19"/>
    <m/>
    <n v="34"/>
    <s v="17-34"/>
    <x v="0"/>
    <x v="2"/>
    <x v="2"/>
    <n v="352"/>
    <x v="2"/>
    <n v="3"/>
    <n v="3"/>
    <b v="0"/>
    <n v="154"/>
    <n v="148"/>
    <n v="302"/>
    <x v="6"/>
    <x v="1"/>
    <x v="4"/>
    <n v="39"/>
    <x v="2"/>
    <n v="4.7"/>
    <b v="1"/>
    <x v="1"/>
    <x v="0"/>
    <n v="4588"/>
    <x v="4"/>
    <x v="3"/>
    <x v="0"/>
    <x v="2"/>
  </r>
  <r>
    <x v="277"/>
    <x v="59"/>
    <d v="2024-03-10T00:00:00"/>
    <s v="12/13/2024"/>
    <x v="14"/>
    <m/>
    <n v="18"/>
    <s v="17-34"/>
    <x v="0"/>
    <x v="0"/>
    <x v="0"/>
    <n v="209"/>
    <x v="2"/>
    <n v="2"/>
    <n v="6"/>
    <b v="0"/>
    <n v="707"/>
    <n v="162"/>
    <n v="869"/>
    <x v="0"/>
    <x v="1"/>
    <x v="1"/>
    <n v="95"/>
    <x v="0"/>
    <n v="3.5"/>
    <b v="1"/>
    <x v="1"/>
    <x v="0"/>
    <n v="73"/>
    <x v="2"/>
    <x v="0"/>
    <x v="4"/>
    <x v="0"/>
  </r>
  <r>
    <x v="278"/>
    <x v="32"/>
    <s v="12/21/2022"/>
    <d v="2024-11-12T00:00:00"/>
    <x v="20"/>
    <m/>
    <n v="49"/>
    <s v="34-51"/>
    <x v="2"/>
    <x v="0"/>
    <x v="0"/>
    <n v="311"/>
    <x v="4"/>
    <n v="5"/>
    <n v="6"/>
    <b v="0"/>
    <n v="587"/>
    <n v="140"/>
    <n v="727"/>
    <x v="3"/>
    <x v="0"/>
    <x v="2"/>
    <n v="43"/>
    <x v="2"/>
    <n v="3.6"/>
    <b v="1"/>
    <x v="1"/>
    <x v="0"/>
    <n v="4635"/>
    <x v="4"/>
    <x v="0"/>
    <x v="2"/>
    <x v="3"/>
  </r>
  <r>
    <x v="279"/>
    <x v="174"/>
    <s v="6/26/2023"/>
    <d v="2024-06-12T00:00:00"/>
    <x v="4"/>
    <m/>
    <n v="202"/>
    <s v="119-357"/>
    <x v="1"/>
    <x v="1"/>
    <x v="1"/>
    <n v="293"/>
    <x v="2"/>
    <n v="3"/>
    <n v="6"/>
    <b v="1"/>
    <n v="158"/>
    <n v="119"/>
    <n v="277"/>
    <x v="3"/>
    <x v="2"/>
    <x v="3"/>
    <n v="60"/>
    <x v="1"/>
    <n v="3.7"/>
    <b v="0"/>
    <x v="0"/>
    <x v="0"/>
    <n v="1882"/>
    <x v="1"/>
    <x v="4"/>
    <x v="3"/>
    <x v="0"/>
  </r>
  <r>
    <x v="280"/>
    <x v="175"/>
    <d v="2024-02-06T00:00:00"/>
    <d v="2024-10-12T00:00:00"/>
    <x v="8"/>
    <m/>
    <n v="80"/>
    <s v="51-119"/>
    <x v="2"/>
    <x v="2"/>
    <x v="2"/>
    <n v="119"/>
    <x v="6"/>
    <n v="4"/>
    <n v="2"/>
    <b v="0"/>
    <n v="936"/>
    <n v="188"/>
    <n v="1124"/>
    <x v="0"/>
    <x v="3"/>
    <x v="2"/>
    <n v="59"/>
    <x v="1"/>
    <n v="4.0999999999999996"/>
    <b v="1"/>
    <x v="1"/>
    <x v="0"/>
    <n v="1690"/>
    <x v="1"/>
    <x v="1"/>
    <x v="1"/>
    <x v="3"/>
  </r>
  <r>
    <x v="281"/>
    <x v="47"/>
    <s v="1/18/2023"/>
    <d v="2024-05-12T00:00:00"/>
    <x v="3"/>
    <m/>
    <n v="233"/>
    <s v="119-357"/>
    <x v="1"/>
    <x v="2"/>
    <x v="2"/>
    <n v="329"/>
    <x v="2"/>
    <n v="2"/>
    <n v="1"/>
    <b v="0"/>
    <n v="670"/>
    <n v="94"/>
    <n v="764"/>
    <x v="2"/>
    <x v="0"/>
    <x v="0"/>
    <n v="61"/>
    <x v="1"/>
    <n v="3"/>
    <b v="0"/>
    <x v="0"/>
    <x v="0"/>
    <n v="2572"/>
    <x v="0"/>
    <x v="3"/>
    <x v="0"/>
    <x v="2"/>
  </r>
  <r>
    <x v="282"/>
    <x v="176"/>
    <s v="10/15/2023"/>
    <s v="11/24/2024"/>
    <x v="22"/>
    <m/>
    <n v="37"/>
    <s v="34-51"/>
    <x v="2"/>
    <x v="2"/>
    <x v="2"/>
    <n v="141"/>
    <x v="4"/>
    <n v="5"/>
    <n v="5"/>
    <b v="1"/>
    <n v="636"/>
    <n v="186"/>
    <n v="822"/>
    <x v="2"/>
    <x v="2"/>
    <x v="2"/>
    <n v="95"/>
    <x v="0"/>
    <n v="3.6"/>
    <b v="0"/>
    <x v="0"/>
    <x v="0"/>
    <n v="3865"/>
    <x v="3"/>
    <x v="3"/>
    <x v="2"/>
    <x v="0"/>
  </r>
  <r>
    <x v="283"/>
    <x v="177"/>
    <d v="2023-09-02T00:00:00"/>
    <s v="11/24/2024"/>
    <x v="5"/>
    <m/>
    <n v="37"/>
    <s v="34-51"/>
    <x v="2"/>
    <x v="1"/>
    <x v="1"/>
    <n v="15"/>
    <x v="3"/>
    <n v="1"/>
    <n v="3"/>
    <b v="1"/>
    <n v="700"/>
    <n v="64"/>
    <n v="764"/>
    <x v="4"/>
    <x v="3"/>
    <x v="3"/>
    <n v="35"/>
    <x v="2"/>
    <n v="4.7"/>
    <b v="0"/>
    <x v="0"/>
    <x v="0"/>
    <n v="380"/>
    <x v="2"/>
    <x v="3"/>
    <x v="1"/>
    <x v="0"/>
  </r>
  <r>
    <x v="284"/>
    <x v="89"/>
    <s v="11/17/2024"/>
    <s v="11/30/2024"/>
    <x v="19"/>
    <m/>
    <n v="31"/>
    <s v="17-34"/>
    <x v="0"/>
    <x v="1"/>
    <x v="1"/>
    <n v="30"/>
    <x v="5"/>
    <n v="5"/>
    <n v="4"/>
    <b v="1"/>
    <n v="310"/>
    <n v="162"/>
    <n v="472"/>
    <x v="4"/>
    <x v="1"/>
    <x v="1"/>
    <n v="30"/>
    <x v="2"/>
    <n v="3.1"/>
    <b v="1"/>
    <x v="1"/>
    <x v="0"/>
    <n v="3566"/>
    <x v="3"/>
    <x v="2"/>
    <x v="1"/>
    <x v="1"/>
  </r>
  <r>
    <x v="285"/>
    <x v="178"/>
    <s v="6/21/2024"/>
    <s v="11/29/2024"/>
    <x v="11"/>
    <m/>
    <n v="32"/>
    <s v="17-34"/>
    <x v="0"/>
    <x v="1"/>
    <x v="1"/>
    <n v="145"/>
    <x v="4"/>
    <n v="2"/>
    <n v="4"/>
    <b v="0"/>
    <n v="237"/>
    <n v="32"/>
    <n v="269"/>
    <x v="4"/>
    <x v="3"/>
    <x v="5"/>
    <n v="39"/>
    <x v="2"/>
    <n v="4.8"/>
    <b v="0"/>
    <x v="0"/>
    <x v="0"/>
    <n v="1835"/>
    <x v="1"/>
    <x v="1"/>
    <x v="3"/>
    <x v="2"/>
  </r>
  <r>
    <x v="286"/>
    <x v="179"/>
    <s v="9/24/2024"/>
    <s v="12/13/2024"/>
    <x v="9"/>
    <m/>
    <n v="18"/>
    <s v="17-34"/>
    <x v="0"/>
    <x v="2"/>
    <x v="2"/>
    <n v="250"/>
    <x v="3"/>
    <n v="4"/>
    <n v="3"/>
    <b v="0"/>
    <n v="774"/>
    <n v="88"/>
    <n v="862"/>
    <x v="4"/>
    <x v="1"/>
    <x v="2"/>
    <n v="64"/>
    <x v="1"/>
    <n v="3.3"/>
    <b v="0"/>
    <x v="0"/>
    <x v="0"/>
    <n v="1882"/>
    <x v="1"/>
    <x v="1"/>
    <x v="2"/>
    <x v="2"/>
  </r>
  <r>
    <x v="287"/>
    <x v="23"/>
    <d v="2023-05-01T00:00:00"/>
    <s v="11/22/2024"/>
    <x v="0"/>
    <m/>
    <n v="39"/>
    <s v="34-51"/>
    <x v="2"/>
    <x v="2"/>
    <x v="2"/>
    <n v="243"/>
    <x v="4"/>
    <n v="2"/>
    <n v="6"/>
    <b v="1"/>
    <n v="532"/>
    <n v="110"/>
    <n v="642"/>
    <x v="5"/>
    <x v="0"/>
    <x v="3"/>
    <n v="73"/>
    <x v="1"/>
    <n v="4.7"/>
    <b v="0"/>
    <x v="0"/>
    <x v="0"/>
    <n v="525"/>
    <x v="2"/>
    <x v="0"/>
    <x v="3"/>
    <x v="3"/>
  </r>
  <r>
    <x v="288"/>
    <x v="180"/>
    <s v="7/26/2023"/>
    <s v="11/21/2024"/>
    <x v="10"/>
    <m/>
    <n v="40"/>
    <s v="34-51"/>
    <x v="2"/>
    <x v="1"/>
    <x v="1"/>
    <n v="392"/>
    <x v="4"/>
    <n v="4"/>
    <n v="1"/>
    <b v="1"/>
    <n v="813"/>
    <n v="2"/>
    <n v="815"/>
    <x v="2"/>
    <x v="3"/>
    <x v="4"/>
    <n v="57"/>
    <x v="1"/>
    <n v="3"/>
    <b v="1"/>
    <x v="1"/>
    <x v="0"/>
    <n v="1025"/>
    <x v="1"/>
    <x v="1"/>
    <x v="2"/>
    <x v="3"/>
  </r>
  <r>
    <x v="289"/>
    <x v="151"/>
    <s v="5/29/2023"/>
    <d v="2024-11-12T00:00:00"/>
    <x v="0"/>
    <m/>
    <n v="49"/>
    <s v="34-51"/>
    <x v="2"/>
    <x v="1"/>
    <x v="1"/>
    <n v="389"/>
    <x v="1"/>
    <n v="5"/>
    <n v="4"/>
    <b v="0"/>
    <n v="727"/>
    <n v="26"/>
    <n v="753"/>
    <x v="5"/>
    <x v="0"/>
    <x v="4"/>
    <n v="67"/>
    <x v="1"/>
    <n v="3.4"/>
    <b v="0"/>
    <x v="0"/>
    <x v="0"/>
    <n v="2508"/>
    <x v="0"/>
    <x v="0"/>
    <x v="3"/>
    <x v="3"/>
  </r>
  <r>
    <x v="290"/>
    <x v="40"/>
    <s v="10/23/2023"/>
    <s v="11/27/2024"/>
    <x v="22"/>
    <m/>
    <n v="34"/>
    <s v="17-34"/>
    <x v="0"/>
    <x v="0"/>
    <x v="0"/>
    <n v="414"/>
    <x v="4"/>
    <n v="4"/>
    <n v="6"/>
    <b v="1"/>
    <n v="271"/>
    <n v="51"/>
    <n v="322"/>
    <x v="3"/>
    <x v="0"/>
    <x v="1"/>
    <n v="8"/>
    <x v="3"/>
    <n v="4.3"/>
    <b v="0"/>
    <x v="0"/>
    <x v="0"/>
    <n v="1546"/>
    <x v="1"/>
    <x v="1"/>
    <x v="1"/>
    <x v="1"/>
  </r>
  <r>
    <x v="291"/>
    <x v="181"/>
    <d v="2023-11-06T00:00:00"/>
    <d v="2024-12-12T00:00:00"/>
    <x v="12"/>
    <m/>
    <n v="19"/>
    <s v="17-34"/>
    <x v="0"/>
    <x v="2"/>
    <x v="2"/>
    <n v="415"/>
    <x v="3"/>
    <n v="2"/>
    <n v="1"/>
    <b v="0"/>
    <n v="958"/>
    <n v="192"/>
    <n v="1150"/>
    <x v="0"/>
    <x v="2"/>
    <x v="1"/>
    <n v="22"/>
    <x v="3"/>
    <n v="4.8"/>
    <b v="1"/>
    <x v="1"/>
    <x v="0"/>
    <n v="1955"/>
    <x v="1"/>
    <x v="4"/>
    <x v="0"/>
    <x v="3"/>
  </r>
  <r>
    <x v="292"/>
    <x v="52"/>
    <d v="2023-12-11T00:00:00"/>
    <s v="12/14/2024"/>
    <x v="21"/>
    <m/>
    <n v="17"/>
    <s v="17-34"/>
    <x v="0"/>
    <x v="1"/>
    <x v="1"/>
    <n v="494"/>
    <x v="4"/>
    <n v="5"/>
    <n v="6"/>
    <b v="1"/>
    <n v="202"/>
    <n v="163"/>
    <n v="365"/>
    <x v="2"/>
    <x v="1"/>
    <x v="3"/>
    <n v="61"/>
    <x v="1"/>
    <n v="4"/>
    <b v="1"/>
    <x v="1"/>
    <x v="0"/>
    <n v="4889"/>
    <x v="4"/>
    <x v="4"/>
    <x v="0"/>
    <x v="2"/>
  </r>
  <r>
    <x v="293"/>
    <x v="114"/>
    <s v="4/22/2023"/>
    <s v="11/20/2024"/>
    <x v="18"/>
    <m/>
    <n v="41"/>
    <s v="34-51"/>
    <x v="2"/>
    <x v="0"/>
    <x v="0"/>
    <n v="109"/>
    <x v="1"/>
    <n v="4"/>
    <n v="4"/>
    <b v="1"/>
    <n v="899"/>
    <n v="11"/>
    <n v="910"/>
    <x v="2"/>
    <x v="2"/>
    <x v="1"/>
    <n v="63"/>
    <x v="1"/>
    <n v="4.3"/>
    <b v="0"/>
    <x v="0"/>
    <x v="0"/>
    <n v="1185"/>
    <x v="1"/>
    <x v="3"/>
    <x v="2"/>
    <x v="0"/>
  </r>
  <r>
    <x v="294"/>
    <x v="182"/>
    <s v="12/18/2023"/>
    <d v="2024-07-12T00:00:00"/>
    <x v="21"/>
    <m/>
    <n v="172"/>
    <s v="119-357"/>
    <x v="1"/>
    <x v="0"/>
    <x v="0"/>
    <n v="200"/>
    <x v="6"/>
    <n v="1"/>
    <n v="2"/>
    <b v="0"/>
    <n v="465"/>
    <n v="35"/>
    <n v="500"/>
    <x v="3"/>
    <x v="3"/>
    <x v="2"/>
    <n v="29"/>
    <x v="2"/>
    <n v="4.7"/>
    <b v="1"/>
    <x v="1"/>
    <x v="0"/>
    <n v="3040"/>
    <x v="3"/>
    <x v="1"/>
    <x v="4"/>
    <x v="1"/>
  </r>
  <r>
    <x v="295"/>
    <x v="5"/>
    <s v="2/23/2024"/>
    <d v="2024-04-12T00:00:00"/>
    <x v="8"/>
    <m/>
    <n v="263"/>
    <s v="119-357"/>
    <x v="1"/>
    <x v="1"/>
    <x v="1"/>
    <n v="134"/>
    <x v="2"/>
    <n v="4"/>
    <n v="1"/>
    <b v="1"/>
    <n v="459"/>
    <n v="105"/>
    <n v="564"/>
    <x v="2"/>
    <x v="3"/>
    <x v="1"/>
    <n v="3"/>
    <x v="3"/>
    <n v="3.7"/>
    <b v="1"/>
    <x v="1"/>
    <x v="0"/>
    <n v="4729"/>
    <x v="4"/>
    <x v="0"/>
    <x v="3"/>
    <x v="3"/>
  </r>
  <r>
    <x v="296"/>
    <x v="106"/>
    <s v="2/21/2023"/>
    <s v="11/30/2024"/>
    <x v="2"/>
    <m/>
    <n v="31"/>
    <s v="17-34"/>
    <x v="0"/>
    <x v="1"/>
    <x v="1"/>
    <n v="250"/>
    <x v="3"/>
    <n v="5"/>
    <n v="2"/>
    <b v="0"/>
    <n v="611"/>
    <n v="170"/>
    <n v="781"/>
    <x v="2"/>
    <x v="2"/>
    <x v="4"/>
    <n v="71"/>
    <x v="1"/>
    <n v="3.9"/>
    <b v="0"/>
    <x v="0"/>
    <x v="0"/>
    <n v="4193"/>
    <x v="4"/>
    <x v="0"/>
    <x v="1"/>
    <x v="1"/>
  </r>
  <r>
    <x v="297"/>
    <x v="153"/>
    <s v="10/28/2024"/>
    <d v="2024-09-12T00:00:00"/>
    <x v="15"/>
    <m/>
    <n v="110"/>
    <s v="51-119"/>
    <x v="2"/>
    <x v="0"/>
    <x v="0"/>
    <n v="305"/>
    <x v="1"/>
    <n v="2"/>
    <n v="3"/>
    <b v="1"/>
    <n v="49"/>
    <n v="146"/>
    <n v="195"/>
    <x v="0"/>
    <x v="1"/>
    <x v="2"/>
    <n v="48"/>
    <x v="2"/>
    <n v="4.5999999999999996"/>
    <b v="0"/>
    <x v="0"/>
    <x v="0"/>
    <n v="4626"/>
    <x v="4"/>
    <x v="2"/>
    <x v="4"/>
    <x v="2"/>
  </r>
  <r>
    <x v="298"/>
    <x v="183"/>
    <d v="2024-10-05T00:00:00"/>
    <s v="11/28/2024"/>
    <x v="15"/>
    <m/>
    <n v="33"/>
    <s v="17-34"/>
    <x v="0"/>
    <x v="2"/>
    <x v="2"/>
    <n v="256"/>
    <x v="5"/>
    <n v="5"/>
    <n v="3"/>
    <b v="0"/>
    <n v="929"/>
    <n v="89"/>
    <n v="1018"/>
    <x v="1"/>
    <x v="0"/>
    <x v="3"/>
    <n v="89"/>
    <x v="0"/>
    <n v="3.3"/>
    <b v="0"/>
    <x v="0"/>
    <x v="0"/>
    <n v="60"/>
    <x v="2"/>
    <x v="0"/>
    <x v="4"/>
    <x v="2"/>
  </r>
  <r>
    <x v="299"/>
    <x v="78"/>
    <d v="2024-12-09T00:00:00"/>
    <s v="11/19/2024"/>
    <x v="23"/>
    <m/>
    <n v="42"/>
    <s v="34-51"/>
    <x v="2"/>
    <x v="1"/>
    <x v="1"/>
    <n v="214"/>
    <x v="3"/>
    <n v="1"/>
    <n v="3"/>
    <b v="0"/>
    <n v="39"/>
    <n v="89"/>
    <n v="128"/>
    <x v="1"/>
    <x v="1"/>
    <x v="0"/>
    <n v="37"/>
    <x v="2"/>
    <n v="3.5"/>
    <b v="1"/>
    <x v="1"/>
    <x v="0"/>
    <n v="2597"/>
    <x v="0"/>
    <x v="4"/>
    <x v="3"/>
    <x v="2"/>
  </r>
  <r>
    <x v="300"/>
    <x v="184"/>
    <d v="2023-05-08T00:00:00"/>
    <d v="2024-01-12T00:00:00"/>
    <x v="0"/>
    <m/>
    <n v="354"/>
    <s v="119-357"/>
    <x v="1"/>
    <x v="1"/>
    <x v="1"/>
    <n v="272"/>
    <x v="6"/>
    <n v="1"/>
    <n v="2"/>
    <b v="0"/>
    <n v="520"/>
    <n v="170"/>
    <n v="690"/>
    <x v="5"/>
    <x v="0"/>
    <x v="1"/>
    <n v="100"/>
    <x v="0"/>
    <n v="5"/>
    <b v="0"/>
    <x v="0"/>
    <x v="0"/>
    <n v="260"/>
    <x v="2"/>
    <x v="4"/>
    <x v="4"/>
    <x v="2"/>
  </r>
  <r>
    <x v="301"/>
    <x v="185"/>
    <s v="7/28/2024"/>
    <s v="11/29/2024"/>
    <x v="17"/>
    <m/>
    <n v="32"/>
    <s v="17-34"/>
    <x v="0"/>
    <x v="2"/>
    <x v="2"/>
    <n v="144"/>
    <x v="1"/>
    <n v="3"/>
    <n v="4"/>
    <b v="0"/>
    <n v="501"/>
    <n v="64"/>
    <n v="565"/>
    <x v="1"/>
    <x v="1"/>
    <x v="4"/>
    <n v="98"/>
    <x v="0"/>
    <n v="3.3"/>
    <b v="0"/>
    <x v="0"/>
    <x v="0"/>
    <n v="1544"/>
    <x v="1"/>
    <x v="4"/>
    <x v="0"/>
    <x v="0"/>
  </r>
  <r>
    <x v="302"/>
    <x v="184"/>
    <d v="2023-06-09T00:00:00"/>
    <d v="2024-06-12T00:00:00"/>
    <x v="4"/>
    <m/>
    <n v="202"/>
    <s v="119-357"/>
    <x v="1"/>
    <x v="0"/>
    <x v="0"/>
    <n v="381"/>
    <x v="1"/>
    <n v="5"/>
    <n v="6"/>
    <b v="0"/>
    <n v="593"/>
    <n v="46"/>
    <n v="639"/>
    <x v="4"/>
    <x v="1"/>
    <x v="4"/>
    <n v="10"/>
    <x v="3"/>
    <n v="4.5999999999999996"/>
    <b v="1"/>
    <x v="1"/>
    <x v="0"/>
    <n v="4528"/>
    <x v="4"/>
    <x v="4"/>
    <x v="4"/>
    <x v="1"/>
  </r>
  <r>
    <x v="303"/>
    <x v="74"/>
    <s v="1/18/2023"/>
    <s v="11/20/2024"/>
    <x v="3"/>
    <m/>
    <n v="41"/>
    <s v="34-51"/>
    <x v="2"/>
    <x v="1"/>
    <x v="1"/>
    <n v="292"/>
    <x v="1"/>
    <n v="4"/>
    <n v="2"/>
    <b v="1"/>
    <n v="109"/>
    <n v="68"/>
    <n v="177"/>
    <x v="5"/>
    <x v="2"/>
    <x v="4"/>
    <n v="95"/>
    <x v="0"/>
    <n v="4.3"/>
    <b v="0"/>
    <x v="0"/>
    <x v="0"/>
    <n v="1127"/>
    <x v="1"/>
    <x v="3"/>
    <x v="4"/>
    <x v="1"/>
  </r>
  <r>
    <x v="304"/>
    <x v="158"/>
    <s v="3/28/2023"/>
    <s v="12/15/2024"/>
    <x v="1"/>
    <m/>
    <n v="16"/>
    <s v="17-34"/>
    <x v="0"/>
    <x v="1"/>
    <x v="1"/>
    <n v="358"/>
    <x v="6"/>
    <n v="4"/>
    <n v="3"/>
    <b v="0"/>
    <n v="472"/>
    <n v="65"/>
    <n v="537"/>
    <x v="3"/>
    <x v="1"/>
    <x v="3"/>
    <n v="92"/>
    <x v="0"/>
    <n v="4"/>
    <b v="0"/>
    <x v="0"/>
    <x v="0"/>
    <n v="4542"/>
    <x v="4"/>
    <x v="0"/>
    <x v="3"/>
    <x v="1"/>
  </r>
  <r>
    <x v="305"/>
    <x v="186"/>
    <d v="2024-10-07T00:00:00"/>
    <d v="2024-03-12T00:00:00"/>
    <x v="15"/>
    <m/>
    <n v="294"/>
    <s v="119-357"/>
    <x v="1"/>
    <x v="2"/>
    <x v="2"/>
    <n v="426"/>
    <x v="2"/>
    <n v="1"/>
    <n v="6"/>
    <b v="1"/>
    <n v="229"/>
    <n v="120"/>
    <n v="349"/>
    <x v="0"/>
    <x v="0"/>
    <x v="5"/>
    <n v="38"/>
    <x v="2"/>
    <n v="3.3"/>
    <b v="1"/>
    <x v="1"/>
    <x v="0"/>
    <n v="1436"/>
    <x v="1"/>
    <x v="0"/>
    <x v="4"/>
    <x v="2"/>
  </r>
  <r>
    <x v="306"/>
    <x v="187"/>
    <s v="9/22/2023"/>
    <s v="11/24/2024"/>
    <x v="5"/>
    <m/>
    <n v="37"/>
    <s v="34-51"/>
    <x v="2"/>
    <x v="1"/>
    <x v="1"/>
    <n v="474"/>
    <x v="5"/>
    <n v="5"/>
    <n v="1"/>
    <b v="0"/>
    <n v="487"/>
    <n v="107"/>
    <n v="594"/>
    <x v="4"/>
    <x v="1"/>
    <x v="1"/>
    <n v="66"/>
    <x v="1"/>
    <n v="4"/>
    <b v="0"/>
    <x v="0"/>
    <x v="0"/>
    <n v="4438"/>
    <x v="4"/>
    <x v="1"/>
    <x v="3"/>
    <x v="0"/>
  </r>
  <r>
    <x v="307"/>
    <x v="57"/>
    <s v="7/28/2023"/>
    <d v="2024-12-12T00:00:00"/>
    <x v="10"/>
    <m/>
    <n v="19"/>
    <s v="17-34"/>
    <x v="0"/>
    <x v="0"/>
    <x v="0"/>
    <n v="286"/>
    <x v="3"/>
    <n v="2"/>
    <n v="5"/>
    <b v="1"/>
    <n v="543"/>
    <n v="16"/>
    <n v="559"/>
    <x v="0"/>
    <x v="2"/>
    <x v="2"/>
    <n v="8"/>
    <x v="3"/>
    <n v="3.7"/>
    <b v="1"/>
    <x v="1"/>
    <x v="0"/>
    <n v="3130"/>
    <x v="3"/>
    <x v="0"/>
    <x v="0"/>
    <x v="3"/>
  </r>
  <r>
    <x v="308"/>
    <x v="188"/>
    <d v="2024-10-10T00:00:00"/>
    <d v="2024-06-12T00:00:00"/>
    <x v="15"/>
    <m/>
    <n v="202"/>
    <s v="119-357"/>
    <x v="1"/>
    <x v="2"/>
    <x v="2"/>
    <n v="498"/>
    <x v="1"/>
    <n v="5"/>
    <n v="6"/>
    <b v="0"/>
    <n v="105"/>
    <n v="35"/>
    <n v="140"/>
    <x v="3"/>
    <x v="1"/>
    <x v="4"/>
    <n v="6"/>
    <x v="3"/>
    <n v="3.9"/>
    <b v="1"/>
    <x v="1"/>
    <x v="0"/>
    <n v="3379"/>
    <x v="3"/>
    <x v="1"/>
    <x v="1"/>
    <x v="0"/>
  </r>
  <r>
    <x v="309"/>
    <x v="126"/>
    <s v="6/21/2024"/>
    <s v="12/15/2024"/>
    <x v="11"/>
    <m/>
    <n v="16"/>
    <s v="17-34"/>
    <x v="0"/>
    <x v="1"/>
    <x v="1"/>
    <n v="32"/>
    <x v="1"/>
    <n v="2"/>
    <n v="4"/>
    <b v="0"/>
    <n v="334"/>
    <n v="151"/>
    <n v="485"/>
    <x v="2"/>
    <x v="3"/>
    <x v="3"/>
    <n v="88"/>
    <x v="0"/>
    <n v="3.4"/>
    <b v="0"/>
    <x v="0"/>
    <x v="0"/>
    <n v="3696"/>
    <x v="3"/>
    <x v="4"/>
    <x v="1"/>
    <x v="1"/>
  </r>
  <r>
    <x v="310"/>
    <x v="73"/>
    <s v="4/17/2023"/>
    <d v="2024-01-12T00:00:00"/>
    <x v="18"/>
    <m/>
    <n v="354"/>
    <s v="119-357"/>
    <x v="1"/>
    <x v="0"/>
    <x v="0"/>
    <n v="84"/>
    <x v="6"/>
    <n v="1"/>
    <n v="2"/>
    <b v="1"/>
    <n v="871"/>
    <n v="187"/>
    <n v="1058"/>
    <x v="0"/>
    <x v="1"/>
    <x v="2"/>
    <n v="96"/>
    <x v="0"/>
    <n v="4.5"/>
    <b v="1"/>
    <x v="1"/>
    <x v="0"/>
    <n v="2416"/>
    <x v="0"/>
    <x v="0"/>
    <x v="3"/>
    <x v="0"/>
  </r>
  <r>
    <x v="311"/>
    <x v="58"/>
    <s v="12/31/2023"/>
    <d v="2024-02-12T00:00:00"/>
    <x v="21"/>
    <m/>
    <n v="323"/>
    <s v="119-357"/>
    <x v="1"/>
    <x v="2"/>
    <x v="2"/>
    <n v="210"/>
    <x v="6"/>
    <n v="5"/>
    <n v="5"/>
    <b v="0"/>
    <n v="206"/>
    <n v="194"/>
    <n v="400"/>
    <x v="1"/>
    <x v="0"/>
    <x v="0"/>
    <n v="62"/>
    <x v="1"/>
    <n v="3.9"/>
    <b v="0"/>
    <x v="0"/>
    <x v="0"/>
    <n v="2856"/>
    <x v="0"/>
    <x v="0"/>
    <x v="3"/>
    <x v="1"/>
  </r>
  <r>
    <x v="312"/>
    <x v="44"/>
    <s v="2/15/2023"/>
    <s v="11/24/2024"/>
    <x v="2"/>
    <m/>
    <n v="37"/>
    <s v="34-51"/>
    <x v="2"/>
    <x v="2"/>
    <x v="2"/>
    <n v="231"/>
    <x v="4"/>
    <n v="3"/>
    <n v="5"/>
    <b v="1"/>
    <n v="701"/>
    <n v="173"/>
    <n v="874"/>
    <x v="3"/>
    <x v="2"/>
    <x v="1"/>
    <n v="65"/>
    <x v="1"/>
    <n v="3.4"/>
    <b v="1"/>
    <x v="1"/>
    <x v="0"/>
    <n v="4177"/>
    <x v="4"/>
    <x v="0"/>
    <x v="2"/>
    <x v="2"/>
  </r>
  <r>
    <x v="313"/>
    <x v="138"/>
    <d v="2024-01-12T00:00:00"/>
    <s v="12/15/2024"/>
    <x v="13"/>
    <m/>
    <n v="16"/>
    <s v="17-34"/>
    <x v="0"/>
    <x v="2"/>
    <x v="2"/>
    <n v="246"/>
    <x v="1"/>
    <n v="3"/>
    <n v="3"/>
    <b v="0"/>
    <n v="505"/>
    <n v="129"/>
    <n v="634"/>
    <x v="1"/>
    <x v="2"/>
    <x v="4"/>
    <n v="82"/>
    <x v="0"/>
    <n v="4.9000000000000004"/>
    <b v="0"/>
    <x v="0"/>
    <x v="0"/>
    <n v="1912"/>
    <x v="1"/>
    <x v="3"/>
    <x v="2"/>
    <x v="1"/>
  </r>
  <r>
    <x v="314"/>
    <x v="189"/>
    <s v="1/19/2024"/>
    <s v="11/19/2024"/>
    <x v="13"/>
    <m/>
    <n v="42"/>
    <s v="34-51"/>
    <x v="2"/>
    <x v="1"/>
    <x v="1"/>
    <n v="174"/>
    <x v="6"/>
    <n v="1"/>
    <n v="6"/>
    <b v="1"/>
    <n v="239"/>
    <n v="175"/>
    <n v="414"/>
    <x v="0"/>
    <x v="2"/>
    <x v="4"/>
    <n v="65"/>
    <x v="1"/>
    <n v="3.7"/>
    <b v="0"/>
    <x v="0"/>
    <x v="0"/>
    <n v="2388"/>
    <x v="0"/>
    <x v="4"/>
    <x v="2"/>
    <x v="2"/>
  </r>
  <r>
    <x v="315"/>
    <x v="52"/>
    <s v="7/21/2023"/>
    <s v="11/19/2024"/>
    <x v="10"/>
    <m/>
    <n v="42"/>
    <s v="34-51"/>
    <x v="2"/>
    <x v="2"/>
    <x v="2"/>
    <n v="298"/>
    <x v="5"/>
    <n v="3"/>
    <n v="1"/>
    <b v="1"/>
    <n v="115"/>
    <n v="168"/>
    <n v="283"/>
    <x v="5"/>
    <x v="0"/>
    <x v="0"/>
    <n v="27"/>
    <x v="2"/>
    <n v="3"/>
    <b v="0"/>
    <x v="0"/>
    <x v="0"/>
    <n v="4216"/>
    <x v="4"/>
    <x v="0"/>
    <x v="4"/>
    <x v="2"/>
  </r>
  <r>
    <x v="316"/>
    <x v="190"/>
    <s v="10/29/2024"/>
    <d v="2024-03-12T00:00:00"/>
    <x v="15"/>
    <m/>
    <n v="294"/>
    <s v="119-357"/>
    <x v="1"/>
    <x v="1"/>
    <x v="1"/>
    <n v="344"/>
    <x v="3"/>
    <n v="5"/>
    <n v="2"/>
    <b v="0"/>
    <n v="142"/>
    <n v="113"/>
    <n v="255"/>
    <x v="0"/>
    <x v="0"/>
    <x v="1"/>
    <n v="100"/>
    <x v="0"/>
    <n v="4.5999999999999996"/>
    <b v="1"/>
    <x v="1"/>
    <x v="0"/>
    <n v="599"/>
    <x v="2"/>
    <x v="3"/>
    <x v="1"/>
    <x v="3"/>
  </r>
  <r>
    <x v="317"/>
    <x v="38"/>
    <s v="6/17/2023"/>
    <d v="2024-04-12T00:00:00"/>
    <x v="4"/>
    <m/>
    <n v="263"/>
    <s v="119-357"/>
    <x v="1"/>
    <x v="1"/>
    <x v="1"/>
    <n v="264"/>
    <x v="6"/>
    <n v="2"/>
    <n v="1"/>
    <b v="1"/>
    <n v="744"/>
    <n v="33"/>
    <n v="777"/>
    <x v="4"/>
    <x v="3"/>
    <x v="4"/>
    <n v="29"/>
    <x v="2"/>
    <n v="4.9000000000000004"/>
    <b v="1"/>
    <x v="1"/>
    <x v="0"/>
    <n v="804"/>
    <x v="2"/>
    <x v="1"/>
    <x v="1"/>
    <x v="1"/>
  </r>
  <r>
    <x v="318"/>
    <x v="135"/>
    <s v="12/21/2022"/>
    <s v="11/21/2024"/>
    <x v="20"/>
    <m/>
    <n v="40"/>
    <s v="34-51"/>
    <x v="2"/>
    <x v="0"/>
    <x v="0"/>
    <n v="380"/>
    <x v="1"/>
    <n v="2"/>
    <n v="5"/>
    <b v="1"/>
    <n v="820"/>
    <n v="17"/>
    <n v="837"/>
    <x v="4"/>
    <x v="0"/>
    <x v="5"/>
    <n v="93"/>
    <x v="0"/>
    <n v="3"/>
    <b v="0"/>
    <x v="0"/>
    <x v="0"/>
    <n v="4565"/>
    <x v="4"/>
    <x v="3"/>
    <x v="1"/>
    <x v="1"/>
  </r>
  <r>
    <x v="319"/>
    <x v="122"/>
    <d v="2024-03-02T00:00:00"/>
    <d v="2024-03-12T00:00:00"/>
    <x v="14"/>
    <m/>
    <n v="294"/>
    <s v="119-357"/>
    <x v="1"/>
    <x v="1"/>
    <x v="1"/>
    <n v="160"/>
    <x v="0"/>
    <n v="2"/>
    <n v="1"/>
    <b v="0"/>
    <n v="940"/>
    <n v="50"/>
    <n v="990"/>
    <x v="4"/>
    <x v="3"/>
    <x v="1"/>
    <n v="71"/>
    <x v="1"/>
    <n v="3"/>
    <b v="0"/>
    <x v="0"/>
    <x v="0"/>
    <n v="1095"/>
    <x v="1"/>
    <x v="1"/>
    <x v="4"/>
    <x v="0"/>
  </r>
  <r>
    <x v="320"/>
    <x v="43"/>
    <d v="2023-08-08T00:00:00"/>
    <s v="12/13/2024"/>
    <x v="16"/>
    <m/>
    <n v="18"/>
    <s v="17-34"/>
    <x v="0"/>
    <x v="0"/>
    <x v="0"/>
    <n v="55"/>
    <x v="5"/>
    <n v="4"/>
    <n v="6"/>
    <b v="1"/>
    <n v="135"/>
    <n v="138"/>
    <n v="273"/>
    <x v="5"/>
    <x v="2"/>
    <x v="5"/>
    <n v="5"/>
    <x v="3"/>
    <n v="3.4"/>
    <b v="0"/>
    <x v="0"/>
    <x v="0"/>
    <n v="1512"/>
    <x v="1"/>
    <x v="4"/>
    <x v="3"/>
    <x v="1"/>
  </r>
  <r>
    <x v="321"/>
    <x v="43"/>
    <s v="1/13/2024"/>
    <s v="11/22/2024"/>
    <x v="13"/>
    <m/>
    <n v="39"/>
    <s v="34-51"/>
    <x v="2"/>
    <x v="1"/>
    <x v="1"/>
    <n v="70"/>
    <x v="1"/>
    <n v="2"/>
    <n v="3"/>
    <b v="1"/>
    <n v="803"/>
    <n v="51"/>
    <n v="854"/>
    <x v="3"/>
    <x v="3"/>
    <x v="2"/>
    <n v="24"/>
    <x v="3"/>
    <n v="3.8"/>
    <b v="0"/>
    <x v="0"/>
    <x v="0"/>
    <n v="1422"/>
    <x v="1"/>
    <x v="3"/>
    <x v="4"/>
    <x v="3"/>
  </r>
  <r>
    <x v="322"/>
    <x v="38"/>
    <s v="9/27/2024"/>
    <s v="11/30/2024"/>
    <x v="9"/>
    <m/>
    <n v="31"/>
    <s v="17-34"/>
    <x v="0"/>
    <x v="0"/>
    <x v="0"/>
    <n v="256"/>
    <x v="1"/>
    <n v="3"/>
    <n v="3"/>
    <b v="0"/>
    <n v="322"/>
    <n v="199"/>
    <n v="521"/>
    <x v="1"/>
    <x v="2"/>
    <x v="4"/>
    <n v="65"/>
    <x v="1"/>
    <n v="4.5"/>
    <b v="0"/>
    <x v="0"/>
    <x v="0"/>
    <n v="147"/>
    <x v="2"/>
    <x v="0"/>
    <x v="3"/>
    <x v="2"/>
  </r>
  <r>
    <x v="323"/>
    <x v="191"/>
    <s v="6/24/2024"/>
    <s v="11/24/2024"/>
    <x v="11"/>
    <m/>
    <n v="37"/>
    <s v="34-51"/>
    <x v="2"/>
    <x v="2"/>
    <x v="2"/>
    <n v="436"/>
    <x v="3"/>
    <n v="5"/>
    <n v="6"/>
    <b v="1"/>
    <n v="424"/>
    <n v="111"/>
    <n v="535"/>
    <x v="6"/>
    <x v="2"/>
    <x v="1"/>
    <n v="64"/>
    <x v="1"/>
    <n v="3.5"/>
    <b v="1"/>
    <x v="1"/>
    <x v="0"/>
    <n v="4317"/>
    <x v="4"/>
    <x v="2"/>
    <x v="3"/>
    <x v="0"/>
  </r>
  <r>
    <x v="324"/>
    <x v="192"/>
    <d v="2023-04-08T00:00:00"/>
    <s v="11/27/2024"/>
    <x v="18"/>
    <m/>
    <n v="34"/>
    <s v="17-34"/>
    <x v="0"/>
    <x v="0"/>
    <x v="0"/>
    <n v="394"/>
    <x v="0"/>
    <n v="2"/>
    <n v="6"/>
    <b v="1"/>
    <n v="60"/>
    <n v="159"/>
    <n v="219"/>
    <x v="2"/>
    <x v="0"/>
    <x v="1"/>
    <n v="51"/>
    <x v="1"/>
    <n v="3"/>
    <b v="1"/>
    <x v="1"/>
    <x v="0"/>
    <n v="3197"/>
    <x v="3"/>
    <x v="1"/>
    <x v="2"/>
    <x v="0"/>
  </r>
  <r>
    <x v="325"/>
    <x v="127"/>
    <s v="1/28/2023"/>
    <s v="11/29/2024"/>
    <x v="3"/>
    <m/>
    <n v="32"/>
    <s v="17-34"/>
    <x v="0"/>
    <x v="2"/>
    <x v="2"/>
    <n v="131"/>
    <x v="2"/>
    <n v="3"/>
    <n v="3"/>
    <b v="0"/>
    <n v="865"/>
    <n v="8"/>
    <n v="873"/>
    <x v="3"/>
    <x v="1"/>
    <x v="3"/>
    <n v="78"/>
    <x v="0"/>
    <n v="4.5999999999999996"/>
    <b v="0"/>
    <x v="0"/>
    <x v="0"/>
    <n v="1413"/>
    <x v="1"/>
    <x v="2"/>
    <x v="3"/>
    <x v="3"/>
  </r>
  <r>
    <x v="326"/>
    <x v="46"/>
    <s v="10/23/2023"/>
    <d v="2024-07-12T00:00:00"/>
    <x v="22"/>
    <m/>
    <n v="172"/>
    <s v="119-357"/>
    <x v="1"/>
    <x v="1"/>
    <x v="1"/>
    <n v="98"/>
    <x v="1"/>
    <n v="5"/>
    <n v="2"/>
    <b v="1"/>
    <n v="526"/>
    <n v="144"/>
    <n v="670"/>
    <x v="0"/>
    <x v="1"/>
    <x v="4"/>
    <n v="10"/>
    <x v="3"/>
    <n v="3.9"/>
    <b v="1"/>
    <x v="1"/>
    <x v="0"/>
    <n v="747"/>
    <x v="2"/>
    <x v="3"/>
    <x v="1"/>
    <x v="3"/>
  </r>
  <r>
    <x v="327"/>
    <x v="56"/>
    <d v="2024-02-06T00:00:00"/>
    <d v="2024-04-12T00:00:00"/>
    <x v="8"/>
    <m/>
    <n v="263"/>
    <s v="119-357"/>
    <x v="1"/>
    <x v="1"/>
    <x v="1"/>
    <n v="276"/>
    <x v="5"/>
    <n v="5"/>
    <n v="4"/>
    <b v="0"/>
    <n v="389"/>
    <n v="177"/>
    <n v="566"/>
    <x v="6"/>
    <x v="0"/>
    <x v="4"/>
    <n v="19"/>
    <x v="3"/>
    <n v="4.3"/>
    <b v="0"/>
    <x v="0"/>
    <x v="0"/>
    <n v="1099"/>
    <x v="1"/>
    <x v="4"/>
    <x v="4"/>
    <x v="1"/>
  </r>
  <r>
    <x v="328"/>
    <x v="193"/>
    <s v="3/14/2024"/>
    <s v="11/19/2024"/>
    <x v="14"/>
    <m/>
    <n v="42"/>
    <s v="34-51"/>
    <x v="2"/>
    <x v="1"/>
    <x v="1"/>
    <n v="251"/>
    <x v="0"/>
    <n v="3"/>
    <n v="3"/>
    <b v="0"/>
    <n v="922"/>
    <n v="106"/>
    <n v="1028"/>
    <x v="4"/>
    <x v="1"/>
    <x v="0"/>
    <n v="56"/>
    <x v="1"/>
    <n v="4.3"/>
    <b v="1"/>
    <x v="1"/>
    <x v="0"/>
    <n v="585"/>
    <x v="2"/>
    <x v="0"/>
    <x v="1"/>
    <x v="0"/>
  </r>
  <r>
    <x v="329"/>
    <x v="85"/>
    <d v="2023-08-03T00:00:00"/>
    <s v="11/29/2024"/>
    <x v="16"/>
    <m/>
    <n v="32"/>
    <s v="17-34"/>
    <x v="0"/>
    <x v="0"/>
    <x v="0"/>
    <n v="233"/>
    <x v="2"/>
    <n v="4"/>
    <n v="2"/>
    <b v="1"/>
    <n v="485"/>
    <n v="37"/>
    <n v="522"/>
    <x v="1"/>
    <x v="0"/>
    <x v="2"/>
    <n v="47"/>
    <x v="2"/>
    <n v="3.4"/>
    <b v="1"/>
    <x v="1"/>
    <x v="0"/>
    <n v="615"/>
    <x v="2"/>
    <x v="0"/>
    <x v="1"/>
    <x v="3"/>
  </r>
  <r>
    <x v="330"/>
    <x v="151"/>
    <s v="5/17/2024"/>
    <s v="11/27/2024"/>
    <x v="7"/>
    <m/>
    <n v="34"/>
    <s v="17-34"/>
    <x v="0"/>
    <x v="1"/>
    <x v="1"/>
    <n v="136"/>
    <x v="6"/>
    <n v="2"/>
    <n v="5"/>
    <b v="1"/>
    <n v="112"/>
    <n v="181"/>
    <n v="293"/>
    <x v="3"/>
    <x v="3"/>
    <x v="0"/>
    <n v="15"/>
    <x v="3"/>
    <n v="3.6"/>
    <b v="0"/>
    <x v="0"/>
    <x v="0"/>
    <n v="2634"/>
    <x v="0"/>
    <x v="3"/>
    <x v="2"/>
    <x v="2"/>
  </r>
  <r>
    <x v="331"/>
    <x v="63"/>
    <s v="1/24/2023"/>
    <d v="2024-07-12T00:00:00"/>
    <x v="3"/>
    <m/>
    <n v="172"/>
    <s v="119-357"/>
    <x v="1"/>
    <x v="2"/>
    <x v="2"/>
    <n v="248"/>
    <x v="4"/>
    <n v="1"/>
    <n v="6"/>
    <b v="0"/>
    <n v="181"/>
    <n v="13"/>
    <n v="194"/>
    <x v="6"/>
    <x v="2"/>
    <x v="3"/>
    <n v="43"/>
    <x v="2"/>
    <n v="4.9000000000000004"/>
    <b v="1"/>
    <x v="1"/>
    <x v="0"/>
    <n v="136"/>
    <x v="2"/>
    <x v="3"/>
    <x v="3"/>
    <x v="0"/>
  </r>
  <r>
    <x v="332"/>
    <x v="5"/>
    <s v="2/20/2023"/>
    <d v="2024-01-12T00:00:00"/>
    <x v="2"/>
    <m/>
    <n v="354"/>
    <s v="119-357"/>
    <x v="1"/>
    <x v="0"/>
    <x v="0"/>
    <n v="180"/>
    <x v="3"/>
    <n v="3"/>
    <n v="4"/>
    <b v="0"/>
    <n v="936"/>
    <n v="166"/>
    <n v="1102"/>
    <x v="2"/>
    <x v="1"/>
    <x v="4"/>
    <n v="71"/>
    <x v="1"/>
    <n v="4.9000000000000004"/>
    <b v="1"/>
    <x v="1"/>
    <x v="0"/>
    <n v="4566"/>
    <x v="4"/>
    <x v="0"/>
    <x v="3"/>
    <x v="2"/>
  </r>
  <r>
    <x v="333"/>
    <x v="194"/>
    <d v="2024-09-05T00:00:00"/>
    <s v="12/15/2024"/>
    <x v="9"/>
    <m/>
    <n v="16"/>
    <s v="17-34"/>
    <x v="0"/>
    <x v="1"/>
    <x v="1"/>
    <n v="254"/>
    <x v="0"/>
    <n v="4"/>
    <n v="1"/>
    <b v="1"/>
    <n v="406"/>
    <n v="47"/>
    <n v="453"/>
    <x v="4"/>
    <x v="1"/>
    <x v="2"/>
    <n v="5"/>
    <x v="3"/>
    <n v="3.6"/>
    <b v="0"/>
    <x v="0"/>
    <x v="0"/>
    <n v="3281"/>
    <x v="3"/>
    <x v="1"/>
    <x v="3"/>
    <x v="0"/>
  </r>
  <r>
    <x v="334"/>
    <x v="32"/>
    <s v="5/31/2023"/>
    <s v="11/20/2024"/>
    <x v="0"/>
    <m/>
    <n v="41"/>
    <s v="34-51"/>
    <x v="2"/>
    <x v="0"/>
    <x v="0"/>
    <n v="108"/>
    <x v="1"/>
    <n v="2"/>
    <n v="1"/>
    <b v="0"/>
    <n v="717"/>
    <n v="84"/>
    <n v="801"/>
    <x v="5"/>
    <x v="0"/>
    <x v="0"/>
    <n v="82"/>
    <x v="0"/>
    <n v="3.9"/>
    <b v="0"/>
    <x v="0"/>
    <x v="0"/>
    <n v="1559"/>
    <x v="1"/>
    <x v="2"/>
    <x v="0"/>
    <x v="0"/>
  </r>
  <r>
    <x v="335"/>
    <x v="95"/>
    <d v="2024-10-08T00:00:00"/>
    <s v="12/13/2024"/>
    <x v="15"/>
    <m/>
    <n v="18"/>
    <s v="17-34"/>
    <x v="0"/>
    <x v="0"/>
    <x v="0"/>
    <n v="183"/>
    <x v="3"/>
    <n v="4"/>
    <n v="5"/>
    <b v="0"/>
    <n v="833"/>
    <n v="154"/>
    <n v="987"/>
    <x v="6"/>
    <x v="0"/>
    <x v="1"/>
    <n v="46"/>
    <x v="2"/>
    <n v="3.9"/>
    <b v="0"/>
    <x v="0"/>
    <x v="0"/>
    <n v="3113"/>
    <x v="3"/>
    <x v="4"/>
    <x v="0"/>
    <x v="1"/>
  </r>
  <r>
    <x v="336"/>
    <x v="90"/>
    <s v="9/25/2024"/>
    <d v="2024-09-12T00:00:00"/>
    <x v="9"/>
    <m/>
    <n v="110"/>
    <s v="51-119"/>
    <x v="2"/>
    <x v="0"/>
    <x v="0"/>
    <n v="53"/>
    <x v="2"/>
    <n v="2"/>
    <n v="4"/>
    <b v="1"/>
    <n v="304"/>
    <n v="49"/>
    <n v="353"/>
    <x v="6"/>
    <x v="3"/>
    <x v="4"/>
    <n v="57"/>
    <x v="1"/>
    <n v="4.3"/>
    <b v="0"/>
    <x v="0"/>
    <x v="0"/>
    <n v="3836"/>
    <x v="3"/>
    <x v="1"/>
    <x v="1"/>
    <x v="1"/>
  </r>
  <r>
    <x v="337"/>
    <x v="195"/>
    <d v="2023-06-06T00:00:00"/>
    <d v="2024-10-12T00:00:00"/>
    <x v="4"/>
    <m/>
    <n v="80"/>
    <s v="51-119"/>
    <x v="2"/>
    <x v="0"/>
    <x v="0"/>
    <n v="120"/>
    <x v="4"/>
    <n v="3"/>
    <n v="3"/>
    <b v="1"/>
    <n v="802"/>
    <n v="31"/>
    <n v="833"/>
    <x v="2"/>
    <x v="1"/>
    <x v="0"/>
    <n v="16"/>
    <x v="3"/>
    <n v="4"/>
    <b v="1"/>
    <x v="1"/>
    <x v="0"/>
    <n v="1522"/>
    <x v="1"/>
    <x v="3"/>
    <x v="1"/>
    <x v="1"/>
  </r>
  <r>
    <x v="338"/>
    <x v="47"/>
    <d v="2023-11-08T00:00:00"/>
    <d v="2024-01-12T00:00:00"/>
    <x v="12"/>
    <m/>
    <n v="354"/>
    <s v="119-357"/>
    <x v="1"/>
    <x v="0"/>
    <x v="0"/>
    <n v="118"/>
    <x v="2"/>
    <n v="5"/>
    <n v="4"/>
    <b v="0"/>
    <n v="522"/>
    <n v="160"/>
    <n v="682"/>
    <x v="2"/>
    <x v="3"/>
    <x v="2"/>
    <n v="94"/>
    <x v="0"/>
    <n v="4.0999999999999996"/>
    <b v="1"/>
    <x v="1"/>
    <x v="0"/>
    <n v="1756"/>
    <x v="1"/>
    <x v="1"/>
    <x v="2"/>
    <x v="0"/>
  </r>
  <r>
    <x v="339"/>
    <x v="180"/>
    <d v="2024-05-01T00:00:00"/>
    <s v="12/13/2024"/>
    <x v="7"/>
    <m/>
    <n v="18"/>
    <s v="17-34"/>
    <x v="0"/>
    <x v="0"/>
    <x v="0"/>
    <n v="113"/>
    <x v="1"/>
    <n v="1"/>
    <n v="1"/>
    <b v="0"/>
    <n v="177"/>
    <n v="3"/>
    <n v="180"/>
    <x v="4"/>
    <x v="3"/>
    <x v="4"/>
    <n v="69"/>
    <x v="1"/>
    <n v="4.8"/>
    <b v="0"/>
    <x v="0"/>
    <x v="0"/>
    <n v="1542"/>
    <x v="1"/>
    <x v="1"/>
    <x v="4"/>
    <x v="0"/>
  </r>
  <r>
    <x v="340"/>
    <x v="40"/>
    <s v="12/22/2023"/>
    <d v="2024-09-12T00:00:00"/>
    <x v="21"/>
    <m/>
    <n v="110"/>
    <s v="51-119"/>
    <x v="2"/>
    <x v="0"/>
    <x v="0"/>
    <n v="138"/>
    <x v="1"/>
    <n v="3"/>
    <n v="2"/>
    <b v="1"/>
    <n v="811"/>
    <n v="37"/>
    <n v="848"/>
    <x v="4"/>
    <x v="1"/>
    <x v="2"/>
    <n v="36"/>
    <x v="2"/>
    <n v="3.6"/>
    <b v="0"/>
    <x v="0"/>
    <x v="0"/>
    <n v="77"/>
    <x v="2"/>
    <x v="0"/>
    <x v="0"/>
    <x v="1"/>
  </r>
  <r>
    <x v="341"/>
    <x v="108"/>
    <s v="6/18/2023"/>
    <d v="2024-12-12T00:00:00"/>
    <x v="4"/>
    <m/>
    <n v="19"/>
    <s v="17-34"/>
    <x v="0"/>
    <x v="0"/>
    <x v="0"/>
    <n v="178"/>
    <x v="4"/>
    <n v="1"/>
    <n v="4"/>
    <b v="0"/>
    <n v="239"/>
    <n v="126"/>
    <n v="365"/>
    <x v="1"/>
    <x v="3"/>
    <x v="4"/>
    <n v="86"/>
    <x v="0"/>
    <n v="3.9"/>
    <b v="0"/>
    <x v="0"/>
    <x v="0"/>
    <n v="4356"/>
    <x v="4"/>
    <x v="3"/>
    <x v="3"/>
    <x v="1"/>
  </r>
  <r>
    <x v="342"/>
    <x v="13"/>
    <s v="12/28/2023"/>
    <s v="11/25/2024"/>
    <x v="21"/>
    <m/>
    <n v="36"/>
    <s v="34-51"/>
    <x v="2"/>
    <x v="0"/>
    <x v="0"/>
    <n v="105"/>
    <x v="5"/>
    <n v="4"/>
    <n v="3"/>
    <b v="1"/>
    <n v="49"/>
    <n v="71"/>
    <n v="120"/>
    <x v="4"/>
    <x v="2"/>
    <x v="5"/>
    <n v="8"/>
    <x v="3"/>
    <n v="3.6"/>
    <b v="0"/>
    <x v="0"/>
    <x v="0"/>
    <n v="1989"/>
    <x v="1"/>
    <x v="1"/>
    <x v="3"/>
    <x v="3"/>
  </r>
  <r>
    <x v="343"/>
    <x v="196"/>
    <s v="5/23/2023"/>
    <s v="12/18/2024"/>
    <x v="0"/>
    <m/>
    <n v="13"/>
    <s v="17-34"/>
    <x v="0"/>
    <x v="0"/>
    <x v="0"/>
    <n v="283"/>
    <x v="0"/>
    <n v="1"/>
    <n v="5"/>
    <b v="1"/>
    <n v="407"/>
    <n v="15"/>
    <n v="422"/>
    <x v="6"/>
    <x v="1"/>
    <x v="5"/>
    <n v="26"/>
    <x v="2"/>
    <n v="3.1"/>
    <b v="1"/>
    <x v="1"/>
    <x v="0"/>
    <n v="906"/>
    <x v="2"/>
    <x v="2"/>
    <x v="4"/>
    <x v="3"/>
  </r>
  <r>
    <x v="344"/>
    <x v="197"/>
    <s v="3/18/2023"/>
    <d v="2024-07-12T00:00:00"/>
    <x v="1"/>
    <m/>
    <n v="172"/>
    <s v="119-357"/>
    <x v="1"/>
    <x v="2"/>
    <x v="2"/>
    <n v="154"/>
    <x v="2"/>
    <n v="4"/>
    <n v="5"/>
    <b v="1"/>
    <n v="804"/>
    <n v="106"/>
    <n v="910"/>
    <x v="2"/>
    <x v="0"/>
    <x v="4"/>
    <n v="60"/>
    <x v="1"/>
    <n v="4.8"/>
    <b v="0"/>
    <x v="0"/>
    <x v="0"/>
    <n v="4108"/>
    <x v="4"/>
    <x v="3"/>
    <x v="4"/>
    <x v="0"/>
  </r>
  <r>
    <x v="345"/>
    <x v="86"/>
    <d v="2024-05-11T00:00:00"/>
    <s v="12/14/2024"/>
    <x v="7"/>
    <m/>
    <n v="17"/>
    <s v="17-34"/>
    <x v="0"/>
    <x v="2"/>
    <x v="2"/>
    <n v="240"/>
    <x v="4"/>
    <n v="2"/>
    <n v="6"/>
    <b v="1"/>
    <n v="564"/>
    <n v="121"/>
    <n v="685"/>
    <x v="0"/>
    <x v="3"/>
    <x v="0"/>
    <n v="40"/>
    <x v="2"/>
    <n v="3.5"/>
    <b v="1"/>
    <x v="1"/>
    <x v="0"/>
    <n v="333"/>
    <x v="2"/>
    <x v="2"/>
    <x v="1"/>
    <x v="1"/>
  </r>
  <r>
    <x v="346"/>
    <x v="94"/>
    <s v="5/26/2023"/>
    <d v="2024-09-12T00:00:00"/>
    <x v="0"/>
    <m/>
    <n v="110"/>
    <s v="51-119"/>
    <x v="2"/>
    <x v="1"/>
    <x v="1"/>
    <n v="29"/>
    <x v="2"/>
    <n v="1"/>
    <n v="5"/>
    <b v="1"/>
    <n v="625"/>
    <n v="165"/>
    <n v="790"/>
    <x v="6"/>
    <x v="2"/>
    <x v="3"/>
    <n v="41"/>
    <x v="2"/>
    <n v="4.3"/>
    <b v="0"/>
    <x v="0"/>
    <x v="0"/>
    <n v="3847"/>
    <x v="3"/>
    <x v="3"/>
    <x v="2"/>
    <x v="3"/>
  </r>
  <r>
    <x v="347"/>
    <x v="38"/>
    <s v="10/14/2024"/>
    <d v="2024-11-12T00:00:00"/>
    <x v="15"/>
    <m/>
    <n v="49"/>
    <s v="34-51"/>
    <x v="2"/>
    <x v="2"/>
    <x v="2"/>
    <n v="202"/>
    <x v="5"/>
    <n v="1"/>
    <n v="2"/>
    <b v="1"/>
    <n v="260"/>
    <n v="53"/>
    <n v="313"/>
    <x v="4"/>
    <x v="3"/>
    <x v="4"/>
    <n v="13"/>
    <x v="3"/>
    <n v="3.9"/>
    <b v="1"/>
    <x v="1"/>
    <x v="0"/>
    <n v="1423"/>
    <x v="1"/>
    <x v="3"/>
    <x v="4"/>
    <x v="1"/>
  </r>
  <r>
    <x v="348"/>
    <x v="198"/>
    <d v="2023-05-01T00:00:00"/>
    <s v="12/17/2024"/>
    <x v="0"/>
    <m/>
    <n v="14"/>
    <s v="17-34"/>
    <x v="0"/>
    <x v="2"/>
    <x v="2"/>
    <n v="348"/>
    <x v="3"/>
    <n v="2"/>
    <n v="6"/>
    <b v="1"/>
    <n v="378"/>
    <n v="56"/>
    <n v="434"/>
    <x v="4"/>
    <x v="1"/>
    <x v="3"/>
    <n v="9"/>
    <x v="3"/>
    <n v="4.5"/>
    <b v="1"/>
    <x v="1"/>
    <x v="0"/>
    <n v="595"/>
    <x v="2"/>
    <x v="2"/>
    <x v="2"/>
    <x v="3"/>
  </r>
  <r>
    <x v="349"/>
    <x v="121"/>
    <s v="8/19/2024"/>
    <s v="11/26/2024"/>
    <x v="6"/>
    <m/>
    <n v="35"/>
    <s v="34-51"/>
    <x v="0"/>
    <x v="2"/>
    <x v="2"/>
    <n v="380"/>
    <x v="6"/>
    <n v="5"/>
    <n v="5"/>
    <b v="0"/>
    <n v="334"/>
    <n v="175"/>
    <n v="509"/>
    <x v="6"/>
    <x v="2"/>
    <x v="1"/>
    <n v="69"/>
    <x v="1"/>
    <n v="3.1"/>
    <b v="0"/>
    <x v="0"/>
    <x v="0"/>
    <n v="4445"/>
    <x v="4"/>
    <x v="4"/>
    <x v="4"/>
    <x v="0"/>
  </r>
  <r>
    <x v="350"/>
    <x v="199"/>
    <s v="8/19/2024"/>
    <s v="11/22/2024"/>
    <x v="6"/>
    <m/>
    <n v="39"/>
    <s v="34-51"/>
    <x v="2"/>
    <x v="2"/>
    <x v="2"/>
    <n v="254"/>
    <x v="6"/>
    <n v="3"/>
    <n v="2"/>
    <b v="0"/>
    <n v="544"/>
    <n v="89"/>
    <n v="633"/>
    <x v="6"/>
    <x v="1"/>
    <x v="4"/>
    <n v="97"/>
    <x v="0"/>
    <n v="3.1"/>
    <b v="0"/>
    <x v="0"/>
    <x v="0"/>
    <n v="144"/>
    <x v="2"/>
    <x v="0"/>
    <x v="1"/>
    <x v="0"/>
  </r>
  <r>
    <x v="351"/>
    <x v="65"/>
    <s v="3/20/2023"/>
    <s v="12/17/2024"/>
    <x v="1"/>
    <m/>
    <n v="14"/>
    <s v="17-34"/>
    <x v="0"/>
    <x v="2"/>
    <x v="2"/>
    <n v="477"/>
    <x v="0"/>
    <n v="2"/>
    <n v="3"/>
    <b v="1"/>
    <n v="899"/>
    <n v="97"/>
    <n v="996"/>
    <x v="0"/>
    <x v="2"/>
    <x v="4"/>
    <n v="42"/>
    <x v="2"/>
    <n v="4.7"/>
    <b v="1"/>
    <x v="1"/>
    <x v="0"/>
    <n v="3428"/>
    <x v="3"/>
    <x v="3"/>
    <x v="3"/>
    <x v="2"/>
  </r>
  <r>
    <x v="352"/>
    <x v="122"/>
    <s v="1/25/2023"/>
    <s v="11/22/2024"/>
    <x v="3"/>
    <m/>
    <n v="39"/>
    <s v="34-51"/>
    <x v="2"/>
    <x v="2"/>
    <x v="2"/>
    <n v="385"/>
    <x v="5"/>
    <n v="3"/>
    <n v="1"/>
    <b v="0"/>
    <n v="807"/>
    <n v="188"/>
    <n v="995"/>
    <x v="0"/>
    <x v="2"/>
    <x v="5"/>
    <n v="3"/>
    <x v="3"/>
    <n v="3.4"/>
    <b v="0"/>
    <x v="0"/>
    <x v="0"/>
    <n v="4919"/>
    <x v="4"/>
    <x v="4"/>
    <x v="0"/>
    <x v="3"/>
  </r>
  <r>
    <x v="353"/>
    <x v="174"/>
    <s v="8/19/2024"/>
    <s v="12/17/2024"/>
    <x v="6"/>
    <m/>
    <n v="14"/>
    <s v="17-34"/>
    <x v="0"/>
    <x v="0"/>
    <x v="0"/>
    <n v="336"/>
    <x v="2"/>
    <n v="1"/>
    <n v="2"/>
    <b v="0"/>
    <n v="235"/>
    <n v="25"/>
    <n v="260"/>
    <x v="4"/>
    <x v="2"/>
    <x v="5"/>
    <n v="31"/>
    <x v="2"/>
    <n v="3.9"/>
    <b v="0"/>
    <x v="0"/>
    <x v="0"/>
    <n v="4905"/>
    <x v="4"/>
    <x v="3"/>
    <x v="0"/>
    <x v="0"/>
  </r>
  <r>
    <x v="354"/>
    <x v="200"/>
    <s v="3/18/2023"/>
    <s v="11/25/2024"/>
    <x v="1"/>
    <m/>
    <n v="36"/>
    <s v="34-51"/>
    <x v="2"/>
    <x v="2"/>
    <x v="2"/>
    <n v="171"/>
    <x v="0"/>
    <n v="2"/>
    <n v="3"/>
    <b v="0"/>
    <n v="763"/>
    <n v="16"/>
    <n v="779"/>
    <x v="2"/>
    <x v="0"/>
    <x v="3"/>
    <n v="17"/>
    <x v="3"/>
    <n v="3.4"/>
    <b v="1"/>
    <x v="1"/>
    <x v="0"/>
    <n v="428"/>
    <x v="2"/>
    <x v="4"/>
    <x v="1"/>
    <x v="1"/>
  </r>
  <r>
    <x v="355"/>
    <x v="201"/>
    <s v="9/29/2023"/>
    <s v="11/27/2024"/>
    <x v="5"/>
    <m/>
    <n v="34"/>
    <s v="17-34"/>
    <x v="0"/>
    <x v="2"/>
    <x v="2"/>
    <n v="33"/>
    <x v="3"/>
    <n v="1"/>
    <n v="4"/>
    <b v="1"/>
    <n v="475"/>
    <n v="151"/>
    <n v="626"/>
    <x v="1"/>
    <x v="2"/>
    <x v="5"/>
    <n v="16"/>
    <x v="3"/>
    <n v="4.7"/>
    <b v="1"/>
    <x v="1"/>
    <x v="0"/>
    <n v="1634"/>
    <x v="1"/>
    <x v="2"/>
    <x v="3"/>
    <x v="0"/>
  </r>
  <r>
    <x v="356"/>
    <x v="5"/>
    <s v="4/13/2024"/>
    <d v="2024-10-12T00:00:00"/>
    <x v="24"/>
    <m/>
    <n v="80"/>
    <s v="51-119"/>
    <x v="2"/>
    <x v="0"/>
    <x v="0"/>
    <n v="193"/>
    <x v="6"/>
    <n v="3"/>
    <n v="6"/>
    <b v="1"/>
    <n v="453"/>
    <n v="113"/>
    <n v="566"/>
    <x v="2"/>
    <x v="3"/>
    <x v="5"/>
    <n v="74"/>
    <x v="1"/>
    <n v="3.5"/>
    <b v="1"/>
    <x v="1"/>
    <x v="0"/>
    <n v="4085"/>
    <x v="4"/>
    <x v="3"/>
    <x v="1"/>
    <x v="1"/>
  </r>
  <r>
    <x v="357"/>
    <x v="40"/>
    <s v="5/31/2023"/>
    <d v="2024-01-12T00:00:00"/>
    <x v="0"/>
    <m/>
    <n v="354"/>
    <s v="119-357"/>
    <x v="1"/>
    <x v="1"/>
    <x v="1"/>
    <n v="153"/>
    <x v="4"/>
    <n v="2"/>
    <n v="2"/>
    <b v="1"/>
    <n v="40"/>
    <n v="106"/>
    <n v="146"/>
    <x v="3"/>
    <x v="1"/>
    <x v="5"/>
    <n v="44"/>
    <x v="2"/>
    <n v="4.4000000000000004"/>
    <b v="1"/>
    <x v="1"/>
    <x v="0"/>
    <n v="2790"/>
    <x v="0"/>
    <x v="4"/>
    <x v="1"/>
    <x v="3"/>
  </r>
  <r>
    <x v="358"/>
    <x v="116"/>
    <s v="2/20/2023"/>
    <d v="2024-12-12T00:00:00"/>
    <x v="2"/>
    <m/>
    <n v="19"/>
    <s v="17-34"/>
    <x v="0"/>
    <x v="2"/>
    <x v="2"/>
    <n v="140"/>
    <x v="4"/>
    <n v="5"/>
    <n v="5"/>
    <b v="1"/>
    <n v="112"/>
    <n v="30"/>
    <n v="142"/>
    <x v="6"/>
    <x v="2"/>
    <x v="0"/>
    <n v="60"/>
    <x v="1"/>
    <n v="3.1"/>
    <b v="1"/>
    <x v="1"/>
    <x v="0"/>
    <n v="2440"/>
    <x v="0"/>
    <x v="1"/>
    <x v="0"/>
    <x v="1"/>
  </r>
  <r>
    <x v="359"/>
    <x v="62"/>
    <s v="1/23/2023"/>
    <d v="2024-10-12T00:00:00"/>
    <x v="3"/>
    <m/>
    <n v="80"/>
    <s v="51-119"/>
    <x v="2"/>
    <x v="2"/>
    <x v="2"/>
    <n v="196"/>
    <x v="5"/>
    <n v="2"/>
    <n v="2"/>
    <b v="1"/>
    <n v="102"/>
    <n v="66"/>
    <n v="168"/>
    <x v="4"/>
    <x v="3"/>
    <x v="3"/>
    <n v="11"/>
    <x v="3"/>
    <n v="3.7"/>
    <b v="0"/>
    <x v="0"/>
    <x v="0"/>
    <n v="2741"/>
    <x v="0"/>
    <x v="4"/>
    <x v="3"/>
    <x v="3"/>
  </r>
  <r>
    <x v="360"/>
    <x v="95"/>
    <s v="6/21/2024"/>
    <s v="11/22/2024"/>
    <x v="11"/>
    <m/>
    <n v="39"/>
    <s v="34-51"/>
    <x v="2"/>
    <x v="2"/>
    <x v="2"/>
    <n v="298"/>
    <x v="4"/>
    <n v="5"/>
    <n v="1"/>
    <b v="1"/>
    <n v="943"/>
    <n v="187"/>
    <n v="1130"/>
    <x v="2"/>
    <x v="3"/>
    <x v="3"/>
    <n v="60"/>
    <x v="1"/>
    <n v="3.7"/>
    <b v="0"/>
    <x v="0"/>
    <x v="0"/>
    <n v="4338"/>
    <x v="4"/>
    <x v="1"/>
    <x v="3"/>
    <x v="0"/>
  </r>
  <r>
    <x v="361"/>
    <x v="202"/>
    <d v="2023-09-07T00:00:00"/>
    <s v="11/22/2024"/>
    <x v="5"/>
    <m/>
    <n v="39"/>
    <s v="34-51"/>
    <x v="2"/>
    <x v="1"/>
    <x v="1"/>
    <n v="477"/>
    <x v="3"/>
    <n v="5"/>
    <n v="4"/>
    <b v="0"/>
    <n v="426"/>
    <n v="137"/>
    <n v="563"/>
    <x v="6"/>
    <x v="2"/>
    <x v="0"/>
    <n v="31"/>
    <x v="2"/>
    <n v="5"/>
    <b v="0"/>
    <x v="0"/>
    <x v="0"/>
    <n v="2039"/>
    <x v="0"/>
    <x v="2"/>
    <x v="3"/>
    <x v="2"/>
  </r>
  <r>
    <x v="362"/>
    <x v="90"/>
    <s v="12/27/2022"/>
    <s v="11/24/2024"/>
    <x v="20"/>
    <m/>
    <n v="37"/>
    <s v="34-51"/>
    <x v="2"/>
    <x v="2"/>
    <x v="2"/>
    <n v="308"/>
    <x v="6"/>
    <n v="1"/>
    <n v="2"/>
    <b v="1"/>
    <n v="202"/>
    <n v="12"/>
    <n v="214"/>
    <x v="3"/>
    <x v="3"/>
    <x v="3"/>
    <n v="21"/>
    <x v="3"/>
    <n v="4.5"/>
    <b v="0"/>
    <x v="0"/>
    <x v="0"/>
    <n v="2097"/>
    <x v="0"/>
    <x v="1"/>
    <x v="1"/>
    <x v="2"/>
  </r>
  <r>
    <x v="363"/>
    <x v="133"/>
    <d v="2023-12-04T00:00:00"/>
    <d v="2024-06-12T00:00:00"/>
    <x v="21"/>
    <m/>
    <n v="202"/>
    <s v="119-357"/>
    <x v="1"/>
    <x v="1"/>
    <x v="1"/>
    <n v="193"/>
    <x v="3"/>
    <n v="4"/>
    <n v="4"/>
    <b v="0"/>
    <n v="364"/>
    <n v="181"/>
    <n v="545"/>
    <x v="6"/>
    <x v="2"/>
    <x v="4"/>
    <n v="51"/>
    <x v="1"/>
    <n v="4.7"/>
    <b v="0"/>
    <x v="0"/>
    <x v="0"/>
    <n v="2384"/>
    <x v="0"/>
    <x v="1"/>
    <x v="4"/>
    <x v="3"/>
  </r>
  <r>
    <x v="364"/>
    <x v="117"/>
    <d v="2024-02-09T00:00:00"/>
    <s v="11/28/2024"/>
    <x v="8"/>
    <m/>
    <n v="33"/>
    <s v="17-34"/>
    <x v="0"/>
    <x v="2"/>
    <x v="2"/>
    <n v="420"/>
    <x v="3"/>
    <n v="3"/>
    <n v="3"/>
    <b v="1"/>
    <n v="562"/>
    <n v="67"/>
    <n v="629"/>
    <x v="0"/>
    <x v="1"/>
    <x v="4"/>
    <n v="2"/>
    <x v="3"/>
    <n v="3.2"/>
    <b v="1"/>
    <x v="1"/>
    <x v="0"/>
    <n v="4159"/>
    <x v="4"/>
    <x v="2"/>
    <x v="3"/>
    <x v="1"/>
  </r>
  <r>
    <x v="365"/>
    <x v="203"/>
    <s v="7/21/2024"/>
    <s v="11/26/2024"/>
    <x v="17"/>
    <m/>
    <n v="35"/>
    <s v="34-51"/>
    <x v="0"/>
    <x v="0"/>
    <x v="0"/>
    <n v="128"/>
    <x v="0"/>
    <n v="5"/>
    <n v="6"/>
    <b v="1"/>
    <n v="481"/>
    <n v="128"/>
    <n v="609"/>
    <x v="3"/>
    <x v="2"/>
    <x v="1"/>
    <n v="89"/>
    <x v="0"/>
    <n v="3.3"/>
    <b v="1"/>
    <x v="1"/>
    <x v="0"/>
    <n v="2002"/>
    <x v="0"/>
    <x v="4"/>
    <x v="2"/>
    <x v="2"/>
  </r>
  <r>
    <x v="366"/>
    <x v="199"/>
    <s v="7/21/2023"/>
    <s v="11/30/2024"/>
    <x v="10"/>
    <m/>
    <n v="31"/>
    <s v="17-34"/>
    <x v="0"/>
    <x v="1"/>
    <x v="1"/>
    <n v="133"/>
    <x v="0"/>
    <n v="4"/>
    <n v="6"/>
    <b v="0"/>
    <n v="469"/>
    <n v="182"/>
    <n v="651"/>
    <x v="4"/>
    <x v="0"/>
    <x v="4"/>
    <n v="85"/>
    <x v="0"/>
    <n v="4.4000000000000004"/>
    <b v="0"/>
    <x v="0"/>
    <x v="0"/>
    <n v="782"/>
    <x v="2"/>
    <x v="4"/>
    <x v="0"/>
    <x v="3"/>
  </r>
  <r>
    <x v="367"/>
    <x v="204"/>
    <d v="2024-11-09T00:00:00"/>
    <s v="11/29/2024"/>
    <x v="19"/>
    <m/>
    <n v="32"/>
    <s v="17-34"/>
    <x v="0"/>
    <x v="2"/>
    <x v="2"/>
    <n v="413"/>
    <x v="2"/>
    <n v="5"/>
    <n v="2"/>
    <b v="0"/>
    <n v="708"/>
    <n v="4"/>
    <n v="712"/>
    <x v="2"/>
    <x v="2"/>
    <x v="5"/>
    <n v="62"/>
    <x v="1"/>
    <n v="4.3"/>
    <b v="1"/>
    <x v="1"/>
    <x v="0"/>
    <n v="4056"/>
    <x v="4"/>
    <x v="0"/>
    <x v="4"/>
    <x v="1"/>
  </r>
  <r>
    <x v="368"/>
    <x v="205"/>
    <s v="9/16/2024"/>
    <s v="11/24/2024"/>
    <x v="9"/>
    <m/>
    <n v="37"/>
    <s v="34-51"/>
    <x v="2"/>
    <x v="1"/>
    <x v="1"/>
    <n v="28"/>
    <x v="3"/>
    <n v="4"/>
    <n v="1"/>
    <b v="1"/>
    <n v="990"/>
    <n v="88"/>
    <n v="1078"/>
    <x v="2"/>
    <x v="2"/>
    <x v="5"/>
    <n v="97"/>
    <x v="0"/>
    <n v="5"/>
    <b v="0"/>
    <x v="0"/>
    <x v="0"/>
    <n v="1341"/>
    <x v="1"/>
    <x v="4"/>
    <x v="0"/>
    <x v="0"/>
  </r>
  <r>
    <x v="369"/>
    <x v="125"/>
    <s v="1/16/2024"/>
    <s v="12/14/2024"/>
    <x v="13"/>
    <m/>
    <n v="17"/>
    <s v="17-34"/>
    <x v="0"/>
    <x v="2"/>
    <x v="2"/>
    <n v="453"/>
    <x v="1"/>
    <n v="5"/>
    <n v="3"/>
    <b v="1"/>
    <n v="236"/>
    <n v="121"/>
    <n v="357"/>
    <x v="0"/>
    <x v="3"/>
    <x v="2"/>
    <n v="1"/>
    <x v="3"/>
    <n v="3.7"/>
    <b v="0"/>
    <x v="0"/>
    <x v="0"/>
    <n v="3028"/>
    <x v="3"/>
    <x v="1"/>
    <x v="4"/>
    <x v="2"/>
  </r>
  <r>
    <x v="370"/>
    <x v="32"/>
    <d v="2023-03-10T00:00:00"/>
    <d v="2024-03-12T00:00:00"/>
    <x v="1"/>
    <m/>
    <n v="294"/>
    <s v="119-357"/>
    <x v="1"/>
    <x v="1"/>
    <x v="1"/>
    <n v="186"/>
    <x v="1"/>
    <n v="2"/>
    <n v="5"/>
    <b v="1"/>
    <n v="784"/>
    <n v="29"/>
    <n v="813"/>
    <x v="0"/>
    <x v="1"/>
    <x v="1"/>
    <n v="76"/>
    <x v="0"/>
    <n v="4.3"/>
    <b v="1"/>
    <x v="1"/>
    <x v="0"/>
    <n v="4799"/>
    <x v="4"/>
    <x v="1"/>
    <x v="2"/>
    <x v="2"/>
  </r>
  <r>
    <x v="371"/>
    <x v="52"/>
    <d v="2024-05-09T00:00:00"/>
    <s v="11/21/2024"/>
    <x v="7"/>
    <m/>
    <n v="40"/>
    <s v="34-51"/>
    <x v="2"/>
    <x v="2"/>
    <x v="2"/>
    <n v="287"/>
    <x v="6"/>
    <n v="3"/>
    <n v="6"/>
    <b v="0"/>
    <n v="714"/>
    <n v="3"/>
    <n v="717"/>
    <x v="3"/>
    <x v="1"/>
    <x v="2"/>
    <n v="45"/>
    <x v="2"/>
    <n v="4.3"/>
    <b v="1"/>
    <x v="1"/>
    <x v="0"/>
    <n v="4556"/>
    <x v="4"/>
    <x v="4"/>
    <x v="3"/>
    <x v="2"/>
  </r>
  <r>
    <x v="372"/>
    <x v="38"/>
    <s v="7/20/2024"/>
    <d v="2024-08-12T00:00:00"/>
    <x v="17"/>
    <m/>
    <n v="141"/>
    <s v="119-357"/>
    <x v="1"/>
    <x v="0"/>
    <x v="0"/>
    <n v="45"/>
    <x v="4"/>
    <n v="4"/>
    <n v="3"/>
    <b v="0"/>
    <n v="420"/>
    <n v="87"/>
    <n v="507"/>
    <x v="2"/>
    <x v="3"/>
    <x v="2"/>
    <n v="41"/>
    <x v="2"/>
    <n v="3.3"/>
    <b v="1"/>
    <x v="1"/>
    <x v="0"/>
    <n v="2965"/>
    <x v="0"/>
    <x v="3"/>
    <x v="4"/>
    <x v="1"/>
  </r>
  <r>
    <x v="373"/>
    <x v="206"/>
    <d v="2023-11-07T00:00:00"/>
    <s v="11/22/2024"/>
    <x v="12"/>
    <m/>
    <n v="39"/>
    <s v="34-51"/>
    <x v="2"/>
    <x v="1"/>
    <x v="1"/>
    <n v="463"/>
    <x v="5"/>
    <n v="5"/>
    <n v="4"/>
    <b v="0"/>
    <n v="961"/>
    <n v="9"/>
    <n v="970"/>
    <x v="2"/>
    <x v="3"/>
    <x v="3"/>
    <n v="62"/>
    <x v="1"/>
    <n v="3.4"/>
    <b v="1"/>
    <x v="1"/>
    <x v="0"/>
    <n v="3556"/>
    <x v="3"/>
    <x v="3"/>
    <x v="2"/>
    <x v="1"/>
  </r>
  <r>
    <x v="374"/>
    <x v="32"/>
    <s v="1/26/2023"/>
    <s v="11/19/2024"/>
    <x v="3"/>
    <m/>
    <n v="42"/>
    <s v="34-51"/>
    <x v="2"/>
    <x v="2"/>
    <x v="2"/>
    <n v="241"/>
    <x v="2"/>
    <n v="1"/>
    <n v="5"/>
    <b v="1"/>
    <n v="775"/>
    <n v="194"/>
    <n v="969"/>
    <x v="6"/>
    <x v="1"/>
    <x v="0"/>
    <n v="94"/>
    <x v="0"/>
    <n v="3.1"/>
    <b v="0"/>
    <x v="0"/>
    <x v="0"/>
    <n v="2901"/>
    <x v="0"/>
    <x v="3"/>
    <x v="4"/>
    <x v="2"/>
  </r>
  <r>
    <x v="375"/>
    <x v="62"/>
    <s v="5/19/2024"/>
    <d v="2024-07-12T00:00:00"/>
    <x v="7"/>
    <m/>
    <n v="172"/>
    <s v="119-357"/>
    <x v="1"/>
    <x v="0"/>
    <x v="0"/>
    <n v="11"/>
    <x v="3"/>
    <n v="4"/>
    <n v="1"/>
    <b v="1"/>
    <n v="773"/>
    <n v="139"/>
    <n v="912"/>
    <x v="5"/>
    <x v="1"/>
    <x v="1"/>
    <n v="45"/>
    <x v="2"/>
    <n v="4.0999999999999996"/>
    <b v="0"/>
    <x v="0"/>
    <x v="0"/>
    <n v="3520"/>
    <x v="3"/>
    <x v="4"/>
    <x v="4"/>
    <x v="1"/>
  </r>
  <r>
    <x v="376"/>
    <x v="207"/>
    <s v="12/31/2022"/>
    <d v="2024-05-12T00:00:00"/>
    <x v="20"/>
    <m/>
    <n v="233"/>
    <s v="119-357"/>
    <x v="1"/>
    <x v="2"/>
    <x v="2"/>
    <n v="123"/>
    <x v="4"/>
    <n v="1"/>
    <n v="1"/>
    <b v="1"/>
    <n v="841"/>
    <n v="45"/>
    <n v="886"/>
    <x v="2"/>
    <x v="0"/>
    <x v="0"/>
    <n v="76"/>
    <x v="0"/>
    <n v="4.3"/>
    <b v="1"/>
    <x v="1"/>
    <x v="0"/>
    <n v="3983"/>
    <x v="3"/>
    <x v="0"/>
    <x v="0"/>
    <x v="0"/>
  </r>
  <r>
    <x v="377"/>
    <x v="186"/>
    <s v="5/21/2023"/>
    <d v="2024-01-12T00:00:00"/>
    <x v="0"/>
    <m/>
    <n v="354"/>
    <s v="119-357"/>
    <x v="1"/>
    <x v="0"/>
    <x v="0"/>
    <n v="411"/>
    <x v="3"/>
    <n v="3"/>
    <n v="2"/>
    <b v="1"/>
    <n v="412"/>
    <n v="20"/>
    <n v="432"/>
    <x v="4"/>
    <x v="0"/>
    <x v="3"/>
    <n v="94"/>
    <x v="0"/>
    <n v="4.7"/>
    <b v="1"/>
    <x v="1"/>
    <x v="0"/>
    <n v="4632"/>
    <x v="4"/>
    <x v="0"/>
    <x v="1"/>
    <x v="1"/>
  </r>
  <r>
    <x v="378"/>
    <x v="114"/>
    <s v="4/21/2024"/>
    <s v="11/23/2024"/>
    <x v="24"/>
    <m/>
    <n v="38"/>
    <s v="34-51"/>
    <x v="2"/>
    <x v="0"/>
    <x v="0"/>
    <n v="469"/>
    <x v="5"/>
    <n v="2"/>
    <n v="1"/>
    <b v="0"/>
    <n v="160"/>
    <n v="79"/>
    <n v="239"/>
    <x v="5"/>
    <x v="1"/>
    <x v="5"/>
    <n v="57"/>
    <x v="1"/>
    <n v="4.5"/>
    <b v="1"/>
    <x v="1"/>
    <x v="0"/>
    <n v="314"/>
    <x v="2"/>
    <x v="0"/>
    <x v="1"/>
    <x v="0"/>
  </r>
  <r>
    <x v="379"/>
    <x v="36"/>
    <d v="2023-09-07T00:00:00"/>
    <d v="2024-07-12T00:00:00"/>
    <x v="5"/>
    <m/>
    <n v="172"/>
    <s v="119-357"/>
    <x v="1"/>
    <x v="1"/>
    <x v="1"/>
    <n v="120"/>
    <x v="4"/>
    <n v="3"/>
    <n v="6"/>
    <b v="0"/>
    <n v="346"/>
    <n v="125"/>
    <n v="471"/>
    <x v="0"/>
    <x v="3"/>
    <x v="1"/>
    <n v="25"/>
    <x v="3"/>
    <n v="4.0999999999999996"/>
    <b v="0"/>
    <x v="0"/>
    <x v="0"/>
    <n v="4012"/>
    <x v="4"/>
    <x v="1"/>
    <x v="1"/>
    <x v="2"/>
  </r>
  <r>
    <x v="380"/>
    <x v="9"/>
    <s v="8/29/2024"/>
    <s v="11/29/2024"/>
    <x v="6"/>
    <m/>
    <n v="32"/>
    <s v="17-34"/>
    <x v="0"/>
    <x v="2"/>
    <x v="2"/>
    <n v="348"/>
    <x v="1"/>
    <n v="1"/>
    <n v="5"/>
    <b v="1"/>
    <n v="266"/>
    <n v="94"/>
    <n v="360"/>
    <x v="4"/>
    <x v="1"/>
    <x v="4"/>
    <n v="82"/>
    <x v="0"/>
    <n v="4.3"/>
    <b v="1"/>
    <x v="1"/>
    <x v="0"/>
    <n v="2356"/>
    <x v="0"/>
    <x v="3"/>
    <x v="3"/>
    <x v="2"/>
  </r>
  <r>
    <x v="381"/>
    <x v="184"/>
    <s v="11/30/2023"/>
    <s v="12/14/2024"/>
    <x v="12"/>
    <m/>
    <n v="17"/>
    <s v="17-34"/>
    <x v="0"/>
    <x v="1"/>
    <x v="1"/>
    <n v="103"/>
    <x v="6"/>
    <n v="4"/>
    <n v="4"/>
    <b v="0"/>
    <n v="305"/>
    <n v="191"/>
    <n v="496"/>
    <x v="1"/>
    <x v="0"/>
    <x v="5"/>
    <n v="98"/>
    <x v="0"/>
    <n v="4.7"/>
    <b v="1"/>
    <x v="1"/>
    <x v="0"/>
    <n v="1824"/>
    <x v="1"/>
    <x v="4"/>
    <x v="2"/>
    <x v="3"/>
  </r>
  <r>
    <x v="382"/>
    <x v="114"/>
    <s v="11/18/2024"/>
    <s v="11/23/2024"/>
    <x v="19"/>
    <m/>
    <n v="38"/>
    <s v="34-51"/>
    <x v="2"/>
    <x v="0"/>
    <x v="0"/>
    <n v="470"/>
    <x v="5"/>
    <n v="2"/>
    <n v="3"/>
    <b v="0"/>
    <n v="89"/>
    <n v="135"/>
    <n v="224"/>
    <x v="3"/>
    <x v="1"/>
    <x v="2"/>
    <n v="45"/>
    <x v="2"/>
    <n v="4.5"/>
    <b v="0"/>
    <x v="0"/>
    <x v="0"/>
    <n v="4236"/>
    <x v="4"/>
    <x v="0"/>
    <x v="2"/>
    <x v="2"/>
  </r>
  <r>
    <x v="383"/>
    <x v="157"/>
    <s v="10/27/2024"/>
    <d v="2024-01-12T00:00:00"/>
    <x v="15"/>
    <m/>
    <n v="354"/>
    <s v="119-357"/>
    <x v="1"/>
    <x v="0"/>
    <x v="0"/>
    <n v="241"/>
    <x v="6"/>
    <n v="3"/>
    <n v="6"/>
    <b v="0"/>
    <n v="905"/>
    <n v="127"/>
    <n v="1032"/>
    <x v="3"/>
    <x v="0"/>
    <x v="3"/>
    <n v="93"/>
    <x v="0"/>
    <n v="4"/>
    <b v="0"/>
    <x v="0"/>
    <x v="0"/>
    <n v="2102"/>
    <x v="0"/>
    <x v="1"/>
    <x v="0"/>
    <x v="2"/>
  </r>
  <r>
    <x v="384"/>
    <x v="208"/>
    <s v="5/18/2024"/>
    <s v="12/14/2024"/>
    <x v="7"/>
    <m/>
    <n v="17"/>
    <s v="17-34"/>
    <x v="0"/>
    <x v="2"/>
    <x v="2"/>
    <n v="277"/>
    <x v="6"/>
    <n v="3"/>
    <n v="5"/>
    <b v="0"/>
    <n v="959"/>
    <n v="174"/>
    <n v="1133"/>
    <x v="0"/>
    <x v="0"/>
    <x v="5"/>
    <n v="51"/>
    <x v="1"/>
    <n v="3.4"/>
    <b v="1"/>
    <x v="1"/>
    <x v="0"/>
    <n v="1876"/>
    <x v="1"/>
    <x v="0"/>
    <x v="1"/>
    <x v="0"/>
  </r>
  <r>
    <x v="385"/>
    <x v="32"/>
    <d v="2024-02-01T00:00:00"/>
    <d v="2024-10-12T00:00:00"/>
    <x v="8"/>
    <m/>
    <n v="80"/>
    <s v="51-119"/>
    <x v="2"/>
    <x v="0"/>
    <x v="0"/>
    <n v="158"/>
    <x v="6"/>
    <n v="3"/>
    <n v="1"/>
    <b v="1"/>
    <n v="426"/>
    <n v="7"/>
    <n v="433"/>
    <x v="6"/>
    <x v="3"/>
    <x v="5"/>
    <n v="36"/>
    <x v="2"/>
    <n v="3.6"/>
    <b v="0"/>
    <x v="0"/>
    <x v="0"/>
    <n v="242"/>
    <x v="2"/>
    <x v="4"/>
    <x v="4"/>
    <x v="2"/>
  </r>
  <r>
    <x v="386"/>
    <x v="171"/>
    <s v="1/18/2024"/>
    <s v="11/28/2024"/>
    <x v="13"/>
    <m/>
    <n v="33"/>
    <s v="17-34"/>
    <x v="0"/>
    <x v="2"/>
    <x v="2"/>
    <n v="23"/>
    <x v="6"/>
    <n v="1"/>
    <n v="1"/>
    <b v="0"/>
    <n v="585"/>
    <n v="97"/>
    <n v="682"/>
    <x v="4"/>
    <x v="1"/>
    <x v="0"/>
    <n v="23"/>
    <x v="3"/>
    <n v="3.4"/>
    <b v="1"/>
    <x v="1"/>
    <x v="0"/>
    <n v="4531"/>
    <x v="4"/>
    <x v="4"/>
    <x v="1"/>
    <x v="1"/>
  </r>
  <r>
    <x v="387"/>
    <x v="119"/>
    <s v="1/30/2024"/>
    <d v="2024-07-12T00:00:00"/>
    <x v="13"/>
    <m/>
    <n v="172"/>
    <s v="119-357"/>
    <x v="1"/>
    <x v="1"/>
    <x v="1"/>
    <n v="200"/>
    <x v="6"/>
    <n v="4"/>
    <n v="5"/>
    <b v="0"/>
    <n v="65"/>
    <n v="11"/>
    <n v="76"/>
    <x v="4"/>
    <x v="3"/>
    <x v="5"/>
    <n v="30"/>
    <x v="2"/>
    <n v="3.2"/>
    <b v="1"/>
    <x v="1"/>
    <x v="0"/>
    <n v="959"/>
    <x v="2"/>
    <x v="1"/>
    <x v="1"/>
    <x v="3"/>
  </r>
  <r>
    <x v="388"/>
    <x v="18"/>
    <d v="2023-01-06T00:00:00"/>
    <s v="11/26/2024"/>
    <x v="3"/>
    <m/>
    <n v="35"/>
    <s v="34-51"/>
    <x v="0"/>
    <x v="0"/>
    <x v="0"/>
    <n v="264"/>
    <x v="1"/>
    <n v="5"/>
    <n v="6"/>
    <b v="0"/>
    <n v="367"/>
    <n v="163"/>
    <n v="530"/>
    <x v="5"/>
    <x v="3"/>
    <x v="5"/>
    <n v="88"/>
    <x v="0"/>
    <n v="3.5"/>
    <b v="1"/>
    <x v="1"/>
    <x v="0"/>
    <n v="2156"/>
    <x v="0"/>
    <x v="3"/>
    <x v="3"/>
    <x v="0"/>
  </r>
  <r>
    <x v="389"/>
    <x v="42"/>
    <d v="2023-04-09T00:00:00"/>
    <d v="2024-07-12T00:00:00"/>
    <x v="18"/>
    <m/>
    <n v="172"/>
    <s v="119-357"/>
    <x v="1"/>
    <x v="1"/>
    <x v="1"/>
    <n v="309"/>
    <x v="2"/>
    <n v="4"/>
    <n v="4"/>
    <b v="0"/>
    <n v="891"/>
    <n v="93"/>
    <n v="984"/>
    <x v="1"/>
    <x v="3"/>
    <x v="3"/>
    <n v="65"/>
    <x v="1"/>
    <n v="4"/>
    <b v="1"/>
    <x v="1"/>
    <x v="0"/>
    <n v="1442"/>
    <x v="1"/>
    <x v="2"/>
    <x v="4"/>
    <x v="2"/>
  </r>
  <r>
    <x v="390"/>
    <x v="13"/>
    <s v="7/27/2024"/>
    <s v="12/15/2024"/>
    <x v="17"/>
    <m/>
    <n v="16"/>
    <s v="17-34"/>
    <x v="0"/>
    <x v="0"/>
    <x v="0"/>
    <n v="30"/>
    <x v="3"/>
    <n v="2"/>
    <n v="6"/>
    <b v="0"/>
    <n v="468"/>
    <n v="196"/>
    <n v="664"/>
    <x v="2"/>
    <x v="0"/>
    <x v="0"/>
    <n v="52"/>
    <x v="1"/>
    <n v="4.5"/>
    <b v="0"/>
    <x v="0"/>
    <x v="0"/>
    <n v="4586"/>
    <x v="4"/>
    <x v="0"/>
    <x v="2"/>
    <x v="3"/>
  </r>
  <r>
    <x v="391"/>
    <x v="105"/>
    <s v="4/17/2024"/>
    <s v="11/29/2024"/>
    <x v="24"/>
    <m/>
    <n v="32"/>
    <s v="17-34"/>
    <x v="0"/>
    <x v="1"/>
    <x v="1"/>
    <n v="289"/>
    <x v="2"/>
    <n v="4"/>
    <n v="3"/>
    <b v="1"/>
    <n v="999"/>
    <n v="22"/>
    <n v="1021"/>
    <x v="0"/>
    <x v="0"/>
    <x v="2"/>
    <n v="50"/>
    <x v="2"/>
    <n v="4.3"/>
    <b v="1"/>
    <x v="1"/>
    <x v="0"/>
    <n v="4170"/>
    <x v="4"/>
    <x v="2"/>
    <x v="4"/>
    <x v="0"/>
  </r>
  <r>
    <x v="392"/>
    <x v="59"/>
    <d v="2024-05-05T00:00:00"/>
    <s v="11/28/2024"/>
    <x v="7"/>
    <m/>
    <n v="33"/>
    <s v="17-34"/>
    <x v="0"/>
    <x v="0"/>
    <x v="0"/>
    <n v="432"/>
    <x v="3"/>
    <n v="5"/>
    <n v="4"/>
    <b v="1"/>
    <n v="263"/>
    <n v="55"/>
    <n v="318"/>
    <x v="6"/>
    <x v="2"/>
    <x v="4"/>
    <n v="22"/>
    <x v="3"/>
    <n v="3.5"/>
    <b v="1"/>
    <x v="1"/>
    <x v="0"/>
    <n v="1294"/>
    <x v="1"/>
    <x v="1"/>
    <x v="3"/>
    <x v="2"/>
  </r>
  <r>
    <x v="393"/>
    <x v="84"/>
    <s v="7/23/2024"/>
    <s v="12/17/2024"/>
    <x v="17"/>
    <m/>
    <n v="14"/>
    <s v="17-34"/>
    <x v="0"/>
    <x v="0"/>
    <x v="0"/>
    <n v="393"/>
    <x v="4"/>
    <n v="4"/>
    <n v="2"/>
    <b v="1"/>
    <n v="487"/>
    <n v="105"/>
    <n v="592"/>
    <x v="1"/>
    <x v="0"/>
    <x v="5"/>
    <n v="99"/>
    <x v="0"/>
    <n v="3.4"/>
    <b v="0"/>
    <x v="0"/>
    <x v="0"/>
    <n v="2460"/>
    <x v="0"/>
    <x v="4"/>
    <x v="0"/>
    <x v="2"/>
  </r>
  <r>
    <x v="394"/>
    <x v="72"/>
    <s v="4/19/2024"/>
    <d v="2024-01-12T00:00:00"/>
    <x v="24"/>
    <m/>
    <n v="354"/>
    <s v="119-357"/>
    <x v="1"/>
    <x v="1"/>
    <x v="1"/>
    <n v="203"/>
    <x v="4"/>
    <n v="1"/>
    <n v="3"/>
    <b v="0"/>
    <n v="961"/>
    <n v="41"/>
    <n v="1002"/>
    <x v="4"/>
    <x v="1"/>
    <x v="1"/>
    <n v="76"/>
    <x v="0"/>
    <n v="4.2"/>
    <b v="1"/>
    <x v="1"/>
    <x v="0"/>
    <n v="3276"/>
    <x v="3"/>
    <x v="2"/>
    <x v="4"/>
    <x v="0"/>
  </r>
  <r>
    <x v="395"/>
    <x v="46"/>
    <s v="9/19/2023"/>
    <s v="11/23/2024"/>
    <x v="5"/>
    <m/>
    <n v="38"/>
    <s v="34-51"/>
    <x v="2"/>
    <x v="0"/>
    <x v="0"/>
    <n v="43"/>
    <x v="5"/>
    <n v="4"/>
    <n v="1"/>
    <b v="0"/>
    <n v="973"/>
    <n v="7"/>
    <n v="980"/>
    <x v="2"/>
    <x v="2"/>
    <x v="0"/>
    <n v="76"/>
    <x v="0"/>
    <n v="4.0999999999999996"/>
    <b v="1"/>
    <x v="1"/>
    <x v="0"/>
    <n v="941"/>
    <x v="2"/>
    <x v="0"/>
    <x v="4"/>
    <x v="2"/>
  </r>
  <r>
    <x v="396"/>
    <x v="167"/>
    <d v="2023-10-07T00:00:00"/>
    <s v="12/15/2024"/>
    <x v="22"/>
    <m/>
    <n v="16"/>
    <s v="17-34"/>
    <x v="0"/>
    <x v="0"/>
    <x v="0"/>
    <n v="311"/>
    <x v="6"/>
    <n v="3"/>
    <n v="5"/>
    <b v="1"/>
    <n v="724"/>
    <n v="191"/>
    <n v="915"/>
    <x v="0"/>
    <x v="0"/>
    <x v="0"/>
    <n v="55"/>
    <x v="1"/>
    <n v="4.7"/>
    <b v="1"/>
    <x v="1"/>
    <x v="0"/>
    <n v="4062"/>
    <x v="4"/>
    <x v="2"/>
    <x v="0"/>
    <x v="2"/>
  </r>
  <r>
    <x v="397"/>
    <x v="158"/>
    <s v="7/30/2024"/>
    <d v="2024-01-12T00:00:00"/>
    <x v="17"/>
    <m/>
    <n v="354"/>
    <s v="119-357"/>
    <x v="1"/>
    <x v="1"/>
    <x v="1"/>
    <n v="23"/>
    <x v="3"/>
    <n v="5"/>
    <n v="3"/>
    <b v="0"/>
    <n v="725"/>
    <n v="168"/>
    <n v="893"/>
    <x v="0"/>
    <x v="1"/>
    <x v="0"/>
    <n v="25"/>
    <x v="3"/>
    <n v="3.6"/>
    <b v="1"/>
    <x v="1"/>
    <x v="0"/>
    <n v="4322"/>
    <x v="4"/>
    <x v="3"/>
    <x v="2"/>
    <x v="0"/>
  </r>
  <r>
    <x v="398"/>
    <x v="2"/>
    <s v="8/28/2023"/>
    <s v="12/14/2024"/>
    <x v="16"/>
    <m/>
    <n v="17"/>
    <s v="17-34"/>
    <x v="0"/>
    <x v="1"/>
    <x v="1"/>
    <n v="370"/>
    <x v="5"/>
    <n v="3"/>
    <n v="4"/>
    <b v="1"/>
    <n v="973"/>
    <n v="152"/>
    <n v="1125"/>
    <x v="1"/>
    <x v="2"/>
    <x v="0"/>
    <n v="98"/>
    <x v="0"/>
    <n v="3.1"/>
    <b v="1"/>
    <x v="1"/>
    <x v="0"/>
    <n v="1456"/>
    <x v="1"/>
    <x v="4"/>
    <x v="3"/>
    <x v="3"/>
  </r>
  <r>
    <x v="399"/>
    <x v="57"/>
    <s v="6/30/2024"/>
    <s v="11/19/2024"/>
    <x v="11"/>
    <m/>
    <n v="42"/>
    <s v="34-51"/>
    <x v="2"/>
    <x v="2"/>
    <x v="2"/>
    <n v="343"/>
    <x v="3"/>
    <n v="2"/>
    <n v="2"/>
    <b v="0"/>
    <n v="830"/>
    <n v="172"/>
    <n v="1002"/>
    <x v="1"/>
    <x v="2"/>
    <x v="1"/>
    <n v="99"/>
    <x v="0"/>
    <n v="4.9000000000000004"/>
    <b v="0"/>
    <x v="0"/>
    <x v="0"/>
    <n v="1281"/>
    <x v="1"/>
    <x v="2"/>
    <x v="3"/>
    <x v="2"/>
  </r>
  <r>
    <x v="400"/>
    <x v="129"/>
    <d v="2023-07-11T00:00:00"/>
    <d v="2024-03-12T00:00:00"/>
    <x v="10"/>
    <m/>
    <n v="294"/>
    <s v="119-357"/>
    <x v="1"/>
    <x v="0"/>
    <x v="0"/>
    <n v="391"/>
    <x v="2"/>
    <n v="4"/>
    <n v="6"/>
    <b v="0"/>
    <n v="726"/>
    <n v="176"/>
    <n v="902"/>
    <x v="1"/>
    <x v="1"/>
    <x v="5"/>
    <n v="65"/>
    <x v="1"/>
    <n v="3.8"/>
    <b v="0"/>
    <x v="0"/>
    <x v="0"/>
    <n v="1926"/>
    <x v="1"/>
    <x v="3"/>
    <x v="3"/>
    <x v="3"/>
  </r>
  <r>
    <x v="401"/>
    <x v="209"/>
    <s v="6/20/2024"/>
    <s v="12/13/2024"/>
    <x v="11"/>
    <m/>
    <n v="18"/>
    <s v="17-34"/>
    <x v="0"/>
    <x v="1"/>
    <x v="1"/>
    <n v="405"/>
    <x v="1"/>
    <n v="3"/>
    <n v="3"/>
    <b v="0"/>
    <n v="90"/>
    <n v="151"/>
    <n v="241"/>
    <x v="1"/>
    <x v="1"/>
    <x v="1"/>
    <n v="64"/>
    <x v="1"/>
    <n v="4.0999999999999996"/>
    <b v="0"/>
    <x v="0"/>
    <x v="0"/>
    <n v="1368"/>
    <x v="1"/>
    <x v="2"/>
    <x v="0"/>
    <x v="0"/>
  </r>
  <r>
    <x v="402"/>
    <x v="151"/>
    <s v="4/22/2024"/>
    <s v="12/13/2024"/>
    <x v="24"/>
    <m/>
    <n v="18"/>
    <s v="17-34"/>
    <x v="0"/>
    <x v="2"/>
    <x v="2"/>
    <n v="14"/>
    <x v="4"/>
    <n v="5"/>
    <n v="1"/>
    <b v="0"/>
    <n v="617"/>
    <n v="128"/>
    <n v="745"/>
    <x v="3"/>
    <x v="1"/>
    <x v="5"/>
    <n v="31"/>
    <x v="2"/>
    <n v="3.5"/>
    <b v="0"/>
    <x v="0"/>
    <x v="0"/>
    <n v="571"/>
    <x v="2"/>
    <x v="0"/>
    <x v="0"/>
    <x v="1"/>
  </r>
  <r>
    <x v="403"/>
    <x v="158"/>
    <s v="10/20/2024"/>
    <d v="2024-02-12T00:00:00"/>
    <x v="15"/>
    <m/>
    <n v="323"/>
    <s v="119-357"/>
    <x v="1"/>
    <x v="0"/>
    <x v="0"/>
    <n v="11"/>
    <x v="4"/>
    <n v="4"/>
    <n v="6"/>
    <b v="0"/>
    <n v="246"/>
    <n v="96"/>
    <n v="342"/>
    <x v="6"/>
    <x v="0"/>
    <x v="3"/>
    <n v="56"/>
    <x v="1"/>
    <n v="4.5999999999999996"/>
    <b v="1"/>
    <x v="1"/>
    <x v="0"/>
    <n v="3807"/>
    <x v="3"/>
    <x v="3"/>
    <x v="4"/>
    <x v="2"/>
  </r>
  <r>
    <x v="404"/>
    <x v="13"/>
    <s v="8/28/2024"/>
    <d v="2024-07-12T00:00:00"/>
    <x v="6"/>
    <m/>
    <n v="172"/>
    <s v="119-357"/>
    <x v="1"/>
    <x v="1"/>
    <x v="1"/>
    <n v="335"/>
    <x v="2"/>
    <n v="1"/>
    <n v="2"/>
    <b v="1"/>
    <n v="484"/>
    <n v="54"/>
    <n v="538"/>
    <x v="2"/>
    <x v="0"/>
    <x v="5"/>
    <n v="51"/>
    <x v="1"/>
    <n v="4"/>
    <b v="1"/>
    <x v="1"/>
    <x v="0"/>
    <n v="3424"/>
    <x v="3"/>
    <x v="0"/>
    <x v="3"/>
    <x v="1"/>
  </r>
  <r>
    <x v="405"/>
    <x v="17"/>
    <s v="12/20/2022"/>
    <s v="11/30/2024"/>
    <x v="20"/>
    <m/>
    <n v="31"/>
    <s v="17-34"/>
    <x v="0"/>
    <x v="1"/>
    <x v="1"/>
    <n v="408"/>
    <x v="2"/>
    <n v="3"/>
    <n v="5"/>
    <b v="1"/>
    <n v="418"/>
    <n v="198"/>
    <n v="616"/>
    <x v="0"/>
    <x v="0"/>
    <x v="3"/>
    <n v="0"/>
    <x v="3"/>
    <n v="3"/>
    <b v="0"/>
    <x v="0"/>
    <x v="0"/>
    <n v="1428"/>
    <x v="1"/>
    <x v="0"/>
    <x v="2"/>
    <x v="3"/>
  </r>
  <r>
    <x v="406"/>
    <x v="88"/>
    <s v="7/28/2024"/>
    <s v="11/26/2024"/>
    <x v="17"/>
    <m/>
    <n v="35"/>
    <s v="34-51"/>
    <x v="0"/>
    <x v="1"/>
    <x v="1"/>
    <n v="302"/>
    <x v="0"/>
    <n v="2"/>
    <n v="2"/>
    <b v="0"/>
    <n v="431"/>
    <n v="116"/>
    <n v="547"/>
    <x v="3"/>
    <x v="1"/>
    <x v="5"/>
    <n v="15"/>
    <x v="3"/>
    <n v="3.9"/>
    <b v="1"/>
    <x v="1"/>
    <x v="0"/>
    <n v="2387"/>
    <x v="0"/>
    <x v="2"/>
    <x v="3"/>
    <x v="2"/>
  </r>
  <r>
    <x v="407"/>
    <x v="210"/>
    <s v="1/25/2024"/>
    <d v="2024-04-12T00:00:00"/>
    <x v="13"/>
    <m/>
    <n v="263"/>
    <s v="119-357"/>
    <x v="1"/>
    <x v="0"/>
    <x v="0"/>
    <n v="329"/>
    <x v="2"/>
    <n v="4"/>
    <n v="1"/>
    <b v="1"/>
    <n v="973"/>
    <n v="163"/>
    <n v="1136"/>
    <x v="0"/>
    <x v="3"/>
    <x v="4"/>
    <n v="78"/>
    <x v="0"/>
    <n v="4.2"/>
    <b v="1"/>
    <x v="1"/>
    <x v="0"/>
    <n v="218"/>
    <x v="2"/>
    <x v="4"/>
    <x v="2"/>
    <x v="1"/>
  </r>
  <r>
    <x v="408"/>
    <x v="211"/>
    <s v="8/22/2024"/>
    <s v="12/15/2024"/>
    <x v="6"/>
    <m/>
    <n v="16"/>
    <s v="17-34"/>
    <x v="0"/>
    <x v="1"/>
    <x v="1"/>
    <n v="328"/>
    <x v="5"/>
    <n v="4"/>
    <n v="6"/>
    <b v="1"/>
    <n v="858"/>
    <n v="159"/>
    <n v="1017"/>
    <x v="2"/>
    <x v="0"/>
    <x v="1"/>
    <n v="75"/>
    <x v="1"/>
    <n v="4.5999999999999996"/>
    <b v="1"/>
    <x v="1"/>
    <x v="0"/>
    <n v="68"/>
    <x v="2"/>
    <x v="0"/>
    <x v="3"/>
    <x v="3"/>
  </r>
  <r>
    <x v="409"/>
    <x v="158"/>
    <s v="8/13/2024"/>
    <d v="2024-07-12T00:00:00"/>
    <x v="6"/>
    <m/>
    <n v="172"/>
    <s v="119-357"/>
    <x v="1"/>
    <x v="1"/>
    <x v="1"/>
    <n v="353"/>
    <x v="1"/>
    <n v="3"/>
    <n v="6"/>
    <b v="0"/>
    <n v="637"/>
    <n v="160"/>
    <n v="797"/>
    <x v="2"/>
    <x v="1"/>
    <x v="4"/>
    <n v="67"/>
    <x v="1"/>
    <n v="5"/>
    <b v="1"/>
    <x v="1"/>
    <x v="0"/>
    <n v="2749"/>
    <x v="0"/>
    <x v="1"/>
    <x v="3"/>
    <x v="0"/>
  </r>
  <r>
    <x v="410"/>
    <x v="158"/>
    <s v="2/20/2024"/>
    <s v="11/20/2024"/>
    <x v="8"/>
    <m/>
    <n v="41"/>
    <s v="34-51"/>
    <x v="2"/>
    <x v="1"/>
    <x v="1"/>
    <n v="386"/>
    <x v="5"/>
    <n v="3"/>
    <n v="3"/>
    <b v="0"/>
    <n v="693"/>
    <n v="61"/>
    <n v="754"/>
    <x v="2"/>
    <x v="3"/>
    <x v="0"/>
    <n v="48"/>
    <x v="2"/>
    <n v="3.8"/>
    <b v="0"/>
    <x v="0"/>
    <x v="0"/>
    <n v="4942"/>
    <x v="4"/>
    <x v="2"/>
    <x v="0"/>
    <x v="3"/>
  </r>
  <r>
    <x v="411"/>
    <x v="77"/>
    <s v="10/27/2023"/>
    <d v="2024-11-12T00:00:00"/>
    <x v="22"/>
    <m/>
    <n v="49"/>
    <s v="34-51"/>
    <x v="2"/>
    <x v="0"/>
    <x v="0"/>
    <n v="401"/>
    <x v="5"/>
    <n v="5"/>
    <n v="6"/>
    <b v="0"/>
    <n v="308"/>
    <n v="103"/>
    <n v="411"/>
    <x v="0"/>
    <x v="2"/>
    <x v="2"/>
    <n v="98"/>
    <x v="0"/>
    <n v="3.1"/>
    <b v="1"/>
    <x v="1"/>
    <x v="0"/>
    <n v="1813"/>
    <x v="1"/>
    <x v="3"/>
    <x v="0"/>
    <x v="2"/>
  </r>
  <r>
    <x v="412"/>
    <x v="95"/>
    <s v="4/21/2023"/>
    <d v="2024-07-12T00:00:00"/>
    <x v="18"/>
    <m/>
    <n v="172"/>
    <s v="119-357"/>
    <x v="1"/>
    <x v="0"/>
    <x v="0"/>
    <n v="286"/>
    <x v="1"/>
    <n v="3"/>
    <n v="1"/>
    <b v="0"/>
    <n v="843"/>
    <n v="26"/>
    <n v="869"/>
    <x v="2"/>
    <x v="0"/>
    <x v="1"/>
    <n v="11"/>
    <x v="3"/>
    <n v="3.5"/>
    <b v="0"/>
    <x v="0"/>
    <x v="0"/>
    <n v="318"/>
    <x v="2"/>
    <x v="4"/>
    <x v="4"/>
    <x v="2"/>
  </r>
  <r>
    <x v="413"/>
    <x v="133"/>
    <s v="12/30/2023"/>
    <d v="2024-10-12T00:00:00"/>
    <x v="21"/>
    <m/>
    <n v="80"/>
    <s v="51-119"/>
    <x v="2"/>
    <x v="0"/>
    <x v="0"/>
    <n v="20"/>
    <x v="6"/>
    <n v="5"/>
    <n v="2"/>
    <b v="0"/>
    <n v="895"/>
    <n v="40"/>
    <n v="935"/>
    <x v="1"/>
    <x v="3"/>
    <x v="4"/>
    <n v="97"/>
    <x v="0"/>
    <n v="3.8"/>
    <b v="0"/>
    <x v="0"/>
    <x v="0"/>
    <n v="4216"/>
    <x v="4"/>
    <x v="1"/>
    <x v="4"/>
    <x v="3"/>
  </r>
  <r>
    <x v="414"/>
    <x v="212"/>
    <s v="11/20/2024"/>
    <s v="11/25/2024"/>
    <x v="19"/>
    <m/>
    <n v="36"/>
    <s v="34-51"/>
    <x v="2"/>
    <x v="0"/>
    <x v="0"/>
    <n v="167"/>
    <x v="6"/>
    <n v="3"/>
    <n v="1"/>
    <b v="1"/>
    <n v="466"/>
    <n v="69"/>
    <n v="535"/>
    <x v="6"/>
    <x v="3"/>
    <x v="2"/>
    <n v="86"/>
    <x v="0"/>
    <n v="4.3"/>
    <b v="0"/>
    <x v="0"/>
    <x v="0"/>
    <n v="3003"/>
    <x v="3"/>
    <x v="2"/>
    <x v="0"/>
    <x v="1"/>
  </r>
  <r>
    <x v="415"/>
    <x v="38"/>
    <s v="9/21/2024"/>
    <s v="11/29/2024"/>
    <x v="9"/>
    <m/>
    <n v="32"/>
    <s v="17-34"/>
    <x v="0"/>
    <x v="0"/>
    <x v="0"/>
    <n v="427"/>
    <x v="6"/>
    <n v="1"/>
    <n v="1"/>
    <b v="1"/>
    <n v="886"/>
    <n v="17"/>
    <n v="903"/>
    <x v="2"/>
    <x v="1"/>
    <x v="2"/>
    <n v="41"/>
    <x v="2"/>
    <n v="4.0999999999999996"/>
    <b v="0"/>
    <x v="0"/>
    <x v="0"/>
    <n v="342"/>
    <x v="2"/>
    <x v="2"/>
    <x v="3"/>
    <x v="3"/>
  </r>
  <r>
    <x v="416"/>
    <x v="157"/>
    <d v="2024-05-05T00:00:00"/>
    <d v="2024-01-12T00:00:00"/>
    <x v="7"/>
    <m/>
    <n v="354"/>
    <s v="119-357"/>
    <x v="1"/>
    <x v="1"/>
    <x v="1"/>
    <n v="13"/>
    <x v="1"/>
    <n v="4"/>
    <n v="6"/>
    <b v="1"/>
    <n v="537"/>
    <n v="121"/>
    <n v="658"/>
    <x v="4"/>
    <x v="3"/>
    <x v="3"/>
    <n v="17"/>
    <x v="3"/>
    <n v="3.1"/>
    <b v="1"/>
    <x v="1"/>
    <x v="0"/>
    <n v="2124"/>
    <x v="0"/>
    <x v="1"/>
    <x v="4"/>
    <x v="2"/>
  </r>
  <r>
    <x v="417"/>
    <x v="213"/>
    <s v="2/19/2024"/>
    <s v="12/14/2024"/>
    <x v="8"/>
    <m/>
    <n v="17"/>
    <s v="17-34"/>
    <x v="0"/>
    <x v="2"/>
    <x v="2"/>
    <n v="53"/>
    <x v="0"/>
    <n v="5"/>
    <n v="5"/>
    <b v="0"/>
    <n v="524"/>
    <n v="161"/>
    <n v="685"/>
    <x v="6"/>
    <x v="3"/>
    <x v="1"/>
    <n v="65"/>
    <x v="1"/>
    <n v="4.9000000000000004"/>
    <b v="0"/>
    <x v="0"/>
    <x v="0"/>
    <n v="1016"/>
    <x v="1"/>
    <x v="1"/>
    <x v="3"/>
    <x v="3"/>
  </r>
  <r>
    <x v="418"/>
    <x v="214"/>
    <s v="5/23/2023"/>
    <d v="2024-04-12T00:00:00"/>
    <x v="0"/>
    <m/>
    <n v="263"/>
    <s v="119-357"/>
    <x v="1"/>
    <x v="0"/>
    <x v="0"/>
    <n v="197"/>
    <x v="0"/>
    <n v="1"/>
    <n v="2"/>
    <b v="1"/>
    <n v="409"/>
    <n v="22"/>
    <n v="431"/>
    <x v="3"/>
    <x v="1"/>
    <x v="1"/>
    <n v="64"/>
    <x v="1"/>
    <n v="4.3"/>
    <b v="1"/>
    <x v="1"/>
    <x v="0"/>
    <n v="1925"/>
    <x v="1"/>
    <x v="4"/>
    <x v="0"/>
    <x v="2"/>
  </r>
  <r>
    <x v="419"/>
    <x v="18"/>
    <s v="10/13/2023"/>
    <d v="2024-04-12T00:00:00"/>
    <x v="22"/>
    <m/>
    <n v="263"/>
    <s v="119-357"/>
    <x v="1"/>
    <x v="0"/>
    <x v="0"/>
    <n v="429"/>
    <x v="4"/>
    <n v="3"/>
    <n v="5"/>
    <b v="0"/>
    <n v="988"/>
    <n v="115"/>
    <n v="1103"/>
    <x v="0"/>
    <x v="2"/>
    <x v="3"/>
    <n v="19"/>
    <x v="3"/>
    <n v="4.3"/>
    <b v="1"/>
    <x v="1"/>
    <x v="0"/>
    <n v="3773"/>
    <x v="3"/>
    <x v="3"/>
    <x v="1"/>
    <x v="0"/>
  </r>
  <r>
    <x v="420"/>
    <x v="172"/>
    <d v="2024-08-05T00:00:00"/>
    <s v="11/24/2024"/>
    <x v="6"/>
    <m/>
    <n v="37"/>
    <s v="34-51"/>
    <x v="2"/>
    <x v="2"/>
    <x v="2"/>
    <n v="282"/>
    <x v="4"/>
    <n v="1"/>
    <n v="1"/>
    <b v="1"/>
    <n v="386"/>
    <n v="177"/>
    <n v="563"/>
    <x v="5"/>
    <x v="0"/>
    <x v="3"/>
    <n v="17"/>
    <x v="3"/>
    <n v="3.4"/>
    <b v="1"/>
    <x v="1"/>
    <x v="0"/>
    <n v="1231"/>
    <x v="1"/>
    <x v="3"/>
    <x v="4"/>
    <x v="3"/>
  </r>
  <r>
    <x v="421"/>
    <x v="215"/>
    <s v="10/13/2024"/>
    <s v="11/20/2024"/>
    <x v="15"/>
    <m/>
    <n v="41"/>
    <s v="34-51"/>
    <x v="2"/>
    <x v="1"/>
    <x v="1"/>
    <n v="248"/>
    <x v="2"/>
    <n v="5"/>
    <n v="6"/>
    <b v="0"/>
    <n v="996"/>
    <n v="24"/>
    <n v="1020"/>
    <x v="4"/>
    <x v="1"/>
    <x v="1"/>
    <n v="53"/>
    <x v="1"/>
    <n v="3.3"/>
    <b v="1"/>
    <x v="1"/>
    <x v="0"/>
    <n v="62"/>
    <x v="2"/>
    <x v="1"/>
    <x v="1"/>
    <x v="1"/>
  </r>
  <r>
    <x v="422"/>
    <x v="158"/>
    <d v="2024-02-10T00:00:00"/>
    <s v="12/16/2024"/>
    <x v="8"/>
    <m/>
    <n v="15"/>
    <s v="17-34"/>
    <x v="0"/>
    <x v="1"/>
    <x v="1"/>
    <n v="406"/>
    <x v="3"/>
    <n v="3"/>
    <n v="3"/>
    <b v="0"/>
    <n v="369"/>
    <n v="13"/>
    <n v="382"/>
    <x v="0"/>
    <x v="3"/>
    <x v="2"/>
    <n v="82"/>
    <x v="0"/>
    <n v="4.7"/>
    <b v="0"/>
    <x v="0"/>
    <x v="0"/>
    <n v="1580"/>
    <x v="1"/>
    <x v="4"/>
    <x v="4"/>
    <x v="0"/>
  </r>
  <r>
    <x v="423"/>
    <x v="216"/>
    <s v="12/17/2024"/>
    <s v="11/29/2024"/>
    <x v="23"/>
    <m/>
    <n v="32"/>
    <s v="17-34"/>
    <x v="0"/>
    <x v="2"/>
    <x v="2"/>
    <n v="249"/>
    <x v="6"/>
    <n v="1"/>
    <n v="4"/>
    <b v="1"/>
    <n v="713"/>
    <n v="125"/>
    <n v="838"/>
    <x v="2"/>
    <x v="0"/>
    <x v="1"/>
    <n v="95"/>
    <x v="0"/>
    <n v="4.8"/>
    <b v="0"/>
    <x v="0"/>
    <x v="0"/>
    <n v="74"/>
    <x v="2"/>
    <x v="3"/>
    <x v="2"/>
    <x v="2"/>
  </r>
  <r>
    <x v="424"/>
    <x v="217"/>
    <s v="10/18/2023"/>
    <s v="11/24/2024"/>
    <x v="22"/>
    <m/>
    <n v="37"/>
    <s v="34-51"/>
    <x v="2"/>
    <x v="0"/>
    <x v="0"/>
    <n v="12"/>
    <x v="4"/>
    <n v="2"/>
    <n v="4"/>
    <b v="0"/>
    <n v="928"/>
    <n v="147"/>
    <n v="1075"/>
    <x v="4"/>
    <x v="1"/>
    <x v="4"/>
    <n v="92"/>
    <x v="0"/>
    <n v="4.7"/>
    <b v="0"/>
    <x v="0"/>
    <x v="0"/>
    <n v="3452"/>
    <x v="3"/>
    <x v="4"/>
    <x v="1"/>
    <x v="0"/>
  </r>
  <r>
    <x v="425"/>
    <x v="70"/>
    <d v="2023-12-04T00:00:00"/>
    <d v="2024-01-12T00:00:00"/>
    <x v="21"/>
    <m/>
    <n v="354"/>
    <s v="119-357"/>
    <x v="1"/>
    <x v="0"/>
    <x v="0"/>
    <n v="57"/>
    <x v="0"/>
    <n v="2"/>
    <n v="6"/>
    <b v="1"/>
    <n v="869"/>
    <n v="107"/>
    <n v="976"/>
    <x v="4"/>
    <x v="2"/>
    <x v="3"/>
    <n v="67"/>
    <x v="1"/>
    <n v="4.3"/>
    <b v="0"/>
    <x v="0"/>
    <x v="0"/>
    <n v="4792"/>
    <x v="4"/>
    <x v="1"/>
    <x v="2"/>
    <x v="3"/>
  </r>
  <r>
    <x v="426"/>
    <x v="203"/>
    <s v="9/18/2024"/>
    <s v="12/13/2024"/>
    <x v="9"/>
    <m/>
    <n v="18"/>
    <s v="17-34"/>
    <x v="0"/>
    <x v="0"/>
    <x v="0"/>
    <n v="247"/>
    <x v="6"/>
    <n v="5"/>
    <n v="6"/>
    <b v="1"/>
    <n v="563"/>
    <n v="185"/>
    <n v="748"/>
    <x v="4"/>
    <x v="1"/>
    <x v="2"/>
    <n v="3"/>
    <x v="3"/>
    <n v="4.8"/>
    <b v="0"/>
    <x v="0"/>
    <x v="0"/>
    <n v="4378"/>
    <x v="4"/>
    <x v="2"/>
    <x v="3"/>
    <x v="1"/>
  </r>
  <r>
    <x v="427"/>
    <x v="218"/>
    <s v="3/25/2023"/>
    <s v="11/29/2024"/>
    <x v="1"/>
    <m/>
    <n v="32"/>
    <s v="17-34"/>
    <x v="0"/>
    <x v="0"/>
    <x v="0"/>
    <n v="25"/>
    <x v="4"/>
    <n v="5"/>
    <n v="2"/>
    <b v="1"/>
    <n v="429"/>
    <n v="138"/>
    <n v="567"/>
    <x v="4"/>
    <x v="2"/>
    <x v="4"/>
    <n v="40"/>
    <x v="2"/>
    <n v="3.5"/>
    <b v="0"/>
    <x v="0"/>
    <x v="0"/>
    <n v="1713"/>
    <x v="1"/>
    <x v="0"/>
    <x v="4"/>
    <x v="0"/>
  </r>
  <r>
    <x v="428"/>
    <x v="219"/>
    <s v="5/17/2023"/>
    <d v="2024-03-12T00:00:00"/>
    <x v="0"/>
    <m/>
    <n v="294"/>
    <s v="119-357"/>
    <x v="1"/>
    <x v="2"/>
    <x v="2"/>
    <n v="425"/>
    <x v="5"/>
    <n v="3"/>
    <n v="6"/>
    <b v="0"/>
    <n v="236"/>
    <n v="37"/>
    <n v="273"/>
    <x v="4"/>
    <x v="1"/>
    <x v="4"/>
    <n v="49"/>
    <x v="2"/>
    <n v="4"/>
    <b v="0"/>
    <x v="0"/>
    <x v="0"/>
    <n v="1201"/>
    <x v="1"/>
    <x v="0"/>
    <x v="1"/>
    <x v="1"/>
  </r>
  <r>
    <x v="429"/>
    <x v="40"/>
    <s v="9/24/2023"/>
    <s v="12/17/2024"/>
    <x v="5"/>
    <m/>
    <n v="14"/>
    <s v="17-34"/>
    <x v="0"/>
    <x v="0"/>
    <x v="0"/>
    <n v="315"/>
    <x v="3"/>
    <n v="2"/>
    <n v="5"/>
    <b v="1"/>
    <n v="889"/>
    <n v="80"/>
    <n v="969"/>
    <x v="5"/>
    <x v="2"/>
    <x v="1"/>
    <n v="52"/>
    <x v="1"/>
    <n v="4.4000000000000004"/>
    <b v="1"/>
    <x v="1"/>
    <x v="0"/>
    <n v="416"/>
    <x v="2"/>
    <x v="2"/>
    <x v="4"/>
    <x v="3"/>
  </r>
  <r>
    <x v="430"/>
    <x v="90"/>
    <s v="9/13/2024"/>
    <s v="11/30/2024"/>
    <x v="9"/>
    <m/>
    <n v="31"/>
    <s v="17-34"/>
    <x v="0"/>
    <x v="0"/>
    <x v="0"/>
    <n v="466"/>
    <x v="5"/>
    <n v="4"/>
    <n v="4"/>
    <b v="0"/>
    <n v="785"/>
    <n v="12"/>
    <n v="797"/>
    <x v="2"/>
    <x v="1"/>
    <x v="3"/>
    <n v="94"/>
    <x v="0"/>
    <n v="4.9000000000000004"/>
    <b v="0"/>
    <x v="0"/>
    <x v="0"/>
    <n v="17"/>
    <x v="2"/>
    <x v="1"/>
    <x v="4"/>
    <x v="1"/>
  </r>
  <r>
    <x v="431"/>
    <x v="220"/>
    <d v="2024-08-07T00:00:00"/>
    <s v="11/22/2024"/>
    <x v="6"/>
    <m/>
    <n v="39"/>
    <s v="34-51"/>
    <x v="2"/>
    <x v="2"/>
    <x v="2"/>
    <n v="207"/>
    <x v="2"/>
    <n v="3"/>
    <n v="6"/>
    <b v="0"/>
    <n v="909"/>
    <n v="164"/>
    <n v="1073"/>
    <x v="1"/>
    <x v="2"/>
    <x v="0"/>
    <n v="75"/>
    <x v="1"/>
    <n v="4.2"/>
    <b v="1"/>
    <x v="1"/>
    <x v="0"/>
    <n v="4820"/>
    <x v="4"/>
    <x v="3"/>
    <x v="3"/>
    <x v="3"/>
  </r>
  <r>
    <x v="432"/>
    <x v="221"/>
    <s v="11/17/2024"/>
    <d v="2024-08-12T00:00:00"/>
    <x v="19"/>
    <m/>
    <n v="141"/>
    <s v="119-357"/>
    <x v="1"/>
    <x v="0"/>
    <x v="0"/>
    <n v="248"/>
    <x v="1"/>
    <n v="5"/>
    <n v="2"/>
    <b v="0"/>
    <n v="142"/>
    <n v="22"/>
    <n v="164"/>
    <x v="0"/>
    <x v="1"/>
    <x v="2"/>
    <n v="94"/>
    <x v="0"/>
    <n v="4.2"/>
    <b v="0"/>
    <x v="0"/>
    <x v="0"/>
    <n v="1758"/>
    <x v="1"/>
    <x v="4"/>
    <x v="4"/>
    <x v="0"/>
  </r>
  <r>
    <x v="433"/>
    <x v="222"/>
    <s v="4/17/2024"/>
    <s v="11/24/2024"/>
    <x v="24"/>
    <m/>
    <n v="37"/>
    <s v="34-51"/>
    <x v="2"/>
    <x v="0"/>
    <x v="0"/>
    <n v="278"/>
    <x v="1"/>
    <n v="5"/>
    <n v="1"/>
    <b v="0"/>
    <n v="743"/>
    <n v="180"/>
    <n v="923"/>
    <x v="0"/>
    <x v="3"/>
    <x v="0"/>
    <n v="0"/>
    <x v="3"/>
    <n v="4.3"/>
    <b v="1"/>
    <x v="1"/>
    <x v="0"/>
    <n v="2568"/>
    <x v="0"/>
    <x v="1"/>
    <x v="3"/>
    <x v="2"/>
  </r>
  <r>
    <x v="434"/>
    <x v="52"/>
    <s v="1/21/2024"/>
    <s v="12/17/2024"/>
    <x v="13"/>
    <m/>
    <n v="14"/>
    <s v="17-34"/>
    <x v="0"/>
    <x v="0"/>
    <x v="0"/>
    <n v="315"/>
    <x v="3"/>
    <n v="1"/>
    <n v="2"/>
    <b v="0"/>
    <n v="40"/>
    <n v="188"/>
    <n v="228"/>
    <x v="6"/>
    <x v="1"/>
    <x v="5"/>
    <n v="86"/>
    <x v="0"/>
    <n v="3.7"/>
    <b v="1"/>
    <x v="1"/>
    <x v="0"/>
    <n v="4235"/>
    <x v="4"/>
    <x v="0"/>
    <x v="3"/>
    <x v="0"/>
  </r>
  <r>
    <x v="435"/>
    <x v="223"/>
    <s v="5/25/2023"/>
    <s v="11/23/2024"/>
    <x v="0"/>
    <m/>
    <n v="38"/>
    <s v="34-51"/>
    <x v="2"/>
    <x v="0"/>
    <x v="0"/>
    <n v="190"/>
    <x v="6"/>
    <n v="4"/>
    <n v="1"/>
    <b v="1"/>
    <n v="400"/>
    <n v="151"/>
    <n v="551"/>
    <x v="4"/>
    <x v="0"/>
    <x v="1"/>
    <n v="52"/>
    <x v="1"/>
    <n v="4.3"/>
    <b v="0"/>
    <x v="0"/>
    <x v="0"/>
    <n v="3775"/>
    <x v="3"/>
    <x v="1"/>
    <x v="4"/>
    <x v="0"/>
  </r>
  <r>
    <x v="436"/>
    <x v="38"/>
    <d v="2024-05-10T00:00:00"/>
    <s v="11/23/2024"/>
    <x v="7"/>
    <m/>
    <n v="38"/>
    <s v="34-51"/>
    <x v="2"/>
    <x v="1"/>
    <x v="1"/>
    <n v="190"/>
    <x v="4"/>
    <n v="2"/>
    <n v="1"/>
    <b v="0"/>
    <n v="359"/>
    <n v="192"/>
    <n v="551"/>
    <x v="5"/>
    <x v="0"/>
    <x v="4"/>
    <n v="38"/>
    <x v="2"/>
    <n v="4.4000000000000004"/>
    <b v="1"/>
    <x v="1"/>
    <x v="0"/>
    <n v="92"/>
    <x v="2"/>
    <x v="0"/>
    <x v="3"/>
    <x v="3"/>
  </r>
  <r>
    <x v="437"/>
    <x v="42"/>
    <d v="2024-02-10T00:00:00"/>
    <d v="2024-12-12T00:00:00"/>
    <x v="8"/>
    <m/>
    <n v="19"/>
    <s v="17-34"/>
    <x v="0"/>
    <x v="2"/>
    <x v="2"/>
    <n v="408"/>
    <x v="3"/>
    <n v="4"/>
    <n v="3"/>
    <b v="0"/>
    <n v="711"/>
    <n v="23"/>
    <n v="734"/>
    <x v="5"/>
    <x v="2"/>
    <x v="5"/>
    <n v="65"/>
    <x v="1"/>
    <n v="3.6"/>
    <b v="1"/>
    <x v="1"/>
    <x v="0"/>
    <n v="72"/>
    <x v="2"/>
    <x v="3"/>
    <x v="1"/>
    <x v="1"/>
  </r>
  <r>
    <x v="438"/>
    <x v="224"/>
    <s v="2/26/2024"/>
    <d v="2024-06-12T00:00:00"/>
    <x v="8"/>
    <m/>
    <n v="202"/>
    <s v="119-357"/>
    <x v="1"/>
    <x v="2"/>
    <x v="2"/>
    <n v="227"/>
    <x v="3"/>
    <n v="2"/>
    <n v="1"/>
    <b v="0"/>
    <n v="581"/>
    <n v="146"/>
    <n v="727"/>
    <x v="5"/>
    <x v="0"/>
    <x v="3"/>
    <n v="37"/>
    <x v="2"/>
    <n v="4.4000000000000004"/>
    <b v="0"/>
    <x v="0"/>
    <x v="0"/>
    <n v="2488"/>
    <x v="0"/>
    <x v="0"/>
    <x v="2"/>
    <x v="1"/>
  </r>
  <r>
    <x v="439"/>
    <x v="225"/>
    <s v="12/13/2023"/>
    <s v="11/24/2024"/>
    <x v="21"/>
    <m/>
    <n v="37"/>
    <s v="34-51"/>
    <x v="2"/>
    <x v="1"/>
    <x v="1"/>
    <n v="479"/>
    <x v="5"/>
    <n v="2"/>
    <n v="4"/>
    <b v="1"/>
    <n v="923"/>
    <n v="182"/>
    <n v="1105"/>
    <x v="3"/>
    <x v="1"/>
    <x v="0"/>
    <n v="14"/>
    <x v="3"/>
    <n v="4.9000000000000004"/>
    <b v="1"/>
    <x v="1"/>
    <x v="0"/>
    <n v="2666"/>
    <x v="0"/>
    <x v="3"/>
    <x v="4"/>
    <x v="3"/>
  </r>
  <r>
    <x v="440"/>
    <x v="226"/>
    <s v="4/17/2023"/>
    <s v="11/20/2024"/>
    <x v="18"/>
    <m/>
    <n v="41"/>
    <s v="34-51"/>
    <x v="2"/>
    <x v="1"/>
    <x v="1"/>
    <n v="415"/>
    <x v="1"/>
    <n v="3"/>
    <n v="1"/>
    <b v="0"/>
    <n v="381"/>
    <n v="78"/>
    <n v="459"/>
    <x v="5"/>
    <x v="1"/>
    <x v="2"/>
    <n v="84"/>
    <x v="0"/>
    <n v="4.4000000000000004"/>
    <b v="1"/>
    <x v="1"/>
    <x v="0"/>
    <n v="4221"/>
    <x v="4"/>
    <x v="4"/>
    <x v="4"/>
    <x v="2"/>
  </r>
  <r>
    <x v="441"/>
    <x v="105"/>
    <s v="12/19/2022"/>
    <d v="2024-04-12T00:00:00"/>
    <x v="20"/>
    <m/>
    <n v="263"/>
    <s v="119-357"/>
    <x v="1"/>
    <x v="1"/>
    <x v="1"/>
    <n v="204"/>
    <x v="6"/>
    <n v="4"/>
    <n v="4"/>
    <b v="1"/>
    <n v="706"/>
    <n v="153"/>
    <n v="859"/>
    <x v="1"/>
    <x v="0"/>
    <x v="0"/>
    <n v="94"/>
    <x v="0"/>
    <n v="3.7"/>
    <b v="1"/>
    <x v="1"/>
    <x v="0"/>
    <n v="4569"/>
    <x v="4"/>
    <x v="0"/>
    <x v="4"/>
    <x v="0"/>
  </r>
  <r>
    <x v="442"/>
    <x v="202"/>
    <s v="10/21/2023"/>
    <s v="11/28/2024"/>
    <x v="22"/>
    <m/>
    <n v="33"/>
    <s v="17-34"/>
    <x v="0"/>
    <x v="2"/>
    <x v="2"/>
    <n v="205"/>
    <x v="5"/>
    <n v="3"/>
    <n v="1"/>
    <b v="1"/>
    <n v="792"/>
    <n v="103"/>
    <n v="895"/>
    <x v="5"/>
    <x v="0"/>
    <x v="2"/>
    <n v="24"/>
    <x v="3"/>
    <n v="3.9"/>
    <b v="1"/>
    <x v="1"/>
    <x v="0"/>
    <n v="2695"/>
    <x v="0"/>
    <x v="3"/>
    <x v="4"/>
    <x v="1"/>
  </r>
  <r>
    <x v="443"/>
    <x v="13"/>
    <s v="9/30/2024"/>
    <s v="11/25/2024"/>
    <x v="9"/>
    <m/>
    <n v="36"/>
    <s v="34-51"/>
    <x v="2"/>
    <x v="1"/>
    <x v="1"/>
    <n v="64"/>
    <x v="3"/>
    <n v="2"/>
    <n v="3"/>
    <b v="1"/>
    <n v="221"/>
    <n v="4"/>
    <n v="225"/>
    <x v="0"/>
    <x v="0"/>
    <x v="2"/>
    <n v="88"/>
    <x v="0"/>
    <n v="3.7"/>
    <b v="1"/>
    <x v="1"/>
    <x v="0"/>
    <n v="48"/>
    <x v="2"/>
    <x v="4"/>
    <x v="2"/>
    <x v="3"/>
  </r>
  <r>
    <x v="444"/>
    <x v="79"/>
    <s v="1/24/2023"/>
    <d v="2024-05-12T00:00:00"/>
    <x v="3"/>
    <m/>
    <n v="233"/>
    <s v="119-357"/>
    <x v="1"/>
    <x v="0"/>
    <x v="0"/>
    <n v="281"/>
    <x v="2"/>
    <n v="2"/>
    <n v="4"/>
    <b v="0"/>
    <n v="770"/>
    <n v="74"/>
    <n v="844"/>
    <x v="4"/>
    <x v="1"/>
    <x v="1"/>
    <n v="12"/>
    <x v="3"/>
    <n v="4"/>
    <b v="0"/>
    <x v="0"/>
    <x v="0"/>
    <n v="1526"/>
    <x v="1"/>
    <x v="3"/>
    <x v="0"/>
    <x v="0"/>
  </r>
  <r>
    <x v="445"/>
    <x v="38"/>
    <s v="1/26/2023"/>
    <d v="2024-06-12T00:00:00"/>
    <x v="3"/>
    <m/>
    <n v="202"/>
    <s v="119-357"/>
    <x v="1"/>
    <x v="1"/>
    <x v="1"/>
    <n v="78"/>
    <x v="5"/>
    <n v="4"/>
    <n v="5"/>
    <b v="0"/>
    <n v="914"/>
    <n v="22"/>
    <n v="936"/>
    <x v="6"/>
    <x v="1"/>
    <x v="1"/>
    <n v="14"/>
    <x v="3"/>
    <n v="4.5"/>
    <b v="0"/>
    <x v="0"/>
    <x v="0"/>
    <n v="4934"/>
    <x v="4"/>
    <x v="0"/>
    <x v="0"/>
    <x v="0"/>
  </r>
  <r>
    <x v="446"/>
    <x v="209"/>
    <d v="2024-06-02T00:00:00"/>
    <s v="11/29/2024"/>
    <x v="11"/>
    <m/>
    <n v="32"/>
    <s v="17-34"/>
    <x v="0"/>
    <x v="0"/>
    <x v="0"/>
    <n v="343"/>
    <x v="1"/>
    <n v="4"/>
    <n v="1"/>
    <b v="1"/>
    <n v="492"/>
    <n v="187"/>
    <n v="679"/>
    <x v="0"/>
    <x v="0"/>
    <x v="5"/>
    <n v="75"/>
    <x v="1"/>
    <n v="4.9000000000000004"/>
    <b v="1"/>
    <x v="1"/>
    <x v="0"/>
    <n v="628"/>
    <x v="2"/>
    <x v="1"/>
    <x v="3"/>
    <x v="0"/>
  </r>
  <r>
    <x v="447"/>
    <x v="119"/>
    <d v="2024-03-11T00:00:00"/>
    <s v="11/24/2024"/>
    <x v="14"/>
    <m/>
    <n v="37"/>
    <s v="34-51"/>
    <x v="2"/>
    <x v="1"/>
    <x v="1"/>
    <n v="318"/>
    <x v="2"/>
    <n v="1"/>
    <n v="5"/>
    <b v="0"/>
    <n v="925"/>
    <n v="191"/>
    <n v="1116"/>
    <x v="4"/>
    <x v="0"/>
    <x v="2"/>
    <n v="38"/>
    <x v="2"/>
    <n v="4.5999999999999996"/>
    <b v="1"/>
    <x v="1"/>
    <x v="0"/>
    <n v="167"/>
    <x v="2"/>
    <x v="4"/>
    <x v="1"/>
    <x v="3"/>
  </r>
  <r>
    <x v="448"/>
    <x v="122"/>
    <s v="8/16/2024"/>
    <d v="2024-09-12T00:00:00"/>
    <x v="6"/>
    <m/>
    <n v="110"/>
    <s v="51-119"/>
    <x v="2"/>
    <x v="0"/>
    <x v="0"/>
    <n v="444"/>
    <x v="1"/>
    <n v="3"/>
    <n v="5"/>
    <b v="0"/>
    <n v="183"/>
    <n v="195"/>
    <n v="378"/>
    <x v="6"/>
    <x v="3"/>
    <x v="2"/>
    <n v="36"/>
    <x v="2"/>
    <n v="4.7"/>
    <b v="0"/>
    <x v="0"/>
    <x v="0"/>
    <n v="1309"/>
    <x v="1"/>
    <x v="2"/>
    <x v="1"/>
    <x v="2"/>
  </r>
  <r>
    <x v="449"/>
    <x v="20"/>
    <d v="2024-07-09T00:00:00"/>
    <s v="11/19/2024"/>
    <x v="17"/>
    <m/>
    <n v="42"/>
    <s v="34-51"/>
    <x v="2"/>
    <x v="1"/>
    <x v="1"/>
    <n v="171"/>
    <x v="4"/>
    <n v="3"/>
    <n v="1"/>
    <b v="1"/>
    <n v="889"/>
    <n v="54"/>
    <n v="943"/>
    <x v="6"/>
    <x v="3"/>
    <x v="1"/>
    <n v="1"/>
    <x v="3"/>
    <n v="3.3"/>
    <b v="1"/>
    <x v="1"/>
    <x v="0"/>
    <n v="710"/>
    <x v="2"/>
    <x v="0"/>
    <x v="3"/>
    <x v="0"/>
  </r>
  <r>
    <x v="450"/>
    <x v="43"/>
    <s v="3/26/2023"/>
    <d v="2024-02-12T00:00:00"/>
    <x v="1"/>
    <m/>
    <n v="323"/>
    <s v="119-357"/>
    <x v="1"/>
    <x v="2"/>
    <x v="2"/>
    <n v="309"/>
    <x v="6"/>
    <n v="5"/>
    <n v="4"/>
    <b v="0"/>
    <n v="174"/>
    <n v="172"/>
    <n v="346"/>
    <x v="4"/>
    <x v="3"/>
    <x v="4"/>
    <n v="71"/>
    <x v="1"/>
    <n v="3.1"/>
    <b v="1"/>
    <x v="1"/>
    <x v="0"/>
    <n v="106"/>
    <x v="2"/>
    <x v="2"/>
    <x v="4"/>
    <x v="2"/>
  </r>
  <r>
    <x v="451"/>
    <x v="37"/>
    <d v="2023-08-05T00:00:00"/>
    <s v="11/27/2024"/>
    <x v="16"/>
    <m/>
    <n v="34"/>
    <s v="17-34"/>
    <x v="0"/>
    <x v="2"/>
    <x v="2"/>
    <n v="447"/>
    <x v="5"/>
    <n v="5"/>
    <n v="2"/>
    <b v="0"/>
    <n v="709"/>
    <n v="93"/>
    <n v="802"/>
    <x v="3"/>
    <x v="1"/>
    <x v="1"/>
    <n v="35"/>
    <x v="2"/>
    <n v="4.8"/>
    <b v="1"/>
    <x v="1"/>
    <x v="0"/>
    <n v="2652"/>
    <x v="0"/>
    <x v="2"/>
    <x v="1"/>
    <x v="1"/>
  </r>
  <r>
    <x v="452"/>
    <x v="227"/>
    <s v="7/13/2024"/>
    <d v="2024-04-12T00:00:00"/>
    <x v="17"/>
    <m/>
    <n v="263"/>
    <s v="119-357"/>
    <x v="1"/>
    <x v="0"/>
    <x v="0"/>
    <n v="120"/>
    <x v="6"/>
    <n v="3"/>
    <n v="5"/>
    <b v="1"/>
    <n v="783"/>
    <n v="81"/>
    <n v="864"/>
    <x v="1"/>
    <x v="0"/>
    <x v="2"/>
    <n v="52"/>
    <x v="1"/>
    <n v="4.3"/>
    <b v="0"/>
    <x v="0"/>
    <x v="0"/>
    <n v="4879"/>
    <x v="4"/>
    <x v="3"/>
    <x v="4"/>
    <x v="3"/>
  </r>
  <r>
    <x v="453"/>
    <x v="228"/>
    <d v="2023-09-11T00:00:00"/>
    <d v="2024-08-12T00:00:00"/>
    <x v="5"/>
    <m/>
    <n v="141"/>
    <s v="119-357"/>
    <x v="1"/>
    <x v="2"/>
    <x v="2"/>
    <n v="168"/>
    <x v="0"/>
    <n v="5"/>
    <n v="4"/>
    <b v="1"/>
    <n v="304"/>
    <n v="196"/>
    <n v="500"/>
    <x v="0"/>
    <x v="1"/>
    <x v="3"/>
    <n v="44"/>
    <x v="2"/>
    <n v="4.0999999999999996"/>
    <b v="0"/>
    <x v="0"/>
    <x v="0"/>
    <n v="1426"/>
    <x v="1"/>
    <x v="2"/>
    <x v="0"/>
    <x v="3"/>
  </r>
  <r>
    <x v="454"/>
    <x v="13"/>
    <s v="5/18/2024"/>
    <s v="12/13/2024"/>
    <x v="7"/>
    <m/>
    <n v="18"/>
    <s v="17-34"/>
    <x v="0"/>
    <x v="0"/>
    <x v="0"/>
    <n v="203"/>
    <x v="2"/>
    <n v="1"/>
    <n v="3"/>
    <b v="1"/>
    <n v="738"/>
    <n v="96"/>
    <n v="834"/>
    <x v="4"/>
    <x v="3"/>
    <x v="5"/>
    <n v="10"/>
    <x v="3"/>
    <n v="4"/>
    <b v="0"/>
    <x v="0"/>
    <x v="0"/>
    <n v="1504"/>
    <x v="1"/>
    <x v="3"/>
    <x v="2"/>
    <x v="3"/>
  </r>
  <r>
    <x v="455"/>
    <x v="223"/>
    <d v="2023-07-12T00:00:00"/>
    <s v="11/24/2024"/>
    <x v="10"/>
    <m/>
    <n v="37"/>
    <s v="34-51"/>
    <x v="2"/>
    <x v="1"/>
    <x v="1"/>
    <n v="436"/>
    <x v="5"/>
    <n v="5"/>
    <n v="5"/>
    <b v="1"/>
    <n v="228"/>
    <n v="110"/>
    <n v="338"/>
    <x v="4"/>
    <x v="3"/>
    <x v="0"/>
    <n v="78"/>
    <x v="0"/>
    <n v="4.5"/>
    <b v="1"/>
    <x v="1"/>
    <x v="0"/>
    <n v="1518"/>
    <x v="1"/>
    <x v="1"/>
    <x v="0"/>
    <x v="2"/>
  </r>
  <r>
    <x v="456"/>
    <x v="229"/>
    <s v="3/21/2024"/>
    <s v="12/17/2024"/>
    <x v="14"/>
    <m/>
    <n v="14"/>
    <s v="17-34"/>
    <x v="0"/>
    <x v="1"/>
    <x v="1"/>
    <n v="195"/>
    <x v="6"/>
    <n v="5"/>
    <n v="6"/>
    <b v="1"/>
    <n v="997"/>
    <n v="107"/>
    <n v="1104"/>
    <x v="1"/>
    <x v="2"/>
    <x v="5"/>
    <n v="78"/>
    <x v="0"/>
    <n v="4.9000000000000004"/>
    <b v="0"/>
    <x v="0"/>
    <x v="0"/>
    <n v="708"/>
    <x v="2"/>
    <x v="4"/>
    <x v="3"/>
    <x v="1"/>
  </r>
  <r>
    <x v="457"/>
    <x v="16"/>
    <d v="2023-11-12T00:00:00"/>
    <d v="2024-05-12T00:00:00"/>
    <x v="12"/>
    <m/>
    <n v="233"/>
    <s v="119-357"/>
    <x v="1"/>
    <x v="0"/>
    <x v="0"/>
    <n v="454"/>
    <x v="1"/>
    <n v="5"/>
    <n v="1"/>
    <b v="1"/>
    <n v="722"/>
    <n v="98"/>
    <n v="820"/>
    <x v="2"/>
    <x v="2"/>
    <x v="2"/>
    <n v="36"/>
    <x v="2"/>
    <n v="3.4"/>
    <b v="0"/>
    <x v="0"/>
    <x v="0"/>
    <n v="4651"/>
    <x v="4"/>
    <x v="4"/>
    <x v="0"/>
    <x v="1"/>
  </r>
  <r>
    <x v="458"/>
    <x v="230"/>
    <s v="8/26/2023"/>
    <s v="11/24/2024"/>
    <x v="16"/>
    <m/>
    <n v="37"/>
    <s v="34-51"/>
    <x v="2"/>
    <x v="2"/>
    <x v="2"/>
    <n v="187"/>
    <x v="1"/>
    <n v="1"/>
    <n v="1"/>
    <b v="0"/>
    <n v="316"/>
    <n v="10"/>
    <n v="326"/>
    <x v="2"/>
    <x v="0"/>
    <x v="4"/>
    <n v="8"/>
    <x v="3"/>
    <n v="4.7"/>
    <b v="0"/>
    <x v="0"/>
    <x v="0"/>
    <n v="4397"/>
    <x v="4"/>
    <x v="0"/>
    <x v="4"/>
    <x v="0"/>
  </r>
  <r>
    <x v="459"/>
    <x v="231"/>
    <d v="2024-07-10T00:00:00"/>
    <d v="2024-01-12T00:00:00"/>
    <x v="17"/>
    <m/>
    <n v="354"/>
    <s v="119-357"/>
    <x v="1"/>
    <x v="0"/>
    <x v="0"/>
    <n v="277"/>
    <x v="6"/>
    <n v="1"/>
    <n v="3"/>
    <b v="1"/>
    <n v="455"/>
    <n v="120"/>
    <n v="575"/>
    <x v="6"/>
    <x v="0"/>
    <x v="3"/>
    <n v="92"/>
    <x v="0"/>
    <n v="4.7"/>
    <b v="0"/>
    <x v="0"/>
    <x v="0"/>
    <n v="1360"/>
    <x v="1"/>
    <x v="3"/>
    <x v="2"/>
    <x v="3"/>
  </r>
  <r>
    <x v="460"/>
    <x v="91"/>
    <s v="9/28/2023"/>
    <s v="11/30/2024"/>
    <x v="5"/>
    <m/>
    <n v="31"/>
    <s v="17-34"/>
    <x v="0"/>
    <x v="0"/>
    <x v="0"/>
    <n v="257"/>
    <x v="6"/>
    <n v="3"/>
    <n v="6"/>
    <b v="1"/>
    <n v="985"/>
    <n v="97"/>
    <n v="1082"/>
    <x v="2"/>
    <x v="2"/>
    <x v="2"/>
    <n v="88"/>
    <x v="0"/>
    <n v="3.9"/>
    <b v="1"/>
    <x v="1"/>
    <x v="0"/>
    <n v="4155"/>
    <x v="4"/>
    <x v="1"/>
    <x v="2"/>
    <x v="2"/>
  </r>
  <r>
    <x v="461"/>
    <x v="232"/>
    <s v="2/25/2023"/>
    <d v="2024-12-12T00:00:00"/>
    <x v="2"/>
    <m/>
    <n v="19"/>
    <s v="17-34"/>
    <x v="0"/>
    <x v="1"/>
    <x v="1"/>
    <n v="12"/>
    <x v="3"/>
    <n v="4"/>
    <n v="6"/>
    <b v="0"/>
    <n v="718"/>
    <n v="100"/>
    <n v="818"/>
    <x v="6"/>
    <x v="1"/>
    <x v="2"/>
    <n v="24"/>
    <x v="3"/>
    <n v="4.0999999999999996"/>
    <b v="0"/>
    <x v="0"/>
    <x v="0"/>
    <n v="1289"/>
    <x v="1"/>
    <x v="0"/>
    <x v="2"/>
    <x v="2"/>
  </r>
  <r>
    <x v="462"/>
    <x v="233"/>
    <s v="1/15/2023"/>
    <s v="11/29/2024"/>
    <x v="3"/>
    <m/>
    <n v="32"/>
    <s v="17-34"/>
    <x v="0"/>
    <x v="0"/>
    <x v="0"/>
    <n v="362"/>
    <x v="6"/>
    <n v="2"/>
    <n v="4"/>
    <b v="1"/>
    <n v="923"/>
    <n v="57"/>
    <n v="980"/>
    <x v="6"/>
    <x v="0"/>
    <x v="1"/>
    <n v="38"/>
    <x v="2"/>
    <n v="4.8"/>
    <b v="0"/>
    <x v="0"/>
    <x v="0"/>
    <n v="2922"/>
    <x v="0"/>
    <x v="3"/>
    <x v="0"/>
    <x v="3"/>
  </r>
  <r>
    <x v="463"/>
    <x v="84"/>
    <d v="2023-07-04T00:00:00"/>
    <s v="11/26/2024"/>
    <x v="10"/>
    <m/>
    <n v="35"/>
    <s v="34-51"/>
    <x v="0"/>
    <x v="0"/>
    <x v="0"/>
    <n v="89"/>
    <x v="6"/>
    <n v="2"/>
    <n v="4"/>
    <b v="1"/>
    <n v="174"/>
    <n v="178"/>
    <n v="352"/>
    <x v="5"/>
    <x v="0"/>
    <x v="5"/>
    <n v="7"/>
    <x v="3"/>
    <n v="3.7"/>
    <b v="0"/>
    <x v="0"/>
    <x v="0"/>
    <n v="28"/>
    <x v="2"/>
    <x v="3"/>
    <x v="0"/>
    <x v="2"/>
  </r>
  <r>
    <x v="464"/>
    <x v="103"/>
    <d v="2023-08-03T00:00:00"/>
    <s v="12/14/2024"/>
    <x v="16"/>
    <m/>
    <n v="17"/>
    <s v="17-34"/>
    <x v="0"/>
    <x v="0"/>
    <x v="0"/>
    <n v="123"/>
    <x v="3"/>
    <n v="5"/>
    <n v="5"/>
    <b v="1"/>
    <n v="253"/>
    <n v="157"/>
    <n v="410"/>
    <x v="2"/>
    <x v="0"/>
    <x v="3"/>
    <n v="85"/>
    <x v="0"/>
    <n v="4"/>
    <b v="0"/>
    <x v="0"/>
    <x v="0"/>
    <n v="3083"/>
    <x v="3"/>
    <x v="2"/>
    <x v="3"/>
    <x v="0"/>
  </r>
  <r>
    <x v="465"/>
    <x v="71"/>
    <s v="8/25/2023"/>
    <d v="2024-05-12T00:00:00"/>
    <x v="16"/>
    <m/>
    <n v="233"/>
    <s v="119-357"/>
    <x v="1"/>
    <x v="2"/>
    <x v="2"/>
    <n v="427"/>
    <x v="5"/>
    <n v="1"/>
    <n v="1"/>
    <b v="0"/>
    <n v="479"/>
    <n v="98"/>
    <n v="577"/>
    <x v="0"/>
    <x v="0"/>
    <x v="4"/>
    <n v="18"/>
    <x v="3"/>
    <n v="3.8"/>
    <b v="1"/>
    <x v="1"/>
    <x v="0"/>
    <n v="547"/>
    <x v="2"/>
    <x v="4"/>
    <x v="4"/>
    <x v="0"/>
  </r>
  <r>
    <x v="466"/>
    <x v="188"/>
    <s v="5/26/2023"/>
    <s v="11/24/2024"/>
    <x v="0"/>
    <m/>
    <n v="37"/>
    <s v="34-51"/>
    <x v="2"/>
    <x v="2"/>
    <x v="2"/>
    <n v="439"/>
    <x v="6"/>
    <n v="2"/>
    <n v="4"/>
    <b v="0"/>
    <n v="932"/>
    <n v="98"/>
    <n v="1030"/>
    <x v="6"/>
    <x v="3"/>
    <x v="0"/>
    <n v="58"/>
    <x v="1"/>
    <n v="4.9000000000000004"/>
    <b v="0"/>
    <x v="0"/>
    <x v="0"/>
    <n v="239"/>
    <x v="2"/>
    <x v="4"/>
    <x v="0"/>
    <x v="3"/>
  </r>
  <r>
    <x v="467"/>
    <x v="47"/>
    <s v="12/19/2022"/>
    <s v="12/13/2024"/>
    <x v="20"/>
    <m/>
    <n v="18"/>
    <s v="17-34"/>
    <x v="0"/>
    <x v="2"/>
    <x v="2"/>
    <n v="396"/>
    <x v="4"/>
    <n v="3"/>
    <n v="3"/>
    <b v="1"/>
    <n v="175"/>
    <n v="17"/>
    <n v="192"/>
    <x v="0"/>
    <x v="2"/>
    <x v="5"/>
    <n v="11"/>
    <x v="3"/>
    <n v="3.4"/>
    <b v="0"/>
    <x v="0"/>
    <x v="0"/>
    <n v="3516"/>
    <x v="3"/>
    <x v="0"/>
    <x v="0"/>
    <x v="1"/>
  </r>
  <r>
    <x v="468"/>
    <x v="234"/>
    <s v="4/20/2023"/>
    <s v="12/15/2024"/>
    <x v="18"/>
    <m/>
    <n v="16"/>
    <s v="17-34"/>
    <x v="0"/>
    <x v="2"/>
    <x v="2"/>
    <n v="453"/>
    <x v="4"/>
    <n v="5"/>
    <n v="2"/>
    <b v="1"/>
    <n v="591"/>
    <n v="169"/>
    <n v="760"/>
    <x v="1"/>
    <x v="0"/>
    <x v="4"/>
    <n v="72"/>
    <x v="1"/>
    <n v="4.0999999999999996"/>
    <b v="1"/>
    <x v="1"/>
    <x v="0"/>
    <n v="4031"/>
    <x v="4"/>
    <x v="4"/>
    <x v="1"/>
    <x v="1"/>
  </r>
  <r>
    <x v="469"/>
    <x v="58"/>
    <s v="2/27/2024"/>
    <s v="12/14/2024"/>
    <x v="8"/>
    <m/>
    <n v="17"/>
    <s v="17-34"/>
    <x v="0"/>
    <x v="1"/>
    <x v="1"/>
    <n v="356"/>
    <x v="4"/>
    <n v="3"/>
    <n v="2"/>
    <b v="1"/>
    <n v="776"/>
    <n v="40"/>
    <n v="816"/>
    <x v="0"/>
    <x v="2"/>
    <x v="2"/>
    <n v="56"/>
    <x v="1"/>
    <n v="3.4"/>
    <b v="1"/>
    <x v="1"/>
    <x v="0"/>
    <n v="3408"/>
    <x v="3"/>
    <x v="4"/>
    <x v="0"/>
    <x v="1"/>
  </r>
  <r>
    <x v="470"/>
    <x v="47"/>
    <d v="2023-10-09T00:00:00"/>
    <d v="2024-03-12T00:00:00"/>
    <x v="22"/>
    <m/>
    <n v="294"/>
    <s v="119-357"/>
    <x v="1"/>
    <x v="2"/>
    <x v="2"/>
    <n v="192"/>
    <x v="2"/>
    <n v="1"/>
    <n v="3"/>
    <b v="1"/>
    <n v="229"/>
    <n v="54"/>
    <n v="283"/>
    <x v="5"/>
    <x v="0"/>
    <x v="3"/>
    <n v="87"/>
    <x v="0"/>
    <n v="3.1"/>
    <b v="0"/>
    <x v="0"/>
    <x v="0"/>
    <n v="3849"/>
    <x v="3"/>
    <x v="2"/>
    <x v="3"/>
    <x v="3"/>
  </r>
  <r>
    <x v="471"/>
    <x v="20"/>
    <s v="6/22/2024"/>
    <s v="11/24/2024"/>
    <x v="11"/>
    <m/>
    <n v="37"/>
    <s v="34-51"/>
    <x v="2"/>
    <x v="1"/>
    <x v="1"/>
    <n v="483"/>
    <x v="6"/>
    <n v="3"/>
    <n v="6"/>
    <b v="0"/>
    <n v="730"/>
    <n v="98"/>
    <n v="828"/>
    <x v="1"/>
    <x v="3"/>
    <x v="2"/>
    <n v="29"/>
    <x v="2"/>
    <n v="3.8"/>
    <b v="0"/>
    <x v="0"/>
    <x v="0"/>
    <n v="1813"/>
    <x v="1"/>
    <x v="1"/>
    <x v="0"/>
    <x v="1"/>
  </r>
  <r>
    <x v="472"/>
    <x v="46"/>
    <s v="9/27/2024"/>
    <s v="11/22/2024"/>
    <x v="9"/>
    <m/>
    <n v="39"/>
    <s v="34-51"/>
    <x v="2"/>
    <x v="1"/>
    <x v="1"/>
    <n v="17"/>
    <x v="5"/>
    <n v="2"/>
    <n v="3"/>
    <b v="1"/>
    <n v="312"/>
    <n v="114"/>
    <n v="426"/>
    <x v="0"/>
    <x v="0"/>
    <x v="1"/>
    <n v="15"/>
    <x v="3"/>
    <n v="3.6"/>
    <b v="1"/>
    <x v="1"/>
    <x v="0"/>
    <n v="2084"/>
    <x v="0"/>
    <x v="4"/>
    <x v="2"/>
    <x v="2"/>
  </r>
  <r>
    <x v="473"/>
    <x v="176"/>
    <s v="6/15/2023"/>
    <s v="11/27/2024"/>
    <x v="4"/>
    <m/>
    <n v="34"/>
    <s v="17-34"/>
    <x v="0"/>
    <x v="0"/>
    <x v="0"/>
    <n v="272"/>
    <x v="3"/>
    <n v="1"/>
    <n v="6"/>
    <b v="0"/>
    <n v="356"/>
    <n v="126"/>
    <n v="482"/>
    <x v="3"/>
    <x v="1"/>
    <x v="2"/>
    <n v="40"/>
    <x v="2"/>
    <n v="4.3"/>
    <b v="1"/>
    <x v="1"/>
    <x v="0"/>
    <n v="749"/>
    <x v="2"/>
    <x v="2"/>
    <x v="1"/>
    <x v="2"/>
  </r>
  <r>
    <x v="474"/>
    <x v="235"/>
    <s v="2/25/2023"/>
    <s v="11/24/2024"/>
    <x v="2"/>
    <m/>
    <n v="37"/>
    <s v="34-51"/>
    <x v="2"/>
    <x v="0"/>
    <x v="0"/>
    <n v="195"/>
    <x v="0"/>
    <n v="4"/>
    <n v="3"/>
    <b v="1"/>
    <n v="49"/>
    <n v="30"/>
    <n v="79"/>
    <x v="1"/>
    <x v="0"/>
    <x v="1"/>
    <n v="68"/>
    <x v="1"/>
    <n v="4.4000000000000004"/>
    <b v="0"/>
    <x v="0"/>
    <x v="0"/>
    <n v="3157"/>
    <x v="3"/>
    <x v="2"/>
    <x v="2"/>
    <x v="2"/>
  </r>
  <r>
    <x v="475"/>
    <x v="165"/>
    <d v="2024-10-01T00:00:00"/>
    <s v="11/21/2024"/>
    <x v="15"/>
    <m/>
    <n v="40"/>
    <s v="34-51"/>
    <x v="2"/>
    <x v="1"/>
    <x v="1"/>
    <n v="416"/>
    <x v="2"/>
    <n v="3"/>
    <n v="1"/>
    <b v="1"/>
    <n v="774"/>
    <n v="55"/>
    <n v="829"/>
    <x v="6"/>
    <x v="0"/>
    <x v="5"/>
    <n v="41"/>
    <x v="2"/>
    <n v="3.3"/>
    <b v="0"/>
    <x v="0"/>
    <x v="0"/>
    <n v="173"/>
    <x v="2"/>
    <x v="0"/>
    <x v="2"/>
    <x v="1"/>
  </r>
  <r>
    <x v="476"/>
    <x v="114"/>
    <s v="10/31/2023"/>
    <s v="11/19/2024"/>
    <x v="22"/>
    <m/>
    <n v="42"/>
    <s v="34-51"/>
    <x v="2"/>
    <x v="2"/>
    <x v="2"/>
    <n v="459"/>
    <x v="3"/>
    <n v="5"/>
    <n v="5"/>
    <b v="1"/>
    <n v="961"/>
    <n v="173"/>
    <n v="1134"/>
    <x v="2"/>
    <x v="0"/>
    <x v="1"/>
    <n v="92"/>
    <x v="0"/>
    <n v="3.7"/>
    <b v="0"/>
    <x v="0"/>
    <x v="0"/>
    <n v="2925"/>
    <x v="0"/>
    <x v="1"/>
    <x v="4"/>
    <x v="0"/>
  </r>
  <r>
    <x v="477"/>
    <x v="2"/>
    <d v="2023-06-11T00:00:00"/>
    <s v="12/15/2024"/>
    <x v="4"/>
    <m/>
    <n v="16"/>
    <s v="17-34"/>
    <x v="0"/>
    <x v="0"/>
    <x v="0"/>
    <n v="168"/>
    <x v="4"/>
    <n v="5"/>
    <n v="3"/>
    <b v="1"/>
    <n v="539"/>
    <n v="48"/>
    <n v="587"/>
    <x v="1"/>
    <x v="2"/>
    <x v="0"/>
    <n v="82"/>
    <x v="0"/>
    <n v="4.3"/>
    <b v="0"/>
    <x v="0"/>
    <x v="0"/>
    <n v="3182"/>
    <x v="3"/>
    <x v="4"/>
    <x v="1"/>
    <x v="0"/>
  </r>
  <r>
    <x v="478"/>
    <x v="47"/>
    <s v="3/26/2024"/>
    <s v="11/29/2024"/>
    <x v="14"/>
    <m/>
    <n v="32"/>
    <s v="17-34"/>
    <x v="0"/>
    <x v="0"/>
    <x v="0"/>
    <n v="307"/>
    <x v="6"/>
    <n v="5"/>
    <n v="6"/>
    <b v="0"/>
    <n v="340"/>
    <n v="174"/>
    <n v="514"/>
    <x v="3"/>
    <x v="3"/>
    <x v="2"/>
    <n v="11"/>
    <x v="3"/>
    <n v="4.5"/>
    <b v="1"/>
    <x v="1"/>
    <x v="0"/>
    <n v="2432"/>
    <x v="0"/>
    <x v="2"/>
    <x v="2"/>
    <x v="1"/>
  </r>
  <r>
    <x v="479"/>
    <x v="236"/>
    <s v="12/14/2023"/>
    <d v="2024-03-12T00:00:00"/>
    <x v="21"/>
    <m/>
    <n v="294"/>
    <s v="119-357"/>
    <x v="1"/>
    <x v="2"/>
    <x v="2"/>
    <n v="270"/>
    <x v="5"/>
    <n v="2"/>
    <n v="3"/>
    <b v="1"/>
    <n v="836"/>
    <n v="67"/>
    <n v="903"/>
    <x v="4"/>
    <x v="0"/>
    <x v="5"/>
    <n v="51"/>
    <x v="1"/>
    <n v="4.5"/>
    <b v="1"/>
    <x v="1"/>
    <x v="0"/>
    <n v="414"/>
    <x v="2"/>
    <x v="2"/>
    <x v="2"/>
    <x v="2"/>
  </r>
  <r>
    <x v="480"/>
    <x v="37"/>
    <s v="4/13/2023"/>
    <d v="2024-07-12T00:00:00"/>
    <x v="18"/>
    <m/>
    <n v="172"/>
    <s v="119-357"/>
    <x v="1"/>
    <x v="0"/>
    <x v="0"/>
    <n v="358"/>
    <x v="0"/>
    <n v="4"/>
    <n v="6"/>
    <b v="1"/>
    <n v="746"/>
    <n v="200"/>
    <n v="946"/>
    <x v="3"/>
    <x v="1"/>
    <x v="4"/>
    <n v="35"/>
    <x v="2"/>
    <n v="3.9"/>
    <b v="1"/>
    <x v="1"/>
    <x v="0"/>
    <n v="888"/>
    <x v="2"/>
    <x v="3"/>
    <x v="3"/>
    <x v="0"/>
  </r>
  <r>
    <x v="481"/>
    <x v="159"/>
    <s v="4/23/2024"/>
    <s v="11/27/2024"/>
    <x v="24"/>
    <m/>
    <n v="34"/>
    <s v="17-34"/>
    <x v="0"/>
    <x v="1"/>
    <x v="1"/>
    <n v="301"/>
    <x v="2"/>
    <n v="2"/>
    <n v="2"/>
    <b v="1"/>
    <n v="939"/>
    <n v="21"/>
    <n v="960"/>
    <x v="5"/>
    <x v="2"/>
    <x v="2"/>
    <n v="83"/>
    <x v="0"/>
    <n v="4.9000000000000004"/>
    <b v="0"/>
    <x v="0"/>
    <x v="0"/>
    <n v="1058"/>
    <x v="1"/>
    <x v="2"/>
    <x v="4"/>
    <x v="2"/>
  </r>
  <r>
    <x v="482"/>
    <x v="158"/>
    <s v="1/29/2023"/>
    <s v="12/15/2024"/>
    <x v="3"/>
    <m/>
    <n v="16"/>
    <s v="17-34"/>
    <x v="0"/>
    <x v="0"/>
    <x v="0"/>
    <n v="277"/>
    <x v="0"/>
    <n v="2"/>
    <n v="4"/>
    <b v="0"/>
    <n v="659"/>
    <n v="150"/>
    <n v="809"/>
    <x v="0"/>
    <x v="1"/>
    <x v="4"/>
    <n v="79"/>
    <x v="0"/>
    <n v="3.9"/>
    <b v="1"/>
    <x v="1"/>
    <x v="0"/>
    <n v="2067"/>
    <x v="0"/>
    <x v="2"/>
    <x v="3"/>
    <x v="1"/>
  </r>
  <r>
    <x v="483"/>
    <x v="237"/>
    <s v="12/31/2022"/>
    <s v="11/30/2024"/>
    <x v="20"/>
    <m/>
    <n v="31"/>
    <s v="17-34"/>
    <x v="0"/>
    <x v="2"/>
    <x v="2"/>
    <n v="423"/>
    <x v="2"/>
    <n v="5"/>
    <n v="2"/>
    <b v="1"/>
    <n v="435"/>
    <n v="108"/>
    <n v="543"/>
    <x v="2"/>
    <x v="1"/>
    <x v="4"/>
    <n v="44"/>
    <x v="2"/>
    <n v="4.5999999999999996"/>
    <b v="0"/>
    <x v="0"/>
    <x v="0"/>
    <n v="3763"/>
    <x v="3"/>
    <x v="3"/>
    <x v="3"/>
    <x v="2"/>
  </r>
  <r>
    <x v="484"/>
    <x v="116"/>
    <s v="9/16/2024"/>
    <s v="11/24/2024"/>
    <x v="9"/>
    <m/>
    <n v="37"/>
    <s v="34-51"/>
    <x v="2"/>
    <x v="1"/>
    <x v="1"/>
    <n v="197"/>
    <x v="1"/>
    <n v="1"/>
    <n v="5"/>
    <b v="0"/>
    <n v="292"/>
    <n v="169"/>
    <n v="461"/>
    <x v="6"/>
    <x v="3"/>
    <x v="4"/>
    <n v="3"/>
    <x v="3"/>
    <n v="4.5"/>
    <b v="0"/>
    <x v="0"/>
    <x v="0"/>
    <n v="957"/>
    <x v="2"/>
    <x v="1"/>
    <x v="3"/>
    <x v="2"/>
  </r>
  <r>
    <x v="485"/>
    <x v="18"/>
    <s v="10/31/2023"/>
    <s v="11/27/2024"/>
    <x v="22"/>
    <m/>
    <n v="34"/>
    <s v="17-34"/>
    <x v="0"/>
    <x v="2"/>
    <x v="2"/>
    <n v="100"/>
    <x v="3"/>
    <n v="2"/>
    <n v="6"/>
    <b v="1"/>
    <n v="103"/>
    <n v="36"/>
    <n v="139"/>
    <x v="3"/>
    <x v="1"/>
    <x v="2"/>
    <n v="68"/>
    <x v="1"/>
    <n v="3.7"/>
    <b v="0"/>
    <x v="0"/>
    <x v="0"/>
    <n v="3003"/>
    <x v="3"/>
    <x v="4"/>
    <x v="4"/>
    <x v="0"/>
  </r>
  <r>
    <x v="486"/>
    <x v="135"/>
    <d v="2023-03-11T00:00:00"/>
    <s v="11/23/2024"/>
    <x v="1"/>
    <m/>
    <n v="38"/>
    <s v="34-51"/>
    <x v="2"/>
    <x v="2"/>
    <x v="2"/>
    <n v="338"/>
    <x v="0"/>
    <n v="4"/>
    <n v="2"/>
    <b v="0"/>
    <n v="525"/>
    <n v="140"/>
    <n v="665"/>
    <x v="4"/>
    <x v="2"/>
    <x v="5"/>
    <n v="75"/>
    <x v="1"/>
    <n v="4.5999999999999996"/>
    <b v="1"/>
    <x v="1"/>
    <x v="0"/>
    <n v="354"/>
    <x v="2"/>
    <x v="2"/>
    <x v="2"/>
    <x v="3"/>
  </r>
  <r>
    <x v="487"/>
    <x v="124"/>
    <d v="2024-06-06T00:00:00"/>
    <d v="2024-01-12T00:00:00"/>
    <x v="11"/>
    <m/>
    <n v="354"/>
    <s v="119-357"/>
    <x v="1"/>
    <x v="1"/>
    <x v="1"/>
    <n v="130"/>
    <x v="3"/>
    <n v="1"/>
    <n v="1"/>
    <b v="1"/>
    <n v="428"/>
    <n v="119"/>
    <n v="547"/>
    <x v="6"/>
    <x v="2"/>
    <x v="5"/>
    <n v="53"/>
    <x v="1"/>
    <n v="4.5"/>
    <b v="1"/>
    <x v="1"/>
    <x v="0"/>
    <n v="4922"/>
    <x v="4"/>
    <x v="4"/>
    <x v="0"/>
    <x v="3"/>
  </r>
  <r>
    <x v="488"/>
    <x v="92"/>
    <s v="12/31/2023"/>
    <s v="11/25/2024"/>
    <x v="21"/>
    <m/>
    <n v="36"/>
    <s v="34-51"/>
    <x v="2"/>
    <x v="1"/>
    <x v="1"/>
    <n v="383"/>
    <x v="4"/>
    <n v="5"/>
    <n v="4"/>
    <b v="1"/>
    <n v="711"/>
    <n v="147"/>
    <n v="858"/>
    <x v="6"/>
    <x v="0"/>
    <x v="2"/>
    <n v="68"/>
    <x v="1"/>
    <n v="3.9"/>
    <b v="1"/>
    <x v="1"/>
    <x v="0"/>
    <n v="2083"/>
    <x v="0"/>
    <x v="3"/>
    <x v="2"/>
    <x v="1"/>
  </r>
  <r>
    <x v="489"/>
    <x v="138"/>
    <s v="12/28/2023"/>
    <s v="11/30/2024"/>
    <x v="21"/>
    <m/>
    <n v="31"/>
    <s v="17-34"/>
    <x v="0"/>
    <x v="1"/>
    <x v="1"/>
    <n v="411"/>
    <x v="0"/>
    <n v="5"/>
    <n v="6"/>
    <b v="1"/>
    <n v="887"/>
    <n v="37"/>
    <n v="924"/>
    <x v="4"/>
    <x v="0"/>
    <x v="5"/>
    <n v="66"/>
    <x v="1"/>
    <n v="3.9"/>
    <b v="1"/>
    <x v="1"/>
    <x v="0"/>
    <n v="2098"/>
    <x v="0"/>
    <x v="1"/>
    <x v="3"/>
    <x v="0"/>
  </r>
  <r>
    <x v="490"/>
    <x v="238"/>
    <d v="2023-01-06T00:00:00"/>
    <d v="2024-07-12T00:00:00"/>
    <x v="3"/>
    <m/>
    <n v="172"/>
    <s v="119-357"/>
    <x v="1"/>
    <x v="1"/>
    <x v="1"/>
    <n v="347"/>
    <x v="4"/>
    <n v="4"/>
    <n v="2"/>
    <b v="1"/>
    <n v="546"/>
    <n v="12"/>
    <n v="558"/>
    <x v="4"/>
    <x v="0"/>
    <x v="3"/>
    <n v="31"/>
    <x v="2"/>
    <n v="3.1"/>
    <b v="0"/>
    <x v="0"/>
    <x v="0"/>
    <n v="2022"/>
    <x v="0"/>
    <x v="0"/>
    <x v="0"/>
    <x v="1"/>
  </r>
  <r>
    <x v="491"/>
    <x v="239"/>
    <d v="2023-02-10T00:00:00"/>
    <d v="2024-11-12T00:00:00"/>
    <x v="2"/>
    <m/>
    <n v="49"/>
    <s v="34-51"/>
    <x v="2"/>
    <x v="1"/>
    <x v="1"/>
    <n v="302"/>
    <x v="5"/>
    <n v="4"/>
    <n v="2"/>
    <b v="1"/>
    <n v="417"/>
    <n v="143"/>
    <n v="560"/>
    <x v="1"/>
    <x v="1"/>
    <x v="2"/>
    <n v="14"/>
    <x v="3"/>
    <n v="4.7"/>
    <b v="0"/>
    <x v="0"/>
    <x v="0"/>
    <n v="3791"/>
    <x v="3"/>
    <x v="0"/>
    <x v="4"/>
    <x v="3"/>
  </r>
  <r>
    <x v="492"/>
    <x v="141"/>
    <d v="2023-08-05T00:00:00"/>
    <d v="2024-03-12T00:00:00"/>
    <x v="16"/>
    <m/>
    <n v="294"/>
    <s v="119-357"/>
    <x v="1"/>
    <x v="2"/>
    <x v="2"/>
    <n v="361"/>
    <x v="6"/>
    <n v="3"/>
    <n v="6"/>
    <b v="0"/>
    <n v="407"/>
    <n v="126"/>
    <n v="533"/>
    <x v="5"/>
    <x v="1"/>
    <x v="3"/>
    <n v="80"/>
    <x v="0"/>
    <n v="4.3"/>
    <b v="0"/>
    <x v="0"/>
    <x v="0"/>
    <n v="728"/>
    <x v="2"/>
    <x v="3"/>
    <x v="0"/>
    <x v="0"/>
  </r>
  <r>
    <x v="493"/>
    <x v="152"/>
    <s v="11/13/2023"/>
    <d v="2024-01-12T00:00:00"/>
    <x v="12"/>
    <m/>
    <n v="354"/>
    <s v="119-357"/>
    <x v="1"/>
    <x v="0"/>
    <x v="0"/>
    <n v="148"/>
    <x v="3"/>
    <n v="1"/>
    <n v="1"/>
    <b v="1"/>
    <n v="579"/>
    <n v="121"/>
    <n v="700"/>
    <x v="6"/>
    <x v="3"/>
    <x v="3"/>
    <n v="8"/>
    <x v="3"/>
    <n v="3.6"/>
    <b v="0"/>
    <x v="0"/>
    <x v="0"/>
    <n v="3448"/>
    <x v="3"/>
    <x v="2"/>
    <x v="3"/>
    <x v="1"/>
  </r>
  <r>
    <x v="494"/>
    <x v="43"/>
    <s v="5/18/2024"/>
    <s v="11/21/2024"/>
    <x v="7"/>
    <m/>
    <n v="40"/>
    <s v="34-51"/>
    <x v="2"/>
    <x v="0"/>
    <x v="0"/>
    <n v="162"/>
    <x v="2"/>
    <n v="2"/>
    <n v="5"/>
    <b v="1"/>
    <n v="672"/>
    <n v="57"/>
    <n v="729"/>
    <x v="4"/>
    <x v="1"/>
    <x v="2"/>
    <n v="16"/>
    <x v="3"/>
    <n v="4.3"/>
    <b v="0"/>
    <x v="0"/>
    <x v="0"/>
    <n v="3930"/>
    <x v="3"/>
    <x v="3"/>
    <x v="2"/>
    <x v="3"/>
  </r>
  <r>
    <x v="495"/>
    <x v="27"/>
    <d v="2023-06-08T00:00:00"/>
    <s v="12/18/2024"/>
    <x v="4"/>
    <m/>
    <n v="13"/>
    <s v="17-34"/>
    <x v="0"/>
    <x v="0"/>
    <x v="0"/>
    <n v="379"/>
    <x v="1"/>
    <n v="3"/>
    <n v="5"/>
    <b v="1"/>
    <n v="377"/>
    <n v="153"/>
    <n v="530"/>
    <x v="4"/>
    <x v="3"/>
    <x v="2"/>
    <n v="67"/>
    <x v="1"/>
    <n v="3.6"/>
    <b v="1"/>
    <x v="1"/>
    <x v="0"/>
    <n v="3702"/>
    <x v="3"/>
    <x v="0"/>
    <x v="2"/>
    <x v="3"/>
  </r>
  <r>
    <x v="496"/>
    <x v="46"/>
    <s v="2/24/2024"/>
    <s v="12/14/2024"/>
    <x v="8"/>
    <m/>
    <n v="17"/>
    <s v="17-34"/>
    <x v="0"/>
    <x v="2"/>
    <x v="2"/>
    <n v="373"/>
    <x v="5"/>
    <n v="2"/>
    <n v="6"/>
    <b v="1"/>
    <n v="818"/>
    <n v="34"/>
    <n v="852"/>
    <x v="1"/>
    <x v="0"/>
    <x v="4"/>
    <n v="57"/>
    <x v="1"/>
    <n v="3.8"/>
    <b v="1"/>
    <x v="1"/>
    <x v="0"/>
    <n v="2400"/>
    <x v="0"/>
    <x v="1"/>
    <x v="3"/>
    <x v="1"/>
  </r>
  <r>
    <x v="497"/>
    <x v="152"/>
    <d v="2024-02-08T00:00:00"/>
    <s v="11/22/2024"/>
    <x v="8"/>
    <m/>
    <n v="39"/>
    <s v="34-51"/>
    <x v="2"/>
    <x v="1"/>
    <x v="1"/>
    <n v="354"/>
    <x v="3"/>
    <n v="1"/>
    <n v="1"/>
    <b v="1"/>
    <n v="225"/>
    <n v="1"/>
    <n v="226"/>
    <x v="2"/>
    <x v="3"/>
    <x v="0"/>
    <n v="83"/>
    <x v="0"/>
    <n v="4.3"/>
    <b v="1"/>
    <x v="1"/>
    <x v="0"/>
    <n v="548"/>
    <x v="2"/>
    <x v="4"/>
    <x v="4"/>
    <x v="1"/>
  </r>
  <r>
    <x v="498"/>
    <x v="86"/>
    <d v="2024-04-05T00:00:00"/>
    <d v="2024-09-12T00:00:00"/>
    <x v="24"/>
    <m/>
    <n v="110"/>
    <s v="51-119"/>
    <x v="2"/>
    <x v="0"/>
    <x v="0"/>
    <n v="76"/>
    <x v="4"/>
    <n v="2"/>
    <n v="4"/>
    <b v="1"/>
    <n v="324"/>
    <n v="113"/>
    <n v="437"/>
    <x v="4"/>
    <x v="2"/>
    <x v="5"/>
    <n v="87"/>
    <x v="0"/>
    <n v="4.9000000000000004"/>
    <b v="0"/>
    <x v="0"/>
    <x v="0"/>
    <n v="4702"/>
    <x v="4"/>
    <x v="3"/>
    <x v="1"/>
    <x v="2"/>
  </r>
  <r>
    <x v="499"/>
    <x v="65"/>
    <s v="4/17/2023"/>
    <s v="12/14/2024"/>
    <x v="18"/>
    <m/>
    <n v="17"/>
    <s v="17-34"/>
    <x v="0"/>
    <x v="1"/>
    <x v="1"/>
    <n v="316"/>
    <x v="0"/>
    <n v="1"/>
    <n v="3"/>
    <b v="0"/>
    <n v="793"/>
    <n v="141"/>
    <n v="934"/>
    <x v="0"/>
    <x v="0"/>
    <x v="1"/>
    <n v="28"/>
    <x v="2"/>
    <n v="3.4"/>
    <b v="0"/>
    <x v="0"/>
    <x v="0"/>
    <n v="2821"/>
    <x v="0"/>
    <x v="1"/>
    <x v="3"/>
    <x v="2"/>
  </r>
  <r>
    <x v="500"/>
    <x v="50"/>
    <s v="12/26/2022"/>
    <s v="11/29/2024"/>
    <x v="20"/>
    <m/>
    <n v="32"/>
    <s v="17-34"/>
    <x v="0"/>
    <x v="1"/>
    <x v="1"/>
    <n v="331"/>
    <x v="4"/>
    <n v="4"/>
    <n v="2"/>
    <b v="1"/>
    <n v="133"/>
    <n v="143"/>
    <n v="276"/>
    <x v="2"/>
    <x v="0"/>
    <x v="3"/>
    <n v="35"/>
    <x v="2"/>
    <n v="4.5999999999999996"/>
    <b v="1"/>
    <x v="1"/>
    <x v="0"/>
    <n v="484"/>
    <x v="2"/>
    <x v="3"/>
    <x v="4"/>
    <x v="0"/>
  </r>
  <r>
    <x v="501"/>
    <x v="47"/>
    <d v="2023-04-08T00:00:00"/>
    <s v="11/20/2024"/>
    <x v="18"/>
    <m/>
    <n v="41"/>
    <s v="34-51"/>
    <x v="2"/>
    <x v="2"/>
    <x v="2"/>
    <n v="418"/>
    <x v="3"/>
    <n v="1"/>
    <n v="5"/>
    <b v="1"/>
    <n v="260"/>
    <n v="161"/>
    <n v="421"/>
    <x v="1"/>
    <x v="3"/>
    <x v="4"/>
    <n v="49"/>
    <x v="2"/>
    <n v="3.6"/>
    <b v="1"/>
    <x v="1"/>
    <x v="0"/>
    <n v="2871"/>
    <x v="0"/>
    <x v="2"/>
    <x v="1"/>
    <x v="0"/>
  </r>
  <r>
    <x v="502"/>
    <x v="240"/>
    <d v="2023-04-06T00:00:00"/>
    <s v="11/23/2024"/>
    <x v="18"/>
    <m/>
    <n v="38"/>
    <s v="34-51"/>
    <x v="2"/>
    <x v="2"/>
    <x v="2"/>
    <n v="309"/>
    <x v="6"/>
    <n v="5"/>
    <n v="5"/>
    <b v="0"/>
    <n v="851"/>
    <n v="166"/>
    <n v="1017"/>
    <x v="6"/>
    <x v="3"/>
    <x v="3"/>
    <n v="66"/>
    <x v="1"/>
    <n v="4"/>
    <b v="1"/>
    <x v="1"/>
    <x v="0"/>
    <n v="4783"/>
    <x v="4"/>
    <x v="3"/>
    <x v="3"/>
    <x v="3"/>
  </r>
  <r>
    <x v="503"/>
    <x v="20"/>
    <s v="5/29/2024"/>
    <d v="2024-11-12T00:00:00"/>
    <x v="7"/>
    <m/>
    <n v="49"/>
    <s v="34-51"/>
    <x v="2"/>
    <x v="0"/>
    <x v="0"/>
    <n v="252"/>
    <x v="1"/>
    <n v="3"/>
    <n v="5"/>
    <b v="1"/>
    <n v="105"/>
    <n v="118"/>
    <n v="223"/>
    <x v="5"/>
    <x v="1"/>
    <x v="1"/>
    <n v="52"/>
    <x v="1"/>
    <n v="4.4000000000000004"/>
    <b v="1"/>
    <x v="1"/>
    <x v="0"/>
    <n v="2725"/>
    <x v="0"/>
    <x v="3"/>
    <x v="1"/>
    <x v="2"/>
  </r>
  <r>
    <x v="504"/>
    <x v="105"/>
    <s v="3/21/2023"/>
    <d v="2024-01-12T00:00:00"/>
    <x v="1"/>
    <m/>
    <n v="354"/>
    <s v="119-357"/>
    <x v="1"/>
    <x v="2"/>
    <x v="2"/>
    <n v="146"/>
    <x v="5"/>
    <n v="4"/>
    <n v="6"/>
    <b v="0"/>
    <n v="646"/>
    <n v="139"/>
    <n v="785"/>
    <x v="5"/>
    <x v="0"/>
    <x v="1"/>
    <n v="27"/>
    <x v="2"/>
    <n v="3.7"/>
    <b v="1"/>
    <x v="1"/>
    <x v="0"/>
    <n v="4400"/>
    <x v="4"/>
    <x v="4"/>
    <x v="2"/>
    <x v="0"/>
  </r>
  <r>
    <x v="505"/>
    <x v="241"/>
    <s v="2/20/2023"/>
    <s v="11/21/2024"/>
    <x v="2"/>
    <m/>
    <n v="40"/>
    <s v="34-51"/>
    <x v="2"/>
    <x v="1"/>
    <x v="1"/>
    <n v="352"/>
    <x v="4"/>
    <n v="4"/>
    <n v="4"/>
    <b v="1"/>
    <n v="358"/>
    <n v="6"/>
    <n v="364"/>
    <x v="1"/>
    <x v="1"/>
    <x v="2"/>
    <n v="32"/>
    <x v="2"/>
    <n v="3.8"/>
    <b v="0"/>
    <x v="0"/>
    <x v="0"/>
    <n v="2218"/>
    <x v="0"/>
    <x v="0"/>
    <x v="1"/>
    <x v="1"/>
  </r>
  <r>
    <x v="506"/>
    <x v="47"/>
    <d v="2024-06-03T00:00:00"/>
    <s v="12/17/2024"/>
    <x v="11"/>
    <m/>
    <n v="14"/>
    <s v="17-34"/>
    <x v="0"/>
    <x v="0"/>
    <x v="0"/>
    <n v="43"/>
    <x v="6"/>
    <n v="5"/>
    <n v="3"/>
    <b v="1"/>
    <n v="336"/>
    <n v="135"/>
    <n v="471"/>
    <x v="0"/>
    <x v="0"/>
    <x v="4"/>
    <n v="70"/>
    <x v="1"/>
    <n v="4"/>
    <b v="1"/>
    <x v="1"/>
    <x v="0"/>
    <n v="4552"/>
    <x v="4"/>
    <x v="0"/>
    <x v="2"/>
    <x v="0"/>
  </r>
  <r>
    <x v="507"/>
    <x v="47"/>
    <s v="3/20/2024"/>
    <s v="11/29/2024"/>
    <x v="14"/>
    <m/>
    <n v="32"/>
    <s v="17-34"/>
    <x v="0"/>
    <x v="1"/>
    <x v="1"/>
    <n v="440"/>
    <x v="1"/>
    <n v="4"/>
    <n v="3"/>
    <b v="1"/>
    <n v="80"/>
    <n v="143"/>
    <n v="223"/>
    <x v="2"/>
    <x v="3"/>
    <x v="1"/>
    <n v="2"/>
    <x v="3"/>
    <n v="3.4"/>
    <b v="0"/>
    <x v="0"/>
    <x v="0"/>
    <n v="4125"/>
    <x v="4"/>
    <x v="4"/>
    <x v="0"/>
    <x v="0"/>
  </r>
  <r>
    <x v="508"/>
    <x v="242"/>
    <d v="2024-04-06T00:00:00"/>
    <s v="11/23/2024"/>
    <x v="24"/>
    <m/>
    <n v="38"/>
    <s v="34-51"/>
    <x v="2"/>
    <x v="2"/>
    <x v="2"/>
    <n v="376"/>
    <x v="6"/>
    <n v="2"/>
    <n v="2"/>
    <b v="0"/>
    <n v="326"/>
    <n v="89"/>
    <n v="415"/>
    <x v="3"/>
    <x v="3"/>
    <x v="3"/>
    <n v="84"/>
    <x v="0"/>
    <n v="4.5999999999999996"/>
    <b v="1"/>
    <x v="1"/>
    <x v="0"/>
    <n v="424"/>
    <x v="2"/>
    <x v="3"/>
    <x v="4"/>
    <x v="0"/>
  </r>
  <r>
    <x v="509"/>
    <x v="152"/>
    <s v="12/18/2023"/>
    <d v="2024-07-12T00:00:00"/>
    <x v="21"/>
    <m/>
    <n v="172"/>
    <s v="119-357"/>
    <x v="1"/>
    <x v="1"/>
    <x v="1"/>
    <n v="137"/>
    <x v="0"/>
    <n v="3"/>
    <n v="6"/>
    <b v="1"/>
    <n v="699"/>
    <n v="70"/>
    <n v="769"/>
    <x v="5"/>
    <x v="0"/>
    <x v="3"/>
    <n v="25"/>
    <x v="3"/>
    <n v="3.9"/>
    <b v="1"/>
    <x v="1"/>
    <x v="0"/>
    <n v="2418"/>
    <x v="0"/>
    <x v="3"/>
    <x v="0"/>
    <x v="1"/>
  </r>
  <r>
    <x v="510"/>
    <x v="42"/>
    <s v="3/13/2023"/>
    <d v="2024-12-12T00:00:00"/>
    <x v="1"/>
    <m/>
    <n v="19"/>
    <s v="17-34"/>
    <x v="0"/>
    <x v="0"/>
    <x v="0"/>
    <n v="301"/>
    <x v="0"/>
    <n v="2"/>
    <n v="5"/>
    <b v="0"/>
    <n v="89"/>
    <n v="55"/>
    <n v="144"/>
    <x v="0"/>
    <x v="2"/>
    <x v="5"/>
    <n v="54"/>
    <x v="1"/>
    <n v="4.2"/>
    <b v="1"/>
    <x v="1"/>
    <x v="0"/>
    <n v="756"/>
    <x v="2"/>
    <x v="3"/>
    <x v="4"/>
    <x v="0"/>
  </r>
  <r>
    <x v="511"/>
    <x v="243"/>
    <d v="2023-01-01T00:00:00"/>
    <d v="2024-09-12T00:00:00"/>
    <x v="3"/>
    <m/>
    <n v="110"/>
    <s v="51-119"/>
    <x v="2"/>
    <x v="0"/>
    <x v="0"/>
    <n v="410"/>
    <x v="3"/>
    <n v="1"/>
    <n v="1"/>
    <b v="1"/>
    <n v="909"/>
    <n v="99"/>
    <n v="1008"/>
    <x v="1"/>
    <x v="0"/>
    <x v="2"/>
    <n v="22"/>
    <x v="3"/>
    <n v="3.2"/>
    <b v="0"/>
    <x v="0"/>
    <x v="0"/>
    <n v="754"/>
    <x v="2"/>
    <x v="2"/>
    <x v="1"/>
    <x v="1"/>
  </r>
  <r>
    <x v="512"/>
    <x v="40"/>
    <d v="2024-01-01T00:00:00"/>
    <d v="2024-07-12T00:00:00"/>
    <x v="13"/>
    <m/>
    <n v="172"/>
    <s v="119-357"/>
    <x v="1"/>
    <x v="1"/>
    <x v="1"/>
    <n v="298"/>
    <x v="4"/>
    <n v="2"/>
    <n v="1"/>
    <b v="0"/>
    <n v="918"/>
    <n v="153"/>
    <n v="1071"/>
    <x v="4"/>
    <x v="0"/>
    <x v="3"/>
    <n v="52"/>
    <x v="1"/>
    <n v="4.4000000000000004"/>
    <b v="1"/>
    <x v="1"/>
    <x v="0"/>
    <n v="3476"/>
    <x v="3"/>
    <x v="2"/>
    <x v="2"/>
    <x v="2"/>
  </r>
  <r>
    <x v="513"/>
    <x v="30"/>
    <s v="3/22/2024"/>
    <d v="2024-02-12T00:00:00"/>
    <x v="14"/>
    <m/>
    <n v="323"/>
    <s v="119-357"/>
    <x v="1"/>
    <x v="0"/>
    <x v="0"/>
    <n v="54"/>
    <x v="2"/>
    <n v="4"/>
    <n v="5"/>
    <b v="1"/>
    <n v="285"/>
    <n v="66"/>
    <n v="351"/>
    <x v="3"/>
    <x v="2"/>
    <x v="4"/>
    <n v="43"/>
    <x v="2"/>
    <n v="3.8"/>
    <b v="0"/>
    <x v="0"/>
    <x v="0"/>
    <n v="290"/>
    <x v="2"/>
    <x v="4"/>
    <x v="3"/>
    <x v="0"/>
  </r>
  <r>
    <x v="514"/>
    <x v="91"/>
    <s v="9/13/2024"/>
    <s v="11/19/2024"/>
    <x v="9"/>
    <m/>
    <n v="42"/>
    <s v="34-51"/>
    <x v="2"/>
    <x v="0"/>
    <x v="0"/>
    <n v="486"/>
    <x v="4"/>
    <n v="4"/>
    <n v="3"/>
    <b v="0"/>
    <n v="463"/>
    <n v="171"/>
    <n v="634"/>
    <x v="2"/>
    <x v="1"/>
    <x v="5"/>
    <n v="10"/>
    <x v="3"/>
    <n v="3.2"/>
    <b v="0"/>
    <x v="0"/>
    <x v="0"/>
    <n v="987"/>
    <x v="2"/>
    <x v="1"/>
    <x v="4"/>
    <x v="1"/>
  </r>
  <r>
    <x v="515"/>
    <x v="244"/>
    <d v="2023-10-09T00:00:00"/>
    <s v="11/27/2024"/>
    <x v="22"/>
    <m/>
    <n v="34"/>
    <s v="17-34"/>
    <x v="0"/>
    <x v="1"/>
    <x v="1"/>
    <n v="38"/>
    <x v="5"/>
    <n v="1"/>
    <n v="4"/>
    <b v="1"/>
    <n v="875"/>
    <n v="115"/>
    <n v="990"/>
    <x v="1"/>
    <x v="3"/>
    <x v="1"/>
    <n v="75"/>
    <x v="1"/>
    <n v="4.7"/>
    <b v="1"/>
    <x v="1"/>
    <x v="0"/>
    <n v="4972"/>
    <x v="4"/>
    <x v="2"/>
    <x v="2"/>
    <x v="0"/>
  </r>
  <r>
    <x v="516"/>
    <x v="119"/>
    <s v="7/21/2023"/>
    <d v="2024-03-12T00:00:00"/>
    <x v="10"/>
    <m/>
    <n v="294"/>
    <s v="119-357"/>
    <x v="1"/>
    <x v="0"/>
    <x v="0"/>
    <n v="442"/>
    <x v="0"/>
    <n v="3"/>
    <n v="6"/>
    <b v="1"/>
    <n v="875"/>
    <n v="70"/>
    <n v="945"/>
    <x v="1"/>
    <x v="0"/>
    <x v="1"/>
    <n v="96"/>
    <x v="0"/>
    <n v="3.7"/>
    <b v="0"/>
    <x v="0"/>
    <x v="0"/>
    <n v="1628"/>
    <x v="1"/>
    <x v="1"/>
    <x v="0"/>
    <x v="1"/>
  </r>
  <r>
    <x v="517"/>
    <x v="245"/>
    <s v="6/17/2023"/>
    <s v="11/28/2024"/>
    <x v="4"/>
    <m/>
    <n v="33"/>
    <s v="17-34"/>
    <x v="0"/>
    <x v="0"/>
    <x v="0"/>
    <n v="474"/>
    <x v="4"/>
    <n v="3"/>
    <n v="5"/>
    <b v="1"/>
    <n v="341"/>
    <n v="165"/>
    <n v="506"/>
    <x v="4"/>
    <x v="3"/>
    <x v="2"/>
    <n v="30"/>
    <x v="2"/>
    <n v="4.8"/>
    <b v="0"/>
    <x v="0"/>
    <x v="0"/>
    <n v="1285"/>
    <x v="1"/>
    <x v="0"/>
    <x v="3"/>
    <x v="1"/>
  </r>
  <r>
    <x v="518"/>
    <x v="246"/>
    <d v="2023-10-02T00:00:00"/>
    <s v="11/21/2024"/>
    <x v="22"/>
    <m/>
    <n v="40"/>
    <s v="34-51"/>
    <x v="2"/>
    <x v="2"/>
    <x v="2"/>
    <n v="96"/>
    <x v="5"/>
    <n v="5"/>
    <n v="1"/>
    <b v="1"/>
    <n v="273"/>
    <n v="79"/>
    <n v="352"/>
    <x v="2"/>
    <x v="0"/>
    <x v="4"/>
    <n v="60"/>
    <x v="1"/>
    <n v="4.3"/>
    <b v="0"/>
    <x v="0"/>
    <x v="0"/>
    <n v="1960"/>
    <x v="1"/>
    <x v="1"/>
    <x v="1"/>
    <x v="3"/>
  </r>
  <r>
    <x v="519"/>
    <x v="84"/>
    <s v="10/23/2023"/>
    <s v="11/29/2024"/>
    <x v="22"/>
    <m/>
    <n v="32"/>
    <s v="17-34"/>
    <x v="0"/>
    <x v="1"/>
    <x v="1"/>
    <n v="160"/>
    <x v="4"/>
    <n v="5"/>
    <n v="5"/>
    <b v="1"/>
    <n v="352"/>
    <n v="31"/>
    <n v="383"/>
    <x v="3"/>
    <x v="0"/>
    <x v="0"/>
    <n v="37"/>
    <x v="2"/>
    <n v="3.7"/>
    <b v="1"/>
    <x v="1"/>
    <x v="0"/>
    <n v="771"/>
    <x v="2"/>
    <x v="4"/>
    <x v="1"/>
    <x v="3"/>
  </r>
  <r>
    <x v="520"/>
    <x v="247"/>
    <s v="6/22/2024"/>
    <s v="12/15/2024"/>
    <x v="11"/>
    <m/>
    <n v="16"/>
    <s v="17-34"/>
    <x v="0"/>
    <x v="0"/>
    <x v="0"/>
    <n v="451"/>
    <x v="5"/>
    <n v="3"/>
    <n v="3"/>
    <b v="0"/>
    <n v="588"/>
    <n v="147"/>
    <n v="735"/>
    <x v="5"/>
    <x v="1"/>
    <x v="1"/>
    <n v="75"/>
    <x v="1"/>
    <n v="3.3"/>
    <b v="1"/>
    <x v="1"/>
    <x v="0"/>
    <n v="1785"/>
    <x v="1"/>
    <x v="4"/>
    <x v="3"/>
    <x v="1"/>
  </r>
  <r>
    <x v="521"/>
    <x v="133"/>
    <s v="10/22/2024"/>
    <s v="12/18/2024"/>
    <x v="15"/>
    <m/>
    <n v="13"/>
    <s v="17-34"/>
    <x v="0"/>
    <x v="1"/>
    <x v="1"/>
    <n v="184"/>
    <x v="3"/>
    <n v="3"/>
    <n v="4"/>
    <b v="0"/>
    <n v="233"/>
    <n v="15"/>
    <n v="248"/>
    <x v="1"/>
    <x v="3"/>
    <x v="2"/>
    <n v="28"/>
    <x v="2"/>
    <n v="3.5"/>
    <b v="1"/>
    <x v="1"/>
    <x v="0"/>
    <n v="2760"/>
    <x v="0"/>
    <x v="2"/>
    <x v="3"/>
    <x v="0"/>
  </r>
  <r>
    <x v="522"/>
    <x v="248"/>
    <s v="12/28/2023"/>
    <s v="12/16/2024"/>
    <x v="21"/>
    <m/>
    <n v="15"/>
    <s v="17-34"/>
    <x v="0"/>
    <x v="2"/>
    <x v="2"/>
    <n v="50"/>
    <x v="1"/>
    <n v="2"/>
    <n v="6"/>
    <b v="1"/>
    <n v="159"/>
    <n v="131"/>
    <n v="290"/>
    <x v="4"/>
    <x v="1"/>
    <x v="2"/>
    <n v="49"/>
    <x v="2"/>
    <n v="3.8"/>
    <b v="0"/>
    <x v="0"/>
    <x v="0"/>
    <n v="388"/>
    <x v="2"/>
    <x v="1"/>
    <x v="1"/>
    <x v="3"/>
  </r>
  <r>
    <x v="523"/>
    <x v="109"/>
    <s v="3/29/2023"/>
    <s v="12/14/2024"/>
    <x v="1"/>
    <m/>
    <n v="17"/>
    <s v="17-34"/>
    <x v="0"/>
    <x v="0"/>
    <x v="0"/>
    <n v="299"/>
    <x v="4"/>
    <n v="3"/>
    <n v="1"/>
    <b v="0"/>
    <n v="488"/>
    <n v="135"/>
    <n v="623"/>
    <x v="5"/>
    <x v="1"/>
    <x v="1"/>
    <n v="100"/>
    <x v="0"/>
    <n v="4.8"/>
    <b v="0"/>
    <x v="0"/>
    <x v="0"/>
    <n v="2385"/>
    <x v="0"/>
    <x v="1"/>
    <x v="3"/>
    <x v="3"/>
  </r>
  <r>
    <x v="524"/>
    <x v="249"/>
    <d v="2024-01-08T00:00:00"/>
    <s v="12/15/2024"/>
    <x v="13"/>
    <m/>
    <n v="16"/>
    <s v="17-34"/>
    <x v="0"/>
    <x v="0"/>
    <x v="0"/>
    <n v="495"/>
    <x v="1"/>
    <n v="5"/>
    <n v="6"/>
    <b v="0"/>
    <n v="522"/>
    <n v="32"/>
    <n v="554"/>
    <x v="4"/>
    <x v="3"/>
    <x v="5"/>
    <n v="41"/>
    <x v="2"/>
    <n v="3.9"/>
    <b v="1"/>
    <x v="1"/>
    <x v="0"/>
    <n v="3714"/>
    <x v="3"/>
    <x v="4"/>
    <x v="4"/>
    <x v="3"/>
  </r>
  <r>
    <x v="525"/>
    <x v="88"/>
    <d v="2024-12-05T00:00:00"/>
    <s v="11/26/2024"/>
    <x v="23"/>
    <m/>
    <n v="35"/>
    <s v="34-51"/>
    <x v="0"/>
    <x v="0"/>
    <x v="0"/>
    <n v="132"/>
    <x v="4"/>
    <n v="4"/>
    <n v="5"/>
    <b v="1"/>
    <n v="30"/>
    <n v="177"/>
    <n v="207"/>
    <x v="0"/>
    <x v="0"/>
    <x v="5"/>
    <n v="31"/>
    <x v="2"/>
    <n v="5"/>
    <b v="0"/>
    <x v="0"/>
    <x v="0"/>
    <n v="2015"/>
    <x v="0"/>
    <x v="2"/>
    <x v="3"/>
    <x v="1"/>
  </r>
  <r>
    <x v="526"/>
    <x v="72"/>
    <s v="2/16/2024"/>
    <s v="11/22/2024"/>
    <x v="8"/>
    <m/>
    <n v="39"/>
    <s v="34-51"/>
    <x v="2"/>
    <x v="1"/>
    <x v="1"/>
    <n v="395"/>
    <x v="6"/>
    <n v="2"/>
    <n v="4"/>
    <b v="1"/>
    <n v="139"/>
    <n v="29"/>
    <n v="168"/>
    <x v="5"/>
    <x v="1"/>
    <x v="3"/>
    <n v="44"/>
    <x v="2"/>
    <n v="3.9"/>
    <b v="1"/>
    <x v="1"/>
    <x v="0"/>
    <n v="3201"/>
    <x v="3"/>
    <x v="4"/>
    <x v="3"/>
    <x v="2"/>
  </r>
  <r>
    <x v="527"/>
    <x v="173"/>
    <d v="2023-05-03T00:00:00"/>
    <d v="2024-03-12T00:00:00"/>
    <x v="0"/>
    <m/>
    <n v="294"/>
    <s v="119-357"/>
    <x v="1"/>
    <x v="1"/>
    <x v="1"/>
    <n v="34"/>
    <x v="0"/>
    <n v="1"/>
    <n v="2"/>
    <b v="1"/>
    <n v="393"/>
    <n v="130"/>
    <n v="523"/>
    <x v="2"/>
    <x v="3"/>
    <x v="2"/>
    <n v="10"/>
    <x v="3"/>
    <n v="3.9"/>
    <b v="0"/>
    <x v="0"/>
    <x v="0"/>
    <n v="3426"/>
    <x v="3"/>
    <x v="3"/>
    <x v="0"/>
    <x v="0"/>
  </r>
  <r>
    <x v="528"/>
    <x v="120"/>
    <s v="7/28/2023"/>
    <s v="12/14/2024"/>
    <x v="10"/>
    <m/>
    <n v="17"/>
    <s v="17-34"/>
    <x v="0"/>
    <x v="1"/>
    <x v="1"/>
    <n v="348"/>
    <x v="6"/>
    <n v="1"/>
    <n v="4"/>
    <b v="0"/>
    <n v="792"/>
    <n v="67"/>
    <n v="859"/>
    <x v="4"/>
    <x v="3"/>
    <x v="5"/>
    <n v="60"/>
    <x v="1"/>
    <n v="4.0999999999999996"/>
    <b v="0"/>
    <x v="0"/>
    <x v="0"/>
    <n v="3366"/>
    <x v="3"/>
    <x v="1"/>
    <x v="0"/>
    <x v="0"/>
  </r>
  <r>
    <x v="529"/>
    <x v="43"/>
    <s v="6/16/2024"/>
    <s v="11/22/2024"/>
    <x v="11"/>
    <m/>
    <n v="39"/>
    <s v="34-51"/>
    <x v="2"/>
    <x v="2"/>
    <x v="2"/>
    <n v="247"/>
    <x v="6"/>
    <n v="5"/>
    <n v="4"/>
    <b v="0"/>
    <n v="186"/>
    <n v="158"/>
    <n v="344"/>
    <x v="2"/>
    <x v="3"/>
    <x v="3"/>
    <n v="19"/>
    <x v="3"/>
    <n v="3.8"/>
    <b v="0"/>
    <x v="0"/>
    <x v="0"/>
    <n v="125"/>
    <x v="2"/>
    <x v="4"/>
    <x v="3"/>
    <x v="1"/>
  </r>
  <r>
    <x v="530"/>
    <x v="61"/>
    <d v="2023-08-02T00:00:00"/>
    <s v="11/22/2024"/>
    <x v="16"/>
    <m/>
    <n v="39"/>
    <s v="34-51"/>
    <x v="2"/>
    <x v="1"/>
    <x v="1"/>
    <n v="216"/>
    <x v="6"/>
    <n v="1"/>
    <n v="1"/>
    <b v="0"/>
    <n v="872"/>
    <n v="150"/>
    <n v="1022"/>
    <x v="6"/>
    <x v="2"/>
    <x v="4"/>
    <n v="10"/>
    <x v="3"/>
    <n v="3.8"/>
    <b v="1"/>
    <x v="1"/>
    <x v="0"/>
    <n v="4037"/>
    <x v="4"/>
    <x v="4"/>
    <x v="2"/>
    <x v="0"/>
  </r>
  <r>
    <x v="531"/>
    <x v="45"/>
    <s v="8/16/2024"/>
    <s v="11/26/2024"/>
    <x v="6"/>
    <m/>
    <n v="35"/>
    <s v="34-51"/>
    <x v="0"/>
    <x v="1"/>
    <x v="1"/>
    <n v="299"/>
    <x v="5"/>
    <n v="4"/>
    <n v="6"/>
    <b v="0"/>
    <n v="77"/>
    <n v="191"/>
    <n v="268"/>
    <x v="4"/>
    <x v="3"/>
    <x v="4"/>
    <n v="85"/>
    <x v="0"/>
    <n v="3.4"/>
    <b v="1"/>
    <x v="1"/>
    <x v="0"/>
    <n v="4348"/>
    <x v="4"/>
    <x v="1"/>
    <x v="3"/>
    <x v="3"/>
  </r>
  <r>
    <x v="532"/>
    <x v="91"/>
    <s v="11/13/2023"/>
    <s v="11/27/2024"/>
    <x v="12"/>
    <m/>
    <n v="34"/>
    <s v="17-34"/>
    <x v="0"/>
    <x v="2"/>
    <x v="2"/>
    <n v="315"/>
    <x v="5"/>
    <n v="2"/>
    <n v="1"/>
    <b v="1"/>
    <n v="829"/>
    <n v="178"/>
    <n v="1007"/>
    <x v="0"/>
    <x v="1"/>
    <x v="3"/>
    <n v="53"/>
    <x v="1"/>
    <n v="3.1"/>
    <b v="0"/>
    <x v="0"/>
    <x v="0"/>
    <n v="546"/>
    <x v="2"/>
    <x v="0"/>
    <x v="0"/>
    <x v="1"/>
  </r>
  <r>
    <x v="533"/>
    <x v="19"/>
    <d v="2024-01-12T00:00:00"/>
    <d v="2024-03-12T00:00:00"/>
    <x v="13"/>
    <m/>
    <n v="294"/>
    <s v="119-357"/>
    <x v="1"/>
    <x v="1"/>
    <x v="1"/>
    <n v="35"/>
    <x v="3"/>
    <n v="2"/>
    <n v="4"/>
    <b v="0"/>
    <n v="821"/>
    <n v="7"/>
    <n v="828"/>
    <x v="3"/>
    <x v="1"/>
    <x v="2"/>
    <n v="3"/>
    <x v="3"/>
    <n v="3.3"/>
    <b v="0"/>
    <x v="0"/>
    <x v="0"/>
    <n v="2785"/>
    <x v="0"/>
    <x v="2"/>
    <x v="0"/>
    <x v="3"/>
  </r>
  <r>
    <x v="534"/>
    <x v="38"/>
    <d v="2023-07-12T00:00:00"/>
    <s v="12/16/2024"/>
    <x v="10"/>
    <m/>
    <n v="15"/>
    <s v="17-34"/>
    <x v="0"/>
    <x v="2"/>
    <x v="2"/>
    <n v="359"/>
    <x v="5"/>
    <n v="3"/>
    <n v="1"/>
    <b v="0"/>
    <n v="265"/>
    <n v="34"/>
    <n v="299"/>
    <x v="4"/>
    <x v="2"/>
    <x v="4"/>
    <n v="64"/>
    <x v="1"/>
    <n v="4.9000000000000004"/>
    <b v="1"/>
    <x v="1"/>
    <x v="0"/>
    <n v="3308"/>
    <x v="3"/>
    <x v="0"/>
    <x v="1"/>
    <x v="2"/>
  </r>
  <r>
    <x v="535"/>
    <x v="250"/>
    <d v="2024-08-09T00:00:00"/>
    <s v="11/30/2024"/>
    <x v="6"/>
    <m/>
    <n v="31"/>
    <s v="17-34"/>
    <x v="0"/>
    <x v="2"/>
    <x v="2"/>
    <n v="361"/>
    <x v="0"/>
    <n v="4"/>
    <n v="5"/>
    <b v="1"/>
    <n v="416"/>
    <n v="143"/>
    <n v="559"/>
    <x v="4"/>
    <x v="2"/>
    <x v="5"/>
    <n v="99"/>
    <x v="0"/>
    <n v="3.7"/>
    <b v="0"/>
    <x v="0"/>
    <x v="0"/>
    <n v="527"/>
    <x v="2"/>
    <x v="2"/>
    <x v="2"/>
    <x v="2"/>
  </r>
  <r>
    <x v="536"/>
    <x v="26"/>
    <s v="5/18/2023"/>
    <s v="11/24/2024"/>
    <x v="0"/>
    <m/>
    <n v="37"/>
    <s v="34-51"/>
    <x v="2"/>
    <x v="1"/>
    <x v="1"/>
    <n v="273"/>
    <x v="0"/>
    <n v="3"/>
    <n v="4"/>
    <b v="1"/>
    <n v="253"/>
    <n v="70"/>
    <n v="323"/>
    <x v="5"/>
    <x v="0"/>
    <x v="4"/>
    <n v="42"/>
    <x v="2"/>
    <n v="4.9000000000000004"/>
    <b v="0"/>
    <x v="0"/>
    <x v="0"/>
    <n v="837"/>
    <x v="2"/>
    <x v="0"/>
    <x v="1"/>
    <x v="1"/>
  </r>
  <r>
    <x v="537"/>
    <x v="66"/>
    <s v="11/20/2024"/>
    <s v="12/15/2024"/>
    <x v="19"/>
    <m/>
    <n v="16"/>
    <s v="17-34"/>
    <x v="0"/>
    <x v="0"/>
    <x v="0"/>
    <n v="47"/>
    <x v="0"/>
    <n v="2"/>
    <n v="4"/>
    <b v="1"/>
    <n v="770"/>
    <n v="2"/>
    <n v="772"/>
    <x v="4"/>
    <x v="2"/>
    <x v="4"/>
    <n v="46"/>
    <x v="2"/>
    <n v="4.7"/>
    <b v="1"/>
    <x v="1"/>
    <x v="0"/>
    <n v="371"/>
    <x v="2"/>
    <x v="1"/>
    <x v="3"/>
    <x v="3"/>
  </r>
  <r>
    <x v="538"/>
    <x v="251"/>
    <d v="2023-08-04T00:00:00"/>
    <d v="2024-02-12T00:00:00"/>
    <x v="16"/>
    <m/>
    <n v="323"/>
    <s v="119-357"/>
    <x v="1"/>
    <x v="0"/>
    <x v="0"/>
    <n v="477"/>
    <x v="4"/>
    <n v="5"/>
    <n v="5"/>
    <b v="0"/>
    <n v="969"/>
    <n v="12"/>
    <n v="981"/>
    <x v="6"/>
    <x v="1"/>
    <x v="4"/>
    <n v="37"/>
    <x v="2"/>
    <n v="4.7"/>
    <b v="0"/>
    <x v="0"/>
    <x v="0"/>
    <n v="877"/>
    <x v="2"/>
    <x v="4"/>
    <x v="1"/>
    <x v="0"/>
  </r>
  <r>
    <x v="539"/>
    <x v="103"/>
    <s v="1/17/2023"/>
    <d v="2024-03-12T00:00:00"/>
    <x v="3"/>
    <m/>
    <n v="294"/>
    <s v="119-357"/>
    <x v="1"/>
    <x v="0"/>
    <x v="0"/>
    <n v="418"/>
    <x v="0"/>
    <n v="3"/>
    <n v="4"/>
    <b v="1"/>
    <n v="701"/>
    <n v="125"/>
    <n v="826"/>
    <x v="3"/>
    <x v="1"/>
    <x v="0"/>
    <n v="68"/>
    <x v="1"/>
    <n v="4.8"/>
    <b v="1"/>
    <x v="1"/>
    <x v="0"/>
    <n v="4873"/>
    <x v="4"/>
    <x v="4"/>
    <x v="1"/>
    <x v="1"/>
  </r>
  <r>
    <x v="540"/>
    <x v="105"/>
    <s v="11/25/2024"/>
    <s v="11/21/2024"/>
    <x v="19"/>
    <m/>
    <n v="40"/>
    <s v="34-51"/>
    <x v="2"/>
    <x v="2"/>
    <x v="2"/>
    <n v="274"/>
    <x v="1"/>
    <n v="5"/>
    <n v="6"/>
    <b v="0"/>
    <n v="732"/>
    <n v="105"/>
    <n v="837"/>
    <x v="2"/>
    <x v="0"/>
    <x v="0"/>
    <n v="36"/>
    <x v="2"/>
    <n v="4.0999999999999996"/>
    <b v="1"/>
    <x v="1"/>
    <x v="0"/>
    <n v="4194"/>
    <x v="4"/>
    <x v="2"/>
    <x v="3"/>
    <x v="1"/>
  </r>
  <r>
    <x v="541"/>
    <x v="42"/>
    <s v="5/27/2023"/>
    <d v="2024-06-12T00:00:00"/>
    <x v="0"/>
    <m/>
    <n v="202"/>
    <s v="119-357"/>
    <x v="1"/>
    <x v="1"/>
    <x v="1"/>
    <n v="102"/>
    <x v="6"/>
    <n v="5"/>
    <n v="2"/>
    <b v="0"/>
    <n v="989"/>
    <n v="44"/>
    <n v="1033"/>
    <x v="4"/>
    <x v="3"/>
    <x v="4"/>
    <n v="63"/>
    <x v="1"/>
    <n v="4.8"/>
    <b v="0"/>
    <x v="0"/>
    <x v="0"/>
    <n v="3118"/>
    <x v="3"/>
    <x v="1"/>
    <x v="0"/>
    <x v="0"/>
  </r>
  <r>
    <x v="542"/>
    <x v="252"/>
    <s v="4/14/2024"/>
    <s v="12/15/2024"/>
    <x v="24"/>
    <m/>
    <n v="16"/>
    <s v="17-34"/>
    <x v="0"/>
    <x v="2"/>
    <x v="2"/>
    <n v="164"/>
    <x v="3"/>
    <n v="3"/>
    <n v="5"/>
    <b v="1"/>
    <n v="89"/>
    <n v="32"/>
    <n v="121"/>
    <x v="5"/>
    <x v="3"/>
    <x v="1"/>
    <n v="83"/>
    <x v="0"/>
    <n v="3"/>
    <b v="1"/>
    <x v="1"/>
    <x v="0"/>
    <n v="2088"/>
    <x v="0"/>
    <x v="4"/>
    <x v="4"/>
    <x v="1"/>
  </r>
  <r>
    <x v="543"/>
    <x v="253"/>
    <d v="2023-12-12T00:00:00"/>
    <s v="12/17/2024"/>
    <x v="21"/>
    <m/>
    <n v="14"/>
    <s v="17-34"/>
    <x v="0"/>
    <x v="2"/>
    <x v="2"/>
    <n v="478"/>
    <x v="1"/>
    <n v="4"/>
    <n v="5"/>
    <b v="1"/>
    <n v="578"/>
    <n v="117"/>
    <n v="695"/>
    <x v="5"/>
    <x v="2"/>
    <x v="0"/>
    <n v="27"/>
    <x v="2"/>
    <n v="4.9000000000000004"/>
    <b v="0"/>
    <x v="0"/>
    <x v="0"/>
    <n v="3468"/>
    <x v="3"/>
    <x v="2"/>
    <x v="3"/>
    <x v="2"/>
  </r>
  <r>
    <x v="544"/>
    <x v="62"/>
    <d v="2024-11-12T00:00:00"/>
    <d v="2024-10-12T00:00:00"/>
    <x v="19"/>
    <m/>
    <n v="80"/>
    <s v="51-119"/>
    <x v="2"/>
    <x v="1"/>
    <x v="1"/>
    <n v="100"/>
    <x v="6"/>
    <n v="3"/>
    <n v="4"/>
    <b v="0"/>
    <n v="417"/>
    <n v="87"/>
    <n v="504"/>
    <x v="6"/>
    <x v="2"/>
    <x v="4"/>
    <n v="14"/>
    <x v="3"/>
    <n v="3.4"/>
    <b v="0"/>
    <x v="0"/>
    <x v="0"/>
    <n v="3183"/>
    <x v="3"/>
    <x v="2"/>
    <x v="0"/>
    <x v="3"/>
  </r>
  <r>
    <x v="545"/>
    <x v="140"/>
    <d v="2023-12-12T00:00:00"/>
    <d v="2024-07-12T00:00:00"/>
    <x v="21"/>
    <m/>
    <n v="172"/>
    <s v="119-357"/>
    <x v="1"/>
    <x v="2"/>
    <x v="2"/>
    <n v="264"/>
    <x v="6"/>
    <n v="2"/>
    <n v="6"/>
    <b v="0"/>
    <n v="474"/>
    <n v="10"/>
    <n v="484"/>
    <x v="0"/>
    <x v="3"/>
    <x v="1"/>
    <n v="18"/>
    <x v="3"/>
    <n v="4.7"/>
    <b v="1"/>
    <x v="1"/>
    <x v="0"/>
    <n v="4070"/>
    <x v="4"/>
    <x v="0"/>
    <x v="0"/>
    <x v="2"/>
  </r>
  <r>
    <x v="546"/>
    <x v="151"/>
    <s v="2/26/2023"/>
    <d v="2024-10-12T00:00:00"/>
    <x v="2"/>
    <m/>
    <n v="80"/>
    <s v="51-119"/>
    <x v="2"/>
    <x v="2"/>
    <x v="2"/>
    <n v="208"/>
    <x v="4"/>
    <n v="5"/>
    <n v="6"/>
    <b v="0"/>
    <n v="512"/>
    <n v="176"/>
    <n v="688"/>
    <x v="4"/>
    <x v="0"/>
    <x v="5"/>
    <n v="36"/>
    <x v="2"/>
    <n v="4.7"/>
    <b v="0"/>
    <x v="0"/>
    <x v="0"/>
    <n v="4147"/>
    <x v="4"/>
    <x v="0"/>
    <x v="4"/>
    <x v="3"/>
  </r>
  <r>
    <x v="547"/>
    <x v="254"/>
    <s v="1/16/2024"/>
    <d v="2024-04-12T00:00:00"/>
    <x v="13"/>
    <m/>
    <n v="263"/>
    <s v="119-357"/>
    <x v="1"/>
    <x v="0"/>
    <x v="0"/>
    <n v="56"/>
    <x v="5"/>
    <n v="1"/>
    <n v="2"/>
    <b v="1"/>
    <n v="280"/>
    <n v="67"/>
    <n v="347"/>
    <x v="6"/>
    <x v="3"/>
    <x v="3"/>
    <n v="21"/>
    <x v="3"/>
    <n v="4.5999999999999996"/>
    <b v="0"/>
    <x v="0"/>
    <x v="0"/>
    <n v="255"/>
    <x v="2"/>
    <x v="0"/>
    <x v="1"/>
    <x v="2"/>
  </r>
  <r>
    <x v="548"/>
    <x v="47"/>
    <d v="2023-08-07T00:00:00"/>
    <s v="12/13/2024"/>
    <x v="16"/>
    <m/>
    <n v="18"/>
    <s v="17-34"/>
    <x v="0"/>
    <x v="2"/>
    <x v="2"/>
    <n v="207"/>
    <x v="4"/>
    <n v="2"/>
    <n v="2"/>
    <b v="1"/>
    <n v="494"/>
    <n v="28"/>
    <n v="522"/>
    <x v="6"/>
    <x v="3"/>
    <x v="1"/>
    <n v="99"/>
    <x v="0"/>
    <n v="3.6"/>
    <b v="0"/>
    <x v="0"/>
    <x v="0"/>
    <n v="3278"/>
    <x v="3"/>
    <x v="1"/>
    <x v="4"/>
    <x v="0"/>
  </r>
  <r>
    <x v="549"/>
    <x v="255"/>
    <d v="2023-08-01T00:00:00"/>
    <s v="11/25/2024"/>
    <x v="16"/>
    <m/>
    <n v="36"/>
    <s v="34-51"/>
    <x v="2"/>
    <x v="0"/>
    <x v="0"/>
    <n v="187"/>
    <x v="3"/>
    <n v="2"/>
    <n v="3"/>
    <b v="1"/>
    <n v="697"/>
    <n v="5"/>
    <n v="702"/>
    <x v="4"/>
    <x v="1"/>
    <x v="1"/>
    <n v="29"/>
    <x v="2"/>
    <n v="4.5"/>
    <b v="0"/>
    <x v="0"/>
    <x v="0"/>
    <n v="213"/>
    <x v="2"/>
    <x v="2"/>
    <x v="2"/>
    <x v="2"/>
  </r>
  <r>
    <x v="550"/>
    <x v="23"/>
    <d v="2024-05-03T00:00:00"/>
    <s v="11/23/2024"/>
    <x v="7"/>
    <m/>
    <n v="38"/>
    <s v="34-51"/>
    <x v="2"/>
    <x v="1"/>
    <x v="1"/>
    <n v="62"/>
    <x v="0"/>
    <n v="3"/>
    <n v="1"/>
    <b v="1"/>
    <n v="879"/>
    <n v="128"/>
    <n v="1007"/>
    <x v="3"/>
    <x v="0"/>
    <x v="2"/>
    <n v="56"/>
    <x v="1"/>
    <n v="3.4"/>
    <b v="0"/>
    <x v="0"/>
    <x v="0"/>
    <n v="2886"/>
    <x v="0"/>
    <x v="3"/>
    <x v="1"/>
    <x v="0"/>
  </r>
  <r>
    <x v="551"/>
    <x v="46"/>
    <d v="2023-02-12T00:00:00"/>
    <s v="11/21/2024"/>
    <x v="2"/>
    <m/>
    <n v="40"/>
    <s v="34-51"/>
    <x v="2"/>
    <x v="2"/>
    <x v="2"/>
    <n v="182"/>
    <x v="6"/>
    <n v="1"/>
    <n v="2"/>
    <b v="1"/>
    <n v="442"/>
    <n v="87"/>
    <n v="529"/>
    <x v="0"/>
    <x v="2"/>
    <x v="2"/>
    <n v="62"/>
    <x v="1"/>
    <n v="4.9000000000000004"/>
    <b v="0"/>
    <x v="0"/>
    <x v="0"/>
    <n v="1901"/>
    <x v="1"/>
    <x v="1"/>
    <x v="3"/>
    <x v="1"/>
  </r>
  <r>
    <x v="552"/>
    <x v="1"/>
    <s v="10/31/2023"/>
    <s v="11/25/2024"/>
    <x v="22"/>
    <m/>
    <n v="36"/>
    <s v="34-51"/>
    <x v="2"/>
    <x v="0"/>
    <x v="0"/>
    <n v="468"/>
    <x v="6"/>
    <n v="2"/>
    <n v="3"/>
    <b v="0"/>
    <n v="514"/>
    <n v="46"/>
    <n v="560"/>
    <x v="1"/>
    <x v="1"/>
    <x v="4"/>
    <n v="74"/>
    <x v="1"/>
    <n v="3.2"/>
    <b v="0"/>
    <x v="0"/>
    <x v="0"/>
    <n v="4456"/>
    <x v="4"/>
    <x v="0"/>
    <x v="1"/>
    <x v="3"/>
  </r>
  <r>
    <x v="553"/>
    <x v="105"/>
    <d v="2024-11-05T00:00:00"/>
    <s v="11/24/2024"/>
    <x v="19"/>
    <m/>
    <n v="37"/>
    <s v="34-51"/>
    <x v="2"/>
    <x v="2"/>
    <x v="2"/>
    <n v="389"/>
    <x v="1"/>
    <n v="2"/>
    <n v="2"/>
    <b v="0"/>
    <n v="120"/>
    <n v="191"/>
    <n v="311"/>
    <x v="2"/>
    <x v="1"/>
    <x v="4"/>
    <n v="75"/>
    <x v="1"/>
    <n v="3.8"/>
    <b v="1"/>
    <x v="1"/>
    <x v="0"/>
    <n v="237"/>
    <x v="2"/>
    <x v="1"/>
    <x v="2"/>
    <x v="2"/>
  </r>
  <r>
    <x v="554"/>
    <x v="256"/>
    <d v="2024-07-02T00:00:00"/>
    <d v="2024-09-12T00:00:00"/>
    <x v="17"/>
    <m/>
    <n v="110"/>
    <s v="51-119"/>
    <x v="2"/>
    <x v="2"/>
    <x v="2"/>
    <n v="155"/>
    <x v="0"/>
    <n v="4"/>
    <n v="5"/>
    <b v="0"/>
    <n v="573"/>
    <n v="190"/>
    <n v="763"/>
    <x v="3"/>
    <x v="3"/>
    <x v="3"/>
    <n v="86"/>
    <x v="0"/>
    <n v="3.5"/>
    <b v="1"/>
    <x v="1"/>
    <x v="0"/>
    <n v="4659"/>
    <x v="4"/>
    <x v="4"/>
    <x v="0"/>
    <x v="0"/>
  </r>
  <r>
    <x v="555"/>
    <x v="85"/>
    <s v="12/15/2023"/>
    <s v="11/26/2024"/>
    <x v="21"/>
    <m/>
    <n v="35"/>
    <s v="34-51"/>
    <x v="0"/>
    <x v="0"/>
    <x v="0"/>
    <n v="331"/>
    <x v="0"/>
    <n v="1"/>
    <n v="6"/>
    <b v="1"/>
    <n v="231"/>
    <n v="199"/>
    <n v="430"/>
    <x v="5"/>
    <x v="0"/>
    <x v="2"/>
    <n v="93"/>
    <x v="0"/>
    <n v="3.4"/>
    <b v="0"/>
    <x v="0"/>
    <x v="0"/>
    <n v="4906"/>
    <x v="4"/>
    <x v="1"/>
    <x v="4"/>
    <x v="0"/>
  </r>
  <r>
    <x v="556"/>
    <x v="119"/>
    <d v="2023-07-02T00:00:00"/>
    <d v="2024-12-12T00:00:00"/>
    <x v="10"/>
    <m/>
    <n v="19"/>
    <s v="17-34"/>
    <x v="0"/>
    <x v="1"/>
    <x v="1"/>
    <n v="131"/>
    <x v="2"/>
    <n v="5"/>
    <n v="2"/>
    <b v="0"/>
    <n v="374"/>
    <n v="154"/>
    <n v="528"/>
    <x v="6"/>
    <x v="1"/>
    <x v="1"/>
    <n v="81"/>
    <x v="0"/>
    <n v="4.4000000000000004"/>
    <b v="0"/>
    <x v="0"/>
    <x v="0"/>
    <n v="1155"/>
    <x v="1"/>
    <x v="3"/>
    <x v="0"/>
    <x v="2"/>
  </r>
  <r>
    <x v="557"/>
    <x v="257"/>
    <s v="3/17/2023"/>
    <s v="11/26/2024"/>
    <x v="1"/>
    <m/>
    <n v="35"/>
    <s v="34-51"/>
    <x v="0"/>
    <x v="0"/>
    <x v="0"/>
    <n v="376"/>
    <x v="2"/>
    <n v="3"/>
    <n v="6"/>
    <b v="0"/>
    <n v="727"/>
    <n v="13"/>
    <n v="740"/>
    <x v="2"/>
    <x v="3"/>
    <x v="1"/>
    <n v="5"/>
    <x v="3"/>
    <n v="3.4"/>
    <b v="0"/>
    <x v="0"/>
    <x v="0"/>
    <n v="4378"/>
    <x v="4"/>
    <x v="1"/>
    <x v="1"/>
    <x v="2"/>
  </r>
  <r>
    <x v="558"/>
    <x v="174"/>
    <s v="3/31/2024"/>
    <d v="2024-11-12T00:00:00"/>
    <x v="14"/>
    <m/>
    <n v="49"/>
    <s v="34-51"/>
    <x v="2"/>
    <x v="0"/>
    <x v="0"/>
    <n v="106"/>
    <x v="4"/>
    <n v="4"/>
    <n v="6"/>
    <b v="1"/>
    <n v="858"/>
    <n v="12"/>
    <n v="870"/>
    <x v="4"/>
    <x v="1"/>
    <x v="2"/>
    <n v="25"/>
    <x v="3"/>
    <n v="3.4"/>
    <b v="1"/>
    <x v="1"/>
    <x v="0"/>
    <n v="1674"/>
    <x v="1"/>
    <x v="1"/>
    <x v="3"/>
    <x v="3"/>
  </r>
  <r>
    <x v="559"/>
    <x v="187"/>
    <d v="2024-12-07T00:00:00"/>
    <s v="11/30/2024"/>
    <x v="23"/>
    <m/>
    <n v="31"/>
    <s v="17-34"/>
    <x v="0"/>
    <x v="1"/>
    <x v="1"/>
    <n v="445"/>
    <x v="5"/>
    <n v="4"/>
    <n v="4"/>
    <b v="0"/>
    <n v="25"/>
    <n v="132"/>
    <n v="157"/>
    <x v="5"/>
    <x v="0"/>
    <x v="3"/>
    <n v="50"/>
    <x v="2"/>
    <n v="3.8"/>
    <b v="1"/>
    <x v="1"/>
    <x v="0"/>
    <n v="2407"/>
    <x v="0"/>
    <x v="2"/>
    <x v="1"/>
    <x v="2"/>
  </r>
  <r>
    <x v="560"/>
    <x v="30"/>
    <s v="9/18/2023"/>
    <s v="11/26/2024"/>
    <x v="5"/>
    <m/>
    <n v="35"/>
    <s v="34-51"/>
    <x v="0"/>
    <x v="2"/>
    <x v="2"/>
    <n v="345"/>
    <x v="3"/>
    <n v="4"/>
    <n v="5"/>
    <b v="0"/>
    <n v="180"/>
    <n v="99"/>
    <n v="279"/>
    <x v="2"/>
    <x v="3"/>
    <x v="5"/>
    <n v="73"/>
    <x v="1"/>
    <n v="4.7"/>
    <b v="1"/>
    <x v="1"/>
    <x v="0"/>
    <n v="2636"/>
    <x v="0"/>
    <x v="0"/>
    <x v="2"/>
    <x v="0"/>
  </r>
  <r>
    <x v="561"/>
    <x v="26"/>
    <d v="2024-10-12T00:00:00"/>
    <s v="11/27/2024"/>
    <x v="15"/>
    <m/>
    <n v="34"/>
    <s v="17-34"/>
    <x v="0"/>
    <x v="2"/>
    <x v="2"/>
    <n v="432"/>
    <x v="4"/>
    <n v="4"/>
    <n v="3"/>
    <b v="1"/>
    <n v="666"/>
    <n v="76"/>
    <n v="742"/>
    <x v="4"/>
    <x v="3"/>
    <x v="5"/>
    <n v="92"/>
    <x v="0"/>
    <n v="4.5999999999999996"/>
    <b v="0"/>
    <x v="0"/>
    <x v="0"/>
    <n v="4020"/>
    <x v="4"/>
    <x v="4"/>
    <x v="3"/>
    <x v="0"/>
  </r>
  <r>
    <x v="562"/>
    <x v="125"/>
    <s v="9/13/2023"/>
    <s v="12/14/2024"/>
    <x v="5"/>
    <m/>
    <n v="17"/>
    <s v="17-34"/>
    <x v="0"/>
    <x v="2"/>
    <x v="2"/>
    <n v="362"/>
    <x v="1"/>
    <n v="4"/>
    <n v="1"/>
    <b v="0"/>
    <n v="709"/>
    <n v="52"/>
    <n v="761"/>
    <x v="0"/>
    <x v="2"/>
    <x v="3"/>
    <n v="80"/>
    <x v="0"/>
    <n v="4.5"/>
    <b v="1"/>
    <x v="1"/>
    <x v="0"/>
    <n v="4127"/>
    <x v="4"/>
    <x v="2"/>
    <x v="4"/>
    <x v="0"/>
  </r>
  <r>
    <x v="563"/>
    <x v="119"/>
    <s v="1/25/2023"/>
    <s v="11/30/2024"/>
    <x v="3"/>
    <m/>
    <n v="31"/>
    <s v="17-34"/>
    <x v="0"/>
    <x v="2"/>
    <x v="2"/>
    <n v="174"/>
    <x v="1"/>
    <n v="4"/>
    <n v="3"/>
    <b v="0"/>
    <n v="30"/>
    <n v="136"/>
    <n v="166"/>
    <x v="0"/>
    <x v="3"/>
    <x v="2"/>
    <n v="4"/>
    <x v="3"/>
    <n v="3.1"/>
    <b v="1"/>
    <x v="1"/>
    <x v="0"/>
    <n v="4503"/>
    <x v="4"/>
    <x v="0"/>
    <x v="0"/>
    <x v="2"/>
  </r>
  <r>
    <x v="564"/>
    <x v="59"/>
    <s v="4/24/2024"/>
    <s v="12/13/2024"/>
    <x v="24"/>
    <m/>
    <n v="18"/>
    <s v="17-34"/>
    <x v="0"/>
    <x v="1"/>
    <x v="1"/>
    <n v="490"/>
    <x v="3"/>
    <n v="4"/>
    <n v="3"/>
    <b v="0"/>
    <n v="466"/>
    <n v="106"/>
    <n v="572"/>
    <x v="5"/>
    <x v="2"/>
    <x v="5"/>
    <n v="91"/>
    <x v="0"/>
    <n v="3.7"/>
    <b v="0"/>
    <x v="0"/>
    <x v="0"/>
    <n v="1080"/>
    <x v="1"/>
    <x v="1"/>
    <x v="2"/>
    <x v="3"/>
  </r>
  <r>
    <x v="565"/>
    <x v="258"/>
    <d v="2023-11-11T00:00:00"/>
    <s v="12/17/2024"/>
    <x v="12"/>
    <m/>
    <n v="14"/>
    <s v="17-34"/>
    <x v="0"/>
    <x v="2"/>
    <x v="2"/>
    <n v="32"/>
    <x v="5"/>
    <n v="3"/>
    <n v="4"/>
    <b v="0"/>
    <n v="385"/>
    <n v="106"/>
    <n v="491"/>
    <x v="2"/>
    <x v="2"/>
    <x v="3"/>
    <n v="75"/>
    <x v="1"/>
    <n v="3.7"/>
    <b v="0"/>
    <x v="0"/>
    <x v="0"/>
    <n v="1610"/>
    <x v="1"/>
    <x v="3"/>
    <x v="0"/>
    <x v="0"/>
  </r>
  <r>
    <x v="566"/>
    <x v="42"/>
    <s v="10/24/2024"/>
    <d v="2024-10-12T00:00:00"/>
    <x v="15"/>
    <m/>
    <n v="80"/>
    <s v="51-119"/>
    <x v="2"/>
    <x v="0"/>
    <x v="0"/>
    <n v="48"/>
    <x v="2"/>
    <n v="1"/>
    <n v="4"/>
    <b v="0"/>
    <n v="484"/>
    <n v="131"/>
    <n v="615"/>
    <x v="3"/>
    <x v="3"/>
    <x v="4"/>
    <n v="68"/>
    <x v="1"/>
    <n v="4"/>
    <b v="0"/>
    <x v="0"/>
    <x v="0"/>
    <n v="1535"/>
    <x v="1"/>
    <x v="2"/>
    <x v="2"/>
    <x v="3"/>
  </r>
  <r>
    <x v="567"/>
    <x v="259"/>
    <d v="2023-08-12T00:00:00"/>
    <s v="11/23/2024"/>
    <x v="16"/>
    <m/>
    <n v="38"/>
    <s v="34-51"/>
    <x v="2"/>
    <x v="0"/>
    <x v="0"/>
    <n v="141"/>
    <x v="0"/>
    <n v="4"/>
    <n v="2"/>
    <b v="1"/>
    <n v="379"/>
    <n v="35"/>
    <n v="414"/>
    <x v="1"/>
    <x v="3"/>
    <x v="0"/>
    <n v="29"/>
    <x v="2"/>
    <n v="4.9000000000000004"/>
    <b v="1"/>
    <x v="1"/>
    <x v="0"/>
    <n v="3840"/>
    <x v="3"/>
    <x v="4"/>
    <x v="3"/>
    <x v="0"/>
  </r>
  <r>
    <x v="568"/>
    <x v="141"/>
    <d v="2024-07-06T00:00:00"/>
    <s v="11/24/2024"/>
    <x v="17"/>
    <m/>
    <n v="37"/>
    <s v="34-51"/>
    <x v="2"/>
    <x v="0"/>
    <x v="0"/>
    <n v="368"/>
    <x v="4"/>
    <n v="5"/>
    <n v="1"/>
    <b v="0"/>
    <n v="481"/>
    <n v="58"/>
    <n v="539"/>
    <x v="6"/>
    <x v="3"/>
    <x v="1"/>
    <n v="97"/>
    <x v="0"/>
    <n v="4"/>
    <b v="0"/>
    <x v="0"/>
    <x v="0"/>
    <n v="1108"/>
    <x v="1"/>
    <x v="1"/>
    <x v="1"/>
    <x v="1"/>
  </r>
  <r>
    <x v="569"/>
    <x v="237"/>
    <s v="2/28/2024"/>
    <s v="11/21/2024"/>
    <x v="8"/>
    <m/>
    <n v="40"/>
    <s v="34-51"/>
    <x v="2"/>
    <x v="0"/>
    <x v="0"/>
    <n v="227"/>
    <x v="5"/>
    <n v="5"/>
    <n v="2"/>
    <b v="1"/>
    <n v="969"/>
    <n v="175"/>
    <n v="1144"/>
    <x v="2"/>
    <x v="2"/>
    <x v="3"/>
    <n v="11"/>
    <x v="3"/>
    <n v="5"/>
    <b v="0"/>
    <x v="0"/>
    <x v="0"/>
    <n v="4510"/>
    <x v="4"/>
    <x v="2"/>
    <x v="0"/>
    <x v="1"/>
  </r>
  <r>
    <x v="570"/>
    <x v="37"/>
    <s v="11/20/2023"/>
    <s v="12/13/2024"/>
    <x v="12"/>
    <m/>
    <n v="18"/>
    <s v="17-34"/>
    <x v="0"/>
    <x v="0"/>
    <x v="0"/>
    <n v="484"/>
    <x v="3"/>
    <n v="5"/>
    <n v="2"/>
    <b v="1"/>
    <n v="52"/>
    <n v="151"/>
    <n v="203"/>
    <x v="6"/>
    <x v="0"/>
    <x v="5"/>
    <n v="15"/>
    <x v="3"/>
    <n v="3.1"/>
    <b v="0"/>
    <x v="0"/>
    <x v="0"/>
    <n v="1042"/>
    <x v="1"/>
    <x v="4"/>
    <x v="2"/>
    <x v="0"/>
  </r>
  <r>
    <x v="571"/>
    <x v="43"/>
    <s v="9/18/2024"/>
    <d v="2024-09-12T00:00:00"/>
    <x v="9"/>
    <m/>
    <n v="110"/>
    <s v="51-119"/>
    <x v="2"/>
    <x v="2"/>
    <x v="2"/>
    <n v="14"/>
    <x v="1"/>
    <n v="4"/>
    <n v="2"/>
    <b v="1"/>
    <n v="57"/>
    <n v="175"/>
    <n v="232"/>
    <x v="5"/>
    <x v="1"/>
    <x v="5"/>
    <n v="41"/>
    <x v="2"/>
    <n v="3.4"/>
    <b v="1"/>
    <x v="1"/>
    <x v="0"/>
    <n v="2175"/>
    <x v="0"/>
    <x v="3"/>
    <x v="2"/>
    <x v="1"/>
  </r>
  <r>
    <x v="572"/>
    <x v="58"/>
    <s v="7/15/2024"/>
    <s v="12/15/2024"/>
    <x v="17"/>
    <m/>
    <n v="16"/>
    <s v="17-34"/>
    <x v="0"/>
    <x v="1"/>
    <x v="1"/>
    <n v="328"/>
    <x v="5"/>
    <n v="2"/>
    <n v="2"/>
    <b v="1"/>
    <n v="415"/>
    <n v="162"/>
    <n v="577"/>
    <x v="2"/>
    <x v="0"/>
    <x v="5"/>
    <n v="19"/>
    <x v="3"/>
    <n v="4.4000000000000004"/>
    <b v="1"/>
    <x v="1"/>
    <x v="0"/>
    <n v="1311"/>
    <x v="1"/>
    <x v="0"/>
    <x v="0"/>
    <x v="2"/>
  </r>
  <r>
    <x v="573"/>
    <x v="158"/>
    <s v="8/13/2024"/>
    <s v="11/29/2024"/>
    <x v="6"/>
    <m/>
    <n v="32"/>
    <s v="17-34"/>
    <x v="0"/>
    <x v="1"/>
    <x v="1"/>
    <n v="279"/>
    <x v="6"/>
    <n v="5"/>
    <n v="5"/>
    <b v="1"/>
    <n v="285"/>
    <n v="92"/>
    <n v="377"/>
    <x v="1"/>
    <x v="3"/>
    <x v="2"/>
    <n v="81"/>
    <x v="0"/>
    <n v="4.7"/>
    <b v="1"/>
    <x v="1"/>
    <x v="0"/>
    <n v="4201"/>
    <x v="4"/>
    <x v="3"/>
    <x v="4"/>
    <x v="0"/>
  </r>
  <r>
    <x v="574"/>
    <x v="37"/>
    <s v="10/18/2024"/>
    <d v="2024-03-12T00:00:00"/>
    <x v="15"/>
    <m/>
    <n v="294"/>
    <s v="119-357"/>
    <x v="1"/>
    <x v="0"/>
    <x v="0"/>
    <n v="158"/>
    <x v="0"/>
    <n v="2"/>
    <n v="5"/>
    <b v="1"/>
    <n v="861"/>
    <n v="125"/>
    <n v="986"/>
    <x v="6"/>
    <x v="2"/>
    <x v="4"/>
    <n v="95"/>
    <x v="0"/>
    <n v="4.4000000000000004"/>
    <b v="1"/>
    <x v="1"/>
    <x v="0"/>
    <n v="513"/>
    <x v="2"/>
    <x v="3"/>
    <x v="2"/>
    <x v="0"/>
  </r>
  <r>
    <x v="575"/>
    <x v="0"/>
    <s v="7/28/2023"/>
    <d v="2024-02-12T00:00:00"/>
    <x v="10"/>
    <m/>
    <n v="323"/>
    <s v="119-357"/>
    <x v="1"/>
    <x v="0"/>
    <x v="0"/>
    <n v="422"/>
    <x v="2"/>
    <n v="3"/>
    <n v="5"/>
    <b v="0"/>
    <n v="399"/>
    <n v="27"/>
    <n v="426"/>
    <x v="6"/>
    <x v="2"/>
    <x v="4"/>
    <n v="12"/>
    <x v="3"/>
    <n v="4.4000000000000004"/>
    <b v="1"/>
    <x v="1"/>
    <x v="0"/>
    <n v="1330"/>
    <x v="1"/>
    <x v="0"/>
    <x v="2"/>
    <x v="3"/>
  </r>
  <r>
    <x v="576"/>
    <x v="54"/>
    <d v="2023-03-01T00:00:00"/>
    <s v="11/29/2024"/>
    <x v="1"/>
    <m/>
    <n v="32"/>
    <s v="17-34"/>
    <x v="0"/>
    <x v="0"/>
    <x v="0"/>
    <n v="235"/>
    <x v="4"/>
    <n v="1"/>
    <n v="2"/>
    <b v="0"/>
    <n v="765"/>
    <n v="159"/>
    <n v="924"/>
    <x v="2"/>
    <x v="2"/>
    <x v="0"/>
    <n v="77"/>
    <x v="0"/>
    <n v="4.2"/>
    <b v="0"/>
    <x v="0"/>
    <x v="0"/>
    <n v="3689"/>
    <x v="3"/>
    <x v="2"/>
    <x v="3"/>
    <x v="1"/>
  </r>
  <r>
    <x v="577"/>
    <x v="107"/>
    <s v="12/31/2023"/>
    <d v="2024-08-12T00:00:00"/>
    <x v="21"/>
    <m/>
    <n v="141"/>
    <s v="119-357"/>
    <x v="1"/>
    <x v="1"/>
    <x v="1"/>
    <n v="331"/>
    <x v="6"/>
    <n v="1"/>
    <n v="2"/>
    <b v="0"/>
    <n v="667"/>
    <n v="43"/>
    <n v="710"/>
    <x v="4"/>
    <x v="1"/>
    <x v="2"/>
    <n v="55"/>
    <x v="1"/>
    <n v="3.5"/>
    <b v="0"/>
    <x v="0"/>
    <x v="0"/>
    <n v="670"/>
    <x v="2"/>
    <x v="4"/>
    <x v="2"/>
    <x v="3"/>
  </r>
  <r>
    <x v="578"/>
    <x v="260"/>
    <s v="8/29/2024"/>
    <d v="2024-09-12T00:00:00"/>
    <x v="6"/>
    <m/>
    <n v="110"/>
    <s v="51-119"/>
    <x v="2"/>
    <x v="1"/>
    <x v="1"/>
    <n v="148"/>
    <x v="3"/>
    <n v="4"/>
    <n v="1"/>
    <b v="1"/>
    <n v="409"/>
    <n v="38"/>
    <n v="447"/>
    <x v="6"/>
    <x v="2"/>
    <x v="4"/>
    <n v="37"/>
    <x v="2"/>
    <n v="3.1"/>
    <b v="1"/>
    <x v="1"/>
    <x v="0"/>
    <n v="544"/>
    <x v="2"/>
    <x v="2"/>
    <x v="0"/>
    <x v="1"/>
  </r>
  <r>
    <x v="579"/>
    <x v="261"/>
    <s v="6/23/2023"/>
    <s v="11/19/2024"/>
    <x v="4"/>
    <m/>
    <n v="42"/>
    <s v="34-51"/>
    <x v="2"/>
    <x v="0"/>
    <x v="0"/>
    <n v="198"/>
    <x v="4"/>
    <n v="4"/>
    <n v="3"/>
    <b v="0"/>
    <n v="202"/>
    <n v="26"/>
    <n v="228"/>
    <x v="1"/>
    <x v="3"/>
    <x v="5"/>
    <n v="52"/>
    <x v="1"/>
    <n v="4.8"/>
    <b v="0"/>
    <x v="0"/>
    <x v="0"/>
    <n v="1392"/>
    <x v="1"/>
    <x v="3"/>
    <x v="1"/>
    <x v="3"/>
  </r>
  <r>
    <x v="580"/>
    <x v="46"/>
    <s v="5/19/2023"/>
    <d v="2024-03-12T00:00:00"/>
    <x v="0"/>
    <m/>
    <n v="294"/>
    <s v="119-357"/>
    <x v="1"/>
    <x v="2"/>
    <x v="2"/>
    <n v="81"/>
    <x v="4"/>
    <n v="3"/>
    <n v="4"/>
    <b v="0"/>
    <n v="208"/>
    <n v="144"/>
    <n v="352"/>
    <x v="6"/>
    <x v="1"/>
    <x v="4"/>
    <n v="12"/>
    <x v="3"/>
    <n v="4.5999999999999996"/>
    <b v="0"/>
    <x v="0"/>
    <x v="0"/>
    <n v="3199"/>
    <x v="3"/>
    <x v="4"/>
    <x v="1"/>
    <x v="2"/>
  </r>
  <r>
    <x v="581"/>
    <x v="63"/>
    <d v="2023-05-05T00:00:00"/>
    <s v="11/23/2024"/>
    <x v="0"/>
    <m/>
    <n v="38"/>
    <s v="34-51"/>
    <x v="2"/>
    <x v="1"/>
    <x v="1"/>
    <n v="131"/>
    <x v="4"/>
    <n v="3"/>
    <n v="3"/>
    <b v="1"/>
    <n v="382"/>
    <n v="50"/>
    <n v="432"/>
    <x v="5"/>
    <x v="2"/>
    <x v="3"/>
    <n v="47"/>
    <x v="2"/>
    <n v="4.8"/>
    <b v="0"/>
    <x v="0"/>
    <x v="0"/>
    <n v="4204"/>
    <x v="4"/>
    <x v="3"/>
    <x v="1"/>
    <x v="2"/>
  </r>
  <r>
    <x v="582"/>
    <x v="262"/>
    <s v="3/19/2024"/>
    <s v="11/23/2024"/>
    <x v="14"/>
    <m/>
    <n v="38"/>
    <s v="34-51"/>
    <x v="2"/>
    <x v="2"/>
    <x v="2"/>
    <n v="210"/>
    <x v="3"/>
    <n v="3"/>
    <n v="4"/>
    <b v="0"/>
    <n v="666"/>
    <n v="164"/>
    <n v="830"/>
    <x v="0"/>
    <x v="0"/>
    <x v="2"/>
    <n v="38"/>
    <x v="2"/>
    <n v="4.2"/>
    <b v="0"/>
    <x v="0"/>
    <x v="0"/>
    <n v="1461"/>
    <x v="1"/>
    <x v="2"/>
    <x v="4"/>
    <x v="0"/>
  </r>
  <r>
    <x v="583"/>
    <x v="186"/>
    <s v="6/17/2024"/>
    <s v="12/16/2024"/>
    <x v="11"/>
    <m/>
    <n v="15"/>
    <s v="17-34"/>
    <x v="0"/>
    <x v="2"/>
    <x v="2"/>
    <n v="301"/>
    <x v="3"/>
    <n v="2"/>
    <n v="1"/>
    <b v="1"/>
    <n v="855"/>
    <n v="46"/>
    <n v="901"/>
    <x v="3"/>
    <x v="3"/>
    <x v="3"/>
    <n v="26"/>
    <x v="2"/>
    <n v="4.4000000000000004"/>
    <b v="0"/>
    <x v="0"/>
    <x v="0"/>
    <n v="658"/>
    <x v="2"/>
    <x v="0"/>
    <x v="0"/>
    <x v="0"/>
  </r>
  <r>
    <x v="584"/>
    <x v="263"/>
    <d v="2023-03-03T00:00:00"/>
    <s v="12/16/2024"/>
    <x v="1"/>
    <m/>
    <n v="15"/>
    <s v="17-34"/>
    <x v="0"/>
    <x v="0"/>
    <x v="0"/>
    <n v="466"/>
    <x v="6"/>
    <n v="4"/>
    <n v="1"/>
    <b v="1"/>
    <n v="592"/>
    <n v="67"/>
    <n v="659"/>
    <x v="6"/>
    <x v="1"/>
    <x v="5"/>
    <n v="81"/>
    <x v="0"/>
    <n v="4.8"/>
    <b v="0"/>
    <x v="0"/>
    <x v="0"/>
    <n v="423"/>
    <x v="2"/>
    <x v="1"/>
    <x v="3"/>
    <x v="2"/>
  </r>
  <r>
    <x v="585"/>
    <x v="136"/>
    <s v="1/17/2024"/>
    <s v="11/26/2024"/>
    <x v="13"/>
    <m/>
    <n v="35"/>
    <s v="34-51"/>
    <x v="0"/>
    <x v="2"/>
    <x v="2"/>
    <n v="336"/>
    <x v="4"/>
    <n v="5"/>
    <n v="2"/>
    <b v="0"/>
    <n v="546"/>
    <n v="16"/>
    <n v="562"/>
    <x v="3"/>
    <x v="0"/>
    <x v="4"/>
    <n v="31"/>
    <x v="2"/>
    <n v="3.6"/>
    <b v="1"/>
    <x v="1"/>
    <x v="0"/>
    <n v="2824"/>
    <x v="0"/>
    <x v="0"/>
    <x v="4"/>
    <x v="3"/>
  </r>
  <r>
    <x v="586"/>
    <x v="193"/>
    <s v="7/29/2023"/>
    <d v="2024-11-12T00:00:00"/>
    <x v="10"/>
    <m/>
    <n v="49"/>
    <s v="34-51"/>
    <x v="2"/>
    <x v="1"/>
    <x v="1"/>
    <n v="280"/>
    <x v="5"/>
    <n v="4"/>
    <n v="3"/>
    <b v="0"/>
    <n v="633"/>
    <n v="83"/>
    <n v="716"/>
    <x v="0"/>
    <x v="0"/>
    <x v="2"/>
    <n v="49"/>
    <x v="2"/>
    <n v="3.3"/>
    <b v="0"/>
    <x v="0"/>
    <x v="0"/>
    <n v="2657"/>
    <x v="0"/>
    <x v="2"/>
    <x v="4"/>
    <x v="3"/>
  </r>
  <r>
    <x v="587"/>
    <x v="57"/>
    <s v="5/18/2023"/>
    <s v="12/14/2024"/>
    <x v="0"/>
    <m/>
    <n v="17"/>
    <s v="17-34"/>
    <x v="0"/>
    <x v="2"/>
    <x v="2"/>
    <n v="495"/>
    <x v="0"/>
    <n v="3"/>
    <n v="2"/>
    <b v="1"/>
    <n v="883"/>
    <n v="60"/>
    <n v="943"/>
    <x v="4"/>
    <x v="3"/>
    <x v="4"/>
    <n v="10"/>
    <x v="3"/>
    <n v="4.5"/>
    <b v="0"/>
    <x v="0"/>
    <x v="0"/>
    <n v="2213"/>
    <x v="0"/>
    <x v="4"/>
    <x v="4"/>
    <x v="1"/>
  </r>
  <r>
    <x v="588"/>
    <x v="91"/>
    <s v="5/14/2024"/>
    <d v="2024-12-12T00:00:00"/>
    <x v="7"/>
    <m/>
    <n v="19"/>
    <s v="17-34"/>
    <x v="0"/>
    <x v="1"/>
    <x v="1"/>
    <n v="144"/>
    <x v="3"/>
    <n v="5"/>
    <n v="6"/>
    <b v="0"/>
    <n v="235"/>
    <n v="88"/>
    <n v="323"/>
    <x v="3"/>
    <x v="0"/>
    <x v="0"/>
    <n v="18"/>
    <x v="3"/>
    <n v="3.1"/>
    <b v="1"/>
    <x v="1"/>
    <x v="0"/>
    <n v="3455"/>
    <x v="3"/>
    <x v="3"/>
    <x v="2"/>
    <x v="2"/>
  </r>
  <r>
    <x v="589"/>
    <x v="84"/>
    <d v="2023-02-03T00:00:00"/>
    <d v="2024-02-12T00:00:00"/>
    <x v="2"/>
    <m/>
    <n v="323"/>
    <s v="119-357"/>
    <x v="1"/>
    <x v="0"/>
    <x v="0"/>
    <n v="165"/>
    <x v="6"/>
    <n v="5"/>
    <n v="4"/>
    <b v="0"/>
    <n v="267"/>
    <n v="146"/>
    <n v="413"/>
    <x v="0"/>
    <x v="2"/>
    <x v="3"/>
    <n v="34"/>
    <x v="2"/>
    <n v="4.2"/>
    <b v="1"/>
    <x v="1"/>
    <x v="0"/>
    <n v="3334"/>
    <x v="3"/>
    <x v="4"/>
    <x v="1"/>
    <x v="1"/>
  </r>
  <r>
    <x v="590"/>
    <x v="237"/>
    <s v="8/23/2023"/>
    <s v="12/16/2024"/>
    <x v="16"/>
    <m/>
    <n v="15"/>
    <s v="17-34"/>
    <x v="0"/>
    <x v="1"/>
    <x v="1"/>
    <n v="479"/>
    <x v="3"/>
    <n v="5"/>
    <n v="2"/>
    <b v="0"/>
    <n v="710"/>
    <n v="68"/>
    <n v="778"/>
    <x v="5"/>
    <x v="3"/>
    <x v="5"/>
    <n v="54"/>
    <x v="1"/>
    <n v="4.5999999999999996"/>
    <b v="0"/>
    <x v="0"/>
    <x v="0"/>
    <n v="105"/>
    <x v="2"/>
    <x v="4"/>
    <x v="3"/>
    <x v="3"/>
  </r>
  <r>
    <x v="591"/>
    <x v="209"/>
    <s v="2/26/2024"/>
    <s v="11/24/2024"/>
    <x v="8"/>
    <m/>
    <n v="37"/>
    <s v="34-51"/>
    <x v="2"/>
    <x v="1"/>
    <x v="1"/>
    <n v="285"/>
    <x v="5"/>
    <n v="2"/>
    <n v="4"/>
    <b v="0"/>
    <n v="805"/>
    <n v="42"/>
    <n v="847"/>
    <x v="2"/>
    <x v="1"/>
    <x v="0"/>
    <n v="90"/>
    <x v="0"/>
    <n v="4.5"/>
    <b v="0"/>
    <x v="0"/>
    <x v="0"/>
    <n v="1404"/>
    <x v="1"/>
    <x v="0"/>
    <x v="3"/>
    <x v="2"/>
  </r>
  <r>
    <x v="592"/>
    <x v="264"/>
    <s v="8/31/2023"/>
    <s v="11/29/2024"/>
    <x v="16"/>
    <m/>
    <n v="32"/>
    <s v="17-34"/>
    <x v="0"/>
    <x v="1"/>
    <x v="1"/>
    <n v="93"/>
    <x v="1"/>
    <n v="4"/>
    <n v="6"/>
    <b v="0"/>
    <n v="209"/>
    <n v="151"/>
    <n v="360"/>
    <x v="3"/>
    <x v="2"/>
    <x v="4"/>
    <n v="74"/>
    <x v="1"/>
    <n v="3"/>
    <b v="0"/>
    <x v="0"/>
    <x v="0"/>
    <n v="1017"/>
    <x v="1"/>
    <x v="2"/>
    <x v="4"/>
    <x v="2"/>
  </r>
  <r>
    <x v="593"/>
    <x v="23"/>
    <s v="1/19/2023"/>
    <s v="11/25/2024"/>
    <x v="3"/>
    <m/>
    <n v="36"/>
    <s v="34-51"/>
    <x v="2"/>
    <x v="2"/>
    <x v="2"/>
    <n v="299"/>
    <x v="4"/>
    <n v="5"/>
    <n v="2"/>
    <b v="0"/>
    <n v="803"/>
    <n v="197"/>
    <n v="1000"/>
    <x v="4"/>
    <x v="3"/>
    <x v="5"/>
    <n v="58"/>
    <x v="1"/>
    <n v="4.8"/>
    <b v="0"/>
    <x v="0"/>
    <x v="0"/>
    <n v="2812"/>
    <x v="0"/>
    <x v="1"/>
    <x v="1"/>
    <x v="1"/>
  </r>
  <r>
    <x v="594"/>
    <x v="8"/>
    <d v="2024-09-01T00:00:00"/>
    <s v="11/23/2024"/>
    <x v="9"/>
    <m/>
    <n v="38"/>
    <s v="34-51"/>
    <x v="2"/>
    <x v="2"/>
    <x v="2"/>
    <n v="10"/>
    <x v="3"/>
    <n v="4"/>
    <n v="6"/>
    <b v="1"/>
    <n v="236"/>
    <n v="183"/>
    <n v="419"/>
    <x v="3"/>
    <x v="2"/>
    <x v="4"/>
    <n v="86"/>
    <x v="0"/>
    <n v="3.8"/>
    <b v="0"/>
    <x v="0"/>
    <x v="0"/>
    <n v="959"/>
    <x v="2"/>
    <x v="0"/>
    <x v="3"/>
    <x v="0"/>
  </r>
  <r>
    <x v="595"/>
    <x v="27"/>
    <d v="2023-07-05T00:00:00"/>
    <d v="2024-10-12T00:00:00"/>
    <x v="10"/>
    <m/>
    <n v="80"/>
    <s v="51-119"/>
    <x v="2"/>
    <x v="1"/>
    <x v="1"/>
    <n v="82"/>
    <x v="3"/>
    <n v="4"/>
    <n v="3"/>
    <b v="1"/>
    <n v="264"/>
    <n v="115"/>
    <n v="379"/>
    <x v="3"/>
    <x v="3"/>
    <x v="5"/>
    <n v="30"/>
    <x v="2"/>
    <n v="4.7"/>
    <b v="1"/>
    <x v="1"/>
    <x v="0"/>
    <n v="1870"/>
    <x v="1"/>
    <x v="2"/>
    <x v="2"/>
    <x v="3"/>
  </r>
  <r>
    <x v="596"/>
    <x v="59"/>
    <s v="3/21/2024"/>
    <d v="2024-10-12T00:00:00"/>
    <x v="14"/>
    <m/>
    <n v="80"/>
    <s v="51-119"/>
    <x v="2"/>
    <x v="1"/>
    <x v="1"/>
    <n v="27"/>
    <x v="0"/>
    <n v="3"/>
    <n v="6"/>
    <b v="1"/>
    <n v="767"/>
    <n v="5"/>
    <n v="772"/>
    <x v="4"/>
    <x v="1"/>
    <x v="5"/>
    <n v="69"/>
    <x v="1"/>
    <n v="3.2"/>
    <b v="1"/>
    <x v="1"/>
    <x v="0"/>
    <n v="2984"/>
    <x v="0"/>
    <x v="2"/>
    <x v="3"/>
    <x v="3"/>
  </r>
  <r>
    <x v="597"/>
    <x v="47"/>
    <s v="4/29/2024"/>
    <d v="2024-01-12T00:00:00"/>
    <x v="24"/>
    <m/>
    <n v="354"/>
    <s v="119-357"/>
    <x v="1"/>
    <x v="0"/>
    <x v="0"/>
    <n v="105"/>
    <x v="2"/>
    <n v="2"/>
    <n v="1"/>
    <b v="1"/>
    <n v="247"/>
    <n v="104"/>
    <n v="351"/>
    <x v="6"/>
    <x v="0"/>
    <x v="3"/>
    <n v="19"/>
    <x v="3"/>
    <n v="3.2"/>
    <b v="1"/>
    <x v="1"/>
    <x v="0"/>
    <n v="3379"/>
    <x v="3"/>
    <x v="0"/>
    <x v="0"/>
    <x v="3"/>
  </r>
  <r>
    <x v="598"/>
    <x v="265"/>
    <d v="2023-12-10T00:00:00"/>
    <s v="11/24/2024"/>
    <x v="21"/>
    <m/>
    <n v="37"/>
    <s v="34-51"/>
    <x v="2"/>
    <x v="2"/>
    <x v="2"/>
    <n v="330"/>
    <x v="4"/>
    <n v="3"/>
    <n v="1"/>
    <b v="1"/>
    <n v="69"/>
    <n v="101"/>
    <n v="170"/>
    <x v="2"/>
    <x v="0"/>
    <x v="4"/>
    <n v="38"/>
    <x v="2"/>
    <n v="3"/>
    <b v="1"/>
    <x v="1"/>
    <x v="0"/>
    <n v="4990"/>
    <x v="4"/>
    <x v="1"/>
    <x v="4"/>
    <x v="1"/>
  </r>
  <r>
    <x v="599"/>
    <x v="183"/>
    <d v="2024-06-03T00:00:00"/>
    <d v="2024-10-12T00:00:00"/>
    <x v="11"/>
    <m/>
    <n v="80"/>
    <s v="51-119"/>
    <x v="2"/>
    <x v="1"/>
    <x v="1"/>
    <n v="462"/>
    <x v="3"/>
    <n v="2"/>
    <n v="4"/>
    <b v="1"/>
    <n v="958"/>
    <n v="153"/>
    <n v="1111"/>
    <x v="6"/>
    <x v="2"/>
    <x v="1"/>
    <n v="71"/>
    <x v="1"/>
    <n v="4.8"/>
    <b v="0"/>
    <x v="0"/>
    <x v="0"/>
    <n v="2554"/>
    <x v="0"/>
    <x v="2"/>
    <x v="0"/>
    <x v="1"/>
  </r>
  <r>
    <x v="600"/>
    <x v="248"/>
    <s v="11/30/2023"/>
    <s v="12/15/2024"/>
    <x v="12"/>
    <m/>
    <n v="16"/>
    <s v="17-34"/>
    <x v="0"/>
    <x v="2"/>
    <x v="2"/>
    <n v="250"/>
    <x v="0"/>
    <n v="4"/>
    <n v="6"/>
    <b v="0"/>
    <n v="271"/>
    <n v="50"/>
    <n v="321"/>
    <x v="5"/>
    <x v="3"/>
    <x v="0"/>
    <n v="34"/>
    <x v="2"/>
    <n v="4.7"/>
    <b v="0"/>
    <x v="0"/>
    <x v="0"/>
    <n v="4307"/>
    <x v="4"/>
    <x v="4"/>
    <x v="2"/>
    <x v="1"/>
  </r>
  <r>
    <x v="601"/>
    <x v="219"/>
    <d v="2023-07-07T00:00:00"/>
    <s v="11/19/2024"/>
    <x v="10"/>
    <m/>
    <n v="42"/>
    <s v="34-51"/>
    <x v="2"/>
    <x v="2"/>
    <x v="2"/>
    <n v="30"/>
    <x v="0"/>
    <n v="1"/>
    <n v="1"/>
    <b v="0"/>
    <n v="178"/>
    <n v="162"/>
    <n v="340"/>
    <x v="3"/>
    <x v="0"/>
    <x v="2"/>
    <n v="20"/>
    <x v="3"/>
    <n v="4.5999999999999996"/>
    <b v="1"/>
    <x v="1"/>
    <x v="0"/>
    <n v="3124"/>
    <x v="3"/>
    <x v="0"/>
    <x v="3"/>
    <x v="3"/>
  </r>
  <r>
    <x v="602"/>
    <x v="69"/>
    <d v="2024-08-05T00:00:00"/>
    <d v="2024-03-12T00:00:00"/>
    <x v="6"/>
    <m/>
    <n v="294"/>
    <s v="119-357"/>
    <x v="1"/>
    <x v="2"/>
    <x v="2"/>
    <n v="364"/>
    <x v="5"/>
    <n v="2"/>
    <n v="5"/>
    <b v="0"/>
    <n v="865"/>
    <n v="104"/>
    <n v="969"/>
    <x v="0"/>
    <x v="2"/>
    <x v="2"/>
    <n v="31"/>
    <x v="2"/>
    <n v="3.1"/>
    <b v="0"/>
    <x v="0"/>
    <x v="0"/>
    <n v="1261"/>
    <x v="1"/>
    <x v="0"/>
    <x v="0"/>
    <x v="0"/>
  </r>
  <r>
    <x v="603"/>
    <x v="266"/>
    <d v="2023-09-02T00:00:00"/>
    <d v="2024-06-12T00:00:00"/>
    <x v="5"/>
    <m/>
    <n v="202"/>
    <s v="119-357"/>
    <x v="1"/>
    <x v="2"/>
    <x v="2"/>
    <n v="404"/>
    <x v="5"/>
    <n v="2"/>
    <n v="2"/>
    <b v="0"/>
    <n v="257"/>
    <n v="113"/>
    <n v="370"/>
    <x v="5"/>
    <x v="2"/>
    <x v="2"/>
    <n v="60"/>
    <x v="1"/>
    <n v="3.8"/>
    <b v="0"/>
    <x v="0"/>
    <x v="0"/>
    <n v="1290"/>
    <x v="1"/>
    <x v="2"/>
    <x v="0"/>
    <x v="0"/>
  </r>
  <r>
    <x v="604"/>
    <x v="36"/>
    <d v="2024-02-05T00:00:00"/>
    <s v="11/25/2024"/>
    <x v="8"/>
    <m/>
    <n v="36"/>
    <s v="34-51"/>
    <x v="2"/>
    <x v="0"/>
    <x v="0"/>
    <n v="499"/>
    <x v="6"/>
    <n v="4"/>
    <n v="3"/>
    <b v="0"/>
    <n v="428"/>
    <n v="168"/>
    <n v="596"/>
    <x v="6"/>
    <x v="2"/>
    <x v="5"/>
    <n v="82"/>
    <x v="0"/>
    <n v="3.7"/>
    <b v="0"/>
    <x v="0"/>
    <x v="0"/>
    <n v="874"/>
    <x v="2"/>
    <x v="0"/>
    <x v="4"/>
    <x v="2"/>
  </r>
  <r>
    <x v="605"/>
    <x v="37"/>
    <s v="7/19/2024"/>
    <s v="12/16/2024"/>
    <x v="17"/>
    <m/>
    <n v="15"/>
    <s v="17-34"/>
    <x v="0"/>
    <x v="2"/>
    <x v="2"/>
    <n v="480"/>
    <x v="1"/>
    <n v="2"/>
    <n v="2"/>
    <b v="1"/>
    <n v="994"/>
    <n v="78"/>
    <n v="1072"/>
    <x v="5"/>
    <x v="2"/>
    <x v="2"/>
    <n v="39"/>
    <x v="2"/>
    <n v="4.3"/>
    <b v="1"/>
    <x v="1"/>
    <x v="0"/>
    <n v="1734"/>
    <x v="1"/>
    <x v="4"/>
    <x v="1"/>
    <x v="2"/>
  </r>
  <r>
    <x v="606"/>
    <x v="267"/>
    <d v="2024-09-01T00:00:00"/>
    <s v="11/29/2024"/>
    <x v="9"/>
    <m/>
    <n v="32"/>
    <s v="17-34"/>
    <x v="0"/>
    <x v="1"/>
    <x v="1"/>
    <n v="417"/>
    <x v="0"/>
    <n v="5"/>
    <n v="6"/>
    <b v="0"/>
    <n v="476"/>
    <n v="37"/>
    <n v="513"/>
    <x v="0"/>
    <x v="3"/>
    <x v="0"/>
    <n v="12"/>
    <x v="3"/>
    <n v="4.0999999999999996"/>
    <b v="1"/>
    <x v="1"/>
    <x v="0"/>
    <n v="2444"/>
    <x v="0"/>
    <x v="4"/>
    <x v="4"/>
    <x v="2"/>
  </r>
  <r>
    <x v="607"/>
    <x v="38"/>
    <s v="6/14/2023"/>
    <s v="12/14/2024"/>
    <x v="4"/>
    <m/>
    <n v="17"/>
    <s v="17-34"/>
    <x v="0"/>
    <x v="0"/>
    <x v="0"/>
    <n v="215"/>
    <x v="5"/>
    <n v="5"/>
    <n v="4"/>
    <b v="1"/>
    <n v="150"/>
    <n v="57"/>
    <n v="207"/>
    <x v="2"/>
    <x v="0"/>
    <x v="0"/>
    <n v="76"/>
    <x v="0"/>
    <n v="4.5"/>
    <b v="0"/>
    <x v="0"/>
    <x v="0"/>
    <n v="1529"/>
    <x v="1"/>
    <x v="0"/>
    <x v="0"/>
    <x v="0"/>
  </r>
  <r>
    <x v="608"/>
    <x v="127"/>
    <s v="12/21/2023"/>
    <d v="2024-06-12T00:00:00"/>
    <x v="21"/>
    <m/>
    <n v="202"/>
    <s v="119-357"/>
    <x v="1"/>
    <x v="0"/>
    <x v="0"/>
    <n v="234"/>
    <x v="0"/>
    <n v="2"/>
    <n v="6"/>
    <b v="1"/>
    <n v="580"/>
    <n v="149"/>
    <n v="729"/>
    <x v="2"/>
    <x v="0"/>
    <x v="5"/>
    <n v="31"/>
    <x v="2"/>
    <n v="3.8"/>
    <b v="1"/>
    <x v="1"/>
    <x v="0"/>
    <n v="1976"/>
    <x v="1"/>
    <x v="3"/>
    <x v="4"/>
    <x v="0"/>
  </r>
  <r>
    <x v="609"/>
    <x v="38"/>
    <d v="2024-02-11T00:00:00"/>
    <s v="12/17/2024"/>
    <x v="8"/>
    <m/>
    <n v="14"/>
    <s v="17-34"/>
    <x v="0"/>
    <x v="0"/>
    <x v="0"/>
    <n v="103"/>
    <x v="0"/>
    <n v="2"/>
    <n v="6"/>
    <b v="0"/>
    <n v="284"/>
    <n v="84"/>
    <n v="368"/>
    <x v="6"/>
    <x v="0"/>
    <x v="4"/>
    <n v="30"/>
    <x v="2"/>
    <n v="4"/>
    <b v="0"/>
    <x v="0"/>
    <x v="0"/>
    <n v="3452"/>
    <x v="3"/>
    <x v="0"/>
    <x v="4"/>
    <x v="3"/>
  </r>
  <r>
    <x v="610"/>
    <x v="2"/>
    <s v="5/29/2023"/>
    <s v="12/18/2024"/>
    <x v="0"/>
    <m/>
    <n v="13"/>
    <s v="17-34"/>
    <x v="0"/>
    <x v="2"/>
    <x v="2"/>
    <n v="191"/>
    <x v="3"/>
    <n v="5"/>
    <n v="1"/>
    <b v="0"/>
    <n v="688"/>
    <n v="192"/>
    <n v="880"/>
    <x v="0"/>
    <x v="0"/>
    <x v="0"/>
    <n v="71"/>
    <x v="1"/>
    <n v="4"/>
    <b v="0"/>
    <x v="0"/>
    <x v="0"/>
    <n v="2610"/>
    <x v="0"/>
    <x v="2"/>
    <x v="2"/>
    <x v="2"/>
  </r>
  <r>
    <x v="611"/>
    <x v="154"/>
    <s v="12/15/2023"/>
    <s v="12/15/2024"/>
    <x v="21"/>
    <m/>
    <n v="16"/>
    <s v="17-34"/>
    <x v="0"/>
    <x v="1"/>
    <x v="1"/>
    <n v="82"/>
    <x v="1"/>
    <n v="5"/>
    <n v="1"/>
    <b v="1"/>
    <n v="93"/>
    <n v="46"/>
    <n v="139"/>
    <x v="1"/>
    <x v="0"/>
    <x v="1"/>
    <n v="41"/>
    <x v="2"/>
    <n v="4.7"/>
    <b v="1"/>
    <x v="1"/>
    <x v="0"/>
    <n v="3152"/>
    <x v="3"/>
    <x v="0"/>
    <x v="1"/>
    <x v="1"/>
  </r>
  <r>
    <x v="612"/>
    <x v="268"/>
    <d v="2024-04-04T00:00:00"/>
    <s v="12/15/2024"/>
    <x v="24"/>
    <m/>
    <n v="16"/>
    <s v="17-34"/>
    <x v="0"/>
    <x v="1"/>
    <x v="1"/>
    <n v="468"/>
    <x v="3"/>
    <n v="5"/>
    <n v="6"/>
    <b v="1"/>
    <n v="799"/>
    <n v="44"/>
    <n v="843"/>
    <x v="3"/>
    <x v="0"/>
    <x v="3"/>
    <n v="98"/>
    <x v="0"/>
    <n v="4.9000000000000004"/>
    <b v="0"/>
    <x v="0"/>
    <x v="0"/>
    <n v="4963"/>
    <x v="4"/>
    <x v="4"/>
    <x v="2"/>
    <x v="1"/>
  </r>
  <r>
    <x v="613"/>
    <x v="250"/>
    <s v="6/20/2023"/>
    <d v="2024-03-12T00:00:00"/>
    <x v="4"/>
    <m/>
    <n v="294"/>
    <s v="119-357"/>
    <x v="1"/>
    <x v="1"/>
    <x v="1"/>
    <n v="366"/>
    <x v="6"/>
    <n v="4"/>
    <n v="3"/>
    <b v="0"/>
    <n v="327"/>
    <n v="1"/>
    <n v="328"/>
    <x v="2"/>
    <x v="1"/>
    <x v="0"/>
    <n v="56"/>
    <x v="1"/>
    <n v="3.6"/>
    <b v="1"/>
    <x v="1"/>
    <x v="0"/>
    <n v="3290"/>
    <x v="3"/>
    <x v="1"/>
    <x v="4"/>
    <x v="0"/>
  </r>
  <r>
    <x v="614"/>
    <x v="13"/>
    <d v="2024-12-10T00:00:00"/>
    <d v="2024-11-12T00:00:00"/>
    <x v="23"/>
    <m/>
    <n v="49"/>
    <s v="34-51"/>
    <x v="2"/>
    <x v="0"/>
    <x v="0"/>
    <n v="53"/>
    <x v="2"/>
    <n v="1"/>
    <n v="4"/>
    <b v="0"/>
    <n v="685"/>
    <n v="127"/>
    <n v="812"/>
    <x v="5"/>
    <x v="2"/>
    <x v="4"/>
    <n v="26"/>
    <x v="2"/>
    <n v="4.0999999999999996"/>
    <b v="1"/>
    <x v="1"/>
    <x v="0"/>
    <n v="2596"/>
    <x v="0"/>
    <x v="2"/>
    <x v="3"/>
    <x v="0"/>
  </r>
  <r>
    <x v="615"/>
    <x v="122"/>
    <d v="2023-05-04T00:00:00"/>
    <d v="2024-05-12T00:00:00"/>
    <x v="0"/>
    <m/>
    <n v="233"/>
    <s v="119-357"/>
    <x v="1"/>
    <x v="2"/>
    <x v="2"/>
    <n v="102"/>
    <x v="4"/>
    <n v="1"/>
    <n v="1"/>
    <b v="1"/>
    <n v="604"/>
    <n v="107"/>
    <n v="711"/>
    <x v="6"/>
    <x v="3"/>
    <x v="5"/>
    <n v="9"/>
    <x v="3"/>
    <n v="4.3"/>
    <b v="0"/>
    <x v="0"/>
    <x v="0"/>
    <n v="745"/>
    <x v="2"/>
    <x v="4"/>
    <x v="1"/>
    <x v="0"/>
  </r>
  <r>
    <x v="616"/>
    <x v="13"/>
    <s v="5/30/2024"/>
    <s v="11/28/2024"/>
    <x v="7"/>
    <m/>
    <n v="33"/>
    <s v="17-34"/>
    <x v="0"/>
    <x v="2"/>
    <x v="2"/>
    <n v="259"/>
    <x v="0"/>
    <n v="1"/>
    <n v="5"/>
    <b v="1"/>
    <n v="597"/>
    <n v="165"/>
    <n v="762"/>
    <x v="5"/>
    <x v="3"/>
    <x v="1"/>
    <n v="33"/>
    <x v="2"/>
    <n v="4.2"/>
    <b v="1"/>
    <x v="1"/>
    <x v="0"/>
    <n v="668"/>
    <x v="2"/>
    <x v="4"/>
    <x v="1"/>
    <x v="2"/>
  </r>
  <r>
    <x v="617"/>
    <x v="141"/>
    <d v="2024-12-09T00:00:00"/>
    <s v="12/16/2024"/>
    <x v="23"/>
    <m/>
    <n v="15"/>
    <s v="17-34"/>
    <x v="0"/>
    <x v="1"/>
    <x v="1"/>
    <n v="81"/>
    <x v="6"/>
    <n v="2"/>
    <n v="4"/>
    <b v="0"/>
    <n v="451"/>
    <n v="49"/>
    <n v="500"/>
    <x v="1"/>
    <x v="1"/>
    <x v="4"/>
    <n v="11"/>
    <x v="3"/>
    <n v="4.7"/>
    <b v="1"/>
    <x v="1"/>
    <x v="0"/>
    <n v="3282"/>
    <x v="3"/>
    <x v="4"/>
    <x v="0"/>
    <x v="0"/>
  </r>
  <r>
    <x v="618"/>
    <x v="269"/>
    <s v="10/25/2023"/>
    <s v="11/22/2024"/>
    <x v="22"/>
    <m/>
    <n v="39"/>
    <s v="34-51"/>
    <x v="2"/>
    <x v="1"/>
    <x v="1"/>
    <n v="135"/>
    <x v="0"/>
    <n v="4"/>
    <n v="6"/>
    <b v="0"/>
    <n v="50"/>
    <n v="15"/>
    <n v="65"/>
    <x v="1"/>
    <x v="2"/>
    <x v="5"/>
    <n v="91"/>
    <x v="0"/>
    <n v="4.4000000000000004"/>
    <b v="0"/>
    <x v="0"/>
    <x v="0"/>
    <n v="1510"/>
    <x v="1"/>
    <x v="2"/>
    <x v="4"/>
    <x v="0"/>
  </r>
  <r>
    <x v="619"/>
    <x v="47"/>
    <d v="2023-09-09T00:00:00"/>
    <s v="11/29/2024"/>
    <x v="5"/>
    <m/>
    <n v="32"/>
    <s v="17-34"/>
    <x v="0"/>
    <x v="1"/>
    <x v="1"/>
    <n v="465"/>
    <x v="5"/>
    <n v="2"/>
    <n v="3"/>
    <b v="1"/>
    <n v="987"/>
    <n v="91"/>
    <n v="1078"/>
    <x v="6"/>
    <x v="1"/>
    <x v="2"/>
    <n v="8"/>
    <x v="3"/>
    <n v="4.5999999999999996"/>
    <b v="1"/>
    <x v="1"/>
    <x v="0"/>
    <n v="1206"/>
    <x v="1"/>
    <x v="0"/>
    <x v="0"/>
    <x v="2"/>
  </r>
  <r>
    <x v="620"/>
    <x v="133"/>
    <s v="2/21/2023"/>
    <d v="2024-10-12T00:00:00"/>
    <x v="2"/>
    <m/>
    <n v="80"/>
    <s v="51-119"/>
    <x v="2"/>
    <x v="1"/>
    <x v="1"/>
    <n v="163"/>
    <x v="4"/>
    <n v="2"/>
    <n v="1"/>
    <b v="0"/>
    <n v="817"/>
    <n v="182"/>
    <n v="999"/>
    <x v="3"/>
    <x v="2"/>
    <x v="4"/>
    <n v="43"/>
    <x v="2"/>
    <n v="4.5999999999999996"/>
    <b v="1"/>
    <x v="1"/>
    <x v="0"/>
    <n v="168"/>
    <x v="2"/>
    <x v="3"/>
    <x v="4"/>
    <x v="3"/>
  </r>
  <r>
    <x v="621"/>
    <x v="268"/>
    <s v="4/14/2023"/>
    <d v="2024-11-12T00:00:00"/>
    <x v="18"/>
    <m/>
    <n v="49"/>
    <s v="34-51"/>
    <x v="2"/>
    <x v="1"/>
    <x v="1"/>
    <n v="321"/>
    <x v="5"/>
    <n v="1"/>
    <n v="6"/>
    <b v="1"/>
    <n v="361"/>
    <n v="12"/>
    <n v="373"/>
    <x v="3"/>
    <x v="3"/>
    <x v="1"/>
    <n v="72"/>
    <x v="1"/>
    <n v="4.9000000000000004"/>
    <b v="1"/>
    <x v="1"/>
    <x v="0"/>
    <n v="1303"/>
    <x v="1"/>
    <x v="4"/>
    <x v="2"/>
    <x v="0"/>
  </r>
  <r>
    <x v="622"/>
    <x v="2"/>
    <s v="4/17/2023"/>
    <s v="12/17/2024"/>
    <x v="18"/>
    <m/>
    <n v="14"/>
    <s v="17-34"/>
    <x v="0"/>
    <x v="0"/>
    <x v="0"/>
    <n v="212"/>
    <x v="6"/>
    <n v="5"/>
    <n v="5"/>
    <b v="0"/>
    <n v="146"/>
    <n v="147"/>
    <n v="293"/>
    <x v="2"/>
    <x v="1"/>
    <x v="5"/>
    <n v="23"/>
    <x v="3"/>
    <n v="3.4"/>
    <b v="0"/>
    <x v="0"/>
    <x v="0"/>
    <n v="1365"/>
    <x v="1"/>
    <x v="2"/>
    <x v="2"/>
    <x v="3"/>
  </r>
  <r>
    <x v="623"/>
    <x v="138"/>
    <s v="6/26/2024"/>
    <s v="12/18/2024"/>
    <x v="11"/>
    <m/>
    <n v="13"/>
    <s v="17-34"/>
    <x v="0"/>
    <x v="2"/>
    <x v="2"/>
    <n v="453"/>
    <x v="0"/>
    <n v="1"/>
    <n v="4"/>
    <b v="0"/>
    <n v="313"/>
    <n v="1"/>
    <n v="314"/>
    <x v="5"/>
    <x v="0"/>
    <x v="4"/>
    <n v="7"/>
    <x v="3"/>
    <n v="3.7"/>
    <b v="1"/>
    <x v="1"/>
    <x v="0"/>
    <n v="1563"/>
    <x v="1"/>
    <x v="2"/>
    <x v="1"/>
    <x v="2"/>
  </r>
  <r>
    <x v="624"/>
    <x v="13"/>
    <s v="7/17/2024"/>
    <s v="12/17/2024"/>
    <x v="17"/>
    <m/>
    <n v="14"/>
    <s v="17-34"/>
    <x v="0"/>
    <x v="1"/>
    <x v="1"/>
    <n v="34"/>
    <x v="5"/>
    <n v="1"/>
    <n v="1"/>
    <b v="0"/>
    <n v="80"/>
    <n v="71"/>
    <n v="151"/>
    <x v="1"/>
    <x v="2"/>
    <x v="1"/>
    <n v="55"/>
    <x v="1"/>
    <n v="3.6"/>
    <b v="0"/>
    <x v="0"/>
    <x v="0"/>
    <n v="1172"/>
    <x v="1"/>
    <x v="3"/>
    <x v="3"/>
    <x v="0"/>
  </r>
  <r>
    <x v="625"/>
    <x v="66"/>
    <d v="2024-08-04T00:00:00"/>
    <s v="12/15/2024"/>
    <x v="6"/>
    <m/>
    <n v="16"/>
    <s v="17-34"/>
    <x v="0"/>
    <x v="2"/>
    <x v="2"/>
    <n v="197"/>
    <x v="5"/>
    <n v="1"/>
    <n v="4"/>
    <b v="1"/>
    <n v="860"/>
    <n v="42"/>
    <n v="902"/>
    <x v="0"/>
    <x v="2"/>
    <x v="5"/>
    <n v="97"/>
    <x v="0"/>
    <n v="4"/>
    <b v="1"/>
    <x v="1"/>
    <x v="0"/>
    <n v="1704"/>
    <x v="1"/>
    <x v="4"/>
    <x v="0"/>
    <x v="3"/>
  </r>
  <r>
    <x v="626"/>
    <x v="270"/>
    <s v="4/25/2024"/>
    <d v="2024-01-12T00:00:00"/>
    <x v="24"/>
    <m/>
    <n v="354"/>
    <s v="119-357"/>
    <x v="1"/>
    <x v="2"/>
    <x v="2"/>
    <n v="361"/>
    <x v="5"/>
    <n v="5"/>
    <n v="3"/>
    <b v="1"/>
    <n v="67"/>
    <n v="66"/>
    <n v="133"/>
    <x v="3"/>
    <x v="0"/>
    <x v="1"/>
    <n v="3"/>
    <x v="3"/>
    <n v="3.7"/>
    <b v="1"/>
    <x v="1"/>
    <x v="0"/>
    <n v="4421"/>
    <x v="4"/>
    <x v="4"/>
    <x v="4"/>
    <x v="1"/>
  </r>
  <r>
    <x v="627"/>
    <x v="271"/>
    <d v="2023-04-12T00:00:00"/>
    <d v="2024-02-12T00:00:00"/>
    <x v="18"/>
    <m/>
    <n v="323"/>
    <s v="119-357"/>
    <x v="1"/>
    <x v="1"/>
    <x v="1"/>
    <n v="166"/>
    <x v="2"/>
    <n v="5"/>
    <n v="2"/>
    <b v="1"/>
    <n v="178"/>
    <n v="61"/>
    <n v="239"/>
    <x v="6"/>
    <x v="1"/>
    <x v="5"/>
    <n v="30"/>
    <x v="2"/>
    <n v="3.1"/>
    <b v="0"/>
    <x v="0"/>
    <x v="0"/>
    <n v="2964"/>
    <x v="0"/>
    <x v="0"/>
    <x v="2"/>
    <x v="0"/>
  </r>
  <r>
    <x v="628"/>
    <x v="153"/>
    <s v="11/20/2023"/>
    <s v="11/26/2024"/>
    <x v="12"/>
    <m/>
    <n v="35"/>
    <s v="34-51"/>
    <x v="0"/>
    <x v="0"/>
    <x v="0"/>
    <n v="168"/>
    <x v="3"/>
    <n v="3"/>
    <n v="1"/>
    <b v="0"/>
    <n v="113"/>
    <n v="85"/>
    <n v="198"/>
    <x v="2"/>
    <x v="3"/>
    <x v="3"/>
    <n v="52"/>
    <x v="1"/>
    <n v="4.7"/>
    <b v="0"/>
    <x v="0"/>
    <x v="0"/>
    <n v="1094"/>
    <x v="1"/>
    <x v="0"/>
    <x v="2"/>
    <x v="1"/>
  </r>
  <r>
    <x v="629"/>
    <x v="103"/>
    <d v="2024-06-07T00:00:00"/>
    <s v="11/22/2024"/>
    <x v="11"/>
    <m/>
    <n v="39"/>
    <s v="34-51"/>
    <x v="2"/>
    <x v="2"/>
    <x v="2"/>
    <n v="336"/>
    <x v="1"/>
    <n v="1"/>
    <n v="4"/>
    <b v="1"/>
    <n v="855"/>
    <n v="186"/>
    <n v="1041"/>
    <x v="1"/>
    <x v="0"/>
    <x v="2"/>
    <n v="54"/>
    <x v="1"/>
    <n v="3.6"/>
    <b v="0"/>
    <x v="0"/>
    <x v="0"/>
    <n v="3674"/>
    <x v="3"/>
    <x v="4"/>
    <x v="1"/>
    <x v="0"/>
  </r>
  <r>
    <x v="630"/>
    <x v="114"/>
    <s v="2/26/2024"/>
    <s v="12/14/2024"/>
    <x v="8"/>
    <m/>
    <n v="17"/>
    <s v="17-34"/>
    <x v="0"/>
    <x v="2"/>
    <x v="2"/>
    <n v="212"/>
    <x v="4"/>
    <n v="2"/>
    <n v="4"/>
    <b v="0"/>
    <n v="608"/>
    <n v="96"/>
    <n v="704"/>
    <x v="6"/>
    <x v="3"/>
    <x v="2"/>
    <n v="76"/>
    <x v="0"/>
    <n v="4"/>
    <b v="0"/>
    <x v="0"/>
    <x v="0"/>
    <n v="296"/>
    <x v="2"/>
    <x v="2"/>
    <x v="4"/>
    <x v="3"/>
  </r>
  <r>
    <x v="631"/>
    <x v="272"/>
    <s v="4/25/2023"/>
    <s v="11/23/2024"/>
    <x v="18"/>
    <m/>
    <n v="38"/>
    <s v="34-51"/>
    <x v="2"/>
    <x v="0"/>
    <x v="0"/>
    <n v="185"/>
    <x v="4"/>
    <n v="3"/>
    <n v="6"/>
    <b v="1"/>
    <n v="804"/>
    <n v="49"/>
    <n v="853"/>
    <x v="0"/>
    <x v="2"/>
    <x v="2"/>
    <n v="32"/>
    <x v="2"/>
    <n v="4.0999999999999996"/>
    <b v="0"/>
    <x v="0"/>
    <x v="0"/>
    <n v="4164"/>
    <x v="4"/>
    <x v="0"/>
    <x v="0"/>
    <x v="2"/>
  </r>
  <r>
    <x v="632"/>
    <x v="273"/>
    <d v="2024-07-01T00:00:00"/>
    <d v="2024-05-12T00:00:00"/>
    <x v="17"/>
    <m/>
    <n v="233"/>
    <s v="119-357"/>
    <x v="1"/>
    <x v="1"/>
    <x v="1"/>
    <n v="124"/>
    <x v="2"/>
    <n v="4"/>
    <n v="2"/>
    <b v="1"/>
    <n v="207"/>
    <n v="140"/>
    <n v="347"/>
    <x v="0"/>
    <x v="3"/>
    <x v="0"/>
    <n v="44"/>
    <x v="2"/>
    <n v="4.8"/>
    <b v="1"/>
    <x v="1"/>
    <x v="0"/>
    <n v="3349"/>
    <x v="3"/>
    <x v="3"/>
    <x v="3"/>
    <x v="1"/>
  </r>
  <r>
    <x v="633"/>
    <x v="110"/>
    <d v="2024-12-02T00:00:00"/>
    <d v="2024-05-12T00:00:00"/>
    <x v="23"/>
    <m/>
    <n v="233"/>
    <s v="119-357"/>
    <x v="1"/>
    <x v="2"/>
    <x v="2"/>
    <n v="256"/>
    <x v="0"/>
    <n v="1"/>
    <n v="1"/>
    <b v="0"/>
    <n v="118"/>
    <n v="104"/>
    <n v="222"/>
    <x v="4"/>
    <x v="1"/>
    <x v="2"/>
    <n v="8"/>
    <x v="3"/>
    <n v="3.5"/>
    <b v="0"/>
    <x v="0"/>
    <x v="0"/>
    <n v="2830"/>
    <x v="0"/>
    <x v="1"/>
    <x v="3"/>
    <x v="1"/>
  </r>
  <r>
    <x v="634"/>
    <x v="65"/>
    <s v="6/22/2024"/>
    <d v="2024-11-12T00:00:00"/>
    <x v="11"/>
    <m/>
    <n v="49"/>
    <s v="34-51"/>
    <x v="2"/>
    <x v="1"/>
    <x v="1"/>
    <n v="58"/>
    <x v="5"/>
    <n v="1"/>
    <n v="6"/>
    <b v="0"/>
    <n v="983"/>
    <n v="8"/>
    <n v="991"/>
    <x v="2"/>
    <x v="2"/>
    <x v="4"/>
    <n v="75"/>
    <x v="1"/>
    <n v="4.3"/>
    <b v="1"/>
    <x v="1"/>
    <x v="0"/>
    <n v="2409"/>
    <x v="0"/>
    <x v="4"/>
    <x v="4"/>
    <x v="3"/>
  </r>
  <r>
    <x v="635"/>
    <x v="165"/>
    <s v="9/22/2024"/>
    <s v="11/21/2024"/>
    <x v="9"/>
    <m/>
    <n v="40"/>
    <s v="34-51"/>
    <x v="2"/>
    <x v="2"/>
    <x v="2"/>
    <n v="135"/>
    <x v="5"/>
    <n v="3"/>
    <n v="2"/>
    <b v="0"/>
    <n v="523"/>
    <n v="159"/>
    <n v="682"/>
    <x v="0"/>
    <x v="1"/>
    <x v="0"/>
    <n v="11"/>
    <x v="3"/>
    <n v="4.8"/>
    <b v="1"/>
    <x v="1"/>
    <x v="0"/>
    <n v="2872"/>
    <x v="0"/>
    <x v="3"/>
    <x v="1"/>
    <x v="0"/>
  </r>
  <r>
    <x v="636"/>
    <x v="274"/>
    <s v="9/16/2024"/>
    <s v="11/29/2024"/>
    <x v="9"/>
    <m/>
    <n v="32"/>
    <s v="17-34"/>
    <x v="0"/>
    <x v="1"/>
    <x v="1"/>
    <n v="163"/>
    <x v="6"/>
    <n v="5"/>
    <n v="2"/>
    <b v="0"/>
    <n v="786"/>
    <n v="94"/>
    <n v="880"/>
    <x v="2"/>
    <x v="3"/>
    <x v="2"/>
    <n v="18"/>
    <x v="3"/>
    <n v="4.5999999999999996"/>
    <b v="1"/>
    <x v="1"/>
    <x v="0"/>
    <n v="1364"/>
    <x v="1"/>
    <x v="3"/>
    <x v="1"/>
    <x v="1"/>
  </r>
  <r>
    <x v="637"/>
    <x v="89"/>
    <d v="2023-02-01T00:00:00"/>
    <s v="12/17/2024"/>
    <x v="2"/>
    <m/>
    <n v="14"/>
    <s v="17-34"/>
    <x v="0"/>
    <x v="2"/>
    <x v="2"/>
    <n v="120"/>
    <x v="1"/>
    <n v="2"/>
    <n v="3"/>
    <b v="0"/>
    <n v="781"/>
    <n v="97"/>
    <n v="878"/>
    <x v="1"/>
    <x v="2"/>
    <x v="4"/>
    <n v="46"/>
    <x v="2"/>
    <n v="3.3"/>
    <b v="1"/>
    <x v="1"/>
    <x v="0"/>
    <n v="473"/>
    <x v="2"/>
    <x v="2"/>
    <x v="2"/>
    <x v="1"/>
  </r>
  <r>
    <x v="638"/>
    <x v="17"/>
    <s v="12/20/2023"/>
    <s v="11/28/2024"/>
    <x v="21"/>
    <m/>
    <n v="33"/>
    <s v="17-34"/>
    <x v="0"/>
    <x v="0"/>
    <x v="0"/>
    <n v="439"/>
    <x v="2"/>
    <n v="1"/>
    <n v="5"/>
    <b v="1"/>
    <n v="434"/>
    <n v="104"/>
    <n v="538"/>
    <x v="6"/>
    <x v="0"/>
    <x v="0"/>
    <n v="36"/>
    <x v="2"/>
    <n v="4.5"/>
    <b v="1"/>
    <x v="1"/>
    <x v="0"/>
    <n v="4883"/>
    <x v="4"/>
    <x v="0"/>
    <x v="4"/>
    <x v="2"/>
  </r>
  <r>
    <x v="639"/>
    <x v="173"/>
    <s v="7/28/2023"/>
    <s v="11/30/2024"/>
    <x v="10"/>
    <m/>
    <n v="31"/>
    <s v="17-34"/>
    <x v="0"/>
    <x v="0"/>
    <x v="0"/>
    <n v="223"/>
    <x v="3"/>
    <n v="1"/>
    <n v="4"/>
    <b v="0"/>
    <n v="824"/>
    <n v="125"/>
    <n v="949"/>
    <x v="2"/>
    <x v="2"/>
    <x v="0"/>
    <n v="56"/>
    <x v="1"/>
    <n v="4.5"/>
    <b v="1"/>
    <x v="1"/>
    <x v="0"/>
    <n v="99"/>
    <x v="2"/>
    <x v="2"/>
    <x v="2"/>
    <x v="1"/>
  </r>
  <r>
    <x v="640"/>
    <x v="136"/>
    <d v="2024-04-05T00:00:00"/>
    <s v="11/22/2024"/>
    <x v="24"/>
    <m/>
    <n v="39"/>
    <s v="34-51"/>
    <x v="2"/>
    <x v="1"/>
    <x v="1"/>
    <n v="485"/>
    <x v="6"/>
    <n v="1"/>
    <n v="1"/>
    <b v="1"/>
    <n v="230"/>
    <n v="21"/>
    <n v="251"/>
    <x v="1"/>
    <x v="0"/>
    <x v="3"/>
    <n v="83"/>
    <x v="0"/>
    <n v="4.0999999999999996"/>
    <b v="0"/>
    <x v="0"/>
    <x v="0"/>
    <n v="2284"/>
    <x v="0"/>
    <x v="0"/>
    <x v="3"/>
    <x v="3"/>
  </r>
  <r>
    <x v="641"/>
    <x v="275"/>
    <s v="2/15/2024"/>
    <d v="2024-06-12T00:00:00"/>
    <x v="8"/>
    <m/>
    <n v="202"/>
    <s v="119-357"/>
    <x v="1"/>
    <x v="0"/>
    <x v="0"/>
    <n v="474"/>
    <x v="1"/>
    <n v="3"/>
    <n v="6"/>
    <b v="1"/>
    <n v="358"/>
    <n v="147"/>
    <n v="505"/>
    <x v="0"/>
    <x v="3"/>
    <x v="0"/>
    <n v="44"/>
    <x v="2"/>
    <n v="3.9"/>
    <b v="1"/>
    <x v="1"/>
    <x v="0"/>
    <n v="3505"/>
    <x v="3"/>
    <x v="4"/>
    <x v="1"/>
    <x v="2"/>
  </r>
  <r>
    <x v="642"/>
    <x v="135"/>
    <d v="2024-12-04T00:00:00"/>
    <d v="2024-09-12T00:00:00"/>
    <x v="23"/>
    <m/>
    <n v="110"/>
    <s v="51-119"/>
    <x v="2"/>
    <x v="1"/>
    <x v="1"/>
    <n v="259"/>
    <x v="4"/>
    <n v="2"/>
    <n v="1"/>
    <b v="0"/>
    <n v="380"/>
    <n v="9"/>
    <n v="389"/>
    <x v="0"/>
    <x v="3"/>
    <x v="2"/>
    <n v="49"/>
    <x v="2"/>
    <n v="3.2"/>
    <b v="0"/>
    <x v="0"/>
    <x v="0"/>
    <n v="412"/>
    <x v="2"/>
    <x v="0"/>
    <x v="4"/>
    <x v="1"/>
  </r>
  <r>
    <x v="643"/>
    <x v="276"/>
    <s v="10/28/2024"/>
    <s v="11/22/2024"/>
    <x v="15"/>
    <m/>
    <n v="39"/>
    <s v="34-51"/>
    <x v="2"/>
    <x v="0"/>
    <x v="0"/>
    <n v="53"/>
    <x v="1"/>
    <n v="2"/>
    <n v="1"/>
    <b v="0"/>
    <n v="647"/>
    <n v="165"/>
    <n v="812"/>
    <x v="0"/>
    <x v="0"/>
    <x v="3"/>
    <n v="88"/>
    <x v="0"/>
    <n v="4"/>
    <b v="0"/>
    <x v="0"/>
    <x v="0"/>
    <n v="4867"/>
    <x v="4"/>
    <x v="4"/>
    <x v="3"/>
    <x v="0"/>
  </r>
  <r>
    <x v="644"/>
    <x v="277"/>
    <d v="2024-11-10T00:00:00"/>
    <s v="11/30/2024"/>
    <x v="19"/>
    <m/>
    <n v="31"/>
    <s v="17-34"/>
    <x v="0"/>
    <x v="0"/>
    <x v="0"/>
    <n v="221"/>
    <x v="4"/>
    <n v="1"/>
    <n v="3"/>
    <b v="1"/>
    <n v="518"/>
    <n v="157"/>
    <n v="675"/>
    <x v="4"/>
    <x v="3"/>
    <x v="4"/>
    <n v="4"/>
    <x v="3"/>
    <n v="3.7"/>
    <b v="1"/>
    <x v="1"/>
    <x v="0"/>
    <n v="2560"/>
    <x v="0"/>
    <x v="3"/>
    <x v="2"/>
    <x v="0"/>
  </r>
  <r>
    <x v="645"/>
    <x v="112"/>
    <s v="4/19/2023"/>
    <d v="2024-03-12T00:00:00"/>
    <x v="18"/>
    <m/>
    <n v="294"/>
    <s v="119-357"/>
    <x v="1"/>
    <x v="0"/>
    <x v="0"/>
    <n v="46"/>
    <x v="4"/>
    <n v="2"/>
    <n v="4"/>
    <b v="0"/>
    <n v="33"/>
    <n v="120"/>
    <n v="153"/>
    <x v="5"/>
    <x v="3"/>
    <x v="0"/>
    <n v="77"/>
    <x v="0"/>
    <n v="3.9"/>
    <b v="1"/>
    <x v="1"/>
    <x v="0"/>
    <n v="4269"/>
    <x v="4"/>
    <x v="4"/>
    <x v="0"/>
    <x v="1"/>
  </r>
  <r>
    <x v="646"/>
    <x v="13"/>
    <d v="2023-02-08T00:00:00"/>
    <d v="2024-11-12T00:00:00"/>
    <x v="2"/>
    <m/>
    <n v="49"/>
    <s v="34-51"/>
    <x v="2"/>
    <x v="2"/>
    <x v="2"/>
    <n v="253"/>
    <x v="3"/>
    <n v="4"/>
    <n v="2"/>
    <b v="0"/>
    <n v="660"/>
    <n v="151"/>
    <n v="811"/>
    <x v="2"/>
    <x v="3"/>
    <x v="0"/>
    <n v="43"/>
    <x v="2"/>
    <n v="3.4"/>
    <b v="1"/>
    <x v="1"/>
    <x v="0"/>
    <n v="1317"/>
    <x v="1"/>
    <x v="0"/>
    <x v="2"/>
    <x v="0"/>
  </r>
  <r>
    <x v="647"/>
    <x v="188"/>
    <d v="2023-06-10T00:00:00"/>
    <s v="11/30/2024"/>
    <x v="4"/>
    <m/>
    <n v="31"/>
    <s v="17-34"/>
    <x v="0"/>
    <x v="1"/>
    <x v="1"/>
    <n v="478"/>
    <x v="1"/>
    <n v="1"/>
    <n v="6"/>
    <b v="1"/>
    <n v="517"/>
    <n v="200"/>
    <n v="717"/>
    <x v="6"/>
    <x v="1"/>
    <x v="0"/>
    <n v="41"/>
    <x v="2"/>
    <n v="4.8"/>
    <b v="0"/>
    <x v="0"/>
    <x v="0"/>
    <n v="2936"/>
    <x v="0"/>
    <x v="2"/>
    <x v="3"/>
    <x v="0"/>
  </r>
  <r>
    <x v="648"/>
    <x v="97"/>
    <s v="9/26/2023"/>
    <d v="2024-02-12T00:00:00"/>
    <x v="5"/>
    <m/>
    <n v="323"/>
    <s v="119-357"/>
    <x v="1"/>
    <x v="0"/>
    <x v="0"/>
    <n v="145"/>
    <x v="0"/>
    <n v="2"/>
    <n v="5"/>
    <b v="0"/>
    <n v="882"/>
    <n v="23"/>
    <n v="905"/>
    <x v="5"/>
    <x v="3"/>
    <x v="5"/>
    <n v="79"/>
    <x v="0"/>
    <n v="5"/>
    <b v="1"/>
    <x v="1"/>
    <x v="0"/>
    <n v="905"/>
    <x v="2"/>
    <x v="2"/>
    <x v="3"/>
    <x v="2"/>
  </r>
  <r>
    <x v="649"/>
    <x v="17"/>
    <s v="12/19/2023"/>
    <s v="11/24/2024"/>
    <x v="21"/>
    <m/>
    <n v="37"/>
    <s v="34-51"/>
    <x v="2"/>
    <x v="2"/>
    <x v="2"/>
    <n v="366"/>
    <x v="3"/>
    <n v="1"/>
    <n v="3"/>
    <b v="1"/>
    <n v="349"/>
    <n v="50"/>
    <n v="399"/>
    <x v="4"/>
    <x v="3"/>
    <x v="5"/>
    <n v="21"/>
    <x v="3"/>
    <n v="5"/>
    <b v="1"/>
    <x v="1"/>
    <x v="0"/>
    <n v="4513"/>
    <x v="4"/>
    <x v="0"/>
    <x v="1"/>
    <x v="0"/>
  </r>
  <r>
    <x v="650"/>
    <x v="84"/>
    <s v="12/17/2024"/>
    <d v="2024-01-12T00:00:00"/>
    <x v="23"/>
    <m/>
    <n v="354"/>
    <s v="119-357"/>
    <x v="1"/>
    <x v="2"/>
    <x v="2"/>
    <n v="301"/>
    <x v="0"/>
    <n v="4"/>
    <n v="6"/>
    <b v="0"/>
    <n v="619"/>
    <n v="172"/>
    <n v="791"/>
    <x v="0"/>
    <x v="1"/>
    <x v="4"/>
    <n v="37"/>
    <x v="2"/>
    <n v="4.2"/>
    <b v="1"/>
    <x v="1"/>
    <x v="0"/>
    <n v="1153"/>
    <x v="1"/>
    <x v="4"/>
    <x v="3"/>
    <x v="1"/>
  </r>
  <r>
    <x v="651"/>
    <x v="13"/>
    <s v="10/17/2023"/>
    <s v="11/28/2024"/>
    <x v="22"/>
    <m/>
    <n v="33"/>
    <s v="17-34"/>
    <x v="0"/>
    <x v="0"/>
    <x v="0"/>
    <n v="26"/>
    <x v="0"/>
    <n v="4"/>
    <n v="5"/>
    <b v="0"/>
    <n v="416"/>
    <n v="146"/>
    <n v="562"/>
    <x v="2"/>
    <x v="1"/>
    <x v="2"/>
    <n v="41"/>
    <x v="2"/>
    <n v="3.5"/>
    <b v="1"/>
    <x v="1"/>
    <x v="0"/>
    <n v="1506"/>
    <x v="1"/>
    <x v="2"/>
    <x v="0"/>
    <x v="1"/>
  </r>
  <r>
    <x v="652"/>
    <x v="37"/>
    <d v="2024-12-07T00:00:00"/>
    <s v="12/17/2024"/>
    <x v="23"/>
    <m/>
    <n v="14"/>
    <s v="17-34"/>
    <x v="0"/>
    <x v="1"/>
    <x v="1"/>
    <n v="208"/>
    <x v="1"/>
    <n v="1"/>
    <n v="1"/>
    <b v="0"/>
    <n v="466"/>
    <n v="174"/>
    <n v="640"/>
    <x v="0"/>
    <x v="2"/>
    <x v="4"/>
    <n v="51"/>
    <x v="1"/>
    <n v="4"/>
    <b v="1"/>
    <x v="1"/>
    <x v="0"/>
    <n v="3817"/>
    <x v="3"/>
    <x v="0"/>
    <x v="0"/>
    <x v="1"/>
  </r>
  <r>
    <x v="653"/>
    <x v="242"/>
    <s v="12/23/2022"/>
    <s v="12/18/2024"/>
    <x v="20"/>
    <m/>
    <n v="13"/>
    <s v="17-34"/>
    <x v="0"/>
    <x v="1"/>
    <x v="1"/>
    <n v="109"/>
    <x v="3"/>
    <n v="2"/>
    <n v="3"/>
    <b v="0"/>
    <n v="701"/>
    <n v="4"/>
    <n v="705"/>
    <x v="1"/>
    <x v="0"/>
    <x v="0"/>
    <n v="64"/>
    <x v="1"/>
    <n v="3.5"/>
    <b v="0"/>
    <x v="0"/>
    <x v="0"/>
    <n v="4662"/>
    <x v="4"/>
    <x v="3"/>
    <x v="0"/>
    <x v="3"/>
  </r>
  <r>
    <x v="654"/>
    <x v="127"/>
    <d v="2024-06-06T00:00:00"/>
    <s v="12/16/2024"/>
    <x v="11"/>
    <m/>
    <n v="15"/>
    <s v="17-34"/>
    <x v="0"/>
    <x v="2"/>
    <x v="2"/>
    <n v="451"/>
    <x v="4"/>
    <n v="4"/>
    <n v="4"/>
    <b v="1"/>
    <n v="742"/>
    <n v="140"/>
    <n v="882"/>
    <x v="4"/>
    <x v="1"/>
    <x v="4"/>
    <n v="37"/>
    <x v="2"/>
    <n v="4.0999999999999996"/>
    <b v="1"/>
    <x v="1"/>
    <x v="0"/>
    <n v="3708"/>
    <x v="3"/>
    <x v="2"/>
    <x v="0"/>
    <x v="3"/>
  </r>
  <r>
    <x v="655"/>
    <x v="5"/>
    <s v="9/23/2023"/>
    <s v="11/26/2024"/>
    <x v="5"/>
    <m/>
    <n v="35"/>
    <s v="34-51"/>
    <x v="0"/>
    <x v="2"/>
    <x v="2"/>
    <n v="33"/>
    <x v="1"/>
    <n v="4"/>
    <n v="5"/>
    <b v="1"/>
    <n v="228"/>
    <n v="42"/>
    <n v="270"/>
    <x v="3"/>
    <x v="2"/>
    <x v="0"/>
    <n v="21"/>
    <x v="3"/>
    <n v="4"/>
    <b v="1"/>
    <x v="1"/>
    <x v="0"/>
    <n v="1256"/>
    <x v="1"/>
    <x v="0"/>
    <x v="0"/>
    <x v="0"/>
  </r>
  <r>
    <x v="656"/>
    <x v="65"/>
    <d v="2024-01-03T00:00:00"/>
    <d v="2024-05-12T00:00:00"/>
    <x v="13"/>
    <m/>
    <n v="233"/>
    <s v="119-357"/>
    <x v="1"/>
    <x v="2"/>
    <x v="2"/>
    <n v="467"/>
    <x v="3"/>
    <n v="4"/>
    <n v="2"/>
    <b v="0"/>
    <n v="18"/>
    <n v="34"/>
    <n v="52"/>
    <x v="4"/>
    <x v="3"/>
    <x v="5"/>
    <n v="100"/>
    <x v="0"/>
    <n v="4.0999999999999996"/>
    <b v="1"/>
    <x v="1"/>
    <x v="0"/>
    <n v="1792"/>
    <x v="1"/>
    <x v="0"/>
    <x v="2"/>
    <x v="3"/>
  </r>
  <r>
    <x v="657"/>
    <x v="17"/>
    <s v="10/15/2023"/>
    <s v="11/27/2024"/>
    <x v="22"/>
    <m/>
    <n v="34"/>
    <s v="17-34"/>
    <x v="0"/>
    <x v="0"/>
    <x v="0"/>
    <n v="123"/>
    <x v="5"/>
    <n v="2"/>
    <n v="3"/>
    <b v="1"/>
    <n v="826"/>
    <n v="79"/>
    <n v="905"/>
    <x v="5"/>
    <x v="2"/>
    <x v="1"/>
    <n v="34"/>
    <x v="2"/>
    <n v="3.5"/>
    <b v="0"/>
    <x v="0"/>
    <x v="0"/>
    <n v="402"/>
    <x v="2"/>
    <x v="1"/>
    <x v="2"/>
    <x v="1"/>
  </r>
  <r>
    <x v="658"/>
    <x v="278"/>
    <d v="2023-01-05T00:00:00"/>
    <s v="11/29/2024"/>
    <x v="3"/>
    <m/>
    <n v="32"/>
    <s v="17-34"/>
    <x v="0"/>
    <x v="2"/>
    <x v="2"/>
    <n v="139"/>
    <x v="6"/>
    <n v="1"/>
    <n v="4"/>
    <b v="1"/>
    <n v="357"/>
    <n v="44"/>
    <n v="401"/>
    <x v="3"/>
    <x v="1"/>
    <x v="3"/>
    <n v="67"/>
    <x v="1"/>
    <n v="4.0999999999999996"/>
    <b v="0"/>
    <x v="0"/>
    <x v="0"/>
    <n v="1271"/>
    <x v="1"/>
    <x v="1"/>
    <x v="3"/>
    <x v="1"/>
  </r>
  <r>
    <x v="659"/>
    <x v="279"/>
    <s v="4/20/2023"/>
    <s v="12/16/2024"/>
    <x v="18"/>
    <m/>
    <n v="15"/>
    <s v="17-34"/>
    <x v="0"/>
    <x v="0"/>
    <x v="0"/>
    <n v="103"/>
    <x v="6"/>
    <n v="2"/>
    <n v="1"/>
    <b v="0"/>
    <n v="474"/>
    <n v="2"/>
    <n v="476"/>
    <x v="5"/>
    <x v="0"/>
    <x v="1"/>
    <n v="31"/>
    <x v="2"/>
    <n v="3.5"/>
    <b v="0"/>
    <x v="0"/>
    <x v="0"/>
    <n v="4537"/>
    <x v="4"/>
    <x v="2"/>
    <x v="2"/>
    <x v="3"/>
  </r>
  <r>
    <x v="660"/>
    <x v="2"/>
    <d v="2023-06-04T00:00:00"/>
    <s v="12/18/2024"/>
    <x v="4"/>
    <m/>
    <n v="13"/>
    <s v="17-34"/>
    <x v="0"/>
    <x v="0"/>
    <x v="0"/>
    <n v="207"/>
    <x v="4"/>
    <n v="5"/>
    <n v="5"/>
    <b v="1"/>
    <n v="946"/>
    <n v="166"/>
    <n v="1112"/>
    <x v="6"/>
    <x v="3"/>
    <x v="0"/>
    <n v="96"/>
    <x v="0"/>
    <n v="4.5999999999999996"/>
    <b v="0"/>
    <x v="0"/>
    <x v="0"/>
    <n v="4815"/>
    <x v="4"/>
    <x v="4"/>
    <x v="4"/>
    <x v="1"/>
  </r>
  <r>
    <x v="661"/>
    <x v="280"/>
    <d v="2024-11-06T00:00:00"/>
    <s v="12/13/2024"/>
    <x v="19"/>
    <m/>
    <n v="18"/>
    <s v="17-34"/>
    <x v="0"/>
    <x v="2"/>
    <x v="2"/>
    <n v="267"/>
    <x v="6"/>
    <n v="5"/>
    <n v="5"/>
    <b v="1"/>
    <n v="890"/>
    <n v="187"/>
    <n v="1077"/>
    <x v="2"/>
    <x v="0"/>
    <x v="5"/>
    <n v="98"/>
    <x v="0"/>
    <n v="3"/>
    <b v="1"/>
    <x v="1"/>
    <x v="0"/>
    <n v="3510"/>
    <x v="3"/>
    <x v="3"/>
    <x v="3"/>
    <x v="2"/>
  </r>
  <r>
    <x v="662"/>
    <x v="96"/>
    <d v="2024-04-01T00:00:00"/>
    <d v="2024-06-12T00:00:00"/>
    <x v="24"/>
    <m/>
    <n v="202"/>
    <s v="119-357"/>
    <x v="1"/>
    <x v="0"/>
    <x v="0"/>
    <n v="266"/>
    <x v="4"/>
    <n v="5"/>
    <n v="3"/>
    <b v="1"/>
    <n v="583"/>
    <n v="131"/>
    <n v="714"/>
    <x v="1"/>
    <x v="1"/>
    <x v="2"/>
    <n v="0"/>
    <x v="3"/>
    <n v="4"/>
    <b v="0"/>
    <x v="0"/>
    <x v="0"/>
    <n v="4789"/>
    <x v="4"/>
    <x v="4"/>
    <x v="0"/>
    <x v="2"/>
  </r>
  <r>
    <x v="663"/>
    <x v="281"/>
    <s v="2/19/2023"/>
    <s v="11/19/2024"/>
    <x v="2"/>
    <m/>
    <n v="42"/>
    <s v="34-51"/>
    <x v="2"/>
    <x v="1"/>
    <x v="1"/>
    <n v="240"/>
    <x v="5"/>
    <n v="4"/>
    <n v="1"/>
    <b v="0"/>
    <n v="304"/>
    <n v="25"/>
    <n v="329"/>
    <x v="1"/>
    <x v="0"/>
    <x v="1"/>
    <n v="66"/>
    <x v="1"/>
    <n v="4.5999999999999996"/>
    <b v="0"/>
    <x v="0"/>
    <x v="0"/>
    <n v="863"/>
    <x v="2"/>
    <x v="2"/>
    <x v="2"/>
    <x v="1"/>
  </r>
  <r>
    <x v="664"/>
    <x v="91"/>
    <d v="2024-01-12T00:00:00"/>
    <s v="11/30/2024"/>
    <x v="13"/>
    <m/>
    <n v="31"/>
    <s v="17-34"/>
    <x v="0"/>
    <x v="2"/>
    <x v="2"/>
    <n v="315"/>
    <x v="4"/>
    <n v="1"/>
    <n v="6"/>
    <b v="0"/>
    <n v="205"/>
    <n v="92"/>
    <n v="297"/>
    <x v="3"/>
    <x v="0"/>
    <x v="4"/>
    <n v="67"/>
    <x v="1"/>
    <n v="3.5"/>
    <b v="0"/>
    <x v="0"/>
    <x v="0"/>
    <n v="1584"/>
    <x v="1"/>
    <x v="4"/>
    <x v="4"/>
    <x v="0"/>
  </r>
  <r>
    <x v="665"/>
    <x v="78"/>
    <s v="6/23/2023"/>
    <s v="12/13/2024"/>
    <x v="4"/>
    <m/>
    <n v="18"/>
    <s v="17-34"/>
    <x v="0"/>
    <x v="0"/>
    <x v="0"/>
    <n v="276"/>
    <x v="5"/>
    <n v="4"/>
    <n v="1"/>
    <b v="1"/>
    <n v="348"/>
    <n v="13"/>
    <n v="361"/>
    <x v="3"/>
    <x v="3"/>
    <x v="1"/>
    <n v="34"/>
    <x v="2"/>
    <n v="4.7"/>
    <b v="0"/>
    <x v="0"/>
    <x v="0"/>
    <n v="3178"/>
    <x v="3"/>
    <x v="2"/>
    <x v="4"/>
    <x v="3"/>
  </r>
  <r>
    <x v="666"/>
    <x v="282"/>
    <s v="10/30/2023"/>
    <s v="11/25/2024"/>
    <x v="22"/>
    <m/>
    <n v="36"/>
    <s v="34-51"/>
    <x v="2"/>
    <x v="0"/>
    <x v="0"/>
    <n v="308"/>
    <x v="1"/>
    <n v="1"/>
    <n v="5"/>
    <b v="0"/>
    <n v="107"/>
    <n v="87"/>
    <n v="194"/>
    <x v="1"/>
    <x v="3"/>
    <x v="5"/>
    <n v="17"/>
    <x v="3"/>
    <n v="3.4"/>
    <b v="0"/>
    <x v="0"/>
    <x v="0"/>
    <n v="4108"/>
    <x v="4"/>
    <x v="1"/>
    <x v="2"/>
    <x v="0"/>
  </r>
  <r>
    <x v="667"/>
    <x v="273"/>
    <d v="2023-01-09T00:00:00"/>
    <d v="2024-08-12T00:00:00"/>
    <x v="3"/>
    <m/>
    <n v="141"/>
    <s v="119-357"/>
    <x v="1"/>
    <x v="0"/>
    <x v="0"/>
    <n v="297"/>
    <x v="4"/>
    <n v="1"/>
    <n v="6"/>
    <b v="1"/>
    <n v="959"/>
    <n v="71"/>
    <n v="1030"/>
    <x v="5"/>
    <x v="3"/>
    <x v="5"/>
    <n v="82"/>
    <x v="0"/>
    <n v="3.3"/>
    <b v="1"/>
    <x v="1"/>
    <x v="0"/>
    <n v="2562"/>
    <x v="0"/>
    <x v="4"/>
    <x v="1"/>
    <x v="3"/>
  </r>
  <r>
    <x v="668"/>
    <x v="283"/>
    <s v="7/28/2024"/>
    <s v="11/29/2024"/>
    <x v="17"/>
    <m/>
    <n v="32"/>
    <s v="17-34"/>
    <x v="0"/>
    <x v="1"/>
    <x v="1"/>
    <n v="326"/>
    <x v="4"/>
    <n v="4"/>
    <n v="1"/>
    <b v="0"/>
    <n v="439"/>
    <n v="88"/>
    <n v="527"/>
    <x v="6"/>
    <x v="1"/>
    <x v="4"/>
    <n v="3"/>
    <x v="3"/>
    <n v="3.3"/>
    <b v="1"/>
    <x v="1"/>
    <x v="0"/>
    <n v="3499"/>
    <x v="3"/>
    <x v="2"/>
    <x v="1"/>
    <x v="3"/>
  </r>
  <r>
    <x v="669"/>
    <x v="122"/>
    <s v="6/26/2024"/>
    <d v="2024-04-12T00:00:00"/>
    <x v="11"/>
    <m/>
    <n v="263"/>
    <s v="119-357"/>
    <x v="1"/>
    <x v="2"/>
    <x v="2"/>
    <n v="352"/>
    <x v="5"/>
    <n v="4"/>
    <n v="6"/>
    <b v="0"/>
    <n v="757"/>
    <n v="13"/>
    <n v="770"/>
    <x v="6"/>
    <x v="1"/>
    <x v="0"/>
    <n v="67"/>
    <x v="1"/>
    <n v="4.3"/>
    <b v="1"/>
    <x v="1"/>
    <x v="0"/>
    <n v="3645"/>
    <x v="3"/>
    <x v="4"/>
    <x v="0"/>
    <x v="3"/>
  </r>
  <r>
    <x v="670"/>
    <x v="106"/>
    <s v="10/28/2023"/>
    <s v="11/20/2024"/>
    <x v="22"/>
    <m/>
    <n v="41"/>
    <s v="34-51"/>
    <x v="2"/>
    <x v="0"/>
    <x v="0"/>
    <n v="180"/>
    <x v="2"/>
    <n v="5"/>
    <n v="2"/>
    <b v="1"/>
    <n v="647"/>
    <n v="2"/>
    <n v="649"/>
    <x v="1"/>
    <x v="3"/>
    <x v="5"/>
    <n v="9"/>
    <x v="3"/>
    <n v="3.5"/>
    <b v="0"/>
    <x v="0"/>
    <x v="0"/>
    <n v="2989"/>
    <x v="0"/>
    <x v="0"/>
    <x v="4"/>
    <x v="3"/>
  </r>
  <r>
    <x v="671"/>
    <x v="284"/>
    <d v="2024-11-03T00:00:00"/>
    <d v="2024-01-12T00:00:00"/>
    <x v="19"/>
    <m/>
    <n v="354"/>
    <s v="119-357"/>
    <x v="1"/>
    <x v="1"/>
    <x v="1"/>
    <n v="362"/>
    <x v="2"/>
    <n v="2"/>
    <n v="2"/>
    <b v="0"/>
    <n v="535"/>
    <n v="200"/>
    <n v="735"/>
    <x v="5"/>
    <x v="1"/>
    <x v="0"/>
    <n v="60"/>
    <x v="1"/>
    <n v="4.9000000000000004"/>
    <b v="1"/>
    <x v="1"/>
    <x v="0"/>
    <n v="55"/>
    <x v="2"/>
    <x v="4"/>
    <x v="2"/>
    <x v="0"/>
  </r>
  <r>
    <x v="672"/>
    <x v="285"/>
    <s v="1/15/2023"/>
    <s v="11/28/2024"/>
    <x v="3"/>
    <m/>
    <n v="33"/>
    <s v="17-34"/>
    <x v="0"/>
    <x v="0"/>
    <x v="0"/>
    <n v="154"/>
    <x v="0"/>
    <n v="5"/>
    <n v="4"/>
    <b v="1"/>
    <n v="340"/>
    <n v="53"/>
    <n v="393"/>
    <x v="5"/>
    <x v="2"/>
    <x v="4"/>
    <n v="31"/>
    <x v="2"/>
    <n v="4.4000000000000004"/>
    <b v="0"/>
    <x v="0"/>
    <x v="0"/>
    <n v="1850"/>
    <x v="1"/>
    <x v="1"/>
    <x v="4"/>
    <x v="0"/>
  </r>
  <r>
    <x v="673"/>
    <x v="107"/>
    <d v="2024-03-09T00:00:00"/>
    <s v="11/27/2024"/>
    <x v="14"/>
    <m/>
    <n v="34"/>
    <s v="17-34"/>
    <x v="0"/>
    <x v="0"/>
    <x v="0"/>
    <n v="287"/>
    <x v="1"/>
    <n v="1"/>
    <n v="2"/>
    <b v="0"/>
    <n v="670"/>
    <n v="147"/>
    <n v="817"/>
    <x v="0"/>
    <x v="1"/>
    <x v="0"/>
    <n v="42"/>
    <x v="2"/>
    <n v="4.3"/>
    <b v="1"/>
    <x v="1"/>
    <x v="0"/>
    <n v="4672"/>
    <x v="4"/>
    <x v="0"/>
    <x v="2"/>
    <x v="1"/>
  </r>
  <r>
    <x v="674"/>
    <x v="286"/>
    <s v="6/27/2023"/>
    <s v="12/16/2024"/>
    <x v="4"/>
    <m/>
    <n v="15"/>
    <s v="17-34"/>
    <x v="0"/>
    <x v="1"/>
    <x v="1"/>
    <n v="303"/>
    <x v="6"/>
    <n v="3"/>
    <n v="6"/>
    <b v="1"/>
    <n v="780"/>
    <n v="128"/>
    <n v="908"/>
    <x v="6"/>
    <x v="1"/>
    <x v="4"/>
    <n v="12"/>
    <x v="3"/>
    <n v="4.5999999999999996"/>
    <b v="1"/>
    <x v="1"/>
    <x v="0"/>
    <n v="2615"/>
    <x v="0"/>
    <x v="1"/>
    <x v="0"/>
    <x v="2"/>
  </r>
  <r>
    <x v="675"/>
    <x v="287"/>
    <d v="2023-06-07T00:00:00"/>
    <d v="2024-01-12T00:00:00"/>
    <x v="4"/>
    <m/>
    <n v="354"/>
    <s v="119-357"/>
    <x v="1"/>
    <x v="2"/>
    <x v="2"/>
    <n v="447"/>
    <x v="4"/>
    <n v="1"/>
    <n v="5"/>
    <b v="0"/>
    <n v="615"/>
    <n v="132"/>
    <n v="747"/>
    <x v="4"/>
    <x v="3"/>
    <x v="2"/>
    <n v="88"/>
    <x v="0"/>
    <n v="3.9"/>
    <b v="0"/>
    <x v="0"/>
    <x v="0"/>
    <n v="4927"/>
    <x v="4"/>
    <x v="3"/>
    <x v="3"/>
    <x v="2"/>
  </r>
  <r>
    <x v="676"/>
    <x v="288"/>
    <d v="2024-09-12T00:00:00"/>
    <s v="11/28/2024"/>
    <x v="9"/>
    <m/>
    <n v="33"/>
    <s v="17-34"/>
    <x v="0"/>
    <x v="1"/>
    <x v="1"/>
    <n v="480"/>
    <x v="2"/>
    <n v="4"/>
    <n v="6"/>
    <b v="1"/>
    <n v="277"/>
    <n v="25"/>
    <n v="302"/>
    <x v="5"/>
    <x v="2"/>
    <x v="5"/>
    <n v="41"/>
    <x v="2"/>
    <n v="4.8"/>
    <b v="0"/>
    <x v="0"/>
    <x v="0"/>
    <n v="3069"/>
    <x v="3"/>
    <x v="4"/>
    <x v="0"/>
    <x v="3"/>
  </r>
  <r>
    <x v="677"/>
    <x v="59"/>
    <s v="11/16/2024"/>
    <d v="2024-04-12T00:00:00"/>
    <x v="19"/>
    <m/>
    <n v="263"/>
    <s v="119-357"/>
    <x v="1"/>
    <x v="0"/>
    <x v="0"/>
    <n v="438"/>
    <x v="0"/>
    <n v="4"/>
    <n v="4"/>
    <b v="1"/>
    <n v="546"/>
    <n v="88"/>
    <n v="634"/>
    <x v="2"/>
    <x v="3"/>
    <x v="5"/>
    <n v="36"/>
    <x v="2"/>
    <n v="3.5"/>
    <b v="0"/>
    <x v="0"/>
    <x v="0"/>
    <n v="1906"/>
    <x v="1"/>
    <x v="3"/>
    <x v="4"/>
    <x v="3"/>
  </r>
  <r>
    <x v="678"/>
    <x v="119"/>
    <d v="2023-07-08T00:00:00"/>
    <d v="2024-02-12T00:00:00"/>
    <x v="10"/>
    <m/>
    <n v="323"/>
    <s v="119-357"/>
    <x v="1"/>
    <x v="2"/>
    <x v="2"/>
    <n v="295"/>
    <x v="4"/>
    <n v="2"/>
    <n v="5"/>
    <b v="0"/>
    <n v="514"/>
    <n v="102"/>
    <n v="616"/>
    <x v="5"/>
    <x v="0"/>
    <x v="1"/>
    <n v="3"/>
    <x v="3"/>
    <n v="4.8"/>
    <b v="0"/>
    <x v="0"/>
    <x v="0"/>
    <n v="105"/>
    <x v="2"/>
    <x v="0"/>
    <x v="3"/>
    <x v="3"/>
  </r>
  <r>
    <x v="679"/>
    <x v="71"/>
    <s v="5/18/2024"/>
    <s v="11/24/2024"/>
    <x v="7"/>
    <m/>
    <n v="37"/>
    <s v="34-51"/>
    <x v="2"/>
    <x v="1"/>
    <x v="1"/>
    <n v="479"/>
    <x v="4"/>
    <n v="1"/>
    <n v="3"/>
    <b v="1"/>
    <n v="952"/>
    <n v="48"/>
    <n v="1000"/>
    <x v="0"/>
    <x v="2"/>
    <x v="4"/>
    <n v="54"/>
    <x v="1"/>
    <n v="4.5999999999999996"/>
    <b v="1"/>
    <x v="1"/>
    <x v="0"/>
    <n v="4"/>
    <x v="2"/>
    <x v="1"/>
    <x v="4"/>
    <x v="1"/>
  </r>
  <r>
    <x v="680"/>
    <x v="289"/>
    <d v="2023-12-11T00:00:00"/>
    <s v="11/26/2024"/>
    <x v="21"/>
    <m/>
    <n v="35"/>
    <s v="34-51"/>
    <x v="0"/>
    <x v="2"/>
    <x v="2"/>
    <n v="214"/>
    <x v="3"/>
    <n v="5"/>
    <n v="6"/>
    <b v="1"/>
    <n v="780"/>
    <n v="16"/>
    <n v="796"/>
    <x v="6"/>
    <x v="0"/>
    <x v="5"/>
    <n v="1"/>
    <x v="3"/>
    <n v="3.3"/>
    <b v="1"/>
    <x v="1"/>
    <x v="0"/>
    <n v="1651"/>
    <x v="1"/>
    <x v="2"/>
    <x v="4"/>
    <x v="1"/>
  </r>
  <r>
    <x v="681"/>
    <x v="216"/>
    <s v="3/22/2024"/>
    <s v="11/19/2024"/>
    <x v="14"/>
    <m/>
    <n v="42"/>
    <s v="34-51"/>
    <x v="2"/>
    <x v="2"/>
    <x v="2"/>
    <n v="69"/>
    <x v="0"/>
    <n v="4"/>
    <n v="5"/>
    <b v="0"/>
    <n v="976"/>
    <n v="105"/>
    <n v="1081"/>
    <x v="0"/>
    <x v="3"/>
    <x v="2"/>
    <n v="50"/>
    <x v="2"/>
    <n v="4.7"/>
    <b v="1"/>
    <x v="1"/>
    <x v="0"/>
    <n v="1828"/>
    <x v="1"/>
    <x v="4"/>
    <x v="3"/>
    <x v="1"/>
  </r>
  <r>
    <x v="682"/>
    <x v="84"/>
    <d v="2023-05-10T00:00:00"/>
    <d v="2024-06-12T00:00:00"/>
    <x v="0"/>
    <m/>
    <n v="202"/>
    <s v="119-357"/>
    <x v="1"/>
    <x v="2"/>
    <x v="2"/>
    <n v="344"/>
    <x v="0"/>
    <n v="5"/>
    <n v="2"/>
    <b v="0"/>
    <n v="91"/>
    <n v="137"/>
    <n v="228"/>
    <x v="5"/>
    <x v="3"/>
    <x v="1"/>
    <n v="37"/>
    <x v="2"/>
    <n v="3.4"/>
    <b v="1"/>
    <x v="1"/>
    <x v="0"/>
    <n v="396"/>
    <x v="2"/>
    <x v="2"/>
    <x v="0"/>
    <x v="0"/>
  </r>
  <r>
    <x v="683"/>
    <x v="114"/>
    <s v="7/17/2024"/>
    <s v="11/20/2024"/>
    <x v="17"/>
    <m/>
    <n v="41"/>
    <s v="34-51"/>
    <x v="2"/>
    <x v="2"/>
    <x v="2"/>
    <n v="163"/>
    <x v="5"/>
    <n v="5"/>
    <n v="1"/>
    <b v="0"/>
    <n v="683"/>
    <n v="108"/>
    <n v="791"/>
    <x v="2"/>
    <x v="3"/>
    <x v="2"/>
    <n v="10"/>
    <x v="3"/>
    <n v="4.2"/>
    <b v="0"/>
    <x v="0"/>
    <x v="0"/>
    <n v="809"/>
    <x v="2"/>
    <x v="0"/>
    <x v="4"/>
    <x v="1"/>
  </r>
  <r>
    <x v="684"/>
    <x v="133"/>
    <s v="6/27/2023"/>
    <d v="2024-12-12T00:00:00"/>
    <x v="4"/>
    <m/>
    <n v="19"/>
    <s v="17-34"/>
    <x v="0"/>
    <x v="0"/>
    <x v="0"/>
    <n v="217"/>
    <x v="5"/>
    <n v="1"/>
    <n v="6"/>
    <b v="0"/>
    <n v="53"/>
    <n v="153"/>
    <n v="206"/>
    <x v="1"/>
    <x v="0"/>
    <x v="3"/>
    <n v="2"/>
    <x v="3"/>
    <n v="3.1"/>
    <b v="1"/>
    <x v="1"/>
    <x v="0"/>
    <n v="1431"/>
    <x v="1"/>
    <x v="3"/>
    <x v="4"/>
    <x v="1"/>
  </r>
  <r>
    <x v="685"/>
    <x v="290"/>
    <s v="9/23/2023"/>
    <d v="2024-11-12T00:00:00"/>
    <x v="5"/>
    <m/>
    <n v="49"/>
    <s v="34-51"/>
    <x v="2"/>
    <x v="2"/>
    <x v="2"/>
    <n v="177"/>
    <x v="4"/>
    <n v="3"/>
    <n v="2"/>
    <b v="1"/>
    <n v="246"/>
    <n v="182"/>
    <n v="428"/>
    <x v="5"/>
    <x v="1"/>
    <x v="3"/>
    <n v="89"/>
    <x v="0"/>
    <n v="3.1"/>
    <b v="0"/>
    <x v="0"/>
    <x v="0"/>
    <n v="2394"/>
    <x v="0"/>
    <x v="4"/>
    <x v="2"/>
    <x v="3"/>
  </r>
  <r>
    <x v="686"/>
    <x v="260"/>
    <d v="2023-03-05T00:00:00"/>
    <d v="2024-08-12T00:00:00"/>
    <x v="1"/>
    <m/>
    <n v="141"/>
    <s v="119-357"/>
    <x v="1"/>
    <x v="1"/>
    <x v="1"/>
    <n v="304"/>
    <x v="5"/>
    <n v="1"/>
    <n v="1"/>
    <b v="1"/>
    <n v="389"/>
    <n v="137"/>
    <n v="526"/>
    <x v="3"/>
    <x v="3"/>
    <x v="5"/>
    <n v="2"/>
    <x v="3"/>
    <n v="4.8"/>
    <b v="1"/>
    <x v="1"/>
    <x v="0"/>
    <n v="4685"/>
    <x v="4"/>
    <x v="1"/>
    <x v="4"/>
    <x v="2"/>
  </r>
  <r>
    <x v="687"/>
    <x v="227"/>
    <s v="12/20/2023"/>
    <s v="11/21/2024"/>
    <x v="21"/>
    <m/>
    <n v="40"/>
    <s v="34-51"/>
    <x v="2"/>
    <x v="2"/>
    <x v="2"/>
    <n v="90"/>
    <x v="4"/>
    <n v="3"/>
    <n v="2"/>
    <b v="0"/>
    <n v="399"/>
    <n v="9"/>
    <n v="408"/>
    <x v="6"/>
    <x v="0"/>
    <x v="2"/>
    <n v="73"/>
    <x v="1"/>
    <n v="4.4000000000000004"/>
    <b v="1"/>
    <x v="1"/>
    <x v="0"/>
    <n v="4332"/>
    <x v="4"/>
    <x v="0"/>
    <x v="4"/>
    <x v="3"/>
  </r>
  <r>
    <x v="688"/>
    <x v="200"/>
    <s v="10/31/2023"/>
    <d v="2024-06-12T00:00:00"/>
    <x v="22"/>
    <m/>
    <n v="202"/>
    <s v="119-357"/>
    <x v="1"/>
    <x v="2"/>
    <x v="2"/>
    <n v="108"/>
    <x v="0"/>
    <n v="4"/>
    <n v="2"/>
    <b v="0"/>
    <n v="694"/>
    <n v="199"/>
    <n v="893"/>
    <x v="2"/>
    <x v="3"/>
    <x v="2"/>
    <n v="81"/>
    <x v="0"/>
    <n v="5"/>
    <b v="0"/>
    <x v="0"/>
    <x v="0"/>
    <n v="851"/>
    <x v="2"/>
    <x v="3"/>
    <x v="3"/>
    <x v="3"/>
  </r>
  <r>
    <x v="689"/>
    <x v="47"/>
    <d v="2023-01-01T00:00:00"/>
    <d v="2024-05-12T00:00:00"/>
    <x v="3"/>
    <m/>
    <n v="233"/>
    <s v="119-357"/>
    <x v="1"/>
    <x v="1"/>
    <x v="1"/>
    <n v="96"/>
    <x v="3"/>
    <n v="3"/>
    <n v="2"/>
    <b v="0"/>
    <n v="434"/>
    <n v="11"/>
    <n v="445"/>
    <x v="0"/>
    <x v="2"/>
    <x v="5"/>
    <n v="80"/>
    <x v="0"/>
    <n v="4.5999999999999996"/>
    <b v="0"/>
    <x v="0"/>
    <x v="0"/>
    <n v="2261"/>
    <x v="0"/>
    <x v="3"/>
    <x v="2"/>
    <x v="3"/>
  </r>
  <r>
    <x v="690"/>
    <x v="105"/>
    <s v="2/17/2024"/>
    <s v="11/30/2024"/>
    <x v="8"/>
    <m/>
    <n v="31"/>
    <s v="17-34"/>
    <x v="0"/>
    <x v="1"/>
    <x v="1"/>
    <n v="247"/>
    <x v="0"/>
    <n v="2"/>
    <n v="3"/>
    <b v="0"/>
    <n v="696"/>
    <n v="28"/>
    <n v="724"/>
    <x v="5"/>
    <x v="1"/>
    <x v="5"/>
    <n v="79"/>
    <x v="0"/>
    <n v="4.8"/>
    <b v="0"/>
    <x v="0"/>
    <x v="0"/>
    <n v="1500"/>
    <x v="1"/>
    <x v="0"/>
    <x v="4"/>
    <x v="0"/>
  </r>
  <r>
    <x v="691"/>
    <x v="122"/>
    <d v="2024-07-05T00:00:00"/>
    <s v="11/24/2024"/>
    <x v="17"/>
    <m/>
    <n v="37"/>
    <s v="34-51"/>
    <x v="2"/>
    <x v="2"/>
    <x v="2"/>
    <n v="245"/>
    <x v="6"/>
    <n v="3"/>
    <n v="5"/>
    <b v="1"/>
    <n v="862"/>
    <n v="129"/>
    <n v="991"/>
    <x v="3"/>
    <x v="1"/>
    <x v="2"/>
    <n v="6"/>
    <x v="3"/>
    <n v="3.7"/>
    <b v="1"/>
    <x v="1"/>
    <x v="0"/>
    <n v="2130"/>
    <x v="0"/>
    <x v="4"/>
    <x v="1"/>
    <x v="1"/>
  </r>
  <r>
    <x v="692"/>
    <x v="31"/>
    <s v="2/13/2023"/>
    <s v="12/13/2024"/>
    <x v="2"/>
    <m/>
    <n v="18"/>
    <s v="17-34"/>
    <x v="0"/>
    <x v="0"/>
    <x v="0"/>
    <n v="366"/>
    <x v="1"/>
    <n v="4"/>
    <n v="5"/>
    <b v="0"/>
    <n v="631"/>
    <n v="56"/>
    <n v="687"/>
    <x v="6"/>
    <x v="0"/>
    <x v="3"/>
    <n v="35"/>
    <x v="2"/>
    <n v="4.0999999999999996"/>
    <b v="0"/>
    <x v="0"/>
    <x v="0"/>
    <n v="4308"/>
    <x v="4"/>
    <x v="1"/>
    <x v="0"/>
    <x v="0"/>
  </r>
  <r>
    <x v="693"/>
    <x v="263"/>
    <d v="2024-10-06T00:00:00"/>
    <d v="2024-09-12T00:00:00"/>
    <x v="15"/>
    <m/>
    <n v="110"/>
    <s v="51-119"/>
    <x v="2"/>
    <x v="2"/>
    <x v="2"/>
    <n v="170"/>
    <x v="2"/>
    <n v="1"/>
    <n v="3"/>
    <b v="0"/>
    <n v="144"/>
    <n v="142"/>
    <n v="286"/>
    <x v="3"/>
    <x v="3"/>
    <x v="0"/>
    <n v="81"/>
    <x v="0"/>
    <n v="4.7"/>
    <b v="1"/>
    <x v="1"/>
    <x v="0"/>
    <n v="421"/>
    <x v="2"/>
    <x v="3"/>
    <x v="1"/>
    <x v="3"/>
  </r>
  <r>
    <x v="694"/>
    <x v="147"/>
    <s v="9/16/2023"/>
    <s v="11/24/2024"/>
    <x v="5"/>
    <m/>
    <n v="37"/>
    <s v="34-51"/>
    <x v="2"/>
    <x v="0"/>
    <x v="0"/>
    <n v="447"/>
    <x v="3"/>
    <n v="3"/>
    <n v="1"/>
    <b v="1"/>
    <n v="466"/>
    <n v="198"/>
    <n v="664"/>
    <x v="3"/>
    <x v="3"/>
    <x v="0"/>
    <n v="3"/>
    <x v="3"/>
    <n v="4.5"/>
    <b v="0"/>
    <x v="0"/>
    <x v="0"/>
    <n v="2163"/>
    <x v="0"/>
    <x v="3"/>
    <x v="0"/>
    <x v="0"/>
  </r>
  <r>
    <x v="695"/>
    <x v="119"/>
    <s v="4/17/2023"/>
    <s v="12/16/2024"/>
    <x v="18"/>
    <m/>
    <n v="15"/>
    <s v="17-34"/>
    <x v="0"/>
    <x v="0"/>
    <x v="0"/>
    <n v="369"/>
    <x v="4"/>
    <n v="3"/>
    <n v="1"/>
    <b v="0"/>
    <n v="759"/>
    <n v="56"/>
    <n v="815"/>
    <x v="4"/>
    <x v="0"/>
    <x v="0"/>
    <n v="30"/>
    <x v="2"/>
    <n v="4"/>
    <b v="0"/>
    <x v="0"/>
    <x v="0"/>
    <n v="3354"/>
    <x v="3"/>
    <x v="4"/>
    <x v="2"/>
    <x v="0"/>
  </r>
  <r>
    <x v="696"/>
    <x v="20"/>
    <s v="6/24/2023"/>
    <s v="11/26/2024"/>
    <x v="4"/>
    <m/>
    <n v="35"/>
    <s v="34-51"/>
    <x v="0"/>
    <x v="2"/>
    <x v="2"/>
    <n v="62"/>
    <x v="5"/>
    <n v="5"/>
    <n v="1"/>
    <b v="0"/>
    <n v="811"/>
    <n v="109"/>
    <n v="920"/>
    <x v="5"/>
    <x v="3"/>
    <x v="1"/>
    <n v="14"/>
    <x v="3"/>
    <n v="3.1"/>
    <b v="0"/>
    <x v="0"/>
    <x v="0"/>
    <n v="3702"/>
    <x v="3"/>
    <x v="3"/>
    <x v="4"/>
    <x v="2"/>
  </r>
  <r>
    <x v="697"/>
    <x v="247"/>
    <d v="2024-06-01T00:00:00"/>
    <s v="11/27/2024"/>
    <x v="11"/>
    <m/>
    <n v="34"/>
    <s v="17-34"/>
    <x v="0"/>
    <x v="0"/>
    <x v="0"/>
    <n v="294"/>
    <x v="4"/>
    <n v="1"/>
    <n v="3"/>
    <b v="1"/>
    <n v="936"/>
    <n v="120"/>
    <n v="1056"/>
    <x v="6"/>
    <x v="1"/>
    <x v="3"/>
    <n v="49"/>
    <x v="2"/>
    <n v="3.2"/>
    <b v="1"/>
    <x v="1"/>
    <x v="0"/>
    <n v="3758"/>
    <x v="3"/>
    <x v="4"/>
    <x v="0"/>
    <x v="3"/>
  </r>
  <r>
    <x v="698"/>
    <x v="68"/>
    <s v="4/24/2024"/>
    <d v="2024-09-12T00:00:00"/>
    <x v="24"/>
    <m/>
    <n v="110"/>
    <s v="51-119"/>
    <x v="2"/>
    <x v="1"/>
    <x v="1"/>
    <n v="10"/>
    <x v="3"/>
    <n v="2"/>
    <n v="4"/>
    <b v="0"/>
    <n v="146"/>
    <n v="95"/>
    <n v="241"/>
    <x v="4"/>
    <x v="2"/>
    <x v="3"/>
    <n v="99"/>
    <x v="0"/>
    <n v="3.8"/>
    <b v="1"/>
    <x v="1"/>
    <x v="0"/>
    <n v="3942"/>
    <x v="3"/>
    <x v="4"/>
    <x v="0"/>
    <x v="3"/>
  </r>
  <r>
    <x v="699"/>
    <x v="290"/>
    <s v="4/15/2023"/>
    <s v="11/29/2024"/>
    <x v="18"/>
    <m/>
    <n v="32"/>
    <s v="17-34"/>
    <x v="0"/>
    <x v="1"/>
    <x v="1"/>
    <n v="389"/>
    <x v="4"/>
    <n v="2"/>
    <n v="2"/>
    <b v="1"/>
    <n v="631"/>
    <n v="85"/>
    <n v="716"/>
    <x v="4"/>
    <x v="1"/>
    <x v="3"/>
    <n v="53"/>
    <x v="1"/>
    <n v="3.3"/>
    <b v="1"/>
    <x v="1"/>
    <x v="0"/>
    <n v="2242"/>
    <x v="0"/>
    <x v="1"/>
    <x v="4"/>
    <x v="3"/>
  </r>
  <r>
    <x v="700"/>
    <x v="47"/>
    <d v="2024-01-04T00:00:00"/>
    <d v="2024-05-12T00:00:00"/>
    <x v="13"/>
    <m/>
    <n v="233"/>
    <s v="119-357"/>
    <x v="1"/>
    <x v="0"/>
    <x v="0"/>
    <n v="55"/>
    <x v="2"/>
    <n v="5"/>
    <n v="6"/>
    <b v="0"/>
    <n v="682"/>
    <n v="141"/>
    <n v="823"/>
    <x v="0"/>
    <x v="1"/>
    <x v="0"/>
    <n v="42"/>
    <x v="2"/>
    <n v="3.6"/>
    <b v="1"/>
    <x v="1"/>
    <x v="0"/>
    <n v="2561"/>
    <x v="0"/>
    <x v="1"/>
    <x v="3"/>
    <x v="0"/>
  </r>
  <r>
    <x v="701"/>
    <x v="291"/>
    <d v="2024-02-04T00:00:00"/>
    <s v="11/20/2024"/>
    <x v="8"/>
    <m/>
    <n v="41"/>
    <s v="34-51"/>
    <x v="2"/>
    <x v="1"/>
    <x v="1"/>
    <n v="208"/>
    <x v="6"/>
    <n v="4"/>
    <n v="6"/>
    <b v="1"/>
    <n v="135"/>
    <n v="9"/>
    <n v="144"/>
    <x v="0"/>
    <x v="0"/>
    <x v="0"/>
    <n v="41"/>
    <x v="2"/>
    <n v="3"/>
    <b v="1"/>
    <x v="1"/>
    <x v="0"/>
    <n v="2465"/>
    <x v="0"/>
    <x v="4"/>
    <x v="0"/>
    <x v="0"/>
  </r>
  <r>
    <x v="702"/>
    <x v="95"/>
    <s v="7/24/2024"/>
    <d v="2024-09-12T00:00:00"/>
    <x v="17"/>
    <m/>
    <n v="110"/>
    <s v="51-119"/>
    <x v="2"/>
    <x v="2"/>
    <x v="2"/>
    <n v="198"/>
    <x v="2"/>
    <n v="5"/>
    <n v="5"/>
    <b v="1"/>
    <n v="255"/>
    <n v="183"/>
    <n v="438"/>
    <x v="1"/>
    <x v="1"/>
    <x v="5"/>
    <n v="92"/>
    <x v="0"/>
    <n v="4.9000000000000004"/>
    <b v="0"/>
    <x v="0"/>
    <x v="0"/>
    <n v="4435"/>
    <x v="4"/>
    <x v="4"/>
    <x v="2"/>
    <x v="2"/>
  </r>
  <r>
    <x v="703"/>
    <x v="47"/>
    <d v="2024-09-07T00:00:00"/>
    <d v="2024-05-12T00:00:00"/>
    <x v="9"/>
    <m/>
    <n v="233"/>
    <s v="119-357"/>
    <x v="1"/>
    <x v="1"/>
    <x v="1"/>
    <n v="280"/>
    <x v="4"/>
    <n v="1"/>
    <n v="1"/>
    <b v="1"/>
    <n v="702"/>
    <n v="58"/>
    <n v="760"/>
    <x v="6"/>
    <x v="0"/>
    <x v="5"/>
    <n v="13"/>
    <x v="3"/>
    <n v="3.2"/>
    <b v="0"/>
    <x v="0"/>
    <x v="0"/>
    <n v="4116"/>
    <x v="4"/>
    <x v="0"/>
    <x v="3"/>
    <x v="3"/>
  </r>
  <r>
    <x v="704"/>
    <x v="252"/>
    <d v="2024-02-11T00:00:00"/>
    <s v="11/28/2024"/>
    <x v="8"/>
    <m/>
    <n v="33"/>
    <s v="17-34"/>
    <x v="0"/>
    <x v="0"/>
    <x v="0"/>
    <n v="161"/>
    <x v="5"/>
    <n v="2"/>
    <n v="5"/>
    <b v="0"/>
    <n v="151"/>
    <n v="109"/>
    <n v="260"/>
    <x v="2"/>
    <x v="3"/>
    <x v="4"/>
    <n v="27"/>
    <x v="2"/>
    <n v="3.3"/>
    <b v="0"/>
    <x v="0"/>
    <x v="0"/>
    <n v="944"/>
    <x v="2"/>
    <x v="2"/>
    <x v="0"/>
    <x v="3"/>
  </r>
  <r>
    <x v="705"/>
    <x v="88"/>
    <d v="2024-08-06T00:00:00"/>
    <s v="11/27/2024"/>
    <x v="6"/>
    <m/>
    <n v="34"/>
    <s v="17-34"/>
    <x v="0"/>
    <x v="0"/>
    <x v="0"/>
    <n v="439"/>
    <x v="0"/>
    <n v="2"/>
    <n v="2"/>
    <b v="1"/>
    <n v="421"/>
    <n v="138"/>
    <n v="559"/>
    <x v="3"/>
    <x v="1"/>
    <x v="3"/>
    <n v="14"/>
    <x v="3"/>
    <n v="4.0999999999999996"/>
    <b v="0"/>
    <x v="0"/>
    <x v="0"/>
    <n v="4219"/>
    <x v="4"/>
    <x v="2"/>
    <x v="0"/>
    <x v="2"/>
  </r>
  <r>
    <x v="706"/>
    <x v="133"/>
    <d v="2023-03-11T00:00:00"/>
    <d v="2024-02-12T00:00:00"/>
    <x v="1"/>
    <m/>
    <n v="323"/>
    <s v="119-357"/>
    <x v="1"/>
    <x v="0"/>
    <x v="0"/>
    <n v="339"/>
    <x v="6"/>
    <n v="5"/>
    <n v="5"/>
    <b v="1"/>
    <n v="354"/>
    <n v="129"/>
    <n v="483"/>
    <x v="6"/>
    <x v="3"/>
    <x v="5"/>
    <n v="14"/>
    <x v="3"/>
    <n v="3.9"/>
    <b v="0"/>
    <x v="0"/>
    <x v="0"/>
    <n v="4311"/>
    <x v="4"/>
    <x v="1"/>
    <x v="3"/>
    <x v="0"/>
  </r>
  <r>
    <x v="707"/>
    <x v="30"/>
    <s v="10/15/2024"/>
    <s v="11/28/2024"/>
    <x v="15"/>
    <m/>
    <n v="33"/>
    <s v="17-34"/>
    <x v="0"/>
    <x v="1"/>
    <x v="1"/>
    <n v="52"/>
    <x v="0"/>
    <n v="4"/>
    <n v="4"/>
    <b v="0"/>
    <n v="377"/>
    <n v="135"/>
    <n v="512"/>
    <x v="2"/>
    <x v="2"/>
    <x v="3"/>
    <n v="90"/>
    <x v="0"/>
    <n v="4.0999999999999996"/>
    <b v="1"/>
    <x v="1"/>
    <x v="0"/>
    <n v="1972"/>
    <x v="1"/>
    <x v="2"/>
    <x v="1"/>
    <x v="1"/>
  </r>
  <r>
    <x v="708"/>
    <x v="38"/>
    <d v="2024-08-05T00:00:00"/>
    <s v="12/16/2024"/>
    <x v="6"/>
    <m/>
    <n v="15"/>
    <s v="17-34"/>
    <x v="0"/>
    <x v="2"/>
    <x v="2"/>
    <n v="297"/>
    <x v="5"/>
    <n v="5"/>
    <n v="3"/>
    <b v="0"/>
    <n v="796"/>
    <n v="200"/>
    <n v="996"/>
    <x v="6"/>
    <x v="3"/>
    <x v="5"/>
    <n v="36"/>
    <x v="2"/>
    <n v="3.1"/>
    <b v="1"/>
    <x v="1"/>
    <x v="0"/>
    <n v="2132"/>
    <x v="0"/>
    <x v="0"/>
    <x v="4"/>
    <x v="1"/>
  </r>
  <r>
    <x v="709"/>
    <x v="47"/>
    <d v="2023-08-01T00:00:00"/>
    <s v="11/19/2024"/>
    <x v="16"/>
    <m/>
    <n v="42"/>
    <s v="34-51"/>
    <x v="2"/>
    <x v="2"/>
    <x v="2"/>
    <n v="40"/>
    <x v="3"/>
    <n v="5"/>
    <n v="1"/>
    <b v="1"/>
    <n v="841"/>
    <n v="179"/>
    <n v="1020"/>
    <x v="4"/>
    <x v="0"/>
    <x v="1"/>
    <n v="59"/>
    <x v="1"/>
    <n v="3.5"/>
    <b v="1"/>
    <x v="1"/>
    <x v="0"/>
    <n v="2370"/>
    <x v="0"/>
    <x v="2"/>
    <x v="4"/>
    <x v="3"/>
  </r>
  <r>
    <x v="710"/>
    <x v="92"/>
    <d v="2024-07-02T00:00:00"/>
    <d v="2024-11-12T00:00:00"/>
    <x v="17"/>
    <m/>
    <n v="49"/>
    <s v="34-51"/>
    <x v="2"/>
    <x v="2"/>
    <x v="2"/>
    <n v="379"/>
    <x v="0"/>
    <n v="2"/>
    <n v="1"/>
    <b v="1"/>
    <n v="885"/>
    <n v="110"/>
    <n v="995"/>
    <x v="2"/>
    <x v="1"/>
    <x v="3"/>
    <n v="43"/>
    <x v="2"/>
    <n v="4.2"/>
    <b v="1"/>
    <x v="1"/>
    <x v="0"/>
    <n v="1312"/>
    <x v="1"/>
    <x v="2"/>
    <x v="4"/>
    <x v="1"/>
  </r>
  <r>
    <x v="711"/>
    <x v="290"/>
    <s v="4/13/2024"/>
    <s v="11/24/2024"/>
    <x v="24"/>
    <m/>
    <n v="37"/>
    <s v="34-51"/>
    <x v="2"/>
    <x v="2"/>
    <x v="2"/>
    <n v="82"/>
    <x v="4"/>
    <n v="2"/>
    <n v="3"/>
    <b v="0"/>
    <n v="999"/>
    <n v="190"/>
    <n v="1189"/>
    <x v="6"/>
    <x v="0"/>
    <x v="3"/>
    <n v="57"/>
    <x v="1"/>
    <n v="3.1"/>
    <b v="1"/>
    <x v="1"/>
    <x v="0"/>
    <n v="4920"/>
    <x v="4"/>
    <x v="4"/>
    <x v="0"/>
    <x v="3"/>
  </r>
  <r>
    <x v="712"/>
    <x v="292"/>
    <d v="2023-02-03T00:00:00"/>
    <s v="11/23/2024"/>
    <x v="2"/>
    <m/>
    <n v="38"/>
    <s v="34-51"/>
    <x v="2"/>
    <x v="1"/>
    <x v="1"/>
    <n v="192"/>
    <x v="0"/>
    <n v="3"/>
    <n v="3"/>
    <b v="0"/>
    <n v="585"/>
    <n v="82"/>
    <n v="667"/>
    <x v="5"/>
    <x v="3"/>
    <x v="0"/>
    <n v="59"/>
    <x v="1"/>
    <n v="4.0999999999999996"/>
    <b v="1"/>
    <x v="1"/>
    <x v="0"/>
    <n v="2897"/>
    <x v="0"/>
    <x v="2"/>
    <x v="3"/>
    <x v="2"/>
  </r>
  <r>
    <x v="713"/>
    <x v="13"/>
    <s v="10/19/2024"/>
    <s v="11/29/2024"/>
    <x v="15"/>
    <m/>
    <n v="32"/>
    <s v="17-34"/>
    <x v="0"/>
    <x v="2"/>
    <x v="2"/>
    <n v="286"/>
    <x v="1"/>
    <n v="5"/>
    <n v="2"/>
    <b v="0"/>
    <n v="617"/>
    <n v="89"/>
    <n v="706"/>
    <x v="1"/>
    <x v="0"/>
    <x v="1"/>
    <n v="64"/>
    <x v="1"/>
    <n v="3.2"/>
    <b v="1"/>
    <x v="1"/>
    <x v="0"/>
    <n v="1275"/>
    <x v="1"/>
    <x v="0"/>
    <x v="3"/>
    <x v="3"/>
  </r>
  <r>
    <x v="714"/>
    <x v="199"/>
    <d v="2024-07-04T00:00:00"/>
    <d v="2024-11-12T00:00:00"/>
    <x v="17"/>
    <m/>
    <n v="49"/>
    <s v="34-51"/>
    <x v="2"/>
    <x v="1"/>
    <x v="1"/>
    <n v="452"/>
    <x v="4"/>
    <n v="2"/>
    <n v="6"/>
    <b v="0"/>
    <n v="196"/>
    <n v="132"/>
    <n v="328"/>
    <x v="6"/>
    <x v="3"/>
    <x v="3"/>
    <n v="84"/>
    <x v="0"/>
    <n v="3.7"/>
    <b v="1"/>
    <x v="1"/>
    <x v="0"/>
    <n v="340"/>
    <x v="2"/>
    <x v="4"/>
    <x v="2"/>
    <x v="1"/>
  </r>
  <r>
    <x v="715"/>
    <x v="153"/>
    <d v="2023-03-03T00:00:00"/>
    <s v="11/27/2024"/>
    <x v="1"/>
    <m/>
    <n v="34"/>
    <s v="17-34"/>
    <x v="0"/>
    <x v="0"/>
    <x v="0"/>
    <n v="417"/>
    <x v="4"/>
    <n v="4"/>
    <n v="5"/>
    <b v="0"/>
    <n v="792"/>
    <n v="187"/>
    <n v="979"/>
    <x v="6"/>
    <x v="3"/>
    <x v="4"/>
    <n v="5"/>
    <x v="3"/>
    <n v="4.5999999999999996"/>
    <b v="1"/>
    <x v="1"/>
    <x v="0"/>
    <n v="444"/>
    <x v="2"/>
    <x v="2"/>
    <x v="1"/>
    <x v="3"/>
  </r>
  <r>
    <x v="716"/>
    <x v="141"/>
    <s v="9/22/2023"/>
    <s v="12/13/2024"/>
    <x v="5"/>
    <m/>
    <n v="18"/>
    <s v="17-34"/>
    <x v="0"/>
    <x v="2"/>
    <x v="2"/>
    <n v="371"/>
    <x v="5"/>
    <n v="1"/>
    <n v="5"/>
    <b v="1"/>
    <n v="466"/>
    <n v="176"/>
    <n v="642"/>
    <x v="1"/>
    <x v="3"/>
    <x v="0"/>
    <n v="73"/>
    <x v="1"/>
    <n v="4.9000000000000004"/>
    <b v="0"/>
    <x v="0"/>
    <x v="0"/>
    <n v="292"/>
    <x v="2"/>
    <x v="1"/>
    <x v="1"/>
    <x v="2"/>
  </r>
  <r>
    <x v="717"/>
    <x v="37"/>
    <d v="2023-09-11T00:00:00"/>
    <d v="2024-12-12T00:00:00"/>
    <x v="5"/>
    <m/>
    <n v="19"/>
    <s v="17-34"/>
    <x v="0"/>
    <x v="2"/>
    <x v="2"/>
    <n v="110"/>
    <x v="4"/>
    <n v="2"/>
    <n v="5"/>
    <b v="1"/>
    <n v="684"/>
    <n v="32"/>
    <n v="716"/>
    <x v="2"/>
    <x v="0"/>
    <x v="5"/>
    <n v="68"/>
    <x v="1"/>
    <n v="4"/>
    <b v="0"/>
    <x v="0"/>
    <x v="0"/>
    <n v="53"/>
    <x v="2"/>
    <x v="3"/>
    <x v="1"/>
    <x v="0"/>
  </r>
  <r>
    <x v="718"/>
    <x v="183"/>
    <s v="6/24/2023"/>
    <d v="2024-02-12T00:00:00"/>
    <x v="4"/>
    <m/>
    <n v="323"/>
    <s v="119-357"/>
    <x v="1"/>
    <x v="2"/>
    <x v="2"/>
    <n v="274"/>
    <x v="4"/>
    <n v="2"/>
    <n v="1"/>
    <b v="1"/>
    <n v="155"/>
    <n v="94"/>
    <n v="249"/>
    <x v="2"/>
    <x v="1"/>
    <x v="1"/>
    <n v="96"/>
    <x v="0"/>
    <n v="3.5"/>
    <b v="0"/>
    <x v="0"/>
    <x v="0"/>
    <n v="1638"/>
    <x v="1"/>
    <x v="1"/>
    <x v="0"/>
    <x v="1"/>
  </r>
  <r>
    <x v="719"/>
    <x v="165"/>
    <s v="3/15/2024"/>
    <s v="11/25/2024"/>
    <x v="14"/>
    <m/>
    <n v="36"/>
    <s v="34-51"/>
    <x v="2"/>
    <x v="2"/>
    <x v="2"/>
    <n v="412"/>
    <x v="2"/>
    <n v="2"/>
    <n v="5"/>
    <b v="1"/>
    <n v="450"/>
    <n v="147"/>
    <n v="597"/>
    <x v="4"/>
    <x v="1"/>
    <x v="0"/>
    <n v="11"/>
    <x v="3"/>
    <n v="4.4000000000000004"/>
    <b v="1"/>
    <x v="1"/>
    <x v="0"/>
    <n v="3542"/>
    <x v="3"/>
    <x v="4"/>
    <x v="1"/>
    <x v="0"/>
  </r>
  <r>
    <x v="720"/>
    <x v="26"/>
    <d v="2023-10-02T00:00:00"/>
    <s v="11/29/2024"/>
    <x v="22"/>
    <m/>
    <n v="32"/>
    <s v="17-34"/>
    <x v="0"/>
    <x v="1"/>
    <x v="1"/>
    <n v="341"/>
    <x v="6"/>
    <n v="4"/>
    <n v="1"/>
    <b v="1"/>
    <n v="744"/>
    <n v="146"/>
    <n v="890"/>
    <x v="4"/>
    <x v="0"/>
    <x v="4"/>
    <n v="75"/>
    <x v="1"/>
    <n v="4.4000000000000004"/>
    <b v="0"/>
    <x v="0"/>
    <x v="0"/>
    <n v="4935"/>
    <x v="4"/>
    <x v="2"/>
    <x v="0"/>
    <x v="2"/>
  </r>
  <r>
    <x v="721"/>
    <x v="232"/>
    <s v="11/13/2024"/>
    <s v="12/15/2024"/>
    <x v="19"/>
    <m/>
    <n v="16"/>
    <s v="17-34"/>
    <x v="0"/>
    <x v="1"/>
    <x v="1"/>
    <n v="388"/>
    <x v="6"/>
    <n v="3"/>
    <n v="6"/>
    <b v="0"/>
    <n v="51"/>
    <n v="27"/>
    <n v="78"/>
    <x v="1"/>
    <x v="1"/>
    <x v="1"/>
    <n v="66"/>
    <x v="1"/>
    <n v="3.2"/>
    <b v="1"/>
    <x v="1"/>
    <x v="0"/>
    <n v="1216"/>
    <x v="1"/>
    <x v="3"/>
    <x v="4"/>
    <x v="3"/>
  </r>
  <r>
    <x v="722"/>
    <x v="265"/>
    <d v="2023-07-02T00:00:00"/>
    <s v="11/19/2024"/>
    <x v="10"/>
    <m/>
    <n v="42"/>
    <s v="34-51"/>
    <x v="2"/>
    <x v="2"/>
    <x v="2"/>
    <n v="446"/>
    <x v="2"/>
    <n v="1"/>
    <n v="4"/>
    <b v="1"/>
    <n v="897"/>
    <n v="19"/>
    <n v="916"/>
    <x v="5"/>
    <x v="0"/>
    <x v="4"/>
    <n v="14"/>
    <x v="3"/>
    <n v="3.5"/>
    <b v="1"/>
    <x v="1"/>
    <x v="0"/>
    <n v="4409"/>
    <x v="4"/>
    <x v="1"/>
    <x v="1"/>
    <x v="0"/>
  </r>
  <r>
    <x v="723"/>
    <x v="134"/>
    <d v="2024-01-01T00:00:00"/>
    <s v="12/17/2024"/>
    <x v="13"/>
    <m/>
    <n v="14"/>
    <s v="17-34"/>
    <x v="0"/>
    <x v="2"/>
    <x v="2"/>
    <n v="223"/>
    <x v="0"/>
    <n v="5"/>
    <n v="3"/>
    <b v="1"/>
    <n v="499"/>
    <n v="124"/>
    <n v="623"/>
    <x v="1"/>
    <x v="0"/>
    <x v="1"/>
    <n v="78"/>
    <x v="0"/>
    <n v="4.7"/>
    <b v="1"/>
    <x v="1"/>
    <x v="0"/>
    <n v="2853"/>
    <x v="0"/>
    <x v="3"/>
    <x v="3"/>
    <x v="2"/>
  </r>
  <r>
    <x v="724"/>
    <x v="293"/>
    <d v="2024-01-01T00:00:00"/>
    <s v="12/16/2024"/>
    <x v="13"/>
    <m/>
    <n v="15"/>
    <s v="17-34"/>
    <x v="0"/>
    <x v="2"/>
    <x v="2"/>
    <n v="417"/>
    <x v="2"/>
    <n v="5"/>
    <n v="4"/>
    <b v="0"/>
    <n v="179"/>
    <n v="29"/>
    <n v="208"/>
    <x v="1"/>
    <x v="2"/>
    <x v="2"/>
    <n v="84"/>
    <x v="0"/>
    <n v="4.5"/>
    <b v="0"/>
    <x v="0"/>
    <x v="0"/>
    <n v="1252"/>
    <x v="1"/>
    <x v="2"/>
    <x v="0"/>
    <x v="1"/>
  </r>
  <r>
    <x v="725"/>
    <x v="69"/>
    <s v="12/16/2023"/>
    <s v="11/20/2024"/>
    <x v="21"/>
    <m/>
    <n v="41"/>
    <s v="34-51"/>
    <x v="2"/>
    <x v="1"/>
    <x v="1"/>
    <n v="390"/>
    <x v="6"/>
    <n v="5"/>
    <n v="1"/>
    <b v="1"/>
    <n v="889"/>
    <n v="145"/>
    <n v="1034"/>
    <x v="0"/>
    <x v="0"/>
    <x v="0"/>
    <n v="60"/>
    <x v="1"/>
    <n v="4.5"/>
    <b v="1"/>
    <x v="1"/>
    <x v="0"/>
    <n v="3027"/>
    <x v="3"/>
    <x v="2"/>
    <x v="4"/>
    <x v="0"/>
  </r>
  <r>
    <x v="726"/>
    <x v="84"/>
    <s v="3/22/2023"/>
    <d v="2024-02-12T00:00:00"/>
    <x v="1"/>
    <m/>
    <n v="323"/>
    <s v="119-357"/>
    <x v="1"/>
    <x v="2"/>
    <x v="2"/>
    <n v="33"/>
    <x v="5"/>
    <n v="4"/>
    <n v="2"/>
    <b v="0"/>
    <n v="191"/>
    <n v="25"/>
    <n v="216"/>
    <x v="2"/>
    <x v="2"/>
    <x v="1"/>
    <n v="44"/>
    <x v="2"/>
    <n v="4.5"/>
    <b v="1"/>
    <x v="1"/>
    <x v="0"/>
    <n v="1228"/>
    <x v="1"/>
    <x v="3"/>
    <x v="3"/>
    <x v="1"/>
  </r>
  <r>
    <x v="727"/>
    <x v="23"/>
    <s v="10/29/2024"/>
    <d v="2024-05-12T00:00:00"/>
    <x v="15"/>
    <m/>
    <n v="233"/>
    <s v="119-357"/>
    <x v="1"/>
    <x v="1"/>
    <x v="1"/>
    <n v="302"/>
    <x v="0"/>
    <n v="5"/>
    <n v="5"/>
    <b v="1"/>
    <n v="42"/>
    <n v="196"/>
    <n v="238"/>
    <x v="3"/>
    <x v="2"/>
    <x v="0"/>
    <n v="74"/>
    <x v="1"/>
    <n v="4.5999999999999996"/>
    <b v="0"/>
    <x v="0"/>
    <x v="0"/>
    <n v="3616"/>
    <x v="3"/>
    <x v="1"/>
    <x v="2"/>
    <x v="1"/>
  </r>
  <r>
    <x v="728"/>
    <x v="294"/>
    <d v="2024-11-12T00:00:00"/>
    <s v="11/27/2024"/>
    <x v="19"/>
    <m/>
    <n v="34"/>
    <s v="17-34"/>
    <x v="0"/>
    <x v="2"/>
    <x v="2"/>
    <n v="121"/>
    <x v="4"/>
    <n v="4"/>
    <n v="5"/>
    <b v="1"/>
    <n v="53"/>
    <n v="77"/>
    <n v="130"/>
    <x v="4"/>
    <x v="0"/>
    <x v="0"/>
    <n v="54"/>
    <x v="1"/>
    <n v="3.1"/>
    <b v="1"/>
    <x v="1"/>
    <x v="0"/>
    <n v="3913"/>
    <x v="3"/>
    <x v="3"/>
    <x v="0"/>
    <x v="2"/>
  </r>
  <r>
    <x v="729"/>
    <x v="5"/>
    <d v="2023-08-02T00:00:00"/>
    <s v="11/21/2024"/>
    <x v="16"/>
    <m/>
    <n v="40"/>
    <s v="34-51"/>
    <x v="2"/>
    <x v="0"/>
    <x v="0"/>
    <n v="112"/>
    <x v="4"/>
    <n v="5"/>
    <n v="6"/>
    <b v="0"/>
    <n v="535"/>
    <n v="43"/>
    <n v="578"/>
    <x v="2"/>
    <x v="3"/>
    <x v="4"/>
    <n v="89"/>
    <x v="0"/>
    <n v="3.1"/>
    <b v="1"/>
    <x v="1"/>
    <x v="0"/>
    <n v="775"/>
    <x v="2"/>
    <x v="1"/>
    <x v="2"/>
    <x v="1"/>
  </r>
  <r>
    <x v="730"/>
    <x v="59"/>
    <s v="6/30/2023"/>
    <d v="2024-05-12T00:00:00"/>
    <x v="4"/>
    <m/>
    <n v="233"/>
    <s v="119-357"/>
    <x v="1"/>
    <x v="2"/>
    <x v="2"/>
    <n v="375"/>
    <x v="6"/>
    <n v="3"/>
    <n v="6"/>
    <b v="0"/>
    <n v="416"/>
    <n v="79"/>
    <n v="495"/>
    <x v="6"/>
    <x v="0"/>
    <x v="0"/>
    <n v="33"/>
    <x v="2"/>
    <n v="3.2"/>
    <b v="1"/>
    <x v="1"/>
    <x v="0"/>
    <n v="2536"/>
    <x v="0"/>
    <x v="1"/>
    <x v="4"/>
    <x v="1"/>
  </r>
  <r>
    <x v="731"/>
    <x v="91"/>
    <s v="9/17/2024"/>
    <d v="2024-01-12T00:00:00"/>
    <x v="9"/>
    <m/>
    <n v="354"/>
    <s v="119-357"/>
    <x v="1"/>
    <x v="1"/>
    <x v="1"/>
    <n v="97"/>
    <x v="5"/>
    <n v="3"/>
    <n v="2"/>
    <b v="0"/>
    <n v="287"/>
    <n v="39"/>
    <n v="326"/>
    <x v="6"/>
    <x v="0"/>
    <x v="4"/>
    <n v="9"/>
    <x v="3"/>
    <n v="4.9000000000000004"/>
    <b v="0"/>
    <x v="0"/>
    <x v="0"/>
    <n v="2331"/>
    <x v="0"/>
    <x v="3"/>
    <x v="1"/>
    <x v="1"/>
  </r>
  <r>
    <x v="732"/>
    <x v="295"/>
    <d v="2024-08-06T00:00:00"/>
    <d v="2024-04-12T00:00:00"/>
    <x v="6"/>
    <m/>
    <n v="263"/>
    <s v="119-357"/>
    <x v="1"/>
    <x v="2"/>
    <x v="2"/>
    <n v="306"/>
    <x v="3"/>
    <n v="4"/>
    <n v="5"/>
    <b v="0"/>
    <n v="651"/>
    <n v="60"/>
    <n v="711"/>
    <x v="5"/>
    <x v="3"/>
    <x v="2"/>
    <n v="86"/>
    <x v="0"/>
    <n v="3.1"/>
    <b v="0"/>
    <x v="0"/>
    <x v="0"/>
    <n v="2953"/>
    <x v="0"/>
    <x v="1"/>
    <x v="4"/>
    <x v="3"/>
  </r>
  <r>
    <x v="733"/>
    <x v="293"/>
    <s v="7/25/2024"/>
    <s v="11/21/2024"/>
    <x v="17"/>
    <m/>
    <n v="40"/>
    <s v="34-51"/>
    <x v="2"/>
    <x v="1"/>
    <x v="1"/>
    <n v="136"/>
    <x v="4"/>
    <n v="5"/>
    <n v="2"/>
    <b v="1"/>
    <n v="821"/>
    <n v="174"/>
    <n v="995"/>
    <x v="6"/>
    <x v="2"/>
    <x v="1"/>
    <n v="92"/>
    <x v="0"/>
    <n v="3.6"/>
    <b v="1"/>
    <x v="1"/>
    <x v="0"/>
    <n v="868"/>
    <x v="2"/>
    <x v="1"/>
    <x v="3"/>
    <x v="3"/>
  </r>
  <r>
    <x v="734"/>
    <x v="126"/>
    <d v="2023-12-05T00:00:00"/>
    <s v="11/26/2024"/>
    <x v="21"/>
    <m/>
    <n v="35"/>
    <s v="34-51"/>
    <x v="0"/>
    <x v="0"/>
    <x v="0"/>
    <n v="12"/>
    <x v="5"/>
    <n v="2"/>
    <n v="3"/>
    <b v="1"/>
    <n v="396"/>
    <n v="22"/>
    <n v="418"/>
    <x v="4"/>
    <x v="3"/>
    <x v="0"/>
    <n v="70"/>
    <x v="1"/>
    <n v="3.5"/>
    <b v="1"/>
    <x v="1"/>
    <x v="0"/>
    <n v="4808"/>
    <x v="4"/>
    <x v="4"/>
    <x v="3"/>
    <x v="0"/>
  </r>
  <r>
    <x v="735"/>
    <x v="296"/>
    <s v="1/25/2024"/>
    <d v="2024-05-12T00:00:00"/>
    <x v="13"/>
    <m/>
    <n v="233"/>
    <s v="119-357"/>
    <x v="1"/>
    <x v="2"/>
    <x v="2"/>
    <n v="379"/>
    <x v="3"/>
    <n v="4"/>
    <n v="5"/>
    <b v="1"/>
    <n v="726"/>
    <n v="103"/>
    <n v="829"/>
    <x v="5"/>
    <x v="0"/>
    <x v="2"/>
    <n v="39"/>
    <x v="2"/>
    <n v="3.5"/>
    <b v="1"/>
    <x v="1"/>
    <x v="0"/>
    <n v="4177"/>
    <x v="4"/>
    <x v="1"/>
    <x v="2"/>
    <x v="0"/>
  </r>
  <r>
    <x v="736"/>
    <x v="134"/>
    <d v="2023-04-11T00:00:00"/>
    <s v="12/18/2024"/>
    <x v="18"/>
    <m/>
    <n v="13"/>
    <s v="17-34"/>
    <x v="0"/>
    <x v="2"/>
    <x v="2"/>
    <n v="205"/>
    <x v="4"/>
    <n v="3"/>
    <n v="2"/>
    <b v="1"/>
    <n v="420"/>
    <n v="24"/>
    <n v="444"/>
    <x v="6"/>
    <x v="1"/>
    <x v="3"/>
    <n v="61"/>
    <x v="1"/>
    <n v="4.8"/>
    <b v="0"/>
    <x v="0"/>
    <x v="0"/>
    <n v="564"/>
    <x v="2"/>
    <x v="1"/>
    <x v="3"/>
    <x v="3"/>
  </r>
  <r>
    <x v="737"/>
    <x v="297"/>
    <d v="2023-07-09T00:00:00"/>
    <s v="11/25/2024"/>
    <x v="10"/>
    <m/>
    <n v="36"/>
    <s v="34-51"/>
    <x v="2"/>
    <x v="2"/>
    <x v="2"/>
    <n v="335"/>
    <x v="0"/>
    <n v="3"/>
    <n v="6"/>
    <b v="1"/>
    <n v="75"/>
    <n v="177"/>
    <n v="252"/>
    <x v="2"/>
    <x v="0"/>
    <x v="0"/>
    <n v="73"/>
    <x v="1"/>
    <n v="3.9"/>
    <b v="1"/>
    <x v="1"/>
    <x v="0"/>
    <n v="1702"/>
    <x v="1"/>
    <x v="1"/>
    <x v="2"/>
    <x v="1"/>
  </r>
  <r>
    <x v="738"/>
    <x v="154"/>
    <s v="5/25/2024"/>
    <s v="11/22/2024"/>
    <x v="7"/>
    <m/>
    <n v="39"/>
    <s v="34-51"/>
    <x v="2"/>
    <x v="2"/>
    <x v="2"/>
    <n v="449"/>
    <x v="4"/>
    <n v="5"/>
    <n v="6"/>
    <b v="0"/>
    <n v="683"/>
    <n v="85"/>
    <n v="768"/>
    <x v="5"/>
    <x v="1"/>
    <x v="2"/>
    <n v="25"/>
    <x v="3"/>
    <n v="4.2"/>
    <b v="1"/>
    <x v="1"/>
    <x v="0"/>
    <n v="249"/>
    <x v="2"/>
    <x v="3"/>
    <x v="1"/>
    <x v="3"/>
  </r>
  <r>
    <x v="739"/>
    <x v="13"/>
    <d v="2023-10-04T00:00:00"/>
    <d v="2024-07-12T00:00:00"/>
    <x v="22"/>
    <m/>
    <n v="172"/>
    <s v="119-357"/>
    <x v="1"/>
    <x v="0"/>
    <x v="0"/>
    <n v="453"/>
    <x v="3"/>
    <n v="1"/>
    <n v="5"/>
    <b v="1"/>
    <n v="487"/>
    <n v="128"/>
    <n v="615"/>
    <x v="3"/>
    <x v="3"/>
    <x v="2"/>
    <n v="41"/>
    <x v="2"/>
    <n v="4.5"/>
    <b v="1"/>
    <x v="1"/>
    <x v="0"/>
    <n v="30"/>
    <x v="2"/>
    <x v="0"/>
    <x v="2"/>
    <x v="1"/>
  </r>
  <r>
    <x v="740"/>
    <x v="298"/>
    <s v="10/25/2024"/>
    <s v="11/21/2024"/>
    <x v="15"/>
    <m/>
    <n v="40"/>
    <s v="34-51"/>
    <x v="2"/>
    <x v="0"/>
    <x v="0"/>
    <n v="252"/>
    <x v="0"/>
    <n v="1"/>
    <n v="1"/>
    <b v="1"/>
    <n v="968"/>
    <n v="197"/>
    <n v="1165"/>
    <x v="3"/>
    <x v="1"/>
    <x v="0"/>
    <n v="46"/>
    <x v="2"/>
    <n v="4"/>
    <b v="0"/>
    <x v="0"/>
    <x v="0"/>
    <n v="3842"/>
    <x v="3"/>
    <x v="4"/>
    <x v="2"/>
    <x v="3"/>
  </r>
  <r>
    <x v="741"/>
    <x v="105"/>
    <s v="10/30/2024"/>
    <s v="11/25/2024"/>
    <x v="15"/>
    <m/>
    <n v="36"/>
    <s v="34-51"/>
    <x v="2"/>
    <x v="1"/>
    <x v="1"/>
    <n v="379"/>
    <x v="4"/>
    <n v="2"/>
    <n v="1"/>
    <b v="1"/>
    <n v="632"/>
    <n v="82"/>
    <n v="714"/>
    <x v="0"/>
    <x v="2"/>
    <x v="3"/>
    <n v="29"/>
    <x v="2"/>
    <n v="3.2"/>
    <b v="1"/>
    <x v="1"/>
    <x v="0"/>
    <n v="1299"/>
    <x v="1"/>
    <x v="1"/>
    <x v="1"/>
    <x v="3"/>
  </r>
  <r>
    <x v="742"/>
    <x v="207"/>
    <s v="2/17/2024"/>
    <d v="2024-01-12T00:00:00"/>
    <x v="8"/>
    <m/>
    <n v="354"/>
    <s v="119-357"/>
    <x v="1"/>
    <x v="0"/>
    <x v="0"/>
    <n v="280"/>
    <x v="6"/>
    <n v="3"/>
    <n v="1"/>
    <b v="0"/>
    <n v="188"/>
    <n v="103"/>
    <n v="291"/>
    <x v="5"/>
    <x v="3"/>
    <x v="4"/>
    <n v="80"/>
    <x v="0"/>
    <n v="4.8"/>
    <b v="0"/>
    <x v="0"/>
    <x v="0"/>
    <n v="2346"/>
    <x v="0"/>
    <x v="2"/>
    <x v="4"/>
    <x v="2"/>
  </r>
  <r>
    <x v="743"/>
    <x v="57"/>
    <d v="2024-06-04T00:00:00"/>
    <s v="11/24/2024"/>
    <x v="11"/>
    <m/>
    <n v="37"/>
    <s v="34-51"/>
    <x v="2"/>
    <x v="0"/>
    <x v="0"/>
    <n v="187"/>
    <x v="4"/>
    <n v="3"/>
    <n v="3"/>
    <b v="0"/>
    <n v="987"/>
    <n v="166"/>
    <n v="1153"/>
    <x v="4"/>
    <x v="0"/>
    <x v="3"/>
    <n v="24"/>
    <x v="3"/>
    <n v="4.7"/>
    <b v="0"/>
    <x v="0"/>
    <x v="0"/>
    <n v="215"/>
    <x v="2"/>
    <x v="1"/>
    <x v="4"/>
    <x v="1"/>
  </r>
  <r>
    <x v="744"/>
    <x v="42"/>
    <s v="9/23/2023"/>
    <d v="2024-02-12T00:00:00"/>
    <x v="5"/>
    <m/>
    <n v="323"/>
    <s v="119-357"/>
    <x v="1"/>
    <x v="0"/>
    <x v="0"/>
    <n v="373"/>
    <x v="0"/>
    <n v="2"/>
    <n v="1"/>
    <b v="1"/>
    <n v="925"/>
    <n v="12"/>
    <n v="937"/>
    <x v="2"/>
    <x v="0"/>
    <x v="0"/>
    <n v="22"/>
    <x v="3"/>
    <n v="4.2"/>
    <b v="1"/>
    <x v="1"/>
    <x v="0"/>
    <n v="3062"/>
    <x v="3"/>
    <x v="3"/>
    <x v="0"/>
    <x v="2"/>
  </r>
  <r>
    <x v="745"/>
    <x v="152"/>
    <s v="5/28/2023"/>
    <s v="12/15/2024"/>
    <x v="0"/>
    <m/>
    <n v="16"/>
    <s v="17-34"/>
    <x v="0"/>
    <x v="2"/>
    <x v="2"/>
    <n v="482"/>
    <x v="0"/>
    <n v="2"/>
    <n v="5"/>
    <b v="1"/>
    <n v="838"/>
    <n v="159"/>
    <n v="997"/>
    <x v="1"/>
    <x v="1"/>
    <x v="5"/>
    <n v="39"/>
    <x v="2"/>
    <n v="4.8"/>
    <b v="0"/>
    <x v="0"/>
    <x v="0"/>
    <n v="2978"/>
    <x v="0"/>
    <x v="4"/>
    <x v="3"/>
    <x v="2"/>
  </r>
  <r>
    <x v="746"/>
    <x v="299"/>
    <s v="11/15/2023"/>
    <d v="2024-11-12T00:00:00"/>
    <x v="12"/>
    <m/>
    <n v="49"/>
    <s v="34-51"/>
    <x v="2"/>
    <x v="1"/>
    <x v="1"/>
    <n v="360"/>
    <x v="2"/>
    <n v="3"/>
    <n v="4"/>
    <b v="0"/>
    <n v="295"/>
    <n v="55"/>
    <n v="350"/>
    <x v="1"/>
    <x v="2"/>
    <x v="2"/>
    <n v="31"/>
    <x v="2"/>
    <n v="3.7"/>
    <b v="0"/>
    <x v="0"/>
    <x v="0"/>
    <n v="1984"/>
    <x v="1"/>
    <x v="4"/>
    <x v="1"/>
    <x v="1"/>
  </r>
  <r>
    <x v="747"/>
    <x v="246"/>
    <s v="1/16/2023"/>
    <s v="12/14/2024"/>
    <x v="3"/>
    <m/>
    <n v="17"/>
    <s v="17-34"/>
    <x v="0"/>
    <x v="2"/>
    <x v="2"/>
    <n v="463"/>
    <x v="5"/>
    <n v="2"/>
    <n v="1"/>
    <b v="0"/>
    <n v="844"/>
    <n v="98"/>
    <n v="942"/>
    <x v="2"/>
    <x v="3"/>
    <x v="4"/>
    <n v="15"/>
    <x v="3"/>
    <n v="3.6"/>
    <b v="1"/>
    <x v="1"/>
    <x v="0"/>
    <n v="945"/>
    <x v="2"/>
    <x v="0"/>
    <x v="4"/>
    <x v="3"/>
  </r>
  <r>
    <x v="748"/>
    <x v="300"/>
    <d v="2023-02-01T00:00:00"/>
    <d v="2024-02-12T00:00:00"/>
    <x v="2"/>
    <m/>
    <n v="323"/>
    <s v="119-357"/>
    <x v="1"/>
    <x v="2"/>
    <x v="2"/>
    <n v="13"/>
    <x v="6"/>
    <n v="3"/>
    <n v="5"/>
    <b v="0"/>
    <n v="378"/>
    <n v="123"/>
    <n v="501"/>
    <x v="3"/>
    <x v="2"/>
    <x v="1"/>
    <n v="3"/>
    <x v="3"/>
    <n v="4.2"/>
    <b v="0"/>
    <x v="0"/>
    <x v="0"/>
    <n v="4134"/>
    <x v="4"/>
    <x v="1"/>
    <x v="1"/>
    <x v="0"/>
  </r>
  <r>
    <x v="749"/>
    <x v="301"/>
    <d v="2023-07-02T00:00:00"/>
    <s v="12/16/2024"/>
    <x v="10"/>
    <m/>
    <n v="15"/>
    <s v="17-34"/>
    <x v="0"/>
    <x v="0"/>
    <x v="0"/>
    <n v="129"/>
    <x v="3"/>
    <n v="4"/>
    <n v="5"/>
    <b v="0"/>
    <n v="439"/>
    <n v="10"/>
    <n v="449"/>
    <x v="2"/>
    <x v="2"/>
    <x v="5"/>
    <n v="11"/>
    <x v="3"/>
    <n v="3.7"/>
    <b v="0"/>
    <x v="0"/>
    <x v="0"/>
    <n v="3741"/>
    <x v="3"/>
    <x v="4"/>
    <x v="0"/>
    <x v="2"/>
  </r>
  <r>
    <x v="750"/>
    <x v="37"/>
    <d v="2024-02-05T00:00:00"/>
    <s v="11/23/2024"/>
    <x v="8"/>
    <m/>
    <n v="38"/>
    <s v="34-51"/>
    <x v="2"/>
    <x v="0"/>
    <x v="0"/>
    <n v="290"/>
    <x v="1"/>
    <n v="5"/>
    <n v="5"/>
    <b v="0"/>
    <n v="84"/>
    <n v="52"/>
    <n v="136"/>
    <x v="1"/>
    <x v="1"/>
    <x v="0"/>
    <n v="91"/>
    <x v="0"/>
    <n v="3.1"/>
    <b v="1"/>
    <x v="1"/>
    <x v="0"/>
    <n v="1408"/>
    <x v="1"/>
    <x v="1"/>
    <x v="3"/>
    <x v="3"/>
  </r>
  <r>
    <x v="751"/>
    <x v="302"/>
    <d v="2024-02-09T00:00:00"/>
    <s v="11/25/2024"/>
    <x v="8"/>
    <m/>
    <n v="36"/>
    <s v="34-51"/>
    <x v="2"/>
    <x v="0"/>
    <x v="0"/>
    <n v="50"/>
    <x v="0"/>
    <n v="2"/>
    <n v="3"/>
    <b v="1"/>
    <n v="502"/>
    <n v="5"/>
    <n v="507"/>
    <x v="3"/>
    <x v="1"/>
    <x v="0"/>
    <n v="96"/>
    <x v="0"/>
    <n v="4.4000000000000004"/>
    <b v="1"/>
    <x v="1"/>
    <x v="0"/>
    <n v="1917"/>
    <x v="1"/>
    <x v="4"/>
    <x v="4"/>
    <x v="3"/>
  </r>
  <r>
    <x v="752"/>
    <x v="0"/>
    <d v="2024-06-11T00:00:00"/>
    <d v="2024-06-12T00:00:00"/>
    <x v="11"/>
    <m/>
    <n v="202"/>
    <s v="119-357"/>
    <x v="1"/>
    <x v="2"/>
    <x v="2"/>
    <n v="241"/>
    <x v="6"/>
    <n v="3"/>
    <n v="2"/>
    <b v="1"/>
    <n v="549"/>
    <n v="158"/>
    <n v="707"/>
    <x v="3"/>
    <x v="1"/>
    <x v="2"/>
    <n v="96"/>
    <x v="0"/>
    <n v="3.1"/>
    <b v="1"/>
    <x v="1"/>
    <x v="0"/>
    <n v="1986"/>
    <x v="1"/>
    <x v="0"/>
    <x v="1"/>
    <x v="2"/>
  </r>
  <r>
    <x v="753"/>
    <x v="18"/>
    <s v="1/26/2024"/>
    <s v="11/28/2024"/>
    <x v="13"/>
    <m/>
    <n v="33"/>
    <s v="17-34"/>
    <x v="0"/>
    <x v="0"/>
    <x v="0"/>
    <n v="383"/>
    <x v="4"/>
    <n v="3"/>
    <n v="2"/>
    <b v="1"/>
    <n v="699"/>
    <n v="174"/>
    <n v="873"/>
    <x v="6"/>
    <x v="2"/>
    <x v="5"/>
    <n v="13"/>
    <x v="3"/>
    <n v="3.8"/>
    <b v="1"/>
    <x v="1"/>
    <x v="0"/>
    <n v="3254"/>
    <x v="3"/>
    <x v="0"/>
    <x v="2"/>
    <x v="3"/>
  </r>
  <r>
    <x v="754"/>
    <x v="121"/>
    <s v="11/16/2024"/>
    <s v="11/29/2024"/>
    <x v="19"/>
    <m/>
    <n v="32"/>
    <s v="17-34"/>
    <x v="0"/>
    <x v="0"/>
    <x v="0"/>
    <n v="384"/>
    <x v="2"/>
    <n v="5"/>
    <n v="1"/>
    <b v="0"/>
    <n v="423"/>
    <n v="110"/>
    <n v="533"/>
    <x v="6"/>
    <x v="2"/>
    <x v="2"/>
    <n v="61"/>
    <x v="1"/>
    <n v="4.7"/>
    <b v="1"/>
    <x v="1"/>
    <x v="0"/>
    <n v="3648"/>
    <x v="3"/>
    <x v="0"/>
    <x v="3"/>
    <x v="2"/>
  </r>
  <r>
    <x v="755"/>
    <x v="37"/>
    <s v="2/17/2023"/>
    <d v="2024-04-12T00:00:00"/>
    <x v="2"/>
    <m/>
    <n v="263"/>
    <s v="119-357"/>
    <x v="1"/>
    <x v="0"/>
    <x v="0"/>
    <n v="302"/>
    <x v="4"/>
    <n v="1"/>
    <n v="1"/>
    <b v="1"/>
    <n v="964"/>
    <n v="165"/>
    <n v="1129"/>
    <x v="6"/>
    <x v="3"/>
    <x v="4"/>
    <n v="47"/>
    <x v="2"/>
    <n v="4.4000000000000004"/>
    <b v="0"/>
    <x v="0"/>
    <x v="0"/>
    <n v="3552"/>
    <x v="3"/>
    <x v="2"/>
    <x v="4"/>
    <x v="1"/>
  </r>
  <r>
    <x v="756"/>
    <x v="69"/>
    <s v="2/19/2024"/>
    <d v="2024-05-12T00:00:00"/>
    <x v="8"/>
    <m/>
    <n v="233"/>
    <s v="119-357"/>
    <x v="1"/>
    <x v="2"/>
    <x v="2"/>
    <n v="24"/>
    <x v="2"/>
    <n v="2"/>
    <n v="1"/>
    <b v="0"/>
    <n v="742"/>
    <n v="150"/>
    <n v="892"/>
    <x v="0"/>
    <x v="2"/>
    <x v="5"/>
    <n v="57"/>
    <x v="1"/>
    <n v="3"/>
    <b v="0"/>
    <x v="0"/>
    <x v="0"/>
    <n v="150"/>
    <x v="2"/>
    <x v="2"/>
    <x v="2"/>
    <x v="2"/>
  </r>
  <r>
    <x v="757"/>
    <x v="303"/>
    <s v="5/18/2024"/>
    <s v="11/20/2024"/>
    <x v="7"/>
    <m/>
    <n v="41"/>
    <s v="34-51"/>
    <x v="2"/>
    <x v="1"/>
    <x v="1"/>
    <n v="416"/>
    <x v="6"/>
    <n v="3"/>
    <n v="5"/>
    <b v="0"/>
    <n v="97"/>
    <n v="172"/>
    <n v="269"/>
    <x v="0"/>
    <x v="2"/>
    <x v="3"/>
    <n v="89"/>
    <x v="0"/>
    <n v="4.3"/>
    <b v="1"/>
    <x v="1"/>
    <x v="0"/>
    <n v="786"/>
    <x v="2"/>
    <x v="2"/>
    <x v="2"/>
    <x v="3"/>
  </r>
  <r>
    <x v="758"/>
    <x v="166"/>
    <d v="2023-10-09T00:00:00"/>
    <d v="2024-09-12T00:00:00"/>
    <x v="22"/>
    <m/>
    <n v="110"/>
    <s v="51-119"/>
    <x v="2"/>
    <x v="2"/>
    <x v="2"/>
    <n v="272"/>
    <x v="5"/>
    <n v="5"/>
    <n v="1"/>
    <b v="1"/>
    <n v="735"/>
    <n v="74"/>
    <n v="809"/>
    <x v="5"/>
    <x v="2"/>
    <x v="4"/>
    <n v="90"/>
    <x v="0"/>
    <n v="3.8"/>
    <b v="1"/>
    <x v="1"/>
    <x v="0"/>
    <n v="1808"/>
    <x v="1"/>
    <x v="4"/>
    <x v="1"/>
    <x v="0"/>
  </r>
  <r>
    <x v="759"/>
    <x v="121"/>
    <s v="5/23/2024"/>
    <d v="2024-01-12T00:00:00"/>
    <x v="7"/>
    <m/>
    <n v="354"/>
    <s v="119-357"/>
    <x v="1"/>
    <x v="2"/>
    <x v="2"/>
    <n v="294"/>
    <x v="1"/>
    <n v="3"/>
    <n v="6"/>
    <b v="0"/>
    <n v="709"/>
    <n v="181"/>
    <n v="890"/>
    <x v="5"/>
    <x v="3"/>
    <x v="3"/>
    <n v="39"/>
    <x v="2"/>
    <n v="3.2"/>
    <b v="1"/>
    <x v="1"/>
    <x v="0"/>
    <n v="3091"/>
    <x v="3"/>
    <x v="3"/>
    <x v="3"/>
    <x v="1"/>
  </r>
  <r>
    <x v="760"/>
    <x v="84"/>
    <s v="9/13/2023"/>
    <d v="2024-11-12T00:00:00"/>
    <x v="5"/>
    <m/>
    <n v="49"/>
    <s v="34-51"/>
    <x v="2"/>
    <x v="2"/>
    <x v="2"/>
    <n v="18"/>
    <x v="3"/>
    <n v="4"/>
    <n v="2"/>
    <b v="0"/>
    <n v="882"/>
    <n v="1"/>
    <n v="883"/>
    <x v="6"/>
    <x v="2"/>
    <x v="3"/>
    <n v="100"/>
    <x v="0"/>
    <n v="4.7"/>
    <b v="1"/>
    <x v="1"/>
    <x v="0"/>
    <n v="3697"/>
    <x v="3"/>
    <x v="1"/>
    <x v="1"/>
    <x v="1"/>
  </r>
  <r>
    <x v="761"/>
    <x v="23"/>
    <s v="7/14/2024"/>
    <d v="2024-12-12T00:00:00"/>
    <x v="17"/>
    <m/>
    <n v="19"/>
    <s v="17-34"/>
    <x v="0"/>
    <x v="2"/>
    <x v="2"/>
    <n v="409"/>
    <x v="0"/>
    <n v="1"/>
    <n v="2"/>
    <b v="1"/>
    <n v="131"/>
    <n v="85"/>
    <n v="216"/>
    <x v="5"/>
    <x v="3"/>
    <x v="5"/>
    <n v="95"/>
    <x v="0"/>
    <n v="4.3"/>
    <b v="1"/>
    <x v="1"/>
    <x v="0"/>
    <n v="4835"/>
    <x v="4"/>
    <x v="3"/>
    <x v="2"/>
    <x v="3"/>
  </r>
  <r>
    <x v="762"/>
    <x v="5"/>
    <s v="4/13/2024"/>
    <s v="11/29/2024"/>
    <x v="24"/>
    <m/>
    <n v="32"/>
    <s v="17-34"/>
    <x v="0"/>
    <x v="1"/>
    <x v="1"/>
    <n v="290"/>
    <x v="6"/>
    <n v="4"/>
    <n v="4"/>
    <b v="0"/>
    <n v="305"/>
    <n v="112"/>
    <n v="417"/>
    <x v="0"/>
    <x v="0"/>
    <x v="3"/>
    <n v="57"/>
    <x v="1"/>
    <n v="4.5"/>
    <b v="0"/>
    <x v="0"/>
    <x v="0"/>
    <n v="2023"/>
    <x v="0"/>
    <x v="1"/>
    <x v="3"/>
    <x v="2"/>
  </r>
  <r>
    <x v="763"/>
    <x v="19"/>
    <d v="2024-10-10T00:00:00"/>
    <s v="11/30/2024"/>
    <x v="15"/>
    <m/>
    <n v="31"/>
    <s v="17-34"/>
    <x v="0"/>
    <x v="2"/>
    <x v="2"/>
    <n v="102"/>
    <x v="1"/>
    <n v="5"/>
    <n v="3"/>
    <b v="0"/>
    <n v="456"/>
    <n v="52"/>
    <n v="508"/>
    <x v="5"/>
    <x v="1"/>
    <x v="5"/>
    <n v="32"/>
    <x v="2"/>
    <n v="4.9000000000000004"/>
    <b v="1"/>
    <x v="1"/>
    <x v="0"/>
    <n v="1005"/>
    <x v="1"/>
    <x v="4"/>
    <x v="1"/>
    <x v="1"/>
  </r>
  <r>
    <x v="764"/>
    <x v="47"/>
    <s v="9/21/2023"/>
    <d v="2024-02-12T00:00:00"/>
    <x v="5"/>
    <m/>
    <n v="323"/>
    <s v="119-357"/>
    <x v="1"/>
    <x v="2"/>
    <x v="2"/>
    <n v="119"/>
    <x v="2"/>
    <n v="2"/>
    <n v="1"/>
    <b v="1"/>
    <n v="385"/>
    <n v="82"/>
    <n v="467"/>
    <x v="4"/>
    <x v="3"/>
    <x v="4"/>
    <n v="87"/>
    <x v="0"/>
    <n v="3.3"/>
    <b v="0"/>
    <x v="0"/>
    <x v="0"/>
    <n v="876"/>
    <x v="2"/>
    <x v="4"/>
    <x v="0"/>
    <x v="3"/>
  </r>
  <r>
    <x v="765"/>
    <x v="252"/>
    <s v="7/25/2023"/>
    <s v="12/18/2024"/>
    <x v="10"/>
    <m/>
    <n v="13"/>
    <s v="17-34"/>
    <x v="0"/>
    <x v="1"/>
    <x v="1"/>
    <n v="87"/>
    <x v="0"/>
    <n v="3"/>
    <n v="6"/>
    <b v="1"/>
    <n v="213"/>
    <n v="98"/>
    <n v="311"/>
    <x v="1"/>
    <x v="1"/>
    <x v="2"/>
    <n v="84"/>
    <x v="0"/>
    <n v="4.7"/>
    <b v="0"/>
    <x v="0"/>
    <x v="0"/>
    <n v="2089"/>
    <x v="0"/>
    <x v="4"/>
    <x v="1"/>
    <x v="3"/>
  </r>
  <r>
    <x v="766"/>
    <x v="17"/>
    <d v="2023-03-07T00:00:00"/>
    <s v="11/30/2024"/>
    <x v="1"/>
    <m/>
    <n v="31"/>
    <s v="17-34"/>
    <x v="0"/>
    <x v="0"/>
    <x v="0"/>
    <n v="273"/>
    <x v="1"/>
    <n v="5"/>
    <n v="1"/>
    <b v="1"/>
    <n v="830"/>
    <n v="178"/>
    <n v="1008"/>
    <x v="0"/>
    <x v="3"/>
    <x v="5"/>
    <n v="37"/>
    <x v="2"/>
    <n v="3.7"/>
    <b v="1"/>
    <x v="1"/>
    <x v="0"/>
    <n v="772"/>
    <x v="2"/>
    <x v="0"/>
    <x v="4"/>
    <x v="1"/>
  </r>
  <r>
    <x v="767"/>
    <x v="83"/>
    <d v="2023-03-06T00:00:00"/>
    <s v="11/21/2024"/>
    <x v="1"/>
    <m/>
    <n v="40"/>
    <s v="34-51"/>
    <x v="2"/>
    <x v="2"/>
    <x v="2"/>
    <n v="281"/>
    <x v="5"/>
    <n v="1"/>
    <n v="2"/>
    <b v="1"/>
    <n v="601"/>
    <n v="75"/>
    <n v="676"/>
    <x v="6"/>
    <x v="2"/>
    <x v="1"/>
    <n v="92"/>
    <x v="0"/>
    <n v="4.5"/>
    <b v="0"/>
    <x v="0"/>
    <x v="0"/>
    <n v="373"/>
    <x v="2"/>
    <x v="2"/>
    <x v="3"/>
    <x v="2"/>
  </r>
  <r>
    <x v="768"/>
    <x v="85"/>
    <d v="2023-12-01T00:00:00"/>
    <s v="12/18/2024"/>
    <x v="21"/>
    <m/>
    <n v="13"/>
    <s v="17-34"/>
    <x v="0"/>
    <x v="0"/>
    <x v="0"/>
    <n v="115"/>
    <x v="3"/>
    <n v="2"/>
    <n v="3"/>
    <b v="0"/>
    <n v="843"/>
    <n v="153"/>
    <n v="996"/>
    <x v="6"/>
    <x v="0"/>
    <x v="2"/>
    <n v="6"/>
    <x v="3"/>
    <n v="3.3"/>
    <b v="1"/>
    <x v="1"/>
    <x v="0"/>
    <n v="3425"/>
    <x v="3"/>
    <x v="4"/>
    <x v="1"/>
    <x v="2"/>
  </r>
  <r>
    <x v="769"/>
    <x v="84"/>
    <s v="2/25/2023"/>
    <s v="12/13/2024"/>
    <x v="2"/>
    <m/>
    <n v="18"/>
    <s v="17-34"/>
    <x v="0"/>
    <x v="1"/>
    <x v="1"/>
    <n v="483"/>
    <x v="4"/>
    <n v="2"/>
    <n v="6"/>
    <b v="0"/>
    <n v="386"/>
    <n v="192"/>
    <n v="578"/>
    <x v="4"/>
    <x v="0"/>
    <x v="5"/>
    <n v="95"/>
    <x v="0"/>
    <n v="4.5999999999999996"/>
    <b v="1"/>
    <x v="1"/>
    <x v="0"/>
    <n v="4422"/>
    <x v="4"/>
    <x v="1"/>
    <x v="4"/>
    <x v="0"/>
  </r>
  <r>
    <x v="770"/>
    <x v="181"/>
    <s v="3/31/2024"/>
    <d v="2024-11-12T00:00:00"/>
    <x v="14"/>
    <m/>
    <n v="49"/>
    <s v="34-51"/>
    <x v="2"/>
    <x v="1"/>
    <x v="1"/>
    <n v="129"/>
    <x v="1"/>
    <n v="5"/>
    <n v="3"/>
    <b v="0"/>
    <n v="291"/>
    <n v="37"/>
    <n v="328"/>
    <x v="3"/>
    <x v="2"/>
    <x v="2"/>
    <n v="51"/>
    <x v="1"/>
    <n v="3.8"/>
    <b v="0"/>
    <x v="0"/>
    <x v="0"/>
    <n v="4980"/>
    <x v="4"/>
    <x v="4"/>
    <x v="1"/>
    <x v="2"/>
  </r>
  <r>
    <x v="771"/>
    <x v="304"/>
    <d v="2024-03-10T00:00:00"/>
    <d v="2024-10-12T00:00:00"/>
    <x v="14"/>
    <m/>
    <n v="80"/>
    <s v="51-119"/>
    <x v="2"/>
    <x v="1"/>
    <x v="1"/>
    <n v="292"/>
    <x v="1"/>
    <n v="4"/>
    <n v="3"/>
    <b v="0"/>
    <n v="198"/>
    <n v="195"/>
    <n v="393"/>
    <x v="1"/>
    <x v="2"/>
    <x v="4"/>
    <n v="55"/>
    <x v="1"/>
    <n v="4.9000000000000004"/>
    <b v="1"/>
    <x v="1"/>
    <x v="0"/>
    <n v="1367"/>
    <x v="1"/>
    <x v="4"/>
    <x v="0"/>
    <x v="0"/>
  </r>
  <r>
    <x v="772"/>
    <x v="50"/>
    <s v="2/16/2023"/>
    <d v="2024-10-12T00:00:00"/>
    <x v="2"/>
    <m/>
    <n v="80"/>
    <s v="51-119"/>
    <x v="2"/>
    <x v="1"/>
    <x v="1"/>
    <n v="307"/>
    <x v="4"/>
    <n v="3"/>
    <n v="1"/>
    <b v="0"/>
    <n v="919"/>
    <n v="175"/>
    <n v="1094"/>
    <x v="3"/>
    <x v="1"/>
    <x v="4"/>
    <n v="22"/>
    <x v="3"/>
    <n v="4"/>
    <b v="1"/>
    <x v="1"/>
    <x v="0"/>
    <n v="2728"/>
    <x v="0"/>
    <x v="1"/>
    <x v="0"/>
    <x v="0"/>
  </r>
  <r>
    <x v="773"/>
    <x v="305"/>
    <d v="2023-05-11T00:00:00"/>
    <d v="2024-04-12T00:00:00"/>
    <x v="0"/>
    <m/>
    <n v="263"/>
    <s v="119-357"/>
    <x v="1"/>
    <x v="2"/>
    <x v="2"/>
    <n v="306"/>
    <x v="1"/>
    <n v="5"/>
    <n v="6"/>
    <b v="1"/>
    <n v="483"/>
    <n v="5"/>
    <n v="488"/>
    <x v="2"/>
    <x v="1"/>
    <x v="0"/>
    <n v="56"/>
    <x v="1"/>
    <n v="4.7"/>
    <b v="0"/>
    <x v="0"/>
    <x v="0"/>
    <n v="1556"/>
    <x v="1"/>
    <x v="4"/>
    <x v="0"/>
    <x v="1"/>
  </r>
  <r>
    <x v="774"/>
    <x v="121"/>
    <s v="5/28/2023"/>
    <s v="12/14/2024"/>
    <x v="0"/>
    <m/>
    <n v="17"/>
    <s v="17-34"/>
    <x v="0"/>
    <x v="1"/>
    <x v="1"/>
    <n v="71"/>
    <x v="2"/>
    <n v="3"/>
    <n v="2"/>
    <b v="1"/>
    <n v="645"/>
    <n v="5"/>
    <n v="650"/>
    <x v="4"/>
    <x v="0"/>
    <x v="2"/>
    <n v="66"/>
    <x v="1"/>
    <n v="3.9"/>
    <b v="0"/>
    <x v="0"/>
    <x v="0"/>
    <n v="4566"/>
    <x v="4"/>
    <x v="4"/>
    <x v="1"/>
    <x v="0"/>
  </r>
  <r>
    <x v="775"/>
    <x v="306"/>
    <s v="12/26/2023"/>
    <d v="2024-08-12T00:00:00"/>
    <x v="21"/>
    <m/>
    <n v="141"/>
    <s v="119-357"/>
    <x v="1"/>
    <x v="2"/>
    <x v="2"/>
    <n v="253"/>
    <x v="2"/>
    <n v="1"/>
    <n v="2"/>
    <b v="1"/>
    <n v="653"/>
    <n v="53"/>
    <n v="706"/>
    <x v="0"/>
    <x v="0"/>
    <x v="0"/>
    <n v="43"/>
    <x v="2"/>
    <n v="4.0999999999999996"/>
    <b v="1"/>
    <x v="1"/>
    <x v="0"/>
    <n v="2969"/>
    <x v="0"/>
    <x v="3"/>
    <x v="0"/>
    <x v="1"/>
  </r>
  <r>
    <x v="776"/>
    <x v="151"/>
    <s v="4/13/2024"/>
    <s v="12/13/2024"/>
    <x v="24"/>
    <m/>
    <n v="18"/>
    <s v="17-34"/>
    <x v="0"/>
    <x v="2"/>
    <x v="2"/>
    <n v="68"/>
    <x v="4"/>
    <n v="5"/>
    <n v="2"/>
    <b v="0"/>
    <n v="727"/>
    <n v="5"/>
    <n v="732"/>
    <x v="5"/>
    <x v="3"/>
    <x v="5"/>
    <n v="8"/>
    <x v="3"/>
    <n v="4.5999999999999996"/>
    <b v="0"/>
    <x v="0"/>
    <x v="0"/>
    <n v="3421"/>
    <x v="3"/>
    <x v="2"/>
    <x v="3"/>
    <x v="0"/>
  </r>
  <r>
    <x v="777"/>
    <x v="0"/>
    <s v="5/14/2023"/>
    <s v="12/16/2024"/>
    <x v="0"/>
    <m/>
    <n v="15"/>
    <s v="17-34"/>
    <x v="0"/>
    <x v="0"/>
    <x v="0"/>
    <n v="366"/>
    <x v="1"/>
    <n v="1"/>
    <n v="1"/>
    <b v="1"/>
    <n v="257"/>
    <n v="46"/>
    <n v="303"/>
    <x v="5"/>
    <x v="1"/>
    <x v="5"/>
    <n v="7"/>
    <x v="3"/>
    <n v="4.5"/>
    <b v="1"/>
    <x v="1"/>
    <x v="0"/>
    <n v="2535"/>
    <x v="0"/>
    <x v="4"/>
    <x v="1"/>
    <x v="1"/>
  </r>
  <r>
    <x v="778"/>
    <x v="2"/>
    <s v="2/21/2024"/>
    <d v="2024-11-12T00:00:00"/>
    <x v="8"/>
    <m/>
    <n v="49"/>
    <s v="34-51"/>
    <x v="2"/>
    <x v="2"/>
    <x v="2"/>
    <n v="166"/>
    <x v="6"/>
    <n v="4"/>
    <n v="1"/>
    <b v="0"/>
    <n v="208"/>
    <n v="39"/>
    <n v="247"/>
    <x v="5"/>
    <x v="0"/>
    <x v="3"/>
    <n v="53"/>
    <x v="1"/>
    <n v="5"/>
    <b v="1"/>
    <x v="1"/>
    <x v="0"/>
    <n v="290"/>
    <x v="2"/>
    <x v="0"/>
    <x v="0"/>
    <x v="1"/>
  </r>
  <r>
    <x v="779"/>
    <x v="24"/>
    <s v="8/23/2024"/>
    <d v="2024-03-12T00:00:00"/>
    <x v="6"/>
    <m/>
    <n v="294"/>
    <s v="119-357"/>
    <x v="1"/>
    <x v="2"/>
    <x v="2"/>
    <n v="136"/>
    <x v="5"/>
    <n v="2"/>
    <n v="4"/>
    <b v="1"/>
    <n v="471"/>
    <n v="91"/>
    <n v="562"/>
    <x v="1"/>
    <x v="1"/>
    <x v="2"/>
    <n v="70"/>
    <x v="1"/>
    <n v="4.4000000000000004"/>
    <b v="0"/>
    <x v="0"/>
    <x v="0"/>
    <n v="756"/>
    <x v="2"/>
    <x v="4"/>
    <x v="1"/>
    <x v="3"/>
  </r>
  <r>
    <x v="780"/>
    <x v="234"/>
    <s v="7/21/2024"/>
    <d v="2024-09-12T00:00:00"/>
    <x v="17"/>
    <m/>
    <n v="110"/>
    <s v="51-119"/>
    <x v="2"/>
    <x v="0"/>
    <x v="0"/>
    <n v="358"/>
    <x v="5"/>
    <n v="3"/>
    <n v="2"/>
    <b v="1"/>
    <n v="512"/>
    <n v="153"/>
    <n v="665"/>
    <x v="2"/>
    <x v="2"/>
    <x v="0"/>
    <n v="70"/>
    <x v="1"/>
    <n v="3.3"/>
    <b v="1"/>
    <x v="1"/>
    <x v="0"/>
    <n v="947"/>
    <x v="2"/>
    <x v="2"/>
    <x v="2"/>
    <x v="0"/>
  </r>
  <r>
    <x v="781"/>
    <x v="63"/>
    <d v="2023-10-03T00:00:00"/>
    <s v="12/16/2024"/>
    <x v="22"/>
    <m/>
    <n v="15"/>
    <s v="17-34"/>
    <x v="0"/>
    <x v="2"/>
    <x v="2"/>
    <n v="399"/>
    <x v="1"/>
    <n v="1"/>
    <n v="2"/>
    <b v="0"/>
    <n v="355"/>
    <n v="181"/>
    <n v="536"/>
    <x v="0"/>
    <x v="2"/>
    <x v="0"/>
    <n v="79"/>
    <x v="0"/>
    <n v="3.4"/>
    <b v="1"/>
    <x v="1"/>
    <x v="0"/>
    <n v="2138"/>
    <x v="0"/>
    <x v="1"/>
    <x v="3"/>
    <x v="0"/>
  </r>
  <r>
    <x v="782"/>
    <x v="199"/>
    <d v="2023-12-10T00:00:00"/>
    <d v="2024-07-12T00:00:00"/>
    <x v="21"/>
    <m/>
    <n v="172"/>
    <s v="119-357"/>
    <x v="1"/>
    <x v="1"/>
    <x v="1"/>
    <n v="285"/>
    <x v="6"/>
    <n v="1"/>
    <n v="5"/>
    <b v="0"/>
    <n v="634"/>
    <n v="168"/>
    <n v="802"/>
    <x v="0"/>
    <x v="3"/>
    <x v="1"/>
    <n v="76"/>
    <x v="0"/>
    <n v="3.3"/>
    <b v="1"/>
    <x v="1"/>
    <x v="0"/>
    <n v="3151"/>
    <x v="3"/>
    <x v="1"/>
    <x v="3"/>
    <x v="3"/>
  </r>
  <r>
    <x v="783"/>
    <x v="102"/>
    <s v="7/19/2023"/>
    <s v="12/17/2024"/>
    <x v="10"/>
    <m/>
    <n v="14"/>
    <s v="17-34"/>
    <x v="0"/>
    <x v="0"/>
    <x v="0"/>
    <n v="424"/>
    <x v="4"/>
    <n v="2"/>
    <n v="3"/>
    <b v="0"/>
    <n v="942"/>
    <n v="127"/>
    <n v="1069"/>
    <x v="5"/>
    <x v="0"/>
    <x v="4"/>
    <n v="95"/>
    <x v="0"/>
    <n v="4.8"/>
    <b v="1"/>
    <x v="1"/>
    <x v="0"/>
    <n v="670"/>
    <x v="2"/>
    <x v="2"/>
    <x v="3"/>
    <x v="3"/>
  </r>
  <r>
    <x v="784"/>
    <x v="8"/>
    <s v="1/30/2024"/>
    <s v="11/26/2024"/>
    <x v="13"/>
    <m/>
    <n v="35"/>
    <s v="34-51"/>
    <x v="0"/>
    <x v="1"/>
    <x v="1"/>
    <n v="467"/>
    <x v="0"/>
    <n v="1"/>
    <n v="3"/>
    <b v="1"/>
    <n v="350"/>
    <n v="134"/>
    <n v="484"/>
    <x v="5"/>
    <x v="1"/>
    <x v="4"/>
    <n v="1"/>
    <x v="3"/>
    <n v="3.9"/>
    <b v="0"/>
    <x v="0"/>
    <x v="0"/>
    <n v="3037"/>
    <x v="3"/>
    <x v="0"/>
    <x v="1"/>
    <x v="3"/>
  </r>
  <r>
    <x v="785"/>
    <x v="305"/>
    <d v="2023-05-01T00:00:00"/>
    <s v="12/17/2024"/>
    <x v="0"/>
    <m/>
    <n v="14"/>
    <s v="17-34"/>
    <x v="0"/>
    <x v="2"/>
    <x v="2"/>
    <n v="443"/>
    <x v="6"/>
    <n v="1"/>
    <n v="3"/>
    <b v="0"/>
    <n v="326"/>
    <n v="59"/>
    <n v="385"/>
    <x v="5"/>
    <x v="0"/>
    <x v="0"/>
    <n v="57"/>
    <x v="1"/>
    <n v="3.9"/>
    <b v="0"/>
    <x v="0"/>
    <x v="0"/>
    <n v="3712"/>
    <x v="3"/>
    <x v="1"/>
    <x v="0"/>
    <x v="0"/>
  </r>
  <r>
    <x v="786"/>
    <x v="163"/>
    <d v="2023-04-10T00:00:00"/>
    <d v="2024-01-12T00:00:00"/>
    <x v="18"/>
    <m/>
    <n v="354"/>
    <s v="119-357"/>
    <x v="1"/>
    <x v="2"/>
    <x v="2"/>
    <n v="214"/>
    <x v="2"/>
    <n v="1"/>
    <n v="3"/>
    <b v="0"/>
    <n v="61"/>
    <n v="148"/>
    <n v="209"/>
    <x v="2"/>
    <x v="3"/>
    <x v="1"/>
    <n v="95"/>
    <x v="0"/>
    <n v="4.0999999999999996"/>
    <b v="1"/>
    <x v="1"/>
    <x v="0"/>
    <n v="2029"/>
    <x v="0"/>
    <x v="0"/>
    <x v="3"/>
    <x v="0"/>
  </r>
  <r>
    <x v="787"/>
    <x v="307"/>
    <d v="2023-03-10T00:00:00"/>
    <s v="11/22/2024"/>
    <x v="1"/>
    <m/>
    <n v="39"/>
    <s v="34-51"/>
    <x v="2"/>
    <x v="2"/>
    <x v="2"/>
    <n v="437"/>
    <x v="4"/>
    <n v="2"/>
    <n v="2"/>
    <b v="1"/>
    <n v="328"/>
    <n v="170"/>
    <n v="498"/>
    <x v="6"/>
    <x v="1"/>
    <x v="4"/>
    <n v="25"/>
    <x v="3"/>
    <n v="3.6"/>
    <b v="0"/>
    <x v="0"/>
    <x v="0"/>
    <n v="2406"/>
    <x v="0"/>
    <x v="2"/>
    <x v="1"/>
    <x v="0"/>
  </r>
  <r>
    <x v="788"/>
    <x v="301"/>
    <d v="2023-11-02T00:00:00"/>
    <d v="2024-10-12T00:00:00"/>
    <x v="12"/>
    <m/>
    <n v="80"/>
    <s v="51-119"/>
    <x v="2"/>
    <x v="2"/>
    <x v="2"/>
    <n v="419"/>
    <x v="1"/>
    <n v="2"/>
    <n v="1"/>
    <b v="0"/>
    <n v="591"/>
    <n v="166"/>
    <n v="757"/>
    <x v="4"/>
    <x v="0"/>
    <x v="1"/>
    <n v="26"/>
    <x v="2"/>
    <n v="3.5"/>
    <b v="1"/>
    <x v="1"/>
    <x v="0"/>
    <n v="3264"/>
    <x v="3"/>
    <x v="1"/>
    <x v="4"/>
    <x v="0"/>
  </r>
  <r>
    <x v="789"/>
    <x v="306"/>
    <s v="7/15/2024"/>
    <s v="11/24/2024"/>
    <x v="17"/>
    <m/>
    <n v="37"/>
    <s v="34-51"/>
    <x v="2"/>
    <x v="1"/>
    <x v="1"/>
    <n v="129"/>
    <x v="0"/>
    <n v="2"/>
    <n v="5"/>
    <b v="0"/>
    <n v="527"/>
    <n v="153"/>
    <n v="680"/>
    <x v="4"/>
    <x v="0"/>
    <x v="1"/>
    <n v="0"/>
    <x v="3"/>
    <n v="4.5999999999999996"/>
    <b v="0"/>
    <x v="0"/>
    <x v="0"/>
    <n v="1135"/>
    <x v="1"/>
    <x v="4"/>
    <x v="1"/>
    <x v="0"/>
  </r>
  <r>
    <x v="790"/>
    <x v="120"/>
    <d v="2024-09-11T00:00:00"/>
    <d v="2024-01-12T00:00:00"/>
    <x v="9"/>
    <m/>
    <n v="354"/>
    <s v="119-357"/>
    <x v="1"/>
    <x v="2"/>
    <x v="2"/>
    <n v="75"/>
    <x v="2"/>
    <n v="5"/>
    <n v="1"/>
    <b v="1"/>
    <n v="115"/>
    <n v="122"/>
    <n v="237"/>
    <x v="4"/>
    <x v="1"/>
    <x v="0"/>
    <n v="86"/>
    <x v="0"/>
    <n v="3.5"/>
    <b v="0"/>
    <x v="0"/>
    <x v="0"/>
    <n v="3761"/>
    <x v="3"/>
    <x v="4"/>
    <x v="1"/>
    <x v="1"/>
  </r>
  <r>
    <x v="791"/>
    <x v="70"/>
    <d v="2024-03-10T00:00:00"/>
    <d v="2024-05-12T00:00:00"/>
    <x v="14"/>
    <m/>
    <n v="233"/>
    <s v="119-357"/>
    <x v="1"/>
    <x v="0"/>
    <x v="0"/>
    <n v="346"/>
    <x v="3"/>
    <n v="5"/>
    <n v="5"/>
    <b v="1"/>
    <n v="732"/>
    <n v="144"/>
    <n v="876"/>
    <x v="6"/>
    <x v="0"/>
    <x v="5"/>
    <n v="73"/>
    <x v="1"/>
    <n v="4.9000000000000004"/>
    <b v="0"/>
    <x v="0"/>
    <x v="0"/>
    <n v="3633"/>
    <x v="3"/>
    <x v="4"/>
    <x v="4"/>
    <x v="0"/>
  </r>
  <r>
    <x v="792"/>
    <x v="105"/>
    <d v="2023-11-05T00:00:00"/>
    <d v="2024-01-12T00:00:00"/>
    <x v="12"/>
    <m/>
    <n v="354"/>
    <s v="119-357"/>
    <x v="1"/>
    <x v="1"/>
    <x v="1"/>
    <n v="480"/>
    <x v="4"/>
    <n v="4"/>
    <n v="6"/>
    <b v="1"/>
    <n v="509"/>
    <n v="12"/>
    <n v="521"/>
    <x v="1"/>
    <x v="2"/>
    <x v="4"/>
    <n v="43"/>
    <x v="2"/>
    <n v="3.1"/>
    <b v="0"/>
    <x v="0"/>
    <x v="0"/>
    <n v="3308"/>
    <x v="3"/>
    <x v="0"/>
    <x v="1"/>
    <x v="1"/>
  </r>
  <r>
    <x v="793"/>
    <x v="176"/>
    <s v="6/25/2024"/>
    <d v="2024-02-12T00:00:00"/>
    <x v="11"/>
    <m/>
    <n v="323"/>
    <s v="119-357"/>
    <x v="1"/>
    <x v="1"/>
    <x v="1"/>
    <n v="188"/>
    <x v="4"/>
    <n v="2"/>
    <n v="2"/>
    <b v="1"/>
    <n v="655"/>
    <n v="16"/>
    <n v="671"/>
    <x v="0"/>
    <x v="0"/>
    <x v="4"/>
    <n v="50"/>
    <x v="2"/>
    <n v="3.3"/>
    <b v="1"/>
    <x v="1"/>
    <x v="0"/>
    <n v="1311"/>
    <x v="1"/>
    <x v="3"/>
    <x v="0"/>
    <x v="0"/>
  </r>
  <r>
    <x v="794"/>
    <x v="178"/>
    <s v="2/28/2024"/>
    <d v="2024-04-12T00:00:00"/>
    <x v="8"/>
    <m/>
    <n v="263"/>
    <s v="119-357"/>
    <x v="1"/>
    <x v="0"/>
    <x v="0"/>
    <n v="420"/>
    <x v="1"/>
    <n v="4"/>
    <n v="1"/>
    <b v="0"/>
    <n v="399"/>
    <n v="45"/>
    <n v="444"/>
    <x v="0"/>
    <x v="1"/>
    <x v="5"/>
    <n v="52"/>
    <x v="1"/>
    <n v="4"/>
    <b v="0"/>
    <x v="0"/>
    <x v="0"/>
    <n v="4333"/>
    <x v="4"/>
    <x v="1"/>
    <x v="1"/>
    <x v="2"/>
  </r>
  <r>
    <x v="795"/>
    <x v="119"/>
    <d v="2023-10-06T00:00:00"/>
    <d v="2024-11-12T00:00:00"/>
    <x v="22"/>
    <m/>
    <n v="49"/>
    <s v="34-51"/>
    <x v="2"/>
    <x v="2"/>
    <x v="2"/>
    <n v="204"/>
    <x v="4"/>
    <n v="3"/>
    <n v="5"/>
    <b v="0"/>
    <n v="597"/>
    <n v="118"/>
    <n v="715"/>
    <x v="5"/>
    <x v="1"/>
    <x v="4"/>
    <n v="60"/>
    <x v="1"/>
    <n v="3.1"/>
    <b v="1"/>
    <x v="1"/>
    <x v="0"/>
    <n v="4575"/>
    <x v="4"/>
    <x v="0"/>
    <x v="0"/>
    <x v="1"/>
  </r>
  <r>
    <x v="796"/>
    <x v="199"/>
    <s v="8/24/2023"/>
    <d v="2024-08-12T00:00:00"/>
    <x v="16"/>
    <m/>
    <n v="141"/>
    <s v="119-357"/>
    <x v="1"/>
    <x v="2"/>
    <x v="2"/>
    <n v="355"/>
    <x v="4"/>
    <n v="1"/>
    <n v="1"/>
    <b v="1"/>
    <n v="358"/>
    <n v="173"/>
    <n v="531"/>
    <x v="1"/>
    <x v="3"/>
    <x v="0"/>
    <n v="60"/>
    <x v="1"/>
    <n v="4.8"/>
    <b v="0"/>
    <x v="0"/>
    <x v="0"/>
    <n v="2448"/>
    <x v="0"/>
    <x v="1"/>
    <x v="2"/>
    <x v="3"/>
  </r>
  <r>
    <x v="797"/>
    <x v="73"/>
    <s v="8/20/2024"/>
    <d v="2024-03-12T00:00:00"/>
    <x v="6"/>
    <m/>
    <n v="294"/>
    <s v="119-357"/>
    <x v="1"/>
    <x v="0"/>
    <x v="0"/>
    <n v="200"/>
    <x v="1"/>
    <n v="3"/>
    <n v="2"/>
    <b v="0"/>
    <n v="453"/>
    <n v="172"/>
    <n v="625"/>
    <x v="1"/>
    <x v="0"/>
    <x v="4"/>
    <n v="1"/>
    <x v="3"/>
    <n v="4.4000000000000004"/>
    <b v="1"/>
    <x v="1"/>
    <x v="0"/>
    <n v="1072"/>
    <x v="1"/>
    <x v="4"/>
    <x v="4"/>
    <x v="2"/>
  </r>
  <r>
    <x v="798"/>
    <x v="70"/>
    <s v="3/26/2023"/>
    <s v="11/29/2024"/>
    <x v="1"/>
    <m/>
    <n v="32"/>
    <s v="17-34"/>
    <x v="0"/>
    <x v="0"/>
    <x v="0"/>
    <n v="178"/>
    <x v="0"/>
    <n v="2"/>
    <n v="2"/>
    <b v="1"/>
    <n v="378"/>
    <n v="117"/>
    <n v="495"/>
    <x v="3"/>
    <x v="2"/>
    <x v="0"/>
    <n v="63"/>
    <x v="1"/>
    <n v="4.8"/>
    <b v="1"/>
    <x v="1"/>
    <x v="0"/>
    <n v="1784"/>
    <x v="1"/>
    <x v="1"/>
    <x v="3"/>
    <x v="1"/>
  </r>
  <r>
    <x v="799"/>
    <x v="228"/>
    <s v="7/14/2024"/>
    <d v="2024-11-12T00:00:00"/>
    <x v="17"/>
    <m/>
    <n v="49"/>
    <s v="34-51"/>
    <x v="2"/>
    <x v="1"/>
    <x v="1"/>
    <n v="337"/>
    <x v="3"/>
    <n v="2"/>
    <n v="2"/>
    <b v="1"/>
    <n v="750"/>
    <n v="146"/>
    <n v="896"/>
    <x v="3"/>
    <x v="2"/>
    <x v="4"/>
    <n v="100"/>
    <x v="0"/>
    <n v="4.0999999999999996"/>
    <b v="1"/>
    <x v="1"/>
    <x v="0"/>
    <n v="3787"/>
    <x v="3"/>
    <x v="1"/>
    <x v="0"/>
    <x v="0"/>
  </r>
  <r>
    <x v="800"/>
    <x v="50"/>
    <d v="2023-08-08T00:00:00"/>
    <s v="11/30/2024"/>
    <x v="16"/>
    <m/>
    <n v="31"/>
    <s v="17-34"/>
    <x v="0"/>
    <x v="1"/>
    <x v="1"/>
    <n v="24"/>
    <x v="1"/>
    <n v="4"/>
    <n v="4"/>
    <b v="0"/>
    <n v="30"/>
    <n v="20"/>
    <n v="50"/>
    <x v="2"/>
    <x v="3"/>
    <x v="0"/>
    <n v="98"/>
    <x v="0"/>
    <n v="3.9"/>
    <b v="0"/>
    <x v="0"/>
    <x v="0"/>
    <n v="4477"/>
    <x v="4"/>
    <x v="3"/>
    <x v="2"/>
    <x v="3"/>
  </r>
  <r>
    <x v="801"/>
    <x v="308"/>
    <d v="2023-09-02T00:00:00"/>
    <s v="11/30/2024"/>
    <x v="5"/>
    <m/>
    <n v="31"/>
    <s v="17-34"/>
    <x v="0"/>
    <x v="1"/>
    <x v="1"/>
    <n v="167"/>
    <x v="2"/>
    <n v="5"/>
    <n v="5"/>
    <b v="0"/>
    <n v="127"/>
    <n v="138"/>
    <n v="265"/>
    <x v="2"/>
    <x v="2"/>
    <x v="2"/>
    <n v="66"/>
    <x v="1"/>
    <n v="4.7"/>
    <b v="1"/>
    <x v="1"/>
    <x v="0"/>
    <n v="711"/>
    <x v="2"/>
    <x v="2"/>
    <x v="0"/>
    <x v="1"/>
  </r>
  <r>
    <x v="802"/>
    <x v="14"/>
    <d v="2024-07-06T00:00:00"/>
    <d v="2024-11-12T00:00:00"/>
    <x v="17"/>
    <m/>
    <n v="49"/>
    <s v="34-51"/>
    <x v="2"/>
    <x v="0"/>
    <x v="0"/>
    <n v="289"/>
    <x v="1"/>
    <n v="5"/>
    <n v="2"/>
    <b v="0"/>
    <n v="216"/>
    <n v="162"/>
    <n v="378"/>
    <x v="6"/>
    <x v="0"/>
    <x v="0"/>
    <n v="99"/>
    <x v="0"/>
    <n v="3.7"/>
    <b v="1"/>
    <x v="1"/>
    <x v="0"/>
    <n v="3711"/>
    <x v="3"/>
    <x v="2"/>
    <x v="4"/>
    <x v="0"/>
  </r>
  <r>
    <x v="803"/>
    <x v="13"/>
    <d v="2023-07-07T00:00:00"/>
    <s v="12/13/2024"/>
    <x v="10"/>
    <m/>
    <n v="18"/>
    <s v="17-34"/>
    <x v="0"/>
    <x v="0"/>
    <x v="0"/>
    <n v="450"/>
    <x v="0"/>
    <n v="1"/>
    <n v="2"/>
    <b v="1"/>
    <n v="12"/>
    <n v="133"/>
    <n v="145"/>
    <x v="1"/>
    <x v="1"/>
    <x v="0"/>
    <n v="100"/>
    <x v="0"/>
    <n v="3.4"/>
    <b v="0"/>
    <x v="0"/>
    <x v="0"/>
    <n v="2534"/>
    <x v="0"/>
    <x v="4"/>
    <x v="0"/>
    <x v="3"/>
  </r>
  <r>
    <x v="804"/>
    <x v="13"/>
    <d v="2024-04-06T00:00:00"/>
    <s v="12/17/2024"/>
    <x v="24"/>
    <m/>
    <n v="14"/>
    <s v="17-34"/>
    <x v="0"/>
    <x v="1"/>
    <x v="1"/>
    <n v="165"/>
    <x v="2"/>
    <n v="5"/>
    <n v="5"/>
    <b v="0"/>
    <n v="421"/>
    <n v="3"/>
    <n v="424"/>
    <x v="0"/>
    <x v="3"/>
    <x v="4"/>
    <n v="96"/>
    <x v="0"/>
    <n v="4.5"/>
    <b v="1"/>
    <x v="1"/>
    <x v="0"/>
    <n v="2624"/>
    <x v="0"/>
    <x v="1"/>
    <x v="4"/>
    <x v="1"/>
  </r>
  <r>
    <x v="805"/>
    <x v="309"/>
    <d v="2023-08-05T00:00:00"/>
    <s v="12/17/2024"/>
    <x v="16"/>
    <m/>
    <n v="14"/>
    <s v="17-34"/>
    <x v="0"/>
    <x v="2"/>
    <x v="2"/>
    <n v="391"/>
    <x v="0"/>
    <n v="2"/>
    <n v="2"/>
    <b v="0"/>
    <n v="988"/>
    <n v="82"/>
    <n v="1070"/>
    <x v="0"/>
    <x v="0"/>
    <x v="1"/>
    <n v="73"/>
    <x v="1"/>
    <n v="3"/>
    <b v="1"/>
    <x v="1"/>
    <x v="0"/>
    <n v="3617"/>
    <x v="3"/>
    <x v="2"/>
    <x v="2"/>
    <x v="2"/>
  </r>
  <r>
    <x v="806"/>
    <x v="184"/>
    <s v="7/14/2024"/>
    <s v="11/23/2024"/>
    <x v="17"/>
    <m/>
    <n v="38"/>
    <s v="34-51"/>
    <x v="2"/>
    <x v="1"/>
    <x v="1"/>
    <n v="318"/>
    <x v="1"/>
    <n v="2"/>
    <n v="1"/>
    <b v="0"/>
    <n v="376"/>
    <n v="44"/>
    <n v="420"/>
    <x v="0"/>
    <x v="3"/>
    <x v="2"/>
    <n v="42"/>
    <x v="2"/>
    <n v="3.9"/>
    <b v="0"/>
    <x v="0"/>
    <x v="0"/>
    <n v="3078"/>
    <x v="3"/>
    <x v="4"/>
    <x v="1"/>
    <x v="2"/>
  </r>
  <r>
    <x v="807"/>
    <x v="310"/>
    <s v="6/22/2024"/>
    <s v="11/29/2024"/>
    <x v="11"/>
    <m/>
    <n v="32"/>
    <s v="17-34"/>
    <x v="0"/>
    <x v="2"/>
    <x v="2"/>
    <n v="157"/>
    <x v="3"/>
    <n v="2"/>
    <n v="2"/>
    <b v="0"/>
    <n v="542"/>
    <n v="80"/>
    <n v="622"/>
    <x v="4"/>
    <x v="0"/>
    <x v="4"/>
    <n v="53"/>
    <x v="1"/>
    <n v="4.2"/>
    <b v="0"/>
    <x v="0"/>
    <x v="0"/>
    <n v="164"/>
    <x v="2"/>
    <x v="2"/>
    <x v="0"/>
    <x v="1"/>
  </r>
  <r>
    <x v="808"/>
    <x v="164"/>
    <d v="2023-10-01T00:00:00"/>
    <s v="11/19/2024"/>
    <x v="22"/>
    <m/>
    <n v="42"/>
    <s v="34-51"/>
    <x v="2"/>
    <x v="1"/>
    <x v="1"/>
    <n v="25"/>
    <x v="1"/>
    <n v="3"/>
    <n v="5"/>
    <b v="1"/>
    <n v="232"/>
    <n v="196"/>
    <n v="428"/>
    <x v="2"/>
    <x v="1"/>
    <x v="3"/>
    <n v="48"/>
    <x v="2"/>
    <n v="3.2"/>
    <b v="0"/>
    <x v="0"/>
    <x v="0"/>
    <n v="2805"/>
    <x v="0"/>
    <x v="2"/>
    <x v="2"/>
    <x v="2"/>
  </r>
  <r>
    <x v="809"/>
    <x v="179"/>
    <d v="2023-12-04T00:00:00"/>
    <d v="2024-09-12T00:00:00"/>
    <x v="21"/>
    <m/>
    <n v="110"/>
    <s v="51-119"/>
    <x v="2"/>
    <x v="1"/>
    <x v="1"/>
    <n v="112"/>
    <x v="1"/>
    <n v="3"/>
    <n v="4"/>
    <b v="1"/>
    <n v="505"/>
    <n v="118"/>
    <n v="623"/>
    <x v="2"/>
    <x v="0"/>
    <x v="4"/>
    <n v="81"/>
    <x v="0"/>
    <n v="3.9"/>
    <b v="0"/>
    <x v="0"/>
    <x v="0"/>
    <n v="3848"/>
    <x v="3"/>
    <x v="1"/>
    <x v="1"/>
    <x v="3"/>
  </r>
  <r>
    <x v="810"/>
    <x v="173"/>
    <d v="2023-12-05T00:00:00"/>
    <s v="12/14/2024"/>
    <x v="21"/>
    <m/>
    <n v="17"/>
    <s v="17-34"/>
    <x v="0"/>
    <x v="1"/>
    <x v="1"/>
    <n v="479"/>
    <x v="0"/>
    <n v="2"/>
    <n v="5"/>
    <b v="0"/>
    <n v="394"/>
    <n v="35"/>
    <n v="429"/>
    <x v="4"/>
    <x v="3"/>
    <x v="2"/>
    <n v="93"/>
    <x v="0"/>
    <n v="3.7"/>
    <b v="0"/>
    <x v="0"/>
    <x v="0"/>
    <n v="836"/>
    <x v="2"/>
    <x v="1"/>
    <x v="1"/>
    <x v="0"/>
  </r>
  <r>
    <x v="811"/>
    <x v="46"/>
    <s v="7/31/2023"/>
    <s v="12/18/2024"/>
    <x v="10"/>
    <m/>
    <n v="13"/>
    <s v="17-34"/>
    <x v="0"/>
    <x v="1"/>
    <x v="1"/>
    <n v="233"/>
    <x v="6"/>
    <n v="1"/>
    <n v="2"/>
    <b v="1"/>
    <n v="769"/>
    <n v="132"/>
    <n v="901"/>
    <x v="3"/>
    <x v="0"/>
    <x v="0"/>
    <n v="82"/>
    <x v="0"/>
    <n v="4.3"/>
    <b v="1"/>
    <x v="1"/>
    <x v="0"/>
    <n v="2761"/>
    <x v="0"/>
    <x v="3"/>
    <x v="2"/>
    <x v="2"/>
  </r>
  <r>
    <x v="812"/>
    <x v="209"/>
    <s v="11/27/2024"/>
    <s v="12/18/2024"/>
    <x v="19"/>
    <m/>
    <n v="13"/>
    <s v="17-34"/>
    <x v="0"/>
    <x v="0"/>
    <x v="0"/>
    <n v="44"/>
    <x v="1"/>
    <n v="4"/>
    <n v="4"/>
    <b v="0"/>
    <n v="89"/>
    <n v="90"/>
    <n v="179"/>
    <x v="3"/>
    <x v="1"/>
    <x v="5"/>
    <n v="48"/>
    <x v="2"/>
    <n v="5"/>
    <b v="1"/>
    <x v="1"/>
    <x v="0"/>
    <n v="4633"/>
    <x v="4"/>
    <x v="4"/>
    <x v="0"/>
    <x v="0"/>
  </r>
  <r>
    <x v="813"/>
    <x v="311"/>
    <d v="2024-08-12T00:00:00"/>
    <s v="12/15/2024"/>
    <x v="6"/>
    <m/>
    <n v="16"/>
    <s v="17-34"/>
    <x v="0"/>
    <x v="2"/>
    <x v="2"/>
    <n v="456"/>
    <x v="0"/>
    <n v="2"/>
    <n v="3"/>
    <b v="1"/>
    <n v="240"/>
    <n v="83"/>
    <n v="323"/>
    <x v="1"/>
    <x v="2"/>
    <x v="0"/>
    <n v="76"/>
    <x v="0"/>
    <n v="4"/>
    <b v="0"/>
    <x v="0"/>
    <x v="0"/>
    <n v="4260"/>
    <x v="4"/>
    <x v="2"/>
    <x v="2"/>
    <x v="0"/>
  </r>
  <r>
    <x v="814"/>
    <x v="128"/>
    <d v="2023-12-09T00:00:00"/>
    <d v="2024-06-12T00:00:00"/>
    <x v="21"/>
    <m/>
    <n v="202"/>
    <s v="119-357"/>
    <x v="1"/>
    <x v="0"/>
    <x v="0"/>
    <n v="486"/>
    <x v="1"/>
    <n v="3"/>
    <n v="2"/>
    <b v="0"/>
    <n v="181"/>
    <n v="15"/>
    <n v="196"/>
    <x v="5"/>
    <x v="2"/>
    <x v="1"/>
    <n v="0"/>
    <x v="3"/>
    <n v="4.2"/>
    <b v="0"/>
    <x v="0"/>
    <x v="0"/>
    <n v="447"/>
    <x v="2"/>
    <x v="4"/>
    <x v="2"/>
    <x v="2"/>
  </r>
  <r>
    <x v="815"/>
    <x v="279"/>
    <d v="2024-11-11T00:00:00"/>
    <d v="2024-01-12T00:00:00"/>
    <x v="19"/>
    <m/>
    <n v="354"/>
    <s v="119-357"/>
    <x v="1"/>
    <x v="1"/>
    <x v="1"/>
    <n v="308"/>
    <x v="0"/>
    <n v="4"/>
    <n v="3"/>
    <b v="1"/>
    <n v="284"/>
    <n v="81"/>
    <n v="365"/>
    <x v="4"/>
    <x v="2"/>
    <x v="3"/>
    <n v="92"/>
    <x v="0"/>
    <n v="3.7"/>
    <b v="1"/>
    <x v="1"/>
    <x v="0"/>
    <n v="1298"/>
    <x v="1"/>
    <x v="4"/>
    <x v="2"/>
    <x v="3"/>
  </r>
  <r>
    <x v="816"/>
    <x v="25"/>
    <s v="6/28/2024"/>
    <d v="2024-02-12T00:00:00"/>
    <x v="11"/>
    <m/>
    <n v="323"/>
    <s v="119-357"/>
    <x v="1"/>
    <x v="0"/>
    <x v="0"/>
    <n v="161"/>
    <x v="6"/>
    <n v="3"/>
    <n v="5"/>
    <b v="0"/>
    <n v="698"/>
    <n v="77"/>
    <n v="775"/>
    <x v="1"/>
    <x v="0"/>
    <x v="3"/>
    <n v="32"/>
    <x v="2"/>
    <n v="3.7"/>
    <b v="0"/>
    <x v="0"/>
    <x v="0"/>
    <n v="3445"/>
    <x v="3"/>
    <x v="3"/>
    <x v="3"/>
    <x v="3"/>
  </r>
  <r>
    <x v="817"/>
    <x v="260"/>
    <d v="2023-07-07T00:00:00"/>
    <s v="12/14/2024"/>
    <x v="10"/>
    <m/>
    <n v="17"/>
    <s v="17-34"/>
    <x v="0"/>
    <x v="2"/>
    <x v="2"/>
    <n v="316"/>
    <x v="5"/>
    <n v="3"/>
    <n v="1"/>
    <b v="0"/>
    <n v="734"/>
    <n v="21"/>
    <n v="755"/>
    <x v="1"/>
    <x v="2"/>
    <x v="0"/>
    <n v="65"/>
    <x v="1"/>
    <n v="4.5999999999999996"/>
    <b v="0"/>
    <x v="0"/>
    <x v="0"/>
    <n v="3039"/>
    <x v="3"/>
    <x v="2"/>
    <x v="4"/>
    <x v="0"/>
  </r>
  <r>
    <x v="818"/>
    <x v="78"/>
    <s v="1/27/2024"/>
    <s v="11/26/2024"/>
    <x v="13"/>
    <m/>
    <n v="35"/>
    <s v="34-51"/>
    <x v="0"/>
    <x v="1"/>
    <x v="1"/>
    <n v="133"/>
    <x v="1"/>
    <n v="5"/>
    <n v="4"/>
    <b v="0"/>
    <n v="951"/>
    <n v="86"/>
    <n v="1037"/>
    <x v="2"/>
    <x v="0"/>
    <x v="1"/>
    <n v="88"/>
    <x v="0"/>
    <n v="4.4000000000000004"/>
    <b v="0"/>
    <x v="0"/>
    <x v="0"/>
    <n v="3815"/>
    <x v="3"/>
    <x v="2"/>
    <x v="3"/>
    <x v="1"/>
  </r>
  <r>
    <x v="819"/>
    <x v="95"/>
    <s v="5/28/2024"/>
    <s v="11/30/2024"/>
    <x v="7"/>
    <m/>
    <n v="31"/>
    <s v="17-34"/>
    <x v="0"/>
    <x v="2"/>
    <x v="2"/>
    <n v="270"/>
    <x v="5"/>
    <n v="3"/>
    <n v="6"/>
    <b v="0"/>
    <n v="271"/>
    <n v="5"/>
    <n v="276"/>
    <x v="2"/>
    <x v="2"/>
    <x v="3"/>
    <n v="41"/>
    <x v="2"/>
    <n v="3.5"/>
    <b v="0"/>
    <x v="0"/>
    <x v="0"/>
    <n v="1135"/>
    <x v="1"/>
    <x v="3"/>
    <x v="2"/>
    <x v="0"/>
  </r>
  <r>
    <x v="820"/>
    <x v="312"/>
    <s v="7/21/2023"/>
    <s v="11/22/2024"/>
    <x v="10"/>
    <m/>
    <n v="39"/>
    <s v="34-51"/>
    <x v="2"/>
    <x v="1"/>
    <x v="1"/>
    <n v="85"/>
    <x v="4"/>
    <n v="3"/>
    <n v="1"/>
    <b v="1"/>
    <n v="851"/>
    <n v="48"/>
    <n v="899"/>
    <x v="0"/>
    <x v="3"/>
    <x v="5"/>
    <n v="45"/>
    <x v="2"/>
    <n v="4.5999999999999996"/>
    <b v="0"/>
    <x v="0"/>
    <x v="0"/>
    <n v="2706"/>
    <x v="0"/>
    <x v="4"/>
    <x v="0"/>
    <x v="1"/>
  </r>
  <r>
    <x v="821"/>
    <x v="183"/>
    <s v="4/28/2023"/>
    <s v="11/29/2024"/>
    <x v="18"/>
    <m/>
    <n v="32"/>
    <s v="17-34"/>
    <x v="0"/>
    <x v="1"/>
    <x v="1"/>
    <n v="65"/>
    <x v="1"/>
    <n v="2"/>
    <n v="3"/>
    <b v="1"/>
    <n v="302"/>
    <n v="6"/>
    <n v="308"/>
    <x v="2"/>
    <x v="0"/>
    <x v="0"/>
    <n v="81"/>
    <x v="0"/>
    <n v="3.5"/>
    <b v="1"/>
    <x v="1"/>
    <x v="0"/>
    <n v="3828"/>
    <x v="3"/>
    <x v="4"/>
    <x v="2"/>
    <x v="1"/>
  </r>
  <r>
    <x v="822"/>
    <x v="59"/>
    <d v="2024-09-12T00:00:00"/>
    <s v="12/13/2024"/>
    <x v="9"/>
    <m/>
    <n v="18"/>
    <s v="17-34"/>
    <x v="0"/>
    <x v="0"/>
    <x v="0"/>
    <n v="393"/>
    <x v="1"/>
    <n v="3"/>
    <n v="3"/>
    <b v="0"/>
    <n v="829"/>
    <n v="117"/>
    <n v="946"/>
    <x v="0"/>
    <x v="2"/>
    <x v="0"/>
    <n v="65"/>
    <x v="1"/>
    <n v="4.9000000000000004"/>
    <b v="1"/>
    <x v="1"/>
    <x v="0"/>
    <n v="4409"/>
    <x v="4"/>
    <x v="2"/>
    <x v="0"/>
    <x v="3"/>
  </r>
  <r>
    <x v="823"/>
    <x v="313"/>
    <s v="2/16/2023"/>
    <d v="2024-12-12T00:00:00"/>
    <x v="2"/>
    <m/>
    <n v="19"/>
    <s v="17-34"/>
    <x v="0"/>
    <x v="1"/>
    <x v="1"/>
    <n v="181"/>
    <x v="0"/>
    <n v="5"/>
    <n v="5"/>
    <b v="0"/>
    <n v="860"/>
    <n v="148"/>
    <n v="1008"/>
    <x v="0"/>
    <x v="1"/>
    <x v="2"/>
    <n v="3"/>
    <x v="3"/>
    <n v="4.3"/>
    <b v="1"/>
    <x v="1"/>
    <x v="0"/>
    <n v="433"/>
    <x v="2"/>
    <x v="4"/>
    <x v="2"/>
    <x v="3"/>
  </r>
  <r>
    <x v="824"/>
    <x v="46"/>
    <d v="2023-03-12T00:00:00"/>
    <d v="2024-09-12T00:00:00"/>
    <x v="1"/>
    <m/>
    <n v="110"/>
    <s v="51-119"/>
    <x v="2"/>
    <x v="1"/>
    <x v="1"/>
    <n v="416"/>
    <x v="2"/>
    <n v="5"/>
    <n v="4"/>
    <b v="1"/>
    <n v="964"/>
    <n v="187"/>
    <n v="1151"/>
    <x v="0"/>
    <x v="3"/>
    <x v="5"/>
    <n v="6"/>
    <x v="3"/>
    <n v="3.2"/>
    <b v="0"/>
    <x v="0"/>
    <x v="0"/>
    <n v="2554"/>
    <x v="0"/>
    <x v="2"/>
    <x v="0"/>
    <x v="0"/>
  </r>
  <r>
    <x v="825"/>
    <x v="287"/>
    <s v="5/17/2024"/>
    <s v="11/29/2024"/>
    <x v="7"/>
    <m/>
    <n v="32"/>
    <s v="17-34"/>
    <x v="0"/>
    <x v="2"/>
    <x v="2"/>
    <n v="243"/>
    <x v="2"/>
    <n v="3"/>
    <n v="2"/>
    <b v="0"/>
    <n v="40"/>
    <n v="52"/>
    <n v="92"/>
    <x v="1"/>
    <x v="3"/>
    <x v="4"/>
    <n v="4"/>
    <x v="3"/>
    <n v="4"/>
    <b v="1"/>
    <x v="1"/>
    <x v="0"/>
    <n v="1348"/>
    <x v="1"/>
    <x v="1"/>
    <x v="1"/>
    <x v="2"/>
  </r>
  <r>
    <x v="826"/>
    <x v="13"/>
    <d v="2024-11-12T00:00:00"/>
    <d v="2024-08-12T00:00:00"/>
    <x v="19"/>
    <m/>
    <n v="141"/>
    <s v="119-357"/>
    <x v="1"/>
    <x v="1"/>
    <x v="1"/>
    <n v="381"/>
    <x v="6"/>
    <n v="2"/>
    <n v="3"/>
    <b v="1"/>
    <n v="568"/>
    <n v="62"/>
    <n v="630"/>
    <x v="5"/>
    <x v="1"/>
    <x v="2"/>
    <n v="50"/>
    <x v="2"/>
    <n v="4.8"/>
    <b v="0"/>
    <x v="0"/>
    <x v="0"/>
    <n v="1375"/>
    <x v="1"/>
    <x v="3"/>
    <x v="1"/>
    <x v="0"/>
  </r>
  <r>
    <x v="827"/>
    <x v="46"/>
    <d v="2023-04-10T00:00:00"/>
    <d v="2024-11-12T00:00:00"/>
    <x v="18"/>
    <m/>
    <n v="49"/>
    <s v="34-51"/>
    <x v="2"/>
    <x v="1"/>
    <x v="1"/>
    <n v="71"/>
    <x v="5"/>
    <n v="5"/>
    <n v="4"/>
    <b v="1"/>
    <n v="666"/>
    <n v="100"/>
    <n v="766"/>
    <x v="4"/>
    <x v="2"/>
    <x v="2"/>
    <n v="97"/>
    <x v="0"/>
    <n v="3.1"/>
    <b v="0"/>
    <x v="0"/>
    <x v="0"/>
    <n v="3630"/>
    <x v="3"/>
    <x v="1"/>
    <x v="3"/>
    <x v="0"/>
  </r>
  <r>
    <x v="828"/>
    <x v="93"/>
    <s v="8/14/2024"/>
    <d v="2024-07-12T00:00:00"/>
    <x v="6"/>
    <m/>
    <n v="172"/>
    <s v="119-357"/>
    <x v="1"/>
    <x v="1"/>
    <x v="1"/>
    <n v="219"/>
    <x v="4"/>
    <n v="4"/>
    <n v="1"/>
    <b v="1"/>
    <n v="318"/>
    <n v="37"/>
    <n v="355"/>
    <x v="6"/>
    <x v="3"/>
    <x v="3"/>
    <n v="69"/>
    <x v="1"/>
    <n v="3.9"/>
    <b v="1"/>
    <x v="1"/>
    <x v="0"/>
    <n v="1457"/>
    <x v="1"/>
    <x v="3"/>
    <x v="3"/>
    <x v="0"/>
  </r>
  <r>
    <x v="829"/>
    <x v="43"/>
    <d v="2023-07-11T00:00:00"/>
    <s v="12/15/2024"/>
    <x v="10"/>
    <m/>
    <n v="16"/>
    <s v="17-34"/>
    <x v="0"/>
    <x v="2"/>
    <x v="2"/>
    <n v="335"/>
    <x v="0"/>
    <n v="2"/>
    <n v="4"/>
    <b v="0"/>
    <n v="609"/>
    <n v="181"/>
    <n v="790"/>
    <x v="1"/>
    <x v="0"/>
    <x v="0"/>
    <n v="81"/>
    <x v="0"/>
    <n v="4.7"/>
    <b v="1"/>
    <x v="1"/>
    <x v="0"/>
    <n v="3332"/>
    <x v="3"/>
    <x v="3"/>
    <x v="2"/>
    <x v="0"/>
  </r>
  <r>
    <x v="830"/>
    <x v="98"/>
    <d v="2023-08-06T00:00:00"/>
    <s v="12/18/2024"/>
    <x v="16"/>
    <m/>
    <n v="13"/>
    <s v="17-34"/>
    <x v="0"/>
    <x v="0"/>
    <x v="0"/>
    <n v="435"/>
    <x v="5"/>
    <n v="2"/>
    <n v="1"/>
    <b v="0"/>
    <n v="163"/>
    <n v="69"/>
    <n v="232"/>
    <x v="3"/>
    <x v="0"/>
    <x v="1"/>
    <n v="24"/>
    <x v="3"/>
    <n v="4.8"/>
    <b v="1"/>
    <x v="1"/>
    <x v="0"/>
    <n v="3815"/>
    <x v="3"/>
    <x v="3"/>
    <x v="0"/>
    <x v="3"/>
  </r>
  <r>
    <x v="831"/>
    <x v="56"/>
    <d v="2024-10-05T00:00:00"/>
    <d v="2024-09-12T00:00:00"/>
    <x v="15"/>
    <m/>
    <n v="110"/>
    <s v="51-119"/>
    <x v="2"/>
    <x v="2"/>
    <x v="2"/>
    <n v="423"/>
    <x v="1"/>
    <n v="4"/>
    <n v="3"/>
    <b v="0"/>
    <n v="648"/>
    <n v="46"/>
    <n v="694"/>
    <x v="0"/>
    <x v="1"/>
    <x v="3"/>
    <n v="0"/>
    <x v="3"/>
    <n v="4.5"/>
    <b v="0"/>
    <x v="0"/>
    <x v="0"/>
    <n v="3859"/>
    <x v="3"/>
    <x v="0"/>
    <x v="4"/>
    <x v="0"/>
  </r>
  <r>
    <x v="832"/>
    <x v="120"/>
    <s v="5/28/2023"/>
    <d v="2024-05-12T00:00:00"/>
    <x v="0"/>
    <m/>
    <n v="233"/>
    <s v="119-357"/>
    <x v="1"/>
    <x v="0"/>
    <x v="0"/>
    <n v="304"/>
    <x v="6"/>
    <n v="1"/>
    <n v="3"/>
    <b v="0"/>
    <n v="975"/>
    <n v="10"/>
    <n v="985"/>
    <x v="1"/>
    <x v="0"/>
    <x v="4"/>
    <n v="48"/>
    <x v="2"/>
    <n v="3.2"/>
    <b v="0"/>
    <x v="0"/>
    <x v="0"/>
    <n v="3923"/>
    <x v="3"/>
    <x v="2"/>
    <x v="1"/>
    <x v="0"/>
  </r>
  <r>
    <x v="833"/>
    <x v="314"/>
    <s v="2/24/2024"/>
    <s v="12/17/2024"/>
    <x v="8"/>
    <m/>
    <n v="14"/>
    <s v="17-34"/>
    <x v="0"/>
    <x v="1"/>
    <x v="1"/>
    <n v="455"/>
    <x v="1"/>
    <n v="3"/>
    <n v="6"/>
    <b v="1"/>
    <n v="15"/>
    <n v="36"/>
    <n v="51"/>
    <x v="5"/>
    <x v="1"/>
    <x v="4"/>
    <n v="37"/>
    <x v="2"/>
    <n v="4.2"/>
    <b v="0"/>
    <x v="0"/>
    <x v="0"/>
    <n v="4486"/>
    <x v="4"/>
    <x v="4"/>
    <x v="2"/>
    <x v="3"/>
  </r>
  <r>
    <x v="834"/>
    <x v="216"/>
    <s v="4/29/2023"/>
    <s v="11/30/2024"/>
    <x v="18"/>
    <m/>
    <n v="31"/>
    <s v="17-34"/>
    <x v="0"/>
    <x v="1"/>
    <x v="1"/>
    <n v="449"/>
    <x v="3"/>
    <n v="1"/>
    <n v="2"/>
    <b v="1"/>
    <n v="268"/>
    <n v="11"/>
    <n v="279"/>
    <x v="1"/>
    <x v="1"/>
    <x v="4"/>
    <n v="62"/>
    <x v="1"/>
    <n v="5"/>
    <b v="0"/>
    <x v="0"/>
    <x v="0"/>
    <n v="993"/>
    <x v="2"/>
    <x v="1"/>
    <x v="1"/>
    <x v="1"/>
  </r>
  <r>
    <x v="835"/>
    <x v="306"/>
    <d v="2023-09-11T00:00:00"/>
    <s v="11/23/2024"/>
    <x v="5"/>
    <m/>
    <n v="38"/>
    <s v="34-51"/>
    <x v="2"/>
    <x v="2"/>
    <x v="2"/>
    <n v="39"/>
    <x v="1"/>
    <n v="3"/>
    <n v="1"/>
    <b v="1"/>
    <n v="791"/>
    <n v="3"/>
    <n v="794"/>
    <x v="5"/>
    <x v="2"/>
    <x v="3"/>
    <n v="33"/>
    <x v="2"/>
    <n v="3.1"/>
    <b v="1"/>
    <x v="1"/>
    <x v="0"/>
    <n v="631"/>
    <x v="2"/>
    <x v="2"/>
    <x v="1"/>
    <x v="2"/>
  </r>
  <r>
    <x v="836"/>
    <x v="123"/>
    <s v="10/25/2024"/>
    <s v="11/19/2024"/>
    <x v="15"/>
    <m/>
    <n v="42"/>
    <s v="34-51"/>
    <x v="2"/>
    <x v="2"/>
    <x v="2"/>
    <n v="139"/>
    <x v="5"/>
    <n v="2"/>
    <n v="1"/>
    <b v="0"/>
    <n v="257"/>
    <n v="173"/>
    <n v="430"/>
    <x v="4"/>
    <x v="1"/>
    <x v="4"/>
    <n v="16"/>
    <x v="3"/>
    <n v="3.7"/>
    <b v="1"/>
    <x v="1"/>
    <x v="0"/>
    <n v="214"/>
    <x v="2"/>
    <x v="2"/>
    <x v="1"/>
    <x v="0"/>
  </r>
  <r>
    <x v="837"/>
    <x v="138"/>
    <s v="11/19/2023"/>
    <s v="12/18/2024"/>
    <x v="12"/>
    <m/>
    <n v="13"/>
    <s v="17-34"/>
    <x v="0"/>
    <x v="0"/>
    <x v="0"/>
    <n v="345"/>
    <x v="2"/>
    <n v="1"/>
    <n v="4"/>
    <b v="0"/>
    <n v="767"/>
    <n v="66"/>
    <n v="833"/>
    <x v="1"/>
    <x v="1"/>
    <x v="2"/>
    <n v="70"/>
    <x v="1"/>
    <n v="3.8"/>
    <b v="0"/>
    <x v="0"/>
    <x v="0"/>
    <n v="2327"/>
    <x v="0"/>
    <x v="1"/>
    <x v="2"/>
    <x v="0"/>
  </r>
  <r>
    <x v="838"/>
    <x v="177"/>
    <s v="9/15/2023"/>
    <d v="2024-06-12T00:00:00"/>
    <x v="5"/>
    <m/>
    <n v="202"/>
    <s v="119-357"/>
    <x v="1"/>
    <x v="1"/>
    <x v="1"/>
    <n v="500"/>
    <x v="3"/>
    <n v="3"/>
    <n v="5"/>
    <b v="1"/>
    <n v="362"/>
    <n v="38"/>
    <n v="400"/>
    <x v="6"/>
    <x v="1"/>
    <x v="0"/>
    <n v="100"/>
    <x v="0"/>
    <n v="4"/>
    <b v="0"/>
    <x v="0"/>
    <x v="0"/>
    <n v="3679"/>
    <x v="3"/>
    <x v="2"/>
    <x v="4"/>
    <x v="1"/>
  </r>
  <r>
    <x v="839"/>
    <x v="17"/>
    <d v="2024-07-03T00:00:00"/>
    <s v="11/28/2024"/>
    <x v="17"/>
    <m/>
    <n v="33"/>
    <s v="17-34"/>
    <x v="0"/>
    <x v="1"/>
    <x v="1"/>
    <n v="365"/>
    <x v="5"/>
    <n v="5"/>
    <n v="5"/>
    <b v="1"/>
    <n v="779"/>
    <n v="113"/>
    <n v="892"/>
    <x v="2"/>
    <x v="0"/>
    <x v="1"/>
    <n v="65"/>
    <x v="1"/>
    <n v="4.2"/>
    <b v="0"/>
    <x v="0"/>
    <x v="0"/>
    <n v="2238"/>
    <x v="0"/>
    <x v="0"/>
    <x v="4"/>
    <x v="3"/>
  </r>
  <r>
    <x v="840"/>
    <x v="32"/>
    <s v="10/16/2024"/>
    <d v="2024-08-12T00:00:00"/>
    <x v="15"/>
    <m/>
    <n v="141"/>
    <s v="119-357"/>
    <x v="1"/>
    <x v="0"/>
    <x v="0"/>
    <n v="479"/>
    <x v="6"/>
    <n v="4"/>
    <n v="5"/>
    <b v="0"/>
    <n v="159"/>
    <n v="136"/>
    <n v="295"/>
    <x v="1"/>
    <x v="3"/>
    <x v="1"/>
    <n v="7"/>
    <x v="3"/>
    <n v="4.2"/>
    <b v="1"/>
    <x v="1"/>
    <x v="0"/>
    <n v="3655"/>
    <x v="3"/>
    <x v="2"/>
    <x v="2"/>
    <x v="1"/>
  </r>
  <r>
    <x v="841"/>
    <x v="2"/>
    <s v="9/24/2023"/>
    <d v="2024-07-12T00:00:00"/>
    <x v="5"/>
    <m/>
    <n v="172"/>
    <s v="119-357"/>
    <x v="1"/>
    <x v="0"/>
    <x v="0"/>
    <n v="63"/>
    <x v="4"/>
    <n v="4"/>
    <n v="2"/>
    <b v="1"/>
    <n v="104"/>
    <n v="72"/>
    <n v="176"/>
    <x v="6"/>
    <x v="3"/>
    <x v="2"/>
    <n v="17"/>
    <x v="3"/>
    <n v="4.9000000000000004"/>
    <b v="1"/>
    <x v="1"/>
    <x v="0"/>
    <n v="1587"/>
    <x v="1"/>
    <x v="3"/>
    <x v="2"/>
    <x v="3"/>
  </r>
  <r>
    <x v="842"/>
    <x v="196"/>
    <d v="2023-05-04T00:00:00"/>
    <d v="2024-11-12T00:00:00"/>
    <x v="0"/>
    <m/>
    <n v="49"/>
    <s v="34-51"/>
    <x v="2"/>
    <x v="1"/>
    <x v="1"/>
    <n v="104"/>
    <x v="3"/>
    <n v="2"/>
    <n v="6"/>
    <b v="0"/>
    <n v="570"/>
    <n v="29"/>
    <n v="599"/>
    <x v="2"/>
    <x v="0"/>
    <x v="1"/>
    <n v="56"/>
    <x v="1"/>
    <n v="3.9"/>
    <b v="1"/>
    <x v="1"/>
    <x v="0"/>
    <n v="4501"/>
    <x v="4"/>
    <x v="1"/>
    <x v="0"/>
    <x v="0"/>
  </r>
  <r>
    <x v="843"/>
    <x v="125"/>
    <s v="12/15/2023"/>
    <s v="11/25/2024"/>
    <x v="21"/>
    <m/>
    <n v="36"/>
    <s v="34-51"/>
    <x v="2"/>
    <x v="2"/>
    <x v="2"/>
    <n v="380"/>
    <x v="4"/>
    <n v="5"/>
    <n v="5"/>
    <b v="1"/>
    <n v="112"/>
    <n v="149"/>
    <n v="261"/>
    <x v="4"/>
    <x v="3"/>
    <x v="2"/>
    <n v="74"/>
    <x v="1"/>
    <n v="3.4"/>
    <b v="1"/>
    <x v="1"/>
    <x v="0"/>
    <n v="1910"/>
    <x v="1"/>
    <x v="4"/>
    <x v="3"/>
    <x v="2"/>
  </r>
  <r>
    <x v="844"/>
    <x v="315"/>
    <d v="2024-12-02T00:00:00"/>
    <s v="12/13/2024"/>
    <x v="23"/>
    <m/>
    <n v="18"/>
    <s v="17-34"/>
    <x v="0"/>
    <x v="0"/>
    <x v="0"/>
    <n v="500"/>
    <x v="1"/>
    <n v="5"/>
    <n v="4"/>
    <b v="1"/>
    <n v="568"/>
    <n v="151"/>
    <n v="719"/>
    <x v="5"/>
    <x v="3"/>
    <x v="5"/>
    <n v="11"/>
    <x v="3"/>
    <n v="3.6"/>
    <b v="0"/>
    <x v="0"/>
    <x v="0"/>
    <n v="2731"/>
    <x v="0"/>
    <x v="0"/>
    <x v="3"/>
    <x v="0"/>
  </r>
  <r>
    <x v="845"/>
    <x v="157"/>
    <s v="1/30/2023"/>
    <s v="12/15/2024"/>
    <x v="3"/>
    <m/>
    <n v="16"/>
    <s v="17-34"/>
    <x v="0"/>
    <x v="2"/>
    <x v="2"/>
    <n v="247"/>
    <x v="6"/>
    <n v="2"/>
    <n v="2"/>
    <b v="0"/>
    <n v="943"/>
    <n v="42"/>
    <n v="985"/>
    <x v="2"/>
    <x v="0"/>
    <x v="3"/>
    <n v="85"/>
    <x v="0"/>
    <n v="3.5"/>
    <b v="1"/>
    <x v="1"/>
    <x v="0"/>
    <n v="4517"/>
    <x v="4"/>
    <x v="0"/>
    <x v="0"/>
    <x v="1"/>
  </r>
  <r>
    <x v="846"/>
    <x v="180"/>
    <s v="2/19/2023"/>
    <d v="2024-05-12T00:00:00"/>
    <x v="2"/>
    <m/>
    <n v="233"/>
    <s v="119-357"/>
    <x v="1"/>
    <x v="1"/>
    <x v="1"/>
    <n v="486"/>
    <x v="2"/>
    <n v="2"/>
    <n v="6"/>
    <b v="0"/>
    <n v="887"/>
    <n v="128"/>
    <n v="1015"/>
    <x v="0"/>
    <x v="2"/>
    <x v="1"/>
    <n v="59"/>
    <x v="1"/>
    <n v="4.4000000000000004"/>
    <b v="0"/>
    <x v="0"/>
    <x v="0"/>
    <n v="1238"/>
    <x v="1"/>
    <x v="3"/>
    <x v="0"/>
    <x v="2"/>
  </r>
  <r>
    <x v="847"/>
    <x v="18"/>
    <d v="2024-10-03T00:00:00"/>
    <s v="11/19/2024"/>
    <x v="15"/>
    <m/>
    <n v="42"/>
    <s v="34-51"/>
    <x v="2"/>
    <x v="0"/>
    <x v="0"/>
    <n v="220"/>
    <x v="0"/>
    <n v="2"/>
    <n v="1"/>
    <b v="0"/>
    <n v="998"/>
    <n v="187"/>
    <n v="1185"/>
    <x v="3"/>
    <x v="1"/>
    <x v="4"/>
    <n v="17"/>
    <x v="3"/>
    <n v="4.4000000000000004"/>
    <b v="0"/>
    <x v="0"/>
    <x v="0"/>
    <n v="1786"/>
    <x v="1"/>
    <x v="2"/>
    <x v="4"/>
    <x v="2"/>
  </r>
  <r>
    <x v="848"/>
    <x v="32"/>
    <s v="9/21/2023"/>
    <s v="11/25/2024"/>
    <x v="5"/>
    <m/>
    <n v="36"/>
    <s v="34-51"/>
    <x v="2"/>
    <x v="2"/>
    <x v="2"/>
    <n v="21"/>
    <x v="1"/>
    <n v="5"/>
    <n v="1"/>
    <b v="1"/>
    <n v="484"/>
    <n v="112"/>
    <n v="596"/>
    <x v="3"/>
    <x v="2"/>
    <x v="0"/>
    <n v="88"/>
    <x v="0"/>
    <n v="3.5"/>
    <b v="1"/>
    <x v="1"/>
    <x v="0"/>
    <n v="1683"/>
    <x v="1"/>
    <x v="4"/>
    <x v="4"/>
    <x v="2"/>
  </r>
  <r>
    <x v="849"/>
    <x v="84"/>
    <s v="8/25/2024"/>
    <s v="11/25/2024"/>
    <x v="6"/>
    <m/>
    <n v="36"/>
    <s v="34-51"/>
    <x v="2"/>
    <x v="1"/>
    <x v="1"/>
    <n v="417"/>
    <x v="0"/>
    <n v="2"/>
    <n v="5"/>
    <b v="1"/>
    <n v="458"/>
    <n v="145"/>
    <n v="603"/>
    <x v="5"/>
    <x v="1"/>
    <x v="3"/>
    <n v="91"/>
    <x v="0"/>
    <n v="3.3"/>
    <b v="1"/>
    <x v="1"/>
    <x v="0"/>
    <n v="996"/>
    <x v="2"/>
    <x v="3"/>
    <x v="1"/>
    <x v="1"/>
  </r>
  <r>
    <x v="850"/>
    <x v="232"/>
    <s v="6/24/2024"/>
    <s v="11/20/2024"/>
    <x v="11"/>
    <m/>
    <n v="41"/>
    <s v="34-51"/>
    <x v="2"/>
    <x v="1"/>
    <x v="1"/>
    <n v="191"/>
    <x v="5"/>
    <n v="1"/>
    <n v="4"/>
    <b v="0"/>
    <n v="925"/>
    <n v="124"/>
    <n v="1049"/>
    <x v="5"/>
    <x v="3"/>
    <x v="0"/>
    <n v="37"/>
    <x v="2"/>
    <n v="4.0999999999999996"/>
    <b v="0"/>
    <x v="0"/>
    <x v="0"/>
    <n v="608"/>
    <x v="2"/>
    <x v="0"/>
    <x v="2"/>
    <x v="1"/>
  </r>
  <r>
    <x v="851"/>
    <x v="316"/>
    <d v="2024-09-01T00:00:00"/>
    <s v="11/26/2024"/>
    <x v="9"/>
    <m/>
    <n v="35"/>
    <s v="34-51"/>
    <x v="0"/>
    <x v="0"/>
    <x v="0"/>
    <n v="460"/>
    <x v="5"/>
    <n v="5"/>
    <n v="2"/>
    <b v="0"/>
    <n v="559"/>
    <n v="136"/>
    <n v="695"/>
    <x v="6"/>
    <x v="2"/>
    <x v="1"/>
    <n v="58"/>
    <x v="1"/>
    <n v="3.6"/>
    <b v="0"/>
    <x v="0"/>
    <x v="0"/>
    <n v="4650"/>
    <x v="4"/>
    <x v="1"/>
    <x v="4"/>
    <x v="2"/>
  </r>
  <r>
    <x v="852"/>
    <x v="290"/>
    <d v="2023-05-09T00:00:00"/>
    <s v="12/13/2024"/>
    <x v="0"/>
    <m/>
    <n v="18"/>
    <s v="17-34"/>
    <x v="0"/>
    <x v="0"/>
    <x v="0"/>
    <n v="413"/>
    <x v="3"/>
    <n v="5"/>
    <n v="5"/>
    <b v="1"/>
    <n v="895"/>
    <n v="3"/>
    <n v="898"/>
    <x v="0"/>
    <x v="2"/>
    <x v="1"/>
    <n v="87"/>
    <x v="0"/>
    <n v="3.2"/>
    <b v="1"/>
    <x v="1"/>
    <x v="0"/>
    <n v="1340"/>
    <x v="1"/>
    <x v="3"/>
    <x v="0"/>
    <x v="0"/>
  </r>
  <r>
    <x v="853"/>
    <x v="42"/>
    <d v="2023-11-05T00:00:00"/>
    <s v="12/17/2024"/>
    <x v="12"/>
    <m/>
    <n v="14"/>
    <s v="17-34"/>
    <x v="0"/>
    <x v="0"/>
    <x v="0"/>
    <n v="484"/>
    <x v="0"/>
    <n v="1"/>
    <n v="6"/>
    <b v="1"/>
    <n v="570"/>
    <n v="18"/>
    <n v="588"/>
    <x v="5"/>
    <x v="2"/>
    <x v="0"/>
    <n v="5"/>
    <x v="3"/>
    <n v="4.5999999999999996"/>
    <b v="1"/>
    <x v="1"/>
    <x v="0"/>
    <n v="1821"/>
    <x v="1"/>
    <x v="0"/>
    <x v="1"/>
    <x v="2"/>
  </r>
  <r>
    <x v="854"/>
    <x v="63"/>
    <d v="2024-04-09T00:00:00"/>
    <s v="11/19/2024"/>
    <x v="24"/>
    <m/>
    <n v="42"/>
    <s v="34-51"/>
    <x v="2"/>
    <x v="2"/>
    <x v="2"/>
    <n v="227"/>
    <x v="6"/>
    <n v="1"/>
    <n v="4"/>
    <b v="1"/>
    <n v="187"/>
    <n v="48"/>
    <n v="235"/>
    <x v="0"/>
    <x v="2"/>
    <x v="5"/>
    <n v="6"/>
    <x v="3"/>
    <n v="3.4"/>
    <b v="1"/>
    <x v="1"/>
    <x v="0"/>
    <n v="3020"/>
    <x v="3"/>
    <x v="3"/>
    <x v="3"/>
    <x v="1"/>
  </r>
  <r>
    <x v="855"/>
    <x v="26"/>
    <d v="2024-08-12T00:00:00"/>
    <s v="12/17/2024"/>
    <x v="6"/>
    <m/>
    <n v="14"/>
    <s v="17-34"/>
    <x v="0"/>
    <x v="1"/>
    <x v="1"/>
    <n v="313"/>
    <x v="2"/>
    <n v="5"/>
    <n v="6"/>
    <b v="1"/>
    <n v="900"/>
    <n v="135"/>
    <n v="1035"/>
    <x v="1"/>
    <x v="1"/>
    <x v="5"/>
    <n v="87"/>
    <x v="0"/>
    <n v="4.8"/>
    <b v="0"/>
    <x v="0"/>
    <x v="0"/>
    <n v="1243"/>
    <x v="1"/>
    <x v="0"/>
    <x v="4"/>
    <x v="3"/>
  </r>
  <r>
    <x v="856"/>
    <x v="317"/>
    <s v="4/17/2023"/>
    <s v="11/23/2024"/>
    <x v="18"/>
    <m/>
    <n v="38"/>
    <s v="34-51"/>
    <x v="2"/>
    <x v="1"/>
    <x v="1"/>
    <n v="491"/>
    <x v="4"/>
    <n v="2"/>
    <n v="3"/>
    <b v="1"/>
    <n v="194"/>
    <n v="187"/>
    <n v="381"/>
    <x v="3"/>
    <x v="0"/>
    <x v="5"/>
    <n v="44"/>
    <x v="2"/>
    <n v="4.4000000000000004"/>
    <b v="1"/>
    <x v="1"/>
    <x v="0"/>
    <n v="540"/>
    <x v="2"/>
    <x v="0"/>
    <x v="1"/>
    <x v="3"/>
  </r>
  <r>
    <x v="857"/>
    <x v="167"/>
    <s v="12/26/2023"/>
    <s v="12/16/2024"/>
    <x v="21"/>
    <m/>
    <n v="15"/>
    <s v="17-34"/>
    <x v="0"/>
    <x v="2"/>
    <x v="2"/>
    <n v="50"/>
    <x v="2"/>
    <n v="4"/>
    <n v="2"/>
    <b v="1"/>
    <n v="155"/>
    <n v="115"/>
    <n v="270"/>
    <x v="0"/>
    <x v="1"/>
    <x v="1"/>
    <n v="92"/>
    <x v="0"/>
    <n v="4.3"/>
    <b v="0"/>
    <x v="0"/>
    <x v="0"/>
    <n v="2583"/>
    <x v="0"/>
    <x v="1"/>
    <x v="3"/>
    <x v="3"/>
  </r>
  <r>
    <x v="858"/>
    <x v="318"/>
    <s v="5/14/2023"/>
    <d v="2024-04-12T00:00:00"/>
    <x v="0"/>
    <m/>
    <n v="263"/>
    <s v="119-357"/>
    <x v="1"/>
    <x v="0"/>
    <x v="0"/>
    <n v="73"/>
    <x v="6"/>
    <n v="2"/>
    <n v="1"/>
    <b v="1"/>
    <n v="184"/>
    <n v="172"/>
    <n v="356"/>
    <x v="3"/>
    <x v="3"/>
    <x v="4"/>
    <n v="41"/>
    <x v="2"/>
    <n v="4.8"/>
    <b v="0"/>
    <x v="0"/>
    <x v="0"/>
    <n v="3463"/>
    <x v="3"/>
    <x v="0"/>
    <x v="0"/>
    <x v="2"/>
  </r>
  <r>
    <x v="859"/>
    <x v="47"/>
    <s v="6/19/2024"/>
    <s v="11/29/2024"/>
    <x v="11"/>
    <m/>
    <n v="32"/>
    <s v="17-34"/>
    <x v="0"/>
    <x v="1"/>
    <x v="1"/>
    <n v="139"/>
    <x v="2"/>
    <n v="4"/>
    <n v="5"/>
    <b v="1"/>
    <n v="539"/>
    <n v="152"/>
    <n v="691"/>
    <x v="1"/>
    <x v="1"/>
    <x v="1"/>
    <n v="48"/>
    <x v="2"/>
    <n v="3.8"/>
    <b v="1"/>
    <x v="1"/>
    <x v="0"/>
    <n v="4130"/>
    <x v="4"/>
    <x v="1"/>
    <x v="0"/>
    <x v="3"/>
  </r>
  <r>
    <x v="860"/>
    <x v="319"/>
    <s v="1/17/2024"/>
    <s v="11/29/2024"/>
    <x v="13"/>
    <m/>
    <n v="32"/>
    <s v="17-34"/>
    <x v="0"/>
    <x v="1"/>
    <x v="1"/>
    <n v="327"/>
    <x v="3"/>
    <n v="2"/>
    <n v="6"/>
    <b v="1"/>
    <n v="182"/>
    <n v="14"/>
    <n v="196"/>
    <x v="0"/>
    <x v="1"/>
    <x v="5"/>
    <n v="90"/>
    <x v="0"/>
    <n v="3.4"/>
    <b v="0"/>
    <x v="0"/>
    <x v="0"/>
    <n v="3918"/>
    <x v="3"/>
    <x v="3"/>
    <x v="2"/>
    <x v="0"/>
  </r>
  <r>
    <x v="861"/>
    <x v="138"/>
    <s v="7/22/2024"/>
    <s v="12/16/2024"/>
    <x v="17"/>
    <m/>
    <n v="15"/>
    <s v="17-34"/>
    <x v="0"/>
    <x v="1"/>
    <x v="1"/>
    <n v="206"/>
    <x v="1"/>
    <n v="4"/>
    <n v="1"/>
    <b v="0"/>
    <n v="981"/>
    <n v="60"/>
    <n v="1041"/>
    <x v="2"/>
    <x v="0"/>
    <x v="4"/>
    <n v="41"/>
    <x v="2"/>
    <n v="4.4000000000000004"/>
    <b v="1"/>
    <x v="1"/>
    <x v="0"/>
    <n v="4264"/>
    <x v="4"/>
    <x v="1"/>
    <x v="1"/>
    <x v="0"/>
  </r>
  <r>
    <x v="862"/>
    <x v="320"/>
    <s v="10/26/2023"/>
    <s v="11/20/2024"/>
    <x v="22"/>
    <m/>
    <n v="41"/>
    <s v="34-51"/>
    <x v="2"/>
    <x v="2"/>
    <x v="2"/>
    <n v="23"/>
    <x v="2"/>
    <n v="3"/>
    <n v="3"/>
    <b v="1"/>
    <n v="489"/>
    <n v="7"/>
    <n v="496"/>
    <x v="3"/>
    <x v="1"/>
    <x v="2"/>
    <n v="54"/>
    <x v="1"/>
    <n v="4.5"/>
    <b v="1"/>
    <x v="1"/>
    <x v="0"/>
    <n v="1485"/>
    <x v="1"/>
    <x v="4"/>
    <x v="2"/>
    <x v="1"/>
  </r>
  <r>
    <x v="863"/>
    <x v="321"/>
    <s v="11/24/2024"/>
    <s v="11/24/2024"/>
    <x v="19"/>
    <m/>
    <n v="37"/>
    <s v="34-51"/>
    <x v="2"/>
    <x v="2"/>
    <x v="2"/>
    <n v="158"/>
    <x v="5"/>
    <n v="1"/>
    <n v="5"/>
    <b v="1"/>
    <n v="603"/>
    <n v="72"/>
    <n v="675"/>
    <x v="3"/>
    <x v="2"/>
    <x v="0"/>
    <n v="88"/>
    <x v="0"/>
    <n v="3.3"/>
    <b v="0"/>
    <x v="0"/>
    <x v="0"/>
    <n v="3508"/>
    <x v="3"/>
    <x v="2"/>
    <x v="4"/>
    <x v="3"/>
  </r>
  <r>
    <x v="864"/>
    <x v="310"/>
    <s v="1/26/2023"/>
    <s v="12/15/2024"/>
    <x v="3"/>
    <m/>
    <n v="16"/>
    <s v="17-34"/>
    <x v="0"/>
    <x v="2"/>
    <x v="2"/>
    <n v="459"/>
    <x v="5"/>
    <n v="2"/>
    <n v="1"/>
    <b v="0"/>
    <n v="445"/>
    <n v="153"/>
    <n v="598"/>
    <x v="6"/>
    <x v="0"/>
    <x v="0"/>
    <n v="13"/>
    <x v="3"/>
    <n v="4.2"/>
    <b v="0"/>
    <x v="0"/>
    <x v="0"/>
    <n v="3433"/>
    <x v="3"/>
    <x v="1"/>
    <x v="3"/>
    <x v="1"/>
  </r>
  <r>
    <x v="865"/>
    <x v="125"/>
    <d v="2024-12-06T00:00:00"/>
    <d v="2024-12-12T00:00:00"/>
    <x v="23"/>
    <m/>
    <n v="19"/>
    <s v="17-34"/>
    <x v="0"/>
    <x v="2"/>
    <x v="2"/>
    <n v="30"/>
    <x v="3"/>
    <n v="4"/>
    <n v="6"/>
    <b v="0"/>
    <n v="233"/>
    <n v="10"/>
    <n v="243"/>
    <x v="5"/>
    <x v="3"/>
    <x v="3"/>
    <n v="71"/>
    <x v="1"/>
    <n v="4.5999999999999996"/>
    <b v="0"/>
    <x v="0"/>
    <x v="0"/>
    <n v="3610"/>
    <x v="3"/>
    <x v="0"/>
    <x v="3"/>
    <x v="0"/>
  </r>
  <r>
    <x v="866"/>
    <x v="20"/>
    <d v="2024-08-04T00:00:00"/>
    <s v="11/19/2024"/>
    <x v="6"/>
    <m/>
    <n v="42"/>
    <s v="34-51"/>
    <x v="2"/>
    <x v="1"/>
    <x v="1"/>
    <n v="42"/>
    <x v="3"/>
    <n v="5"/>
    <n v="2"/>
    <b v="1"/>
    <n v="464"/>
    <n v="171"/>
    <n v="635"/>
    <x v="0"/>
    <x v="3"/>
    <x v="4"/>
    <n v="88"/>
    <x v="0"/>
    <n v="4.5999999999999996"/>
    <b v="1"/>
    <x v="1"/>
    <x v="0"/>
    <n v="3307"/>
    <x v="3"/>
    <x v="2"/>
    <x v="2"/>
    <x v="2"/>
  </r>
  <r>
    <x v="867"/>
    <x v="63"/>
    <d v="2024-02-06T00:00:00"/>
    <s v="12/17/2024"/>
    <x v="8"/>
    <m/>
    <n v="14"/>
    <s v="17-34"/>
    <x v="0"/>
    <x v="1"/>
    <x v="1"/>
    <n v="242"/>
    <x v="4"/>
    <n v="3"/>
    <n v="1"/>
    <b v="0"/>
    <n v="273"/>
    <n v="96"/>
    <n v="369"/>
    <x v="5"/>
    <x v="2"/>
    <x v="5"/>
    <n v="34"/>
    <x v="2"/>
    <n v="4.9000000000000004"/>
    <b v="1"/>
    <x v="1"/>
    <x v="0"/>
    <n v="868"/>
    <x v="2"/>
    <x v="2"/>
    <x v="2"/>
    <x v="2"/>
  </r>
  <r>
    <x v="868"/>
    <x v="37"/>
    <d v="2024-06-10T00:00:00"/>
    <s v="11/27/2024"/>
    <x v="11"/>
    <m/>
    <n v="34"/>
    <s v="17-34"/>
    <x v="0"/>
    <x v="1"/>
    <x v="1"/>
    <n v="25"/>
    <x v="1"/>
    <n v="5"/>
    <n v="2"/>
    <b v="0"/>
    <n v="162"/>
    <n v="147"/>
    <n v="309"/>
    <x v="5"/>
    <x v="1"/>
    <x v="4"/>
    <n v="82"/>
    <x v="0"/>
    <n v="4.3"/>
    <b v="0"/>
    <x v="0"/>
    <x v="0"/>
    <n v="4358"/>
    <x v="4"/>
    <x v="2"/>
    <x v="1"/>
    <x v="0"/>
  </r>
  <r>
    <x v="869"/>
    <x v="59"/>
    <d v="2023-04-03T00:00:00"/>
    <d v="2024-08-12T00:00:00"/>
    <x v="18"/>
    <m/>
    <n v="141"/>
    <s v="119-357"/>
    <x v="1"/>
    <x v="0"/>
    <x v="0"/>
    <n v="140"/>
    <x v="6"/>
    <n v="4"/>
    <n v="4"/>
    <b v="0"/>
    <n v="218"/>
    <n v="5"/>
    <n v="223"/>
    <x v="3"/>
    <x v="0"/>
    <x v="5"/>
    <n v="86"/>
    <x v="0"/>
    <n v="3.6"/>
    <b v="0"/>
    <x v="0"/>
    <x v="0"/>
    <n v="4552"/>
    <x v="4"/>
    <x v="1"/>
    <x v="4"/>
    <x v="0"/>
  </r>
  <r>
    <x v="870"/>
    <x v="279"/>
    <s v="8/26/2023"/>
    <s v="12/17/2024"/>
    <x v="16"/>
    <m/>
    <n v="14"/>
    <s v="17-34"/>
    <x v="0"/>
    <x v="2"/>
    <x v="2"/>
    <n v="192"/>
    <x v="5"/>
    <n v="5"/>
    <n v="3"/>
    <b v="0"/>
    <n v="39"/>
    <n v="18"/>
    <n v="57"/>
    <x v="2"/>
    <x v="3"/>
    <x v="1"/>
    <n v="75"/>
    <x v="1"/>
    <n v="3.3"/>
    <b v="1"/>
    <x v="1"/>
    <x v="0"/>
    <n v="3003"/>
    <x v="3"/>
    <x v="1"/>
    <x v="2"/>
    <x v="2"/>
  </r>
  <r>
    <x v="871"/>
    <x v="113"/>
    <d v="2024-02-04T00:00:00"/>
    <d v="2024-11-12T00:00:00"/>
    <x v="8"/>
    <m/>
    <n v="49"/>
    <s v="34-51"/>
    <x v="2"/>
    <x v="2"/>
    <x v="2"/>
    <n v="267"/>
    <x v="6"/>
    <n v="1"/>
    <n v="2"/>
    <b v="0"/>
    <n v="107"/>
    <n v="140"/>
    <n v="247"/>
    <x v="4"/>
    <x v="0"/>
    <x v="5"/>
    <n v="7"/>
    <x v="3"/>
    <n v="4.8"/>
    <b v="0"/>
    <x v="0"/>
    <x v="0"/>
    <n v="783"/>
    <x v="2"/>
    <x v="2"/>
    <x v="1"/>
    <x v="1"/>
  </r>
  <r>
    <x v="872"/>
    <x v="84"/>
    <s v="4/14/2023"/>
    <s v="12/15/2024"/>
    <x v="18"/>
    <m/>
    <n v="16"/>
    <s v="17-34"/>
    <x v="0"/>
    <x v="1"/>
    <x v="1"/>
    <n v="410"/>
    <x v="6"/>
    <n v="4"/>
    <n v="4"/>
    <b v="0"/>
    <n v="513"/>
    <n v="52"/>
    <n v="565"/>
    <x v="1"/>
    <x v="1"/>
    <x v="5"/>
    <n v="19"/>
    <x v="3"/>
    <n v="4.7"/>
    <b v="0"/>
    <x v="0"/>
    <x v="0"/>
    <n v="3578"/>
    <x v="3"/>
    <x v="2"/>
    <x v="1"/>
    <x v="0"/>
  </r>
  <r>
    <x v="873"/>
    <x v="273"/>
    <s v="9/23/2024"/>
    <s v="12/15/2024"/>
    <x v="9"/>
    <m/>
    <n v="16"/>
    <s v="17-34"/>
    <x v="0"/>
    <x v="0"/>
    <x v="0"/>
    <n v="281"/>
    <x v="5"/>
    <n v="4"/>
    <n v="5"/>
    <b v="0"/>
    <n v="905"/>
    <n v="128"/>
    <n v="1033"/>
    <x v="5"/>
    <x v="3"/>
    <x v="1"/>
    <n v="70"/>
    <x v="1"/>
    <n v="4.3"/>
    <b v="0"/>
    <x v="0"/>
    <x v="0"/>
    <n v="1952"/>
    <x v="1"/>
    <x v="3"/>
    <x v="2"/>
    <x v="1"/>
  </r>
  <r>
    <x v="874"/>
    <x v="145"/>
    <d v="2024-07-03T00:00:00"/>
    <s v="11/27/2024"/>
    <x v="17"/>
    <m/>
    <n v="34"/>
    <s v="17-34"/>
    <x v="0"/>
    <x v="2"/>
    <x v="2"/>
    <n v="478"/>
    <x v="5"/>
    <n v="4"/>
    <n v="3"/>
    <b v="1"/>
    <n v="551"/>
    <n v="96"/>
    <n v="647"/>
    <x v="2"/>
    <x v="3"/>
    <x v="3"/>
    <n v="65"/>
    <x v="1"/>
    <n v="4.5999999999999996"/>
    <b v="1"/>
    <x v="1"/>
    <x v="0"/>
    <n v="860"/>
    <x v="2"/>
    <x v="3"/>
    <x v="4"/>
    <x v="2"/>
  </r>
  <r>
    <x v="875"/>
    <x v="30"/>
    <s v="4/19/2024"/>
    <s v="11/24/2024"/>
    <x v="24"/>
    <m/>
    <n v="37"/>
    <s v="34-51"/>
    <x v="2"/>
    <x v="0"/>
    <x v="0"/>
    <n v="44"/>
    <x v="0"/>
    <n v="4"/>
    <n v="5"/>
    <b v="1"/>
    <n v="190"/>
    <n v="193"/>
    <n v="383"/>
    <x v="6"/>
    <x v="0"/>
    <x v="0"/>
    <n v="13"/>
    <x v="3"/>
    <n v="3.1"/>
    <b v="0"/>
    <x v="0"/>
    <x v="0"/>
    <n v="3"/>
    <x v="2"/>
    <x v="3"/>
    <x v="2"/>
    <x v="0"/>
  </r>
  <r>
    <x v="876"/>
    <x v="187"/>
    <d v="2024-01-12T00:00:00"/>
    <s v="12/16/2024"/>
    <x v="13"/>
    <m/>
    <n v="15"/>
    <s v="17-34"/>
    <x v="0"/>
    <x v="2"/>
    <x v="2"/>
    <n v="250"/>
    <x v="0"/>
    <n v="1"/>
    <n v="2"/>
    <b v="1"/>
    <n v="69"/>
    <n v="35"/>
    <n v="104"/>
    <x v="1"/>
    <x v="2"/>
    <x v="1"/>
    <n v="13"/>
    <x v="3"/>
    <n v="3.3"/>
    <b v="1"/>
    <x v="1"/>
    <x v="0"/>
    <n v="1836"/>
    <x v="1"/>
    <x v="2"/>
    <x v="1"/>
    <x v="1"/>
  </r>
  <r>
    <x v="877"/>
    <x v="217"/>
    <s v="10/21/2023"/>
    <d v="2024-04-12T00:00:00"/>
    <x v="22"/>
    <m/>
    <n v="263"/>
    <s v="119-357"/>
    <x v="1"/>
    <x v="0"/>
    <x v="0"/>
    <n v="225"/>
    <x v="1"/>
    <n v="5"/>
    <n v="5"/>
    <b v="0"/>
    <n v="274"/>
    <n v="83"/>
    <n v="357"/>
    <x v="2"/>
    <x v="2"/>
    <x v="1"/>
    <n v="45"/>
    <x v="2"/>
    <n v="3.9"/>
    <b v="0"/>
    <x v="0"/>
    <x v="0"/>
    <n v="808"/>
    <x v="2"/>
    <x v="0"/>
    <x v="0"/>
    <x v="3"/>
  </r>
  <r>
    <x v="878"/>
    <x v="84"/>
    <s v="9/16/2024"/>
    <s v="11/21/2024"/>
    <x v="9"/>
    <m/>
    <n v="40"/>
    <s v="34-51"/>
    <x v="2"/>
    <x v="2"/>
    <x v="2"/>
    <n v="473"/>
    <x v="2"/>
    <n v="4"/>
    <n v="4"/>
    <b v="0"/>
    <n v="605"/>
    <n v="93"/>
    <n v="698"/>
    <x v="5"/>
    <x v="1"/>
    <x v="2"/>
    <n v="13"/>
    <x v="3"/>
    <n v="4.8"/>
    <b v="0"/>
    <x v="0"/>
    <x v="0"/>
    <n v="2141"/>
    <x v="0"/>
    <x v="1"/>
    <x v="0"/>
    <x v="0"/>
  </r>
  <r>
    <x v="879"/>
    <x v="166"/>
    <s v="11/13/2024"/>
    <d v="2024-08-12T00:00:00"/>
    <x v="19"/>
    <m/>
    <n v="141"/>
    <s v="119-357"/>
    <x v="1"/>
    <x v="1"/>
    <x v="1"/>
    <n v="236"/>
    <x v="2"/>
    <n v="1"/>
    <n v="5"/>
    <b v="1"/>
    <n v="225"/>
    <n v="94"/>
    <n v="319"/>
    <x v="5"/>
    <x v="1"/>
    <x v="4"/>
    <n v="61"/>
    <x v="1"/>
    <n v="3.7"/>
    <b v="0"/>
    <x v="0"/>
    <x v="0"/>
    <n v="1254"/>
    <x v="1"/>
    <x v="3"/>
    <x v="0"/>
    <x v="1"/>
  </r>
  <r>
    <x v="880"/>
    <x v="13"/>
    <d v="2023-04-02T00:00:00"/>
    <s v="11/30/2024"/>
    <x v="18"/>
    <m/>
    <n v="31"/>
    <s v="17-34"/>
    <x v="0"/>
    <x v="1"/>
    <x v="1"/>
    <n v="349"/>
    <x v="5"/>
    <n v="4"/>
    <n v="4"/>
    <b v="1"/>
    <n v="386"/>
    <n v="195"/>
    <n v="581"/>
    <x v="0"/>
    <x v="3"/>
    <x v="1"/>
    <n v="59"/>
    <x v="1"/>
    <n v="4.5999999999999996"/>
    <b v="0"/>
    <x v="0"/>
    <x v="0"/>
    <n v="2864"/>
    <x v="0"/>
    <x v="3"/>
    <x v="0"/>
    <x v="0"/>
  </r>
  <r>
    <x v="881"/>
    <x v="168"/>
    <s v="4/16/2023"/>
    <d v="2024-08-12T00:00:00"/>
    <x v="18"/>
    <m/>
    <n v="141"/>
    <s v="119-357"/>
    <x v="1"/>
    <x v="2"/>
    <x v="2"/>
    <n v="139"/>
    <x v="5"/>
    <n v="4"/>
    <n v="5"/>
    <b v="1"/>
    <n v="442"/>
    <n v="110"/>
    <n v="552"/>
    <x v="1"/>
    <x v="2"/>
    <x v="0"/>
    <n v="91"/>
    <x v="0"/>
    <n v="4.7"/>
    <b v="1"/>
    <x v="1"/>
    <x v="0"/>
    <n v="4589"/>
    <x v="4"/>
    <x v="0"/>
    <x v="4"/>
    <x v="1"/>
  </r>
  <r>
    <x v="882"/>
    <x v="290"/>
    <s v="1/16/2024"/>
    <d v="2024-02-12T00:00:00"/>
    <x v="13"/>
    <m/>
    <n v="323"/>
    <s v="119-357"/>
    <x v="1"/>
    <x v="2"/>
    <x v="2"/>
    <n v="278"/>
    <x v="6"/>
    <n v="3"/>
    <n v="2"/>
    <b v="1"/>
    <n v="382"/>
    <n v="25"/>
    <n v="407"/>
    <x v="2"/>
    <x v="0"/>
    <x v="5"/>
    <n v="72"/>
    <x v="1"/>
    <n v="4.4000000000000004"/>
    <b v="0"/>
    <x v="0"/>
    <x v="0"/>
    <n v="2932"/>
    <x v="0"/>
    <x v="0"/>
    <x v="4"/>
    <x v="3"/>
  </r>
  <r>
    <x v="883"/>
    <x v="10"/>
    <s v="7/30/2024"/>
    <s v="12/17/2024"/>
    <x v="17"/>
    <m/>
    <n v="14"/>
    <s v="17-34"/>
    <x v="0"/>
    <x v="0"/>
    <x v="0"/>
    <n v="242"/>
    <x v="4"/>
    <n v="5"/>
    <n v="2"/>
    <b v="1"/>
    <n v="156"/>
    <n v="166"/>
    <n v="322"/>
    <x v="6"/>
    <x v="3"/>
    <x v="0"/>
    <n v="53"/>
    <x v="1"/>
    <n v="5"/>
    <b v="0"/>
    <x v="0"/>
    <x v="0"/>
    <n v="1697"/>
    <x v="1"/>
    <x v="4"/>
    <x v="2"/>
    <x v="0"/>
  </r>
  <r>
    <x v="884"/>
    <x v="151"/>
    <s v="11/30/2023"/>
    <s v="12/14/2024"/>
    <x v="12"/>
    <m/>
    <n v="17"/>
    <s v="17-34"/>
    <x v="0"/>
    <x v="1"/>
    <x v="1"/>
    <n v="251"/>
    <x v="4"/>
    <n v="5"/>
    <n v="6"/>
    <b v="1"/>
    <n v="687"/>
    <n v="160"/>
    <n v="847"/>
    <x v="3"/>
    <x v="1"/>
    <x v="4"/>
    <n v="88"/>
    <x v="0"/>
    <n v="4.5"/>
    <b v="0"/>
    <x v="0"/>
    <x v="0"/>
    <n v="1411"/>
    <x v="1"/>
    <x v="4"/>
    <x v="2"/>
    <x v="1"/>
  </r>
  <r>
    <x v="885"/>
    <x v="36"/>
    <s v="4/13/2024"/>
    <d v="2024-10-12T00:00:00"/>
    <x v="24"/>
    <m/>
    <n v="80"/>
    <s v="51-119"/>
    <x v="2"/>
    <x v="0"/>
    <x v="0"/>
    <n v="268"/>
    <x v="1"/>
    <n v="4"/>
    <n v="4"/>
    <b v="1"/>
    <n v="778"/>
    <n v="122"/>
    <n v="900"/>
    <x v="1"/>
    <x v="2"/>
    <x v="0"/>
    <n v="12"/>
    <x v="3"/>
    <n v="3.8"/>
    <b v="1"/>
    <x v="1"/>
    <x v="0"/>
    <n v="3437"/>
    <x v="3"/>
    <x v="3"/>
    <x v="1"/>
    <x v="1"/>
  </r>
  <r>
    <x v="886"/>
    <x v="183"/>
    <d v="2024-06-10T00:00:00"/>
    <d v="2024-02-12T00:00:00"/>
    <x v="11"/>
    <m/>
    <n v="323"/>
    <s v="119-357"/>
    <x v="1"/>
    <x v="0"/>
    <x v="0"/>
    <n v="322"/>
    <x v="5"/>
    <n v="4"/>
    <n v="6"/>
    <b v="0"/>
    <n v="616"/>
    <n v="45"/>
    <n v="661"/>
    <x v="5"/>
    <x v="0"/>
    <x v="3"/>
    <n v="22"/>
    <x v="3"/>
    <n v="4.9000000000000004"/>
    <b v="1"/>
    <x v="1"/>
    <x v="0"/>
    <n v="4509"/>
    <x v="4"/>
    <x v="2"/>
    <x v="0"/>
    <x v="1"/>
  </r>
  <r>
    <x v="887"/>
    <x v="44"/>
    <s v="6/25/2023"/>
    <s v="11/30/2024"/>
    <x v="4"/>
    <m/>
    <n v="31"/>
    <s v="17-34"/>
    <x v="0"/>
    <x v="0"/>
    <x v="0"/>
    <n v="356"/>
    <x v="3"/>
    <n v="3"/>
    <n v="3"/>
    <b v="1"/>
    <n v="314"/>
    <n v="50"/>
    <n v="364"/>
    <x v="1"/>
    <x v="2"/>
    <x v="2"/>
    <n v="7"/>
    <x v="3"/>
    <n v="4.9000000000000004"/>
    <b v="1"/>
    <x v="1"/>
    <x v="0"/>
    <n v="3165"/>
    <x v="3"/>
    <x v="2"/>
    <x v="1"/>
    <x v="2"/>
  </r>
  <r>
    <x v="888"/>
    <x v="322"/>
    <s v="2/18/2023"/>
    <d v="2024-04-12T00:00:00"/>
    <x v="2"/>
    <m/>
    <n v="263"/>
    <s v="119-357"/>
    <x v="1"/>
    <x v="2"/>
    <x v="2"/>
    <n v="28"/>
    <x v="3"/>
    <n v="2"/>
    <n v="1"/>
    <b v="1"/>
    <n v="666"/>
    <n v="65"/>
    <n v="731"/>
    <x v="6"/>
    <x v="0"/>
    <x v="1"/>
    <n v="21"/>
    <x v="3"/>
    <n v="4.3"/>
    <b v="0"/>
    <x v="0"/>
    <x v="0"/>
    <n v="2538"/>
    <x v="0"/>
    <x v="1"/>
    <x v="2"/>
    <x v="0"/>
  </r>
  <r>
    <x v="889"/>
    <x v="31"/>
    <s v="2/28/2024"/>
    <s v="12/17/2024"/>
    <x v="8"/>
    <m/>
    <n v="14"/>
    <s v="17-34"/>
    <x v="0"/>
    <x v="1"/>
    <x v="1"/>
    <n v="43"/>
    <x v="5"/>
    <n v="5"/>
    <n v="2"/>
    <b v="0"/>
    <n v="767"/>
    <n v="83"/>
    <n v="850"/>
    <x v="4"/>
    <x v="3"/>
    <x v="1"/>
    <n v="58"/>
    <x v="1"/>
    <n v="3"/>
    <b v="1"/>
    <x v="1"/>
    <x v="0"/>
    <n v="245"/>
    <x v="2"/>
    <x v="1"/>
    <x v="0"/>
    <x v="3"/>
  </r>
  <r>
    <x v="890"/>
    <x v="115"/>
    <s v="5/27/2023"/>
    <s v="11/29/2024"/>
    <x v="0"/>
    <m/>
    <n v="32"/>
    <s v="17-34"/>
    <x v="0"/>
    <x v="1"/>
    <x v="1"/>
    <n v="391"/>
    <x v="1"/>
    <n v="3"/>
    <n v="3"/>
    <b v="1"/>
    <n v="811"/>
    <n v="3"/>
    <n v="814"/>
    <x v="0"/>
    <x v="0"/>
    <x v="5"/>
    <n v="17"/>
    <x v="3"/>
    <n v="4.2"/>
    <b v="0"/>
    <x v="0"/>
    <x v="0"/>
    <n v="1364"/>
    <x v="1"/>
    <x v="2"/>
    <x v="0"/>
    <x v="2"/>
  </r>
  <r>
    <x v="891"/>
    <x v="103"/>
    <s v="6/26/2024"/>
    <s v="12/18/2024"/>
    <x v="11"/>
    <m/>
    <n v="13"/>
    <s v="17-34"/>
    <x v="0"/>
    <x v="0"/>
    <x v="0"/>
    <n v="300"/>
    <x v="2"/>
    <n v="1"/>
    <n v="4"/>
    <b v="1"/>
    <n v="413"/>
    <n v="154"/>
    <n v="567"/>
    <x v="1"/>
    <x v="0"/>
    <x v="5"/>
    <n v="64"/>
    <x v="1"/>
    <n v="4.0999999999999996"/>
    <b v="0"/>
    <x v="0"/>
    <x v="0"/>
    <n v="732"/>
    <x v="2"/>
    <x v="1"/>
    <x v="4"/>
    <x v="1"/>
  </r>
  <r>
    <x v="892"/>
    <x v="141"/>
    <d v="2023-02-01T00:00:00"/>
    <s v="12/15/2024"/>
    <x v="2"/>
    <m/>
    <n v="16"/>
    <s v="17-34"/>
    <x v="0"/>
    <x v="1"/>
    <x v="1"/>
    <n v="75"/>
    <x v="4"/>
    <n v="3"/>
    <n v="3"/>
    <b v="0"/>
    <n v="324"/>
    <n v="175"/>
    <n v="499"/>
    <x v="0"/>
    <x v="1"/>
    <x v="1"/>
    <n v="18"/>
    <x v="3"/>
    <n v="3.3"/>
    <b v="0"/>
    <x v="0"/>
    <x v="0"/>
    <n v="4976"/>
    <x v="4"/>
    <x v="4"/>
    <x v="3"/>
    <x v="1"/>
  </r>
  <r>
    <x v="893"/>
    <x v="322"/>
    <d v="2024-09-08T00:00:00"/>
    <d v="2024-02-12T00:00:00"/>
    <x v="9"/>
    <m/>
    <n v="323"/>
    <s v="119-357"/>
    <x v="1"/>
    <x v="1"/>
    <x v="1"/>
    <n v="154"/>
    <x v="6"/>
    <n v="1"/>
    <n v="5"/>
    <b v="1"/>
    <n v="52"/>
    <n v="108"/>
    <n v="160"/>
    <x v="5"/>
    <x v="2"/>
    <x v="1"/>
    <n v="94"/>
    <x v="0"/>
    <n v="4.0999999999999996"/>
    <b v="0"/>
    <x v="0"/>
    <x v="0"/>
    <n v="4176"/>
    <x v="4"/>
    <x v="4"/>
    <x v="2"/>
    <x v="0"/>
  </r>
  <r>
    <x v="894"/>
    <x v="5"/>
    <s v="5/19/2023"/>
    <d v="2024-07-12T00:00:00"/>
    <x v="0"/>
    <m/>
    <n v="172"/>
    <s v="119-357"/>
    <x v="1"/>
    <x v="0"/>
    <x v="0"/>
    <n v="179"/>
    <x v="5"/>
    <n v="2"/>
    <n v="6"/>
    <b v="0"/>
    <n v="680"/>
    <n v="50"/>
    <n v="730"/>
    <x v="0"/>
    <x v="2"/>
    <x v="4"/>
    <n v="52"/>
    <x v="1"/>
    <n v="3.4"/>
    <b v="0"/>
    <x v="0"/>
    <x v="0"/>
    <n v="2919"/>
    <x v="0"/>
    <x v="0"/>
    <x v="1"/>
    <x v="0"/>
  </r>
  <r>
    <x v="895"/>
    <x v="323"/>
    <s v="9/13/2023"/>
    <d v="2024-10-12T00:00:00"/>
    <x v="5"/>
    <m/>
    <n v="80"/>
    <s v="51-119"/>
    <x v="2"/>
    <x v="1"/>
    <x v="1"/>
    <n v="147"/>
    <x v="3"/>
    <n v="1"/>
    <n v="1"/>
    <b v="1"/>
    <n v="780"/>
    <n v="76"/>
    <n v="856"/>
    <x v="0"/>
    <x v="2"/>
    <x v="2"/>
    <n v="21"/>
    <x v="3"/>
    <n v="4.4000000000000004"/>
    <b v="1"/>
    <x v="1"/>
    <x v="0"/>
    <n v="3081"/>
    <x v="3"/>
    <x v="4"/>
    <x v="1"/>
    <x v="0"/>
  </r>
  <r>
    <x v="896"/>
    <x v="1"/>
    <s v="6/16/2023"/>
    <s v="11/27/2024"/>
    <x v="4"/>
    <m/>
    <n v="34"/>
    <s v="17-34"/>
    <x v="0"/>
    <x v="1"/>
    <x v="1"/>
    <n v="235"/>
    <x v="4"/>
    <n v="3"/>
    <n v="1"/>
    <b v="1"/>
    <n v="569"/>
    <n v="176"/>
    <n v="745"/>
    <x v="6"/>
    <x v="1"/>
    <x v="5"/>
    <n v="18"/>
    <x v="3"/>
    <n v="3.8"/>
    <b v="1"/>
    <x v="1"/>
    <x v="0"/>
    <n v="3138"/>
    <x v="3"/>
    <x v="1"/>
    <x v="0"/>
    <x v="3"/>
  </r>
  <r>
    <x v="897"/>
    <x v="284"/>
    <d v="2023-03-01T00:00:00"/>
    <d v="2024-04-12T00:00:00"/>
    <x v="1"/>
    <m/>
    <n v="263"/>
    <s v="119-357"/>
    <x v="1"/>
    <x v="1"/>
    <x v="1"/>
    <n v="390"/>
    <x v="6"/>
    <n v="3"/>
    <n v="1"/>
    <b v="0"/>
    <n v="256"/>
    <n v="183"/>
    <n v="439"/>
    <x v="5"/>
    <x v="2"/>
    <x v="1"/>
    <n v="89"/>
    <x v="0"/>
    <n v="3.2"/>
    <b v="1"/>
    <x v="1"/>
    <x v="0"/>
    <n v="1180"/>
    <x v="1"/>
    <x v="2"/>
    <x v="3"/>
    <x v="1"/>
  </r>
  <r>
    <x v="898"/>
    <x v="5"/>
    <s v="7/22/2024"/>
    <s v="12/18/2024"/>
    <x v="17"/>
    <m/>
    <n v="13"/>
    <s v="17-34"/>
    <x v="0"/>
    <x v="0"/>
    <x v="0"/>
    <n v="116"/>
    <x v="0"/>
    <n v="1"/>
    <n v="4"/>
    <b v="0"/>
    <n v="799"/>
    <n v="137"/>
    <n v="936"/>
    <x v="0"/>
    <x v="2"/>
    <x v="2"/>
    <n v="78"/>
    <x v="0"/>
    <n v="4.5999999999999996"/>
    <b v="1"/>
    <x v="1"/>
    <x v="0"/>
    <n v="4518"/>
    <x v="4"/>
    <x v="1"/>
    <x v="4"/>
    <x v="1"/>
  </r>
  <r>
    <x v="899"/>
    <x v="23"/>
    <d v="2023-03-03T00:00:00"/>
    <d v="2024-04-12T00:00:00"/>
    <x v="1"/>
    <m/>
    <n v="263"/>
    <s v="119-357"/>
    <x v="1"/>
    <x v="2"/>
    <x v="2"/>
    <n v="492"/>
    <x v="0"/>
    <n v="1"/>
    <n v="2"/>
    <b v="0"/>
    <n v="237"/>
    <n v="55"/>
    <n v="292"/>
    <x v="4"/>
    <x v="3"/>
    <x v="2"/>
    <n v="15"/>
    <x v="3"/>
    <n v="4.9000000000000004"/>
    <b v="1"/>
    <x v="1"/>
    <x v="0"/>
    <n v="3843"/>
    <x v="3"/>
    <x v="0"/>
    <x v="0"/>
    <x v="1"/>
  </r>
  <r>
    <x v="900"/>
    <x v="216"/>
    <d v="2024-04-06T00:00:00"/>
    <s v="11/22/2024"/>
    <x v="24"/>
    <m/>
    <n v="39"/>
    <s v="34-51"/>
    <x v="2"/>
    <x v="0"/>
    <x v="0"/>
    <n v="159"/>
    <x v="0"/>
    <n v="4"/>
    <n v="5"/>
    <b v="1"/>
    <n v="138"/>
    <n v="3"/>
    <n v="141"/>
    <x v="5"/>
    <x v="1"/>
    <x v="0"/>
    <n v="12"/>
    <x v="3"/>
    <n v="3.9"/>
    <b v="1"/>
    <x v="1"/>
    <x v="0"/>
    <n v="3604"/>
    <x v="3"/>
    <x v="3"/>
    <x v="1"/>
    <x v="2"/>
  </r>
  <r>
    <x v="901"/>
    <x v="95"/>
    <d v="2023-08-06T00:00:00"/>
    <s v="11/20/2024"/>
    <x v="16"/>
    <m/>
    <n v="41"/>
    <s v="34-51"/>
    <x v="2"/>
    <x v="0"/>
    <x v="0"/>
    <n v="279"/>
    <x v="6"/>
    <n v="4"/>
    <n v="6"/>
    <b v="0"/>
    <n v="636"/>
    <n v="176"/>
    <n v="812"/>
    <x v="6"/>
    <x v="3"/>
    <x v="5"/>
    <n v="32"/>
    <x v="2"/>
    <n v="3.7"/>
    <b v="1"/>
    <x v="1"/>
    <x v="0"/>
    <n v="4445"/>
    <x v="4"/>
    <x v="0"/>
    <x v="1"/>
    <x v="3"/>
  </r>
  <r>
    <x v="902"/>
    <x v="268"/>
    <s v="7/17/2024"/>
    <s v="11/26/2024"/>
    <x v="17"/>
    <m/>
    <n v="35"/>
    <s v="34-51"/>
    <x v="0"/>
    <x v="2"/>
    <x v="2"/>
    <n v="386"/>
    <x v="0"/>
    <n v="2"/>
    <n v="6"/>
    <b v="1"/>
    <n v="461"/>
    <n v="178"/>
    <n v="639"/>
    <x v="0"/>
    <x v="3"/>
    <x v="0"/>
    <n v="79"/>
    <x v="0"/>
    <n v="3.7"/>
    <b v="0"/>
    <x v="0"/>
    <x v="0"/>
    <n v="1587"/>
    <x v="1"/>
    <x v="4"/>
    <x v="0"/>
    <x v="3"/>
  </r>
  <r>
    <x v="903"/>
    <x v="324"/>
    <s v="6/21/2024"/>
    <d v="2024-07-12T00:00:00"/>
    <x v="11"/>
    <m/>
    <n v="172"/>
    <s v="119-357"/>
    <x v="1"/>
    <x v="2"/>
    <x v="2"/>
    <n v="332"/>
    <x v="2"/>
    <n v="1"/>
    <n v="6"/>
    <b v="0"/>
    <n v="20"/>
    <n v="128"/>
    <n v="148"/>
    <x v="4"/>
    <x v="2"/>
    <x v="4"/>
    <n v="50"/>
    <x v="2"/>
    <n v="5"/>
    <b v="0"/>
    <x v="0"/>
    <x v="0"/>
    <n v="4400"/>
    <x v="4"/>
    <x v="2"/>
    <x v="3"/>
    <x v="0"/>
  </r>
  <r>
    <x v="904"/>
    <x v="26"/>
    <d v="2024-01-01T00:00:00"/>
    <s v="11/21/2024"/>
    <x v="13"/>
    <m/>
    <n v="40"/>
    <s v="34-51"/>
    <x v="2"/>
    <x v="1"/>
    <x v="1"/>
    <n v="176"/>
    <x v="3"/>
    <n v="5"/>
    <n v="5"/>
    <b v="1"/>
    <n v="276"/>
    <n v="138"/>
    <n v="414"/>
    <x v="4"/>
    <x v="0"/>
    <x v="3"/>
    <n v="56"/>
    <x v="1"/>
    <n v="4.7"/>
    <b v="0"/>
    <x v="0"/>
    <x v="0"/>
    <n v="2891"/>
    <x v="0"/>
    <x v="0"/>
    <x v="2"/>
    <x v="2"/>
  </r>
  <r>
    <x v="905"/>
    <x v="180"/>
    <d v="2024-07-06T00:00:00"/>
    <s v="12/18/2024"/>
    <x v="17"/>
    <m/>
    <n v="13"/>
    <s v="17-34"/>
    <x v="0"/>
    <x v="1"/>
    <x v="1"/>
    <n v="221"/>
    <x v="6"/>
    <n v="4"/>
    <n v="1"/>
    <b v="1"/>
    <n v="603"/>
    <n v="141"/>
    <n v="744"/>
    <x v="5"/>
    <x v="3"/>
    <x v="0"/>
    <n v="44"/>
    <x v="2"/>
    <n v="3.3"/>
    <b v="1"/>
    <x v="1"/>
    <x v="0"/>
    <n v="1363"/>
    <x v="1"/>
    <x v="0"/>
    <x v="0"/>
    <x v="3"/>
  </r>
  <r>
    <x v="906"/>
    <x v="312"/>
    <s v="12/31/2023"/>
    <d v="2024-05-12T00:00:00"/>
    <x v="21"/>
    <m/>
    <n v="233"/>
    <s v="119-357"/>
    <x v="1"/>
    <x v="0"/>
    <x v="0"/>
    <n v="263"/>
    <x v="4"/>
    <n v="4"/>
    <n v="1"/>
    <b v="1"/>
    <n v="799"/>
    <n v="14"/>
    <n v="813"/>
    <x v="0"/>
    <x v="2"/>
    <x v="2"/>
    <n v="32"/>
    <x v="2"/>
    <n v="3.3"/>
    <b v="0"/>
    <x v="0"/>
    <x v="0"/>
    <n v="2323"/>
    <x v="0"/>
    <x v="2"/>
    <x v="4"/>
    <x v="1"/>
  </r>
  <r>
    <x v="907"/>
    <x v="17"/>
    <s v="9/23/2023"/>
    <s v="11/27/2024"/>
    <x v="5"/>
    <m/>
    <n v="34"/>
    <s v="17-34"/>
    <x v="0"/>
    <x v="2"/>
    <x v="2"/>
    <n v="222"/>
    <x v="3"/>
    <n v="1"/>
    <n v="3"/>
    <b v="0"/>
    <n v="785"/>
    <n v="147"/>
    <n v="932"/>
    <x v="6"/>
    <x v="2"/>
    <x v="2"/>
    <n v="21"/>
    <x v="3"/>
    <n v="4.8"/>
    <b v="1"/>
    <x v="1"/>
    <x v="0"/>
    <n v="4291"/>
    <x v="4"/>
    <x v="2"/>
    <x v="3"/>
    <x v="2"/>
  </r>
  <r>
    <x v="908"/>
    <x v="133"/>
    <d v="2024-08-12T00:00:00"/>
    <d v="2024-12-12T00:00:00"/>
    <x v="6"/>
    <m/>
    <n v="19"/>
    <s v="17-34"/>
    <x v="0"/>
    <x v="1"/>
    <x v="1"/>
    <n v="39"/>
    <x v="6"/>
    <n v="5"/>
    <n v="3"/>
    <b v="1"/>
    <n v="28"/>
    <n v="189"/>
    <n v="217"/>
    <x v="1"/>
    <x v="2"/>
    <x v="5"/>
    <n v="26"/>
    <x v="2"/>
    <n v="4.5999999999999996"/>
    <b v="1"/>
    <x v="1"/>
    <x v="0"/>
    <n v="4938"/>
    <x v="4"/>
    <x v="0"/>
    <x v="4"/>
    <x v="1"/>
  </r>
  <r>
    <x v="909"/>
    <x v="47"/>
    <s v="5/29/2023"/>
    <s v="11/28/2024"/>
    <x v="0"/>
    <m/>
    <n v="33"/>
    <s v="17-34"/>
    <x v="0"/>
    <x v="1"/>
    <x v="1"/>
    <n v="445"/>
    <x v="0"/>
    <n v="3"/>
    <n v="2"/>
    <b v="1"/>
    <n v="637"/>
    <n v="14"/>
    <n v="651"/>
    <x v="0"/>
    <x v="1"/>
    <x v="5"/>
    <n v="50"/>
    <x v="2"/>
    <n v="3.2"/>
    <b v="1"/>
    <x v="1"/>
    <x v="0"/>
    <n v="913"/>
    <x v="2"/>
    <x v="1"/>
    <x v="3"/>
    <x v="0"/>
  </r>
  <r>
    <x v="910"/>
    <x v="46"/>
    <s v="4/25/2024"/>
    <d v="2024-10-12T00:00:00"/>
    <x v="24"/>
    <m/>
    <n v="80"/>
    <s v="51-119"/>
    <x v="2"/>
    <x v="1"/>
    <x v="1"/>
    <n v="164"/>
    <x v="2"/>
    <n v="3"/>
    <n v="3"/>
    <b v="1"/>
    <n v="79"/>
    <n v="130"/>
    <n v="209"/>
    <x v="1"/>
    <x v="0"/>
    <x v="5"/>
    <n v="47"/>
    <x v="2"/>
    <n v="3.9"/>
    <b v="0"/>
    <x v="0"/>
    <x v="0"/>
    <n v="3925"/>
    <x v="3"/>
    <x v="3"/>
    <x v="4"/>
    <x v="2"/>
  </r>
  <r>
    <x v="911"/>
    <x v="126"/>
    <s v="2/21/2024"/>
    <s v="11/24/2024"/>
    <x v="8"/>
    <m/>
    <n v="37"/>
    <s v="34-51"/>
    <x v="2"/>
    <x v="2"/>
    <x v="2"/>
    <n v="101"/>
    <x v="2"/>
    <n v="5"/>
    <n v="1"/>
    <b v="1"/>
    <n v="175"/>
    <n v="125"/>
    <n v="300"/>
    <x v="3"/>
    <x v="1"/>
    <x v="2"/>
    <n v="44"/>
    <x v="2"/>
    <n v="3.6"/>
    <b v="1"/>
    <x v="1"/>
    <x v="0"/>
    <n v="2517"/>
    <x v="0"/>
    <x v="3"/>
    <x v="4"/>
    <x v="1"/>
  </r>
  <r>
    <x v="912"/>
    <x v="308"/>
    <d v="2024-02-10T00:00:00"/>
    <d v="2024-09-12T00:00:00"/>
    <x v="8"/>
    <m/>
    <n v="110"/>
    <s v="51-119"/>
    <x v="2"/>
    <x v="1"/>
    <x v="1"/>
    <n v="424"/>
    <x v="1"/>
    <n v="1"/>
    <n v="3"/>
    <b v="1"/>
    <n v="684"/>
    <n v="127"/>
    <n v="811"/>
    <x v="5"/>
    <x v="3"/>
    <x v="2"/>
    <n v="97"/>
    <x v="0"/>
    <n v="4.5999999999999996"/>
    <b v="0"/>
    <x v="0"/>
    <x v="0"/>
    <n v="2070"/>
    <x v="0"/>
    <x v="3"/>
    <x v="1"/>
    <x v="0"/>
  </r>
  <r>
    <x v="913"/>
    <x v="325"/>
    <s v="7/22/2023"/>
    <s v="11/20/2024"/>
    <x v="10"/>
    <m/>
    <n v="41"/>
    <s v="34-51"/>
    <x v="2"/>
    <x v="2"/>
    <x v="2"/>
    <n v="182"/>
    <x v="2"/>
    <n v="4"/>
    <n v="5"/>
    <b v="0"/>
    <n v="247"/>
    <n v="197"/>
    <n v="444"/>
    <x v="0"/>
    <x v="3"/>
    <x v="5"/>
    <n v="90"/>
    <x v="0"/>
    <n v="4.7"/>
    <b v="0"/>
    <x v="0"/>
    <x v="0"/>
    <n v="4726"/>
    <x v="4"/>
    <x v="3"/>
    <x v="0"/>
    <x v="1"/>
  </r>
  <r>
    <x v="914"/>
    <x v="31"/>
    <s v="8/27/2023"/>
    <d v="2024-03-12T00:00:00"/>
    <x v="16"/>
    <m/>
    <n v="294"/>
    <s v="119-357"/>
    <x v="1"/>
    <x v="2"/>
    <x v="2"/>
    <n v="115"/>
    <x v="2"/>
    <n v="2"/>
    <n v="3"/>
    <b v="1"/>
    <n v="741"/>
    <n v="68"/>
    <n v="809"/>
    <x v="0"/>
    <x v="3"/>
    <x v="0"/>
    <n v="30"/>
    <x v="2"/>
    <n v="5"/>
    <b v="1"/>
    <x v="1"/>
    <x v="0"/>
    <n v="1536"/>
    <x v="1"/>
    <x v="0"/>
    <x v="0"/>
    <x v="2"/>
  </r>
  <r>
    <x v="915"/>
    <x v="107"/>
    <s v="4/24/2024"/>
    <s v="12/13/2024"/>
    <x v="24"/>
    <m/>
    <n v="18"/>
    <s v="17-34"/>
    <x v="0"/>
    <x v="2"/>
    <x v="2"/>
    <n v="33"/>
    <x v="3"/>
    <n v="1"/>
    <n v="4"/>
    <b v="0"/>
    <n v="623"/>
    <n v="53"/>
    <n v="676"/>
    <x v="1"/>
    <x v="2"/>
    <x v="4"/>
    <n v="17"/>
    <x v="3"/>
    <n v="3.5"/>
    <b v="0"/>
    <x v="0"/>
    <x v="0"/>
    <n v="2113"/>
    <x v="0"/>
    <x v="1"/>
    <x v="4"/>
    <x v="3"/>
  </r>
  <r>
    <x v="916"/>
    <x v="114"/>
    <d v="2024-06-05T00:00:00"/>
    <d v="2024-03-12T00:00:00"/>
    <x v="11"/>
    <m/>
    <n v="294"/>
    <s v="119-357"/>
    <x v="1"/>
    <x v="0"/>
    <x v="0"/>
    <n v="259"/>
    <x v="1"/>
    <n v="1"/>
    <n v="1"/>
    <b v="1"/>
    <n v="327"/>
    <n v="76"/>
    <n v="403"/>
    <x v="2"/>
    <x v="0"/>
    <x v="5"/>
    <n v="9"/>
    <x v="3"/>
    <n v="4.3"/>
    <b v="1"/>
    <x v="1"/>
    <x v="0"/>
    <n v="428"/>
    <x v="2"/>
    <x v="4"/>
    <x v="1"/>
    <x v="3"/>
  </r>
  <r>
    <x v="917"/>
    <x v="8"/>
    <s v="6/13/2024"/>
    <s v="11/20/2024"/>
    <x v="11"/>
    <m/>
    <n v="41"/>
    <s v="34-51"/>
    <x v="2"/>
    <x v="2"/>
    <x v="2"/>
    <n v="309"/>
    <x v="6"/>
    <n v="5"/>
    <n v="6"/>
    <b v="0"/>
    <n v="760"/>
    <n v="72"/>
    <n v="832"/>
    <x v="6"/>
    <x v="2"/>
    <x v="5"/>
    <n v="91"/>
    <x v="0"/>
    <n v="4.8"/>
    <b v="1"/>
    <x v="1"/>
    <x v="0"/>
    <n v="2336"/>
    <x v="0"/>
    <x v="2"/>
    <x v="3"/>
    <x v="3"/>
  </r>
  <r>
    <x v="918"/>
    <x v="158"/>
    <d v="2023-03-03T00:00:00"/>
    <d v="2024-11-12T00:00:00"/>
    <x v="1"/>
    <m/>
    <n v="49"/>
    <s v="34-51"/>
    <x v="2"/>
    <x v="0"/>
    <x v="0"/>
    <n v="367"/>
    <x v="6"/>
    <n v="1"/>
    <n v="3"/>
    <b v="0"/>
    <n v="522"/>
    <n v="10"/>
    <n v="532"/>
    <x v="0"/>
    <x v="0"/>
    <x v="2"/>
    <n v="70"/>
    <x v="1"/>
    <n v="3.8"/>
    <b v="0"/>
    <x v="0"/>
    <x v="0"/>
    <n v="2344"/>
    <x v="0"/>
    <x v="1"/>
    <x v="1"/>
    <x v="2"/>
  </r>
  <r>
    <x v="919"/>
    <x v="19"/>
    <s v="9/21/2023"/>
    <s v="11/27/2024"/>
    <x v="5"/>
    <m/>
    <n v="34"/>
    <s v="17-34"/>
    <x v="0"/>
    <x v="0"/>
    <x v="0"/>
    <n v="472"/>
    <x v="0"/>
    <n v="5"/>
    <n v="2"/>
    <b v="1"/>
    <n v="76"/>
    <n v="157"/>
    <n v="233"/>
    <x v="0"/>
    <x v="1"/>
    <x v="5"/>
    <n v="6"/>
    <x v="3"/>
    <n v="3.1"/>
    <b v="1"/>
    <x v="1"/>
    <x v="0"/>
    <n v="1351"/>
    <x v="1"/>
    <x v="3"/>
    <x v="4"/>
    <x v="3"/>
  </r>
  <r>
    <x v="920"/>
    <x v="243"/>
    <d v="2023-04-12T00:00:00"/>
    <s v="11/23/2024"/>
    <x v="18"/>
    <m/>
    <n v="38"/>
    <s v="34-51"/>
    <x v="2"/>
    <x v="2"/>
    <x v="2"/>
    <n v="449"/>
    <x v="3"/>
    <n v="5"/>
    <n v="4"/>
    <b v="0"/>
    <n v="61"/>
    <n v="61"/>
    <n v="122"/>
    <x v="5"/>
    <x v="1"/>
    <x v="5"/>
    <n v="88"/>
    <x v="0"/>
    <n v="3.7"/>
    <b v="1"/>
    <x v="1"/>
    <x v="0"/>
    <n v="165"/>
    <x v="2"/>
    <x v="4"/>
    <x v="3"/>
    <x v="3"/>
  </r>
  <r>
    <x v="921"/>
    <x v="105"/>
    <s v="12/14/2023"/>
    <d v="2024-06-12T00:00:00"/>
    <x v="21"/>
    <m/>
    <n v="202"/>
    <s v="119-357"/>
    <x v="1"/>
    <x v="2"/>
    <x v="2"/>
    <n v="302"/>
    <x v="5"/>
    <n v="4"/>
    <n v="4"/>
    <b v="1"/>
    <n v="800"/>
    <n v="101"/>
    <n v="901"/>
    <x v="0"/>
    <x v="3"/>
    <x v="4"/>
    <n v="89"/>
    <x v="0"/>
    <n v="4.3"/>
    <b v="0"/>
    <x v="0"/>
    <x v="0"/>
    <n v="3411"/>
    <x v="3"/>
    <x v="1"/>
    <x v="4"/>
    <x v="1"/>
  </r>
  <r>
    <x v="922"/>
    <x v="38"/>
    <s v="9/24/2024"/>
    <s v="12/18/2024"/>
    <x v="9"/>
    <m/>
    <n v="13"/>
    <s v="17-34"/>
    <x v="0"/>
    <x v="0"/>
    <x v="0"/>
    <n v="70"/>
    <x v="2"/>
    <n v="3"/>
    <n v="6"/>
    <b v="1"/>
    <n v="226"/>
    <n v="104"/>
    <n v="330"/>
    <x v="0"/>
    <x v="1"/>
    <x v="1"/>
    <n v="59"/>
    <x v="1"/>
    <n v="3.3"/>
    <b v="1"/>
    <x v="1"/>
    <x v="0"/>
    <n v="615"/>
    <x v="2"/>
    <x v="3"/>
    <x v="3"/>
    <x v="0"/>
  </r>
  <r>
    <x v="923"/>
    <x v="188"/>
    <d v="2023-08-05T00:00:00"/>
    <d v="2024-02-12T00:00:00"/>
    <x v="16"/>
    <m/>
    <n v="323"/>
    <s v="119-357"/>
    <x v="1"/>
    <x v="0"/>
    <x v="0"/>
    <n v="157"/>
    <x v="2"/>
    <n v="2"/>
    <n v="1"/>
    <b v="0"/>
    <n v="792"/>
    <n v="141"/>
    <n v="933"/>
    <x v="1"/>
    <x v="2"/>
    <x v="3"/>
    <n v="18"/>
    <x v="3"/>
    <n v="4.2"/>
    <b v="0"/>
    <x v="0"/>
    <x v="0"/>
    <n v="1538"/>
    <x v="1"/>
    <x v="0"/>
    <x v="4"/>
    <x v="3"/>
  </r>
  <r>
    <x v="924"/>
    <x v="326"/>
    <s v="4/16/2023"/>
    <s v="11/24/2024"/>
    <x v="18"/>
    <m/>
    <n v="37"/>
    <s v="34-51"/>
    <x v="2"/>
    <x v="0"/>
    <x v="0"/>
    <n v="17"/>
    <x v="4"/>
    <n v="5"/>
    <n v="5"/>
    <b v="0"/>
    <n v="498"/>
    <n v="67"/>
    <n v="565"/>
    <x v="2"/>
    <x v="0"/>
    <x v="2"/>
    <n v="67"/>
    <x v="1"/>
    <n v="3"/>
    <b v="1"/>
    <x v="1"/>
    <x v="0"/>
    <n v="1835"/>
    <x v="1"/>
    <x v="2"/>
    <x v="0"/>
    <x v="0"/>
  </r>
  <r>
    <x v="925"/>
    <x v="327"/>
    <s v="1/13/2023"/>
    <d v="2024-02-12T00:00:00"/>
    <x v="3"/>
    <m/>
    <n v="323"/>
    <s v="119-357"/>
    <x v="1"/>
    <x v="2"/>
    <x v="2"/>
    <n v="173"/>
    <x v="1"/>
    <n v="1"/>
    <n v="3"/>
    <b v="1"/>
    <n v="950"/>
    <n v="163"/>
    <n v="1113"/>
    <x v="6"/>
    <x v="1"/>
    <x v="5"/>
    <n v="96"/>
    <x v="0"/>
    <n v="4.9000000000000004"/>
    <b v="1"/>
    <x v="1"/>
    <x v="0"/>
    <n v="3515"/>
    <x v="3"/>
    <x v="2"/>
    <x v="0"/>
    <x v="0"/>
  </r>
  <r>
    <x v="926"/>
    <x v="178"/>
    <d v="2023-11-01T00:00:00"/>
    <s v="11/21/2024"/>
    <x v="12"/>
    <m/>
    <n v="40"/>
    <s v="34-51"/>
    <x v="2"/>
    <x v="1"/>
    <x v="1"/>
    <n v="301"/>
    <x v="5"/>
    <n v="5"/>
    <n v="4"/>
    <b v="0"/>
    <n v="906"/>
    <n v="141"/>
    <n v="1047"/>
    <x v="4"/>
    <x v="2"/>
    <x v="0"/>
    <n v="56"/>
    <x v="1"/>
    <n v="4.5"/>
    <b v="1"/>
    <x v="1"/>
    <x v="0"/>
    <n v="1657"/>
    <x v="1"/>
    <x v="1"/>
    <x v="0"/>
    <x v="3"/>
  </r>
  <r>
    <x v="927"/>
    <x v="227"/>
    <s v="8/16/2024"/>
    <s v="11/28/2024"/>
    <x v="6"/>
    <m/>
    <n v="33"/>
    <s v="17-34"/>
    <x v="0"/>
    <x v="0"/>
    <x v="0"/>
    <n v="357"/>
    <x v="4"/>
    <n v="2"/>
    <n v="4"/>
    <b v="1"/>
    <n v="245"/>
    <n v="116"/>
    <n v="361"/>
    <x v="6"/>
    <x v="3"/>
    <x v="2"/>
    <n v="71"/>
    <x v="1"/>
    <n v="4.2"/>
    <b v="1"/>
    <x v="1"/>
    <x v="0"/>
    <n v="2209"/>
    <x v="0"/>
    <x v="0"/>
    <x v="2"/>
    <x v="0"/>
  </r>
  <r>
    <x v="928"/>
    <x v="90"/>
    <s v="7/18/2023"/>
    <d v="2024-02-12T00:00:00"/>
    <x v="10"/>
    <m/>
    <n v="323"/>
    <s v="119-357"/>
    <x v="1"/>
    <x v="0"/>
    <x v="0"/>
    <n v="48"/>
    <x v="1"/>
    <n v="4"/>
    <n v="2"/>
    <b v="0"/>
    <n v="33"/>
    <n v="7"/>
    <n v="40"/>
    <x v="0"/>
    <x v="0"/>
    <x v="1"/>
    <n v="13"/>
    <x v="3"/>
    <n v="4.8"/>
    <b v="1"/>
    <x v="1"/>
    <x v="0"/>
    <n v="1327"/>
    <x v="1"/>
    <x v="2"/>
    <x v="3"/>
    <x v="2"/>
  </r>
  <r>
    <x v="929"/>
    <x v="328"/>
    <s v="8/18/2023"/>
    <s v="11/22/2024"/>
    <x v="16"/>
    <m/>
    <n v="39"/>
    <s v="34-51"/>
    <x v="2"/>
    <x v="0"/>
    <x v="0"/>
    <n v="351"/>
    <x v="0"/>
    <n v="4"/>
    <n v="2"/>
    <b v="0"/>
    <n v="70"/>
    <n v="41"/>
    <n v="111"/>
    <x v="5"/>
    <x v="3"/>
    <x v="3"/>
    <n v="78"/>
    <x v="0"/>
    <n v="3.7"/>
    <b v="0"/>
    <x v="0"/>
    <x v="0"/>
    <n v="4337"/>
    <x v="4"/>
    <x v="0"/>
    <x v="4"/>
    <x v="1"/>
  </r>
  <r>
    <x v="930"/>
    <x v="329"/>
    <d v="2023-06-11T00:00:00"/>
    <s v="12/14/2024"/>
    <x v="4"/>
    <m/>
    <n v="17"/>
    <s v="17-34"/>
    <x v="0"/>
    <x v="1"/>
    <x v="1"/>
    <n v="491"/>
    <x v="5"/>
    <n v="3"/>
    <n v="4"/>
    <b v="1"/>
    <n v="779"/>
    <n v="86"/>
    <n v="865"/>
    <x v="2"/>
    <x v="3"/>
    <x v="0"/>
    <n v="85"/>
    <x v="0"/>
    <n v="4.7"/>
    <b v="1"/>
    <x v="1"/>
    <x v="0"/>
    <n v="398"/>
    <x v="2"/>
    <x v="3"/>
    <x v="4"/>
    <x v="1"/>
  </r>
  <r>
    <x v="931"/>
    <x v="220"/>
    <d v="2023-12-04T00:00:00"/>
    <s v="11/29/2024"/>
    <x v="21"/>
    <m/>
    <n v="32"/>
    <s v="17-34"/>
    <x v="0"/>
    <x v="1"/>
    <x v="1"/>
    <n v="164"/>
    <x v="2"/>
    <n v="2"/>
    <n v="1"/>
    <b v="1"/>
    <n v="536"/>
    <n v="150"/>
    <n v="686"/>
    <x v="2"/>
    <x v="1"/>
    <x v="2"/>
    <n v="7"/>
    <x v="3"/>
    <n v="3.2"/>
    <b v="1"/>
    <x v="1"/>
    <x v="0"/>
    <n v="1508"/>
    <x v="1"/>
    <x v="0"/>
    <x v="3"/>
    <x v="2"/>
  </r>
  <r>
    <x v="932"/>
    <x v="182"/>
    <s v="12/18/2023"/>
    <s v="12/18/2024"/>
    <x v="21"/>
    <m/>
    <n v="13"/>
    <s v="17-34"/>
    <x v="0"/>
    <x v="0"/>
    <x v="0"/>
    <n v="304"/>
    <x v="0"/>
    <n v="1"/>
    <n v="6"/>
    <b v="1"/>
    <n v="902"/>
    <n v="20"/>
    <n v="922"/>
    <x v="5"/>
    <x v="0"/>
    <x v="2"/>
    <n v="62"/>
    <x v="1"/>
    <n v="3.9"/>
    <b v="1"/>
    <x v="1"/>
    <x v="0"/>
    <n v="249"/>
    <x v="2"/>
    <x v="1"/>
    <x v="0"/>
    <x v="1"/>
  </r>
  <r>
    <x v="933"/>
    <x v="78"/>
    <s v="8/13/2023"/>
    <d v="2024-08-12T00:00:00"/>
    <x v="16"/>
    <m/>
    <n v="141"/>
    <s v="119-357"/>
    <x v="1"/>
    <x v="0"/>
    <x v="0"/>
    <n v="166"/>
    <x v="4"/>
    <n v="2"/>
    <n v="3"/>
    <b v="1"/>
    <n v="493"/>
    <n v="168"/>
    <n v="661"/>
    <x v="0"/>
    <x v="0"/>
    <x v="4"/>
    <n v="55"/>
    <x v="1"/>
    <n v="3.4"/>
    <b v="1"/>
    <x v="1"/>
    <x v="0"/>
    <n v="954"/>
    <x v="2"/>
    <x v="3"/>
    <x v="2"/>
    <x v="1"/>
  </r>
  <r>
    <x v="934"/>
    <x v="165"/>
    <s v="12/17/2024"/>
    <d v="2024-05-12T00:00:00"/>
    <x v="23"/>
    <m/>
    <n v="233"/>
    <s v="119-357"/>
    <x v="1"/>
    <x v="0"/>
    <x v="0"/>
    <n v="225"/>
    <x v="6"/>
    <n v="3"/>
    <n v="3"/>
    <b v="1"/>
    <n v="589"/>
    <n v="103"/>
    <n v="692"/>
    <x v="1"/>
    <x v="2"/>
    <x v="0"/>
    <n v="93"/>
    <x v="0"/>
    <n v="3.2"/>
    <b v="1"/>
    <x v="1"/>
    <x v="0"/>
    <n v="3313"/>
    <x v="3"/>
    <x v="2"/>
    <x v="0"/>
    <x v="2"/>
  </r>
  <r>
    <x v="935"/>
    <x v="30"/>
    <s v="9/28/2024"/>
    <d v="2024-09-12T00:00:00"/>
    <x v="9"/>
    <m/>
    <n v="110"/>
    <s v="51-119"/>
    <x v="2"/>
    <x v="0"/>
    <x v="0"/>
    <n v="163"/>
    <x v="6"/>
    <n v="2"/>
    <n v="6"/>
    <b v="1"/>
    <n v="206"/>
    <n v="132"/>
    <n v="338"/>
    <x v="5"/>
    <x v="1"/>
    <x v="0"/>
    <n v="63"/>
    <x v="1"/>
    <n v="3.5"/>
    <b v="1"/>
    <x v="1"/>
    <x v="0"/>
    <n v="1790"/>
    <x v="1"/>
    <x v="1"/>
    <x v="0"/>
    <x v="1"/>
  </r>
  <r>
    <x v="936"/>
    <x v="164"/>
    <s v="3/13/2023"/>
    <s v="11/26/2024"/>
    <x v="1"/>
    <m/>
    <n v="35"/>
    <s v="34-51"/>
    <x v="0"/>
    <x v="2"/>
    <x v="2"/>
    <n v="419"/>
    <x v="2"/>
    <n v="2"/>
    <n v="6"/>
    <b v="1"/>
    <n v="752"/>
    <n v="21"/>
    <n v="773"/>
    <x v="0"/>
    <x v="1"/>
    <x v="0"/>
    <n v="94"/>
    <x v="0"/>
    <n v="3.9"/>
    <b v="0"/>
    <x v="0"/>
    <x v="0"/>
    <n v="2864"/>
    <x v="0"/>
    <x v="1"/>
    <x v="0"/>
    <x v="3"/>
  </r>
  <r>
    <x v="937"/>
    <x v="301"/>
    <s v="2/26/2023"/>
    <s v="11/22/2024"/>
    <x v="2"/>
    <m/>
    <n v="39"/>
    <s v="34-51"/>
    <x v="2"/>
    <x v="1"/>
    <x v="1"/>
    <n v="293"/>
    <x v="0"/>
    <n v="2"/>
    <n v="3"/>
    <b v="0"/>
    <n v="514"/>
    <n v="68"/>
    <n v="582"/>
    <x v="3"/>
    <x v="2"/>
    <x v="2"/>
    <n v="4"/>
    <x v="3"/>
    <n v="4.7"/>
    <b v="0"/>
    <x v="0"/>
    <x v="0"/>
    <n v="1872"/>
    <x v="1"/>
    <x v="4"/>
    <x v="1"/>
    <x v="0"/>
  </r>
  <r>
    <x v="938"/>
    <x v="330"/>
    <s v="1/16/2023"/>
    <s v="12/15/2024"/>
    <x v="3"/>
    <m/>
    <n v="16"/>
    <s v="17-34"/>
    <x v="0"/>
    <x v="0"/>
    <x v="0"/>
    <n v="171"/>
    <x v="4"/>
    <n v="3"/>
    <n v="6"/>
    <b v="1"/>
    <n v="858"/>
    <n v="58"/>
    <n v="916"/>
    <x v="5"/>
    <x v="1"/>
    <x v="1"/>
    <n v="21"/>
    <x v="3"/>
    <n v="4.5"/>
    <b v="1"/>
    <x v="1"/>
    <x v="0"/>
    <n v="2521"/>
    <x v="0"/>
    <x v="0"/>
    <x v="3"/>
    <x v="3"/>
  </r>
  <r>
    <x v="939"/>
    <x v="265"/>
    <d v="2023-11-01T00:00:00"/>
    <s v="11/20/2024"/>
    <x v="12"/>
    <m/>
    <n v="41"/>
    <s v="34-51"/>
    <x v="2"/>
    <x v="0"/>
    <x v="0"/>
    <n v="438"/>
    <x v="3"/>
    <n v="4"/>
    <n v="3"/>
    <b v="0"/>
    <n v="970"/>
    <n v="59"/>
    <n v="1029"/>
    <x v="5"/>
    <x v="2"/>
    <x v="3"/>
    <n v="78"/>
    <x v="0"/>
    <n v="4.5999999999999996"/>
    <b v="1"/>
    <x v="1"/>
    <x v="0"/>
    <n v="4426"/>
    <x v="4"/>
    <x v="4"/>
    <x v="4"/>
    <x v="0"/>
  </r>
  <r>
    <x v="940"/>
    <x v="2"/>
    <d v="2024-03-09T00:00:00"/>
    <s v="11/27/2024"/>
    <x v="14"/>
    <m/>
    <n v="34"/>
    <s v="17-34"/>
    <x v="0"/>
    <x v="1"/>
    <x v="1"/>
    <n v="247"/>
    <x v="5"/>
    <n v="4"/>
    <n v="4"/>
    <b v="0"/>
    <n v="510"/>
    <n v="87"/>
    <n v="597"/>
    <x v="4"/>
    <x v="1"/>
    <x v="2"/>
    <n v="99"/>
    <x v="0"/>
    <n v="3.5"/>
    <b v="0"/>
    <x v="0"/>
    <x v="0"/>
    <n v="3100"/>
    <x v="3"/>
    <x v="2"/>
    <x v="3"/>
    <x v="3"/>
  </r>
  <r>
    <x v="941"/>
    <x v="122"/>
    <s v="11/29/2023"/>
    <s v="11/26/2024"/>
    <x v="12"/>
    <m/>
    <n v="35"/>
    <s v="34-51"/>
    <x v="0"/>
    <x v="1"/>
    <x v="1"/>
    <n v="85"/>
    <x v="4"/>
    <n v="1"/>
    <n v="2"/>
    <b v="0"/>
    <n v="770"/>
    <n v="132"/>
    <n v="902"/>
    <x v="2"/>
    <x v="1"/>
    <x v="3"/>
    <n v="99"/>
    <x v="0"/>
    <n v="4.4000000000000004"/>
    <b v="0"/>
    <x v="0"/>
    <x v="0"/>
    <n v="4273"/>
    <x v="4"/>
    <x v="4"/>
    <x v="0"/>
    <x v="2"/>
  </r>
  <r>
    <x v="942"/>
    <x v="2"/>
    <d v="2023-11-01T00:00:00"/>
    <s v="11/30/2024"/>
    <x v="12"/>
    <m/>
    <n v="31"/>
    <s v="17-34"/>
    <x v="0"/>
    <x v="1"/>
    <x v="1"/>
    <n v="203"/>
    <x v="3"/>
    <n v="5"/>
    <n v="2"/>
    <b v="0"/>
    <n v="903"/>
    <n v="19"/>
    <n v="922"/>
    <x v="1"/>
    <x v="2"/>
    <x v="0"/>
    <n v="76"/>
    <x v="0"/>
    <n v="4.5999999999999996"/>
    <b v="0"/>
    <x v="0"/>
    <x v="0"/>
    <n v="1254"/>
    <x v="1"/>
    <x v="3"/>
    <x v="3"/>
    <x v="2"/>
  </r>
  <r>
    <x v="943"/>
    <x v="224"/>
    <d v="2024-08-08T00:00:00"/>
    <s v="11/21/2024"/>
    <x v="6"/>
    <m/>
    <n v="40"/>
    <s v="34-51"/>
    <x v="2"/>
    <x v="2"/>
    <x v="2"/>
    <n v="219"/>
    <x v="2"/>
    <n v="1"/>
    <n v="5"/>
    <b v="1"/>
    <n v="347"/>
    <n v="55"/>
    <n v="402"/>
    <x v="6"/>
    <x v="3"/>
    <x v="2"/>
    <n v="64"/>
    <x v="1"/>
    <n v="4.5999999999999996"/>
    <b v="1"/>
    <x v="1"/>
    <x v="0"/>
    <n v="4817"/>
    <x v="4"/>
    <x v="2"/>
    <x v="0"/>
    <x v="1"/>
  </r>
  <r>
    <x v="944"/>
    <x v="133"/>
    <s v="2/22/2024"/>
    <s v="12/18/2024"/>
    <x v="8"/>
    <m/>
    <n v="13"/>
    <s v="17-34"/>
    <x v="0"/>
    <x v="0"/>
    <x v="0"/>
    <n v="285"/>
    <x v="5"/>
    <n v="5"/>
    <n v="5"/>
    <b v="0"/>
    <n v="600"/>
    <n v="109"/>
    <n v="709"/>
    <x v="5"/>
    <x v="3"/>
    <x v="2"/>
    <n v="76"/>
    <x v="0"/>
    <n v="4"/>
    <b v="0"/>
    <x v="0"/>
    <x v="0"/>
    <n v="2330"/>
    <x v="0"/>
    <x v="0"/>
    <x v="1"/>
    <x v="2"/>
  </r>
  <r>
    <x v="945"/>
    <x v="29"/>
    <s v="11/19/2023"/>
    <s v="11/23/2024"/>
    <x v="12"/>
    <m/>
    <n v="38"/>
    <s v="34-51"/>
    <x v="2"/>
    <x v="2"/>
    <x v="2"/>
    <n v="115"/>
    <x v="4"/>
    <n v="2"/>
    <n v="6"/>
    <b v="1"/>
    <n v="583"/>
    <n v="127"/>
    <n v="710"/>
    <x v="0"/>
    <x v="2"/>
    <x v="4"/>
    <n v="0"/>
    <x v="3"/>
    <n v="3.6"/>
    <b v="0"/>
    <x v="0"/>
    <x v="0"/>
    <n v="244"/>
    <x v="2"/>
    <x v="1"/>
    <x v="0"/>
    <x v="0"/>
  </r>
  <r>
    <x v="946"/>
    <x v="22"/>
    <d v="2024-10-10T00:00:00"/>
    <s v="11/21/2024"/>
    <x v="15"/>
    <m/>
    <n v="40"/>
    <s v="34-51"/>
    <x v="2"/>
    <x v="0"/>
    <x v="0"/>
    <n v="322"/>
    <x v="1"/>
    <n v="1"/>
    <n v="5"/>
    <b v="1"/>
    <n v="446"/>
    <n v="114"/>
    <n v="560"/>
    <x v="4"/>
    <x v="2"/>
    <x v="4"/>
    <n v="84"/>
    <x v="0"/>
    <n v="4.5"/>
    <b v="1"/>
    <x v="1"/>
    <x v="0"/>
    <n v="1539"/>
    <x v="1"/>
    <x v="4"/>
    <x v="1"/>
    <x v="0"/>
  </r>
  <r>
    <x v="947"/>
    <x v="167"/>
    <d v="2024-07-04T00:00:00"/>
    <s v="11/21/2024"/>
    <x v="17"/>
    <m/>
    <n v="40"/>
    <s v="34-51"/>
    <x v="2"/>
    <x v="0"/>
    <x v="0"/>
    <n v="348"/>
    <x v="0"/>
    <n v="2"/>
    <n v="2"/>
    <b v="1"/>
    <n v="797"/>
    <n v="81"/>
    <n v="878"/>
    <x v="4"/>
    <x v="0"/>
    <x v="3"/>
    <n v="12"/>
    <x v="3"/>
    <n v="5"/>
    <b v="1"/>
    <x v="1"/>
    <x v="0"/>
    <n v="2657"/>
    <x v="0"/>
    <x v="2"/>
    <x v="3"/>
    <x v="2"/>
  </r>
  <r>
    <x v="948"/>
    <x v="331"/>
    <d v="2024-07-05T00:00:00"/>
    <d v="2024-03-12T00:00:00"/>
    <x v="17"/>
    <m/>
    <n v="294"/>
    <s v="119-357"/>
    <x v="1"/>
    <x v="1"/>
    <x v="1"/>
    <n v="482"/>
    <x v="2"/>
    <n v="5"/>
    <n v="2"/>
    <b v="1"/>
    <n v="665"/>
    <n v="96"/>
    <n v="761"/>
    <x v="6"/>
    <x v="1"/>
    <x v="3"/>
    <n v="24"/>
    <x v="3"/>
    <n v="4.7"/>
    <b v="1"/>
    <x v="1"/>
    <x v="0"/>
    <n v="4851"/>
    <x v="4"/>
    <x v="0"/>
    <x v="2"/>
    <x v="3"/>
  </r>
  <r>
    <x v="949"/>
    <x v="103"/>
    <d v="2023-12-03T00:00:00"/>
    <d v="2024-11-12T00:00:00"/>
    <x v="21"/>
    <m/>
    <n v="49"/>
    <s v="34-51"/>
    <x v="2"/>
    <x v="0"/>
    <x v="0"/>
    <n v="384"/>
    <x v="2"/>
    <n v="4"/>
    <n v="3"/>
    <b v="1"/>
    <n v="188"/>
    <n v="140"/>
    <n v="328"/>
    <x v="6"/>
    <x v="3"/>
    <x v="5"/>
    <n v="78"/>
    <x v="0"/>
    <n v="3.9"/>
    <b v="0"/>
    <x v="0"/>
    <x v="0"/>
    <n v="2341"/>
    <x v="0"/>
    <x v="0"/>
    <x v="1"/>
    <x v="3"/>
  </r>
  <r>
    <x v="950"/>
    <x v="152"/>
    <d v="2024-06-03T00:00:00"/>
    <d v="2024-09-12T00:00:00"/>
    <x v="11"/>
    <m/>
    <n v="110"/>
    <s v="51-119"/>
    <x v="2"/>
    <x v="2"/>
    <x v="2"/>
    <n v="178"/>
    <x v="5"/>
    <n v="5"/>
    <n v="5"/>
    <b v="0"/>
    <n v="489"/>
    <n v="6"/>
    <n v="495"/>
    <x v="3"/>
    <x v="0"/>
    <x v="3"/>
    <n v="72"/>
    <x v="1"/>
    <n v="4.5"/>
    <b v="0"/>
    <x v="0"/>
    <x v="0"/>
    <n v="3356"/>
    <x v="3"/>
    <x v="4"/>
    <x v="4"/>
    <x v="0"/>
  </r>
  <r>
    <x v="951"/>
    <x v="166"/>
    <s v="6/21/2023"/>
    <s v="12/17/2024"/>
    <x v="4"/>
    <m/>
    <n v="14"/>
    <s v="17-34"/>
    <x v="0"/>
    <x v="1"/>
    <x v="1"/>
    <n v="91"/>
    <x v="1"/>
    <n v="1"/>
    <n v="2"/>
    <b v="0"/>
    <n v="377"/>
    <n v="14"/>
    <n v="391"/>
    <x v="0"/>
    <x v="2"/>
    <x v="1"/>
    <n v="53"/>
    <x v="1"/>
    <n v="4.5999999999999996"/>
    <b v="0"/>
    <x v="0"/>
    <x v="0"/>
    <n v="228"/>
    <x v="2"/>
    <x v="4"/>
    <x v="4"/>
    <x v="0"/>
  </r>
  <r>
    <x v="952"/>
    <x v="274"/>
    <d v="2024-01-12T00:00:00"/>
    <d v="2024-05-12T00:00:00"/>
    <x v="13"/>
    <m/>
    <n v="233"/>
    <s v="119-357"/>
    <x v="1"/>
    <x v="1"/>
    <x v="1"/>
    <n v="175"/>
    <x v="4"/>
    <n v="4"/>
    <n v="3"/>
    <b v="1"/>
    <n v="424"/>
    <n v="125"/>
    <n v="549"/>
    <x v="2"/>
    <x v="2"/>
    <x v="5"/>
    <n v="13"/>
    <x v="3"/>
    <n v="4.7"/>
    <b v="1"/>
    <x v="1"/>
    <x v="0"/>
    <n v="2821"/>
    <x v="0"/>
    <x v="2"/>
    <x v="0"/>
    <x v="1"/>
  </r>
  <r>
    <x v="953"/>
    <x v="332"/>
    <s v="11/19/2023"/>
    <s v="12/14/2024"/>
    <x v="12"/>
    <m/>
    <n v="17"/>
    <s v="17-34"/>
    <x v="0"/>
    <x v="1"/>
    <x v="1"/>
    <n v="187"/>
    <x v="0"/>
    <n v="5"/>
    <n v="5"/>
    <b v="1"/>
    <n v="491"/>
    <n v="197"/>
    <n v="688"/>
    <x v="2"/>
    <x v="0"/>
    <x v="5"/>
    <n v="54"/>
    <x v="1"/>
    <n v="3.3"/>
    <b v="1"/>
    <x v="1"/>
    <x v="0"/>
    <n v="4380"/>
    <x v="4"/>
    <x v="0"/>
    <x v="0"/>
    <x v="0"/>
  </r>
  <r>
    <x v="954"/>
    <x v="333"/>
    <s v="5/27/2024"/>
    <s v="11/29/2024"/>
    <x v="7"/>
    <m/>
    <n v="32"/>
    <s v="17-34"/>
    <x v="0"/>
    <x v="1"/>
    <x v="1"/>
    <n v="352"/>
    <x v="1"/>
    <n v="4"/>
    <n v="1"/>
    <b v="0"/>
    <n v="521"/>
    <n v="128"/>
    <n v="649"/>
    <x v="5"/>
    <x v="3"/>
    <x v="4"/>
    <n v="59"/>
    <x v="1"/>
    <n v="4.5999999999999996"/>
    <b v="1"/>
    <x v="1"/>
    <x v="0"/>
    <n v="2131"/>
    <x v="0"/>
    <x v="1"/>
    <x v="3"/>
    <x v="3"/>
  </r>
  <r>
    <x v="955"/>
    <x v="334"/>
    <s v="10/22/2023"/>
    <d v="2024-01-12T00:00:00"/>
    <x v="22"/>
    <m/>
    <n v="354"/>
    <s v="119-357"/>
    <x v="1"/>
    <x v="0"/>
    <x v="0"/>
    <n v="448"/>
    <x v="0"/>
    <n v="3"/>
    <n v="4"/>
    <b v="1"/>
    <n v="506"/>
    <n v="193"/>
    <n v="699"/>
    <x v="5"/>
    <x v="1"/>
    <x v="3"/>
    <n v="79"/>
    <x v="0"/>
    <n v="4.3"/>
    <b v="0"/>
    <x v="0"/>
    <x v="0"/>
    <n v="3589"/>
    <x v="3"/>
    <x v="2"/>
    <x v="1"/>
    <x v="0"/>
  </r>
  <r>
    <x v="956"/>
    <x v="316"/>
    <s v="3/20/2024"/>
    <d v="2024-02-12T00:00:00"/>
    <x v="14"/>
    <m/>
    <n v="323"/>
    <s v="119-357"/>
    <x v="1"/>
    <x v="2"/>
    <x v="2"/>
    <n v="81"/>
    <x v="2"/>
    <n v="1"/>
    <n v="6"/>
    <b v="0"/>
    <n v="390"/>
    <n v="43"/>
    <n v="433"/>
    <x v="2"/>
    <x v="1"/>
    <x v="2"/>
    <n v="33"/>
    <x v="2"/>
    <n v="4"/>
    <b v="0"/>
    <x v="0"/>
    <x v="0"/>
    <n v="4162"/>
    <x v="4"/>
    <x v="1"/>
    <x v="3"/>
    <x v="3"/>
  </r>
  <r>
    <x v="957"/>
    <x v="196"/>
    <s v="12/22/2023"/>
    <d v="2024-05-12T00:00:00"/>
    <x v="21"/>
    <m/>
    <n v="233"/>
    <s v="119-357"/>
    <x v="1"/>
    <x v="2"/>
    <x v="2"/>
    <n v="321"/>
    <x v="2"/>
    <n v="1"/>
    <n v="5"/>
    <b v="1"/>
    <n v="276"/>
    <n v="182"/>
    <n v="458"/>
    <x v="4"/>
    <x v="3"/>
    <x v="2"/>
    <n v="52"/>
    <x v="1"/>
    <n v="4.9000000000000004"/>
    <b v="1"/>
    <x v="1"/>
    <x v="0"/>
    <n v="1013"/>
    <x v="1"/>
    <x v="2"/>
    <x v="0"/>
    <x v="3"/>
  </r>
  <r>
    <x v="958"/>
    <x v="58"/>
    <d v="2024-05-06T00:00:00"/>
    <s v="11/29/2024"/>
    <x v="7"/>
    <m/>
    <n v="32"/>
    <s v="17-34"/>
    <x v="0"/>
    <x v="0"/>
    <x v="0"/>
    <n v="114"/>
    <x v="4"/>
    <n v="1"/>
    <n v="1"/>
    <b v="1"/>
    <n v="896"/>
    <n v="9"/>
    <n v="905"/>
    <x v="4"/>
    <x v="1"/>
    <x v="2"/>
    <n v="60"/>
    <x v="1"/>
    <n v="3.2"/>
    <b v="0"/>
    <x v="0"/>
    <x v="0"/>
    <n v="2731"/>
    <x v="0"/>
    <x v="1"/>
    <x v="2"/>
    <x v="2"/>
  </r>
  <r>
    <x v="959"/>
    <x v="13"/>
    <d v="2023-04-04T00:00:00"/>
    <s v="12/14/2024"/>
    <x v="18"/>
    <m/>
    <n v="17"/>
    <s v="17-34"/>
    <x v="0"/>
    <x v="0"/>
    <x v="0"/>
    <n v="493"/>
    <x v="1"/>
    <n v="5"/>
    <n v="2"/>
    <b v="1"/>
    <n v="29"/>
    <n v="82"/>
    <n v="111"/>
    <x v="3"/>
    <x v="3"/>
    <x v="0"/>
    <n v="64"/>
    <x v="1"/>
    <n v="3.4"/>
    <b v="0"/>
    <x v="0"/>
    <x v="0"/>
    <n v="833"/>
    <x v="2"/>
    <x v="0"/>
    <x v="2"/>
    <x v="1"/>
  </r>
  <r>
    <x v="960"/>
    <x v="227"/>
    <s v="7/19/2023"/>
    <s v="11/28/2024"/>
    <x v="10"/>
    <m/>
    <n v="33"/>
    <s v="17-34"/>
    <x v="0"/>
    <x v="1"/>
    <x v="1"/>
    <n v="475"/>
    <x v="3"/>
    <n v="1"/>
    <n v="5"/>
    <b v="0"/>
    <n v="523"/>
    <n v="30"/>
    <n v="553"/>
    <x v="5"/>
    <x v="3"/>
    <x v="1"/>
    <n v="2"/>
    <x v="3"/>
    <n v="4.8"/>
    <b v="0"/>
    <x v="0"/>
    <x v="0"/>
    <n v="2428"/>
    <x v="0"/>
    <x v="0"/>
    <x v="2"/>
    <x v="0"/>
  </r>
  <r>
    <x v="961"/>
    <x v="138"/>
    <s v="12/23/2023"/>
    <d v="2024-12-12T00:00:00"/>
    <x v="21"/>
    <m/>
    <n v="19"/>
    <s v="17-34"/>
    <x v="0"/>
    <x v="1"/>
    <x v="1"/>
    <n v="287"/>
    <x v="3"/>
    <n v="1"/>
    <n v="2"/>
    <b v="0"/>
    <n v="918"/>
    <n v="82"/>
    <n v="1000"/>
    <x v="3"/>
    <x v="1"/>
    <x v="1"/>
    <n v="81"/>
    <x v="0"/>
    <n v="3.2"/>
    <b v="0"/>
    <x v="0"/>
    <x v="0"/>
    <n v="4555"/>
    <x v="4"/>
    <x v="2"/>
    <x v="4"/>
    <x v="3"/>
  </r>
  <r>
    <x v="962"/>
    <x v="196"/>
    <s v="3/28/2023"/>
    <s v="12/17/2024"/>
    <x v="1"/>
    <m/>
    <n v="14"/>
    <s v="17-34"/>
    <x v="0"/>
    <x v="2"/>
    <x v="2"/>
    <n v="138"/>
    <x v="0"/>
    <n v="5"/>
    <n v="2"/>
    <b v="0"/>
    <n v="40"/>
    <n v="166"/>
    <n v="206"/>
    <x v="2"/>
    <x v="3"/>
    <x v="5"/>
    <n v="83"/>
    <x v="0"/>
    <n v="4.2"/>
    <b v="0"/>
    <x v="0"/>
    <x v="0"/>
    <n v="4777"/>
    <x v="4"/>
    <x v="4"/>
    <x v="1"/>
    <x v="2"/>
  </r>
  <r>
    <x v="963"/>
    <x v="123"/>
    <d v="2024-07-04T00:00:00"/>
    <d v="2024-05-12T00:00:00"/>
    <x v="17"/>
    <m/>
    <n v="233"/>
    <s v="119-357"/>
    <x v="1"/>
    <x v="2"/>
    <x v="2"/>
    <n v="198"/>
    <x v="0"/>
    <n v="3"/>
    <n v="1"/>
    <b v="1"/>
    <n v="614"/>
    <n v="69"/>
    <n v="683"/>
    <x v="6"/>
    <x v="0"/>
    <x v="3"/>
    <n v="27"/>
    <x v="2"/>
    <n v="3.6"/>
    <b v="1"/>
    <x v="1"/>
    <x v="0"/>
    <n v="459"/>
    <x v="2"/>
    <x v="0"/>
    <x v="1"/>
    <x v="0"/>
  </r>
  <r>
    <x v="964"/>
    <x v="30"/>
    <d v="2023-07-08T00:00:00"/>
    <d v="2024-11-12T00:00:00"/>
    <x v="10"/>
    <m/>
    <n v="49"/>
    <s v="34-51"/>
    <x v="2"/>
    <x v="2"/>
    <x v="2"/>
    <n v="164"/>
    <x v="0"/>
    <n v="2"/>
    <n v="1"/>
    <b v="0"/>
    <n v="833"/>
    <n v="89"/>
    <n v="922"/>
    <x v="6"/>
    <x v="3"/>
    <x v="3"/>
    <n v="32"/>
    <x v="2"/>
    <n v="4.9000000000000004"/>
    <b v="0"/>
    <x v="0"/>
    <x v="0"/>
    <n v="2644"/>
    <x v="0"/>
    <x v="2"/>
    <x v="2"/>
    <x v="1"/>
  </r>
  <r>
    <x v="965"/>
    <x v="46"/>
    <s v="7/23/2024"/>
    <d v="2024-10-12T00:00:00"/>
    <x v="17"/>
    <m/>
    <n v="80"/>
    <s v="51-119"/>
    <x v="2"/>
    <x v="2"/>
    <x v="2"/>
    <n v="65"/>
    <x v="4"/>
    <n v="4"/>
    <n v="3"/>
    <b v="0"/>
    <n v="238"/>
    <n v="39"/>
    <n v="277"/>
    <x v="6"/>
    <x v="3"/>
    <x v="1"/>
    <n v="23"/>
    <x v="3"/>
    <n v="4.7"/>
    <b v="0"/>
    <x v="0"/>
    <x v="0"/>
    <n v="2678"/>
    <x v="0"/>
    <x v="2"/>
    <x v="3"/>
    <x v="1"/>
  </r>
  <r>
    <x v="966"/>
    <x v="158"/>
    <s v="6/18/2023"/>
    <s v="11/25/2024"/>
    <x v="4"/>
    <m/>
    <n v="36"/>
    <s v="34-51"/>
    <x v="2"/>
    <x v="0"/>
    <x v="0"/>
    <n v="388"/>
    <x v="1"/>
    <n v="1"/>
    <n v="6"/>
    <b v="1"/>
    <n v="861"/>
    <n v="59"/>
    <n v="920"/>
    <x v="0"/>
    <x v="1"/>
    <x v="0"/>
    <n v="42"/>
    <x v="2"/>
    <n v="4.4000000000000004"/>
    <b v="0"/>
    <x v="0"/>
    <x v="0"/>
    <n v="1129"/>
    <x v="1"/>
    <x v="3"/>
    <x v="3"/>
    <x v="2"/>
  </r>
  <r>
    <x v="967"/>
    <x v="47"/>
    <s v="1/19/2024"/>
    <d v="2024-10-12T00:00:00"/>
    <x v="13"/>
    <m/>
    <n v="80"/>
    <s v="51-119"/>
    <x v="2"/>
    <x v="2"/>
    <x v="2"/>
    <n v="412"/>
    <x v="6"/>
    <n v="3"/>
    <n v="3"/>
    <b v="1"/>
    <n v="999"/>
    <n v="127"/>
    <n v="1126"/>
    <x v="0"/>
    <x v="3"/>
    <x v="0"/>
    <n v="4"/>
    <x v="3"/>
    <n v="4"/>
    <b v="0"/>
    <x v="0"/>
    <x v="0"/>
    <n v="1258"/>
    <x v="1"/>
    <x v="1"/>
    <x v="2"/>
    <x v="0"/>
  </r>
  <r>
    <x v="968"/>
    <x v="40"/>
    <s v="4/30/2024"/>
    <s v="11/27/2024"/>
    <x v="24"/>
    <m/>
    <n v="34"/>
    <s v="17-34"/>
    <x v="0"/>
    <x v="2"/>
    <x v="2"/>
    <n v="267"/>
    <x v="0"/>
    <n v="4"/>
    <n v="4"/>
    <b v="0"/>
    <n v="118"/>
    <n v="6"/>
    <n v="124"/>
    <x v="0"/>
    <x v="3"/>
    <x v="4"/>
    <n v="57"/>
    <x v="1"/>
    <n v="5"/>
    <b v="0"/>
    <x v="0"/>
    <x v="0"/>
    <n v="3213"/>
    <x v="3"/>
    <x v="0"/>
    <x v="4"/>
    <x v="1"/>
  </r>
  <r>
    <x v="969"/>
    <x v="335"/>
    <d v="2023-09-01T00:00:00"/>
    <s v="11/29/2024"/>
    <x v="5"/>
    <m/>
    <n v="32"/>
    <s v="17-34"/>
    <x v="0"/>
    <x v="2"/>
    <x v="2"/>
    <n v="29"/>
    <x v="0"/>
    <n v="3"/>
    <n v="2"/>
    <b v="0"/>
    <n v="404"/>
    <n v="177"/>
    <n v="581"/>
    <x v="0"/>
    <x v="3"/>
    <x v="3"/>
    <n v="81"/>
    <x v="0"/>
    <n v="4.4000000000000004"/>
    <b v="0"/>
    <x v="0"/>
    <x v="0"/>
    <n v="4127"/>
    <x v="4"/>
    <x v="4"/>
    <x v="2"/>
    <x v="1"/>
  </r>
  <r>
    <x v="970"/>
    <x v="110"/>
    <d v="2024-11-09T00:00:00"/>
    <d v="2024-10-12T00:00:00"/>
    <x v="19"/>
    <m/>
    <n v="80"/>
    <s v="51-119"/>
    <x v="2"/>
    <x v="2"/>
    <x v="2"/>
    <n v="454"/>
    <x v="0"/>
    <n v="5"/>
    <n v="6"/>
    <b v="1"/>
    <n v="938"/>
    <n v="75"/>
    <n v="1013"/>
    <x v="5"/>
    <x v="1"/>
    <x v="1"/>
    <n v="51"/>
    <x v="1"/>
    <n v="3.1"/>
    <b v="0"/>
    <x v="0"/>
    <x v="0"/>
    <n v="1961"/>
    <x v="1"/>
    <x v="2"/>
    <x v="1"/>
    <x v="3"/>
  </r>
  <r>
    <x v="971"/>
    <x v="332"/>
    <s v="5/30/2024"/>
    <s v="11/28/2024"/>
    <x v="7"/>
    <m/>
    <n v="33"/>
    <s v="17-34"/>
    <x v="0"/>
    <x v="2"/>
    <x v="2"/>
    <n v="119"/>
    <x v="6"/>
    <n v="1"/>
    <n v="5"/>
    <b v="1"/>
    <n v="112"/>
    <n v="181"/>
    <n v="293"/>
    <x v="6"/>
    <x v="2"/>
    <x v="1"/>
    <n v="47"/>
    <x v="2"/>
    <n v="3.2"/>
    <b v="1"/>
    <x v="1"/>
    <x v="0"/>
    <n v="1708"/>
    <x v="1"/>
    <x v="1"/>
    <x v="2"/>
    <x v="3"/>
  </r>
  <r>
    <x v="972"/>
    <x v="84"/>
    <d v="2024-10-02T00:00:00"/>
    <d v="2024-09-12T00:00:00"/>
    <x v="15"/>
    <m/>
    <n v="110"/>
    <s v="51-119"/>
    <x v="2"/>
    <x v="1"/>
    <x v="1"/>
    <n v="311"/>
    <x v="0"/>
    <n v="5"/>
    <n v="1"/>
    <b v="1"/>
    <n v="430"/>
    <n v="188"/>
    <n v="618"/>
    <x v="2"/>
    <x v="2"/>
    <x v="5"/>
    <n v="78"/>
    <x v="0"/>
    <n v="4.4000000000000004"/>
    <b v="1"/>
    <x v="1"/>
    <x v="0"/>
    <n v="2288"/>
    <x v="0"/>
    <x v="2"/>
    <x v="4"/>
    <x v="2"/>
  </r>
  <r>
    <x v="973"/>
    <x v="248"/>
    <d v="2024-02-01T00:00:00"/>
    <d v="2024-09-12T00:00:00"/>
    <x v="8"/>
    <m/>
    <n v="110"/>
    <s v="51-119"/>
    <x v="2"/>
    <x v="2"/>
    <x v="2"/>
    <n v="122"/>
    <x v="5"/>
    <n v="2"/>
    <n v="2"/>
    <b v="0"/>
    <n v="626"/>
    <n v="69"/>
    <n v="695"/>
    <x v="0"/>
    <x v="0"/>
    <x v="2"/>
    <n v="17"/>
    <x v="3"/>
    <n v="4.2"/>
    <b v="1"/>
    <x v="1"/>
    <x v="0"/>
    <n v="4570"/>
    <x v="4"/>
    <x v="3"/>
    <x v="0"/>
    <x v="2"/>
  </r>
  <r>
    <x v="974"/>
    <x v="20"/>
    <s v="4/16/2024"/>
    <s v="11/19/2024"/>
    <x v="24"/>
    <m/>
    <n v="42"/>
    <s v="34-51"/>
    <x v="2"/>
    <x v="2"/>
    <x v="2"/>
    <n v="300"/>
    <x v="2"/>
    <n v="5"/>
    <n v="4"/>
    <b v="1"/>
    <n v="819"/>
    <n v="143"/>
    <n v="962"/>
    <x v="1"/>
    <x v="2"/>
    <x v="1"/>
    <n v="23"/>
    <x v="3"/>
    <n v="5"/>
    <b v="0"/>
    <x v="0"/>
    <x v="0"/>
    <n v="2547"/>
    <x v="0"/>
    <x v="1"/>
    <x v="3"/>
    <x v="1"/>
  </r>
  <r>
    <x v="975"/>
    <x v="243"/>
    <d v="2024-11-09T00:00:00"/>
    <s v="11/30/2024"/>
    <x v="19"/>
    <m/>
    <n v="31"/>
    <s v="17-34"/>
    <x v="0"/>
    <x v="2"/>
    <x v="2"/>
    <n v="59"/>
    <x v="6"/>
    <n v="4"/>
    <n v="3"/>
    <b v="0"/>
    <n v="718"/>
    <n v="3"/>
    <n v="721"/>
    <x v="1"/>
    <x v="1"/>
    <x v="1"/>
    <n v="43"/>
    <x v="2"/>
    <n v="4.2"/>
    <b v="1"/>
    <x v="1"/>
    <x v="0"/>
    <n v="4655"/>
    <x v="4"/>
    <x v="1"/>
    <x v="2"/>
    <x v="0"/>
  </r>
  <r>
    <x v="976"/>
    <x v="297"/>
    <s v="6/22/2023"/>
    <d v="2024-08-12T00:00:00"/>
    <x v="4"/>
    <m/>
    <n v="141"/>
    <s v="119-357"/>
    <x v="1"/>
    <x v="2"/>
    <x v="2"/>
    <n v="34"/>
    <x v="1"/>
    <n v="1"/>
    <n v="4"/>
    <b v="1"/>
    <n v="109"/>
    <n v="174"/>
    <n v="283"/>
    <x v="1"/>
    <x v="1"/>
    <x v="0"/>
    <n v="74"/>
    <x v="1"/>
    <n v="4.4000000000000004"/>
    <b v="1"/>
    <x v="1"/>
    <x v="0"/>
    <n v="1656"/>
    <x v="1"/>
    <x v="4"/>
    <x v="4"/>
    <x v="0"/>
  </r>
  <r>
    <x v="977"/>
    <x v="291"/>
    <s v="12/17/2023"/>
    <s v="12/17/2024"/>
    <x v="21"/>
    <m/>
    <n v="14"/>
    <s v="17-34"/>
    <x v="0"/>
    <x v="1"/>
    <x v="1"/>
    <n v="23"/>
    <x v="5"/>
    <n v="2"/>
    <n v="1"/>
    <b v="0"/>
    <n v="544"/>
    <n v="25"/>
    <n v="569"/>
    <x v="3"/>
    <x v="3"/>
    <x v="1"/>
    <n v="47"/>
    <x v="2"/>
    <n v="3.6"/>
    <b v="0"/>
    <x v="0"/>
    <x v="0"/>
    <n v="2761"/>
    <x v="0"/>
    <x v="3"/>
    <x v="1"/>
    <x v="1"/>
  </r>
  <r>
    <x v="978"/>
    <x v="336"/>
    <d v="2024-03-08T00:00:00"/>
    <d v="2024-11-12T00:00:00"/>
    <x v="14"/>
    <m/>
    <n v="49"/>
    <s v="34-51"/>
    <x v="2"/>
    <x v="2"/>
    <x v="2"/>
    <n v="168"/>
    <x v="0"/>
    <n v="3"/>
    <n v="2"/>
    <b v="1"/>
    <n v="25"/>
    <n v="171"/>
    <n v="196"/>
    <x v="6"/>
    <x v="0"/>
    <x v="0"/>
    <n v="79"/>
    <x v="0"/>
    <n v="4"/>
    <b v="0"/>
    <x v="0"/>
    <x v="0"/>
    <n v="773"/>
    <x v="2"/>
    <x v="1"/>
    <x v="1"/>
    <x v="1"/>
  </r>
  <r>
    <x v="979"/>
    <x v="40"/>
    <s v="11/16/2024"/>
    <s v="11/25/2024"/>
    <x v="19"/>
    <m/>
    <n v="36"/>
    <s v="34-51"/>
    <x v="2"/>
    <x v="1"/>
    <x v="1"/>
    <n v="306"/>
    <x v="0"/>
    <n v="5"/>
    <n v="1"/>
    <b v="1"/>
    <n v="513"/>
    <n v="70"/>
    <n v="583"/>
    <x v="0"/>
    <x v="2"/>
    <x v="3"/>
    <n v="86"/>
    <x v="0"/>
    <n v="3.7"/>
    <b v="0"/>
    <x v="0"/>
    <x v="0"/>
    <n v="1652"/>
    <x v="1"/>
    <x v="1"/>
    <x v="2"/>
    <x v="0"/>
  </r>
  <r>
    <x v="980"/>
    <x v="158"/>
    <d v="2023-08-11T00:00:00"/>
    <s v="12/13/2024"/>
    <x v="16"/>
    <m/>
    <n v="18"/>
    <s v="17-34"/>
    <x v="0"/>
    <x v="2"/>
    <x v="2"/>
    <n v="433"/>
    <x v="3"/>
    <n v="2"/>
    <n v="6"/>
    <b v="1"/>
    <n v="1000"/>
    <n v="48"/>
    <n v="1048"/>
    <x v="6"/>
    <x v="1"/>
    <x v="3"/>
    <n v="92"/>
    <x v="0"/>
    <n v="3.7"/>
    <b v="0"/>
    <x v="0"/>
    <x v="0"/>
    <n v="1037"/>
    <x v="1"/>
    <x v="4"/>
    <x v="4"/>
    <x v="0"/>
  </r>
  <r>
    <x v="981"/>
    <x v="337"/>
    <s v="12/16/2024"/>
    <d v="2024-11-12T00:00:00"/>
    <x v="23"/>
    <m/>
    <n v="49"/>
    <s v="34-51"/>
    <x v="2"/>
    <x v="1"/>
    <x v="1"/>
    <n v="221"/>
    <x v="6"/>
    <n v="5"/>
    <n v="5"/>
    <b v="1"/>
    <n v="749"/>
    <n v="66"/>
    <n v="815"/>
    <x v="0"/>
    <x v="3"/>
    <x v="1"/>
    <n v="37"/>
    <x v="2"/>
    <n v="3.3"/>
    <b v="1"/>
    <x v="1"/>
    <x v="0"/>
    <n v="4505"/>
    <x v="4"/>
    <x v="2"/>
    <x v="0"/>
    <x v="3"/>
  </r>
  <r>
    <x v="982"/>
    <x v="338"/>
    <s v="10/20/2024"/>
    <s v="11/23/2024"/>
    <x v="15"/>
    <m/>
    <n v="38"/>
    <s v="34-51"/>
    <x v="2"/>
    <x v="2"/>
    <x v="2"/>
    <n v="236"/>
    <x v="3"/>
    <n v="3"/>
    <n v="5"/>
    <b v="1"/>
    <n v="600"/>
    <n v="199"/>
    <n v="799"/>
    <x v="2"/>
    <x v="3"/>
    <x v="1"/>
    <n v="56"/>
    <x v="1"/>
    <n v="3.7"/>
    <b v="0"/>
    <x v="0"/>
    <x v="0"/>
    <n v="3648"/>
    <x v="3"/>
    <x v="4"/>
    <x v="2"/>
    <x v="1"/>
  </r>
  <r>
    <x v="983"/>
    <x v="173"/>
    <d v="2024-05-05T00:00:00"/>
    <d v="2024-12-12T00:00:00"/>
    <x v="7"/>
    <m/>
    <n v="19"/>
    <s v="17-34"/>
    <x v="0"/>
    <x v="1"/>
    <x v="1"/>
    <n v="75"/>
    <x v="0"/>
    <n v="4"/>
    <n v="6"/>
    <b v="0"/>
    <n v="897"/>
    <n v="59"/>
    <n v="956"/>
    <x v="5"/>
    <x v="2"/>
    <x v="0"/>
    <n v="11"/>
    <x v="3"/>
    <n v="3.4"/>
    <b v="0"/>
    <x v="0"/>
    <x v="0"/>
    <n v="4015"/>
    <x v="4"/>
    <x v="1"/>
    <x v="2"/>
    <x v="3"/>
  </r>
  <r>
    <x v="984"/>
    <x v="263"/>
    <d v="2024-12-03T00:00:00"/>
    <s v="11/21/2024"/>
    <x v="23"/>
    <m/>
    <n v="40"/>
    <s v="34-51"/>
    <x v="2"/>
    <x v="2"/>
    <x v="2"/>
    <n v="325"/>
    <x v="5"/>
    <n v="3"/>
    <n v="6"/>
    <b v="1"/>
    <n v="412"/>
    <n v="117"/>
    <n v="529"/>
    <x v="5"/>
    <x v="2"/>
    <x v="0"/>
    <n v="48"/>
    <x v="2"/>
    <n v="4"/>
    <b v="1"/>
    <x v="1"/>
    <x v="0"/>
    <n v="2050"/>
    <x v="0"/>
    <x v="4"/>
    <x v="1"/>
    <x v="3"/>
  </r>
  <r>
    <x v="985"/>
    <x v="205"/>
    <d v="2024-12-03T00:00:00"/>
    <d v="2024-03-12T00:00:00"/>
    <x v="23"/>
    <m/>
    <n v="294"/>
    <s v="119-357"/>
    <x v="1"/>
    <x v="0"/>
    <x v="0"/>
    <n v="217"/>
    <x v="3"/>
    <n v="5"/>
    <n v="2"/>
    <b v="0"/>
    <n v="669"/>
    <n v="155"/>
    <n v="824"/>
    <x v="5"/>
    <x v="1"/>
    <x v="2"/>
    <n v="40"/>
    <x v="2"/>
    <n v="4.8"/>
    <b v="1"/>
    <x v="1"/>
    <x v="0"/>
    <n v="2390"/>
    <x v="0"/>
    <x v="4"/>
    <x v="0"/>
    <x v="0"/>
  </r>
  <r>
    <x v="986"/>
    <x v="32"/>
    <s v="5/30/2023"/>
    <s v="12/14/2024"/>
    <x v="0"/>
    <m/>
    <n v="17"/>
    <s v="17-34"/>
    <x v="0"/>
    <x v="0"/>
    <x v="0"/>
    <n v="178"/>
    <x v="0"/>
    <n v="4"/>
    <n v="5"/>
    <b v="1"/>
    <n v="323"/>
    <n v="130"/>
    <n v="453"/>
    <x v="5"/>
    <x v="3"/>
    <x v="5"/>
    <n v="29"/>
    <x v="2"/>
    <n v="3"/>
    <b v="1"/>
    <x v="1"/>
    <x v="0"/>
    <n v="3079"/>
    <x v="3"/>
    <x v="1"/>
    <x v="0"/>
    <x v="3"/>
  </r>
  <r>
    <x v="987"/>
    <x v="27"/>
    <d v="2024-05-04T00:00:00"/>
    <s v="11/19/2024"/>
    <x v="7"/>
    <m/>
    <n v="42"/>
    <s v="34-51"/>
    <x v="2"/>
    <x v="2"/>
    <x v="2"/>
    <n v="74"/>
    <x v="2"/>
    <n v="4"/>
    <n v="3"/>
    <b v="1"/>
    <n v="646"/>
    <n v="38"/>
    <n v="684"/>
    <x v="2"/>
    <x v="3"/>
    <x v="0"/>
    <n v="37"/>
    <x v="2"/>
    <n v="4.0999999999999996"/>
    <b v="0"/>
    <x v="0"/>
    <x v="0"/>
    <n v="4111"/>
    <x v="4"/>
    <x v="4"/>
    <x v="3"/>
    <x v="0"/>
  </r>
  <r>
    <x v="988"/>
    <x v="234"/>
    <d v="2023-09-01T00:00:00"/>
    <s v="11/22/2024"/>
    <x v="5"/>
    <m/>
    <n v="39"/>
    <s v="34-51"/>
    <x v="2"/>
    <x v="2"/>
    <x v="2"/>
    <n v="373"/>
    <x v="5"/>
    <n v="1"/>
    <n v="3"/>
    <b v="0"/>
    <n v="507"/>
    <n v="130"/>
    <n v="637"/>
    <x v="1"/>
    <x v="2"/>
    <x v="4"/>
    <n v="41"/>
    <x v="2"/>
    <n v="3.3"/>
    <b v="1"/>
    <x v="1"/>
    <x v="0"/>
    <n v="3221"/>
    <x v="3"/>
    <x v="0"/>
    <x v="2"/>
    <x v="2"/>
  </r>
  <r>
    <x v="989"/>
    <x v="339"/>
    <s v="3/28/2024"/>
    <s v="11/30/2024"/>
    <x v="14"/>
    <m/>
    <n v="31"/>
    <s v="17-34"/>
    <x v="0"/>
    <x v="2"/>
    <x v="2"/>
    <n v="64"/>
    <x v="5"/>
    <n v="5"/>
    <n v="1"/>
    <b v="0"/>
    <n v="881"/>
    <n v="15"/>
    <n v="896"/>
    <x v="2"/>
    <x v="0"/>
    <x v="2"/>
    <n v="22"/>
    <x v="3"/>
    <n v="3.6"/>
    <b v="0"/>
    <x v="0"/>
    <x v="0"/>
    <n v="2461"/>
    <x v="0"/>
    <x v="4"/>
    <x v="2"/>
    <x v="3"/>
  </r>
  <r>
    <x v="990"/>
    <x v="72"/>
    <s v="1/30/2024"/>
    <s v="11/25/2024"/>
    <x v="13"/>
    <m/>
    <n v="36"/>
    <s v="34-51"/>
    <x v="2"/>
    <x v="1"/>
    <x v="1"/>
    <n v="129"/>
    <x v="0"/>
    <n v="3"/>
    <n v="5"/>
    <b v="1"/>
    <n v="594"/>
    <n v="127"/>
    <n v="721"/>
    <x v="3"/>
    <x v="0"/>
    <x v="1"/>
    <n v="79"/>
    <x v="0"/>
    <n v="3.9"/>
    <b v="0"/>
    <x v="0"/>
    <x v="0"/>
    <n v="2858"/>
    <x v="0"/>
    <x v="0"/>
    <x v="3"/>
    <x v="2"/>
  </r>
  <r>
    <x v="991"/>
    <x v="319"/>
    <d v="2023-08-09T00:00:00"/>
    <d v="2024-12-12T00:00:00"/>
    <x v="16"/>
    <m/>
    <n v="19"/>
    <s v="17-34"/>
    <x v="0"/>
    <x v="2"/>
    <x v="2"/>
    <n v="297"/>
    <x v="2"/>
    <n v="3"/>
    <n v="1"/>
    <b v="1"/>
    <n v="667"/>
    <n v="75"/>
    <n v="742"/>
    <x v="3"/>
    <x v="0"/>
    <x v="1"/>
    <n v="89"/>
    <x v="0"/>
    <n v="4.5"/>
    <b v="0"/>
    <x v="0"/>
    <x v="0"/>
    <n v="4076"/>
    <x v="4"/>
    <x v="4"/>
    <x v="4"/>
    <x v="3"/>
  </r>
  <r>
    <x v="992"/>
    <x v="84"/>
    <d v="2023-07-11T00:00:00"/>
    <s v="11/30/2024"/>
    <x v="10"/>
    <m/>
    <n v="31"/>
    <s v="17-34"/>
    <x v="0"/>
    <x v="2"/>
    <x v="2"/>
    <n v="235"/>
    <x v="0"/>
    <n v="2"/>
    <n v="5"/>
    <b v="0"/>
    <n v="709"/>
    <n v="151"/>
    <n v="860"/>
    <x v="2"/>
    <x v="1"/>
    <x v="1"/>
    <n v="72"/>
    <x v="1"/>
    <n v="3.7"/>
    <b v="0"/>
    <x v="0"/>
    <x v="0"/>
    <n v="2163"/>
    <x v="0"/>
    <x v="3"/>
    <x v="3"/>
    <x v="3"/>
  </r>
  <r>
    <x v="993"/>
    <x v="0"/>
    <s v="11/22/2023"/>
    <s v="11/27/2024"/>
    <x v="12"/>
    <m/>
    <n v="34"/>
    <s v="17-34"/>
    <x v="0"/>
    <x v="2"/>
    <x v="2"/>
    <n v="390"/>
    <x v="0"/>
    <n v="2"/>
    <n v="4"/>
    <b v="0"/>
    <n v="537"/>
    <n v="101"/>
    <n v="638"/>
    <x v="2"/>
    <x v="1"/>
    <x v="3"/>
    <n v="64"/>
    <x v="1"/>
    <n v="3"/>
    <b v="1"/>
    <x v="1"/>
    <x v="0"/>
    <n v="3726"/>
    <x v="3"/>
    <x v="1"/>
    <x v="4"/>
    <x v="2"/>
  </r>
  <r>
    <x v="994"/>
    <x v="105"/>
    <s v="2/24/2023"/>
    <s v="11/30/2024"/>
    <x v="2"/>
    <m/>
    <n v="31"/>
    <s v="17-34"/>
    <x v="0"/>
    <x v="1"/>
    <x v="1"/>
    <n v="362"/>
    <x v="6"/>
    <n v="2"/>
    <n v="6"/>
    <b v="1"/>
    <n v="490"/>
    <n v="22"/>
    <n v="512"/>
    <x v="2"/>
    <x v="3"/>
    <x v="1"/>
    <n v="62"/>
    <x v="1"/>
    <n v="4.7"/>
    <b v="1"/>
    <x v="1"/>
    <x v="0"/>
    <n v="47"/>
    <x v="2"/>
    <x v="1"/>
    <x v="4"/>
    <x v="3"/>
  </r>
  <r>
    <x v="995"/>
    <x v="5"/>
    <s v="4/26/2024"/>
    <s v="11/27/2024"/>
    <x v="24"/>
    <m/>
    <n v="34"/>
    <s v="17-34"/>
    <x v="0"/>
    <x v="0"/>
    <x v="0"/>
    <n v="136"/>
    <x v="2"/>
    <n v="5"/>
    <n v="5"/>
    <b v="1"/>
    <n v="20"/>
    <n v="18"/>
    <n v="38"/>
    <x v="1"/>
    <x v="1"/>
    <x v="0"/>
    <n v="7"/>
    <x v="3"/>
    <n v="4.4000000000000004"/>
    <b v="1"/>
    <x v="1"/>
    <x v="0"/>
    <n v="4742"/>
    <x v="4"/>
    <x v="4"/>
    <x v="0"/>
    <x v="0"/>
  </r>
  <r>
    <x v="996"/>
    <x v="103"/>
    <d v="2024-08-05T00:00:00"/>
    <d v="2024-08-12T00:00:00"/>
    <x v="6"/>
    <m/>
    <n v="141"/>
    <s v="119-357"/>
    <x v="1"/>
    <x v="1"/>
    <x v="1"/>
    <n v="159"/>
    <x v="6"/>
    <n v="4"/>
    <n v="6"/>
    <b v="1"/>
    <n v="824"/>
    <n v="31"/>
    <n v="855"/>
    <x v="3"/>
    <x v="3"/>
    <x v="4"/>
    <n v="13"/>
    <x v="3"/>
    <n v="3.3"/>
    <b v="0"/>
    <x v="0"/>
    <x v="0"/>
    <n v="2910"/>
    <x v="0"/>
    <x v="1"/>
    <x v="2"/>
    <x v="2"/>
  </r>
  <r>
    <x v="997"/>
    <x v="59"/>
    <s v="3/23/2024"/>
    <s v="12/16/2024"/>
    <x v="14"/>
    <m/>
    <n v="15"/>
    <s v="17-34"/>
    <x v="0"/>
    <x v="1"/>
    <x v="1"/>
    <n v="99"/>
    <x v="2"/>
    <n v="4"/>
    <n v="2"/>
    <b v="0"/>
    <n v="319"/>
    <n v="187"/>
    <n v="506"/>
    <x v="4"/>
    <x v="2"/>
    <x v="4"/>
    <n v="58"/>
    <x v="1"/>
    <n v="3.6"/>
    <b v="0"/>
    <x v="0"/>
    <x v="0"/>
    <n v="1180"/>
    <x v="1"/>
    <x v="4"/>
    <x v="0"/>
    <x v="2"/>
  </r>
  <r>
    <x v="998"/>
    <x v="84"/>
    <s v="11/25/2023"/>
    <s v="12/13/2024"/>
    <x v="12"/>
    <m/>
    <n v="18"/>
    <s v="17-34"/>
    <x v="0"/>
    <x v="1"/>
    <x v="1"/>
    <n v="157"/>
    <x v="0"/>
    <n v="4"/>
    <n v="2"/>
    <b v="0"/>
    <n v="754"/>
    <n v="23"/>
    <n v="777"/>
    <x v="5"/>
    <x v="1"/>
    <x v="3"/>
    <n v="43"/>
    <x v="2"/>
    <n v="4.4000000000000004"/>
    <b v="0"/>
    <x v="0"/>
    <x v="0"/>
    <n v="1965"/>
    <x v="1"/>
    <x v="3"/>
    <x v="1"/>
    <x v="2"/>
  </r>
  <r>
    <x v="999"/>
    <x v="72"/>
    <s v="9/28/2023"/>
    <d v="2024-09-12T00:00:00"/>
    <x v="5"/>
    <m/>
    <n v="110"/>
    <s v="51-119"/>
    <x v="2"/>
    <x v="1"/>
    <x v="1"/>
    <n v="123"/>
    <x v="3"/>
    <n v="1"/>
    <n v="6"/>
    <b v="0"/>
    <n v="718"/>
    <n v="25"/>
    <n v="743"/>
    <x v="0"/>
    <x v="0"/>
    <x v="1"/>
    <n v="73"/>
    <x v="1"/>
    <n v="4.4000000000000004"/>
    <b v="0"/>
    <x v="0"/>
    <x v="0"/>
    <n v="3179"/>
    <x v="3"/>
    <x v="2"/>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FA73DF-725E-469A-A59F-71A54B28061A}" name="Users by Price Ti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0:B14" firstHeaderRow="1" firstDataRow="1" firstDataCol="1"/>
  <pivotFields count="33">
    <pivotField dataField="1" numFmtId="1" showAll="0"/>
    <pivotField showAll="0"/>
    <pivotField showAll="0"/>
    <pivotField showAll="0"/>
    <pivotField showAll="0"/>
    <pivotField showAll="0"/>
    <pivotField numFmtId="2" showAll="0"/>
    <pivotField showAll="0"/>
    <pivotField showAll="0"/>
    <pivotField numFmtId="166" showAll="0">
      <items count="4">
        <item x="0"/>
        <item x="1"/>
        <item x="2"/>
        <item t="default"/>
      </items>
    </pivotField>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showAll="0"/>
    <pivotField showAll="0"/>
    <pivotField showAll="0"/>
  </pivotFields>
  <rowFields count="1">
    <field x="10"/>
  </rowFields>
  <rowItems count="4">
    <i>
      <x/>
    </i>
    <i>
      <x v="1"/>
    </i>
    <i>
      <x v="2"/>
    </i>
    <i t="grand">
      <x/>
    </i>
  </rowItems>
  <colItems count="1">
    <i/>
  </colItems>
  <dataFields count="1">
    <dataField name="Count of User_ID" fld="0" subtotal="count" baseField="5" baseItem="0"/>
  </dataFields>
  <formats count="6">
    <format dxfId="5">
      <pivotArea type="all" dataOnly="0" outline="0" fieldPosition="0"/>
    </format>
    <format dxfId="4">
      <pivotArea outline="0" collapsedLevelsAreSubtotals="1" fieldPosition="0"/>
    </format>
    <format dxfId="3">
      <pivotArea field="10" type="button" dataOnly="0" labelOnly="1" outline="0" axis="axisRow" fieldPosition="0"/>
    </format>
    <format dxfId="2">
      <pivotArea dataOnly="0" labelOnly="1" fieldPosition="0">
        <references count="1">
          <reference field="10" count="0"/>
        </references>
      </pivotArea>
    </format>
    <format dxfId="1">
      <pivotArea dataOnly="0" labelOnly="1" grandRow="1" outline="0" fieldPosition="0"/>
    </format>
    <format dxfId="0">
      <pivotArea dataOnly="0" labelOnly="1" outline="0" axis="axisValues" fieldPosition="0"/>
    </format>
  </formats>
  <chartFormats count="4">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0" count="1" selected="0">
            <x v="0"/>
          </reference>
        </references>
      </pivotArea>
    </chartFormat>
    <chartFormat chart="3" format="14">
      <pivotArea type="data" outline="0" fieldPosition="0">
        <references count="2">
          <reference field="4294967294" count="1" selected="0">
            <x v="0"/>
          </reference>
          <reference field="10" count="1" selected="0">
            <x v="1"/>
          </reference>
        </references>
      </pivotArea>
    </chartFormat>
    <chartFormat chart="3" format="15">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F8B152-95AA-40C4-8DD1-408D6A1E0185}" name="Language Prefrence and Engagemen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I3:AQ11" firstHeaderRow="1" firstDataRow="2" firstDataCol="1"/>
  <pivotFields count="33">
    <pivotField numFmtId="1" showAll="0"/>
    <pivotField showAll="0"/>
    <pivotField showAll="0"/>
    <pivotField showAll="0"/>
    <pivotField showAll="0"/>
    <pivotField showAll="0"/>
    <pivotField numFmtId="2" showAll="0"/>
    <pivotField showAll="0"/>
    <pivotField showAll="0"/>
    <pivotField numFmtId="166" showAll="0"/>
    <pivotField showAll="0"/>
    <pivotField dataField="1" showAll="0"/>
    <pivotField axis="axisCol"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axis="axisRow" showAll="0">
      <items count="7">
        <item x="4"/>
        <item x="5"/>
        <item x="1"/>
        <item x="0"/>
        <item x="2"/>
        <item x="3"/>
        <item t="default"/>
      </items>
    </pivotField>
    <pivotField showAll="0"/>
    <pivotField showAll="0"/>
    <pivotField showAll="0"/>
    <pivotField showAll="0"/>
    <pivotField showAll="0"/>
    <pivotField showAll="0"/>
    <pivotField numFmtId="167" showAll="0"/>
    <pivotField showAll="0"/>
    <pivotField showAll="0"/>
    <pivotField showAll="0"/>
    <pivotField showAll="0"/>
  </pivotFields>
  <rowFields count="1">
    <field x="21"/>
  </rowFields>
  <rowItems count="7">
    <i>
      <x/>
    </i>
    <i>
      <x v="1"/>
    </i>
    <i>
      <x v="2"/>
    </i>
    <i>
      <x v="3"/>
    </i>
    <i>
      <x v="4"/>
    </i>
    <i>
      <x v="5"/>
    </i>
    <i t="grand">
      <x/>
    </i>
  </rowItems>
  <colFields count="1">
    <field x="12"/>
  </colFields>
  <colItems count="8">
    <i>
      <x/>
    </i>
    <i>
      <x v="1"/>
    </i>
    <i>
      <x v="2"/>
    </i>
    <i>
      <x v="3"/>
    </i>
    <i>
      <x v="4"/>
    </i>
    <i>
      <x v="5"/>
    </i>
    <i>
      <x v="6"/>
    </i>
    <i t="grand">
      <x/>
    </i>
  </colItems>
  <dataFields count="1">
    <dataField name="Average of Watch_Hours" fld="11" subtotal="average" baseField="16" baseItem="0" numFmtId="2"/>
  </dataFields>
  <formats count="10">
    <format dxfId="15">
      <pivotArea type="all" dataOnly="0" outline="0" fieldPosition="0"/>
    </format>
    <format dxfId="14">
      <pivotArea outline="0" collapsedLevelsAreSubtotals="1" fieldPosition="0"/>
    </format>
    <format dxfId="13">
      <pivotArea type="origin" dataOnly="0" labelOnly="1" outline="0" fieldPosition="0"/>
    </format>
    <format dxfId="12">
      <pivotArea field="12" type="button" dataOnly="0" labelOnly="1" outline="0" axis="axisCol" fieldPosition="0"/>
    </format>
    <format dxfId="11">
      <pivotArea type="topRight" dataOnly="0" labelOnly="1" outline="0" fieldPosition="0"/>
    </format>
    <format dxfId="10">
      <pivotArea field="21" type="button" dataOnly="0" labelOnly="1" outline="0" axis="axisRow" fieldPosition="0"/>
    </format>
    <format dxfId="9">
      <pivotArea dataOnly="0" labelOnly="1" fieldPosition="0">
        <references count="1">
          <reference field="21" count="0"/>
        </references>
      </pivotArea>
    </format>
    <format dxfId="8">
      <pivotArea dataOnly="0" labelOnly="1" grandRow="1" outline="0" fieldPosition="0"/>
    </format>
    <format dxfId="7">
      <pivotArea dataOnly="0" labelOnly="1" fieldPosition="0">
        <references count="1">
          <reference field="12" count="0"/>
        </references>
      </pivotArea>
    </format>
    <format dxfId="6">
      <pivotArea dataOnly="0" labelOnly="1" grandCol="1" outline="0" fieldPosition="0"/>
    </format>
  </formats>
  <conditionalFormats count="1">
    <conditionalFormat priority="9">
      <pivotAreas count="1">
        <pivotArea type="data" collapsedLevelsAreSubtotals="1" fieldPosition="0">
          <references count="3">
            <reference field="4294967294" count="1" selected="0">
              <x v="0"/>
            </reference>
            <reference field="12" count="7" selected="0">
              <x v="0"/>
              <x v="1"/>
              <x v="2"/>
              <x v="3"/>
              <x v="4"/>
              <x v="5"/>
              <x v="6"/>
            </reference>
            <reference field="21" count="6">
              <x v="0"/>
              <x v="1"/>
              <x v="2"/>
              <x v="3"/>
              <x v="4"/>
              <x v="5"/>
            </reference>
          </references>
        </pivotArea>
      </pivotAreas>
    </conditionalFormat>
  </conditionalFormats>
  <chartFormats count="21">
    <chartFormat chart="34" format="0" series="1">
      <pivotArea type="data" outline="0" fieldPosition="0">
        <references count="2">
          <reference field="4294967294" count="1" selected="0">
            <x v="0"/>
          </reference>
          <reference field="12" count="1" selected="0">
            <x v="0"/>
          </reference>
        </references>
      </pivotArea>
    </chartFormat>
    <chartFormat chart="34" format="1" series="1">
      <pivotArea type="data" outline="0" fieldPosition="0">
        <references count="2">
          <reference field="4294967294" count="1" selected="0">
            <x v="0"/>
          </reference>
          <reference field="12" count="1" selected="0">
            <x v="1"/>
          </reference>
        </references>
      </pivotArea>
    </chartFormat>
    <chartFormat chart="34" format="2" series="1">
      <pivotArea type="data" outline="0" fieldPosition="0">
        <references count="2">
          <reference field="4294967294" count="1" selected="0">
            <x v="0"/>
          </reference>
          <reference field="12" count="1" selected="0">
            <x v="2"/>
          </reference>
        </references>
      </pivotArea>
    </chartFormat>
    <chartFormat chart="34" format="3" series="1">
      <pivotArea type="data" outline="0" fieldPosition="0">
        <references count="2">
          <reference field="4294967294" count="1" selected="0">
            <x v="0"/>
          </reference>
          <reference field="12" count="1" selected="0">
            <x v="3"/>
          </reference>
        </references>
      </pivotArea>
    </chartFormat>
    <chartFormat chart="34" format="4" series="1">
      <pivotArea type="data" outline="0" fieldPosition="0">
        <references count="2">
          <reference field="4294967294" count="1" selected="0">
            <x v="0"/>
          </reference>
          <reference field="12" count="1" selected="0">
            <x v="4"/>
          </reference>
        </references>
      </pivotArea>
    </chartFormat>
    <chartFormat chart="34" format="5" series="1">
      <pivotArea type="data" outline="0" fieldPosition="0">
        <references count="2">
          <reference field="4294967294" count="1" selected="0">
            <x v="0"/>
          </reference>
          <reference field="12" count="1" selected="0">
            <x v="5"/>
          </reference>
        </references>
      </pivotArea>
    </chartFormat>
    <chartFormat chart="34" format="6" series="1">
      <pivotArea type="data" outline="0" fieldPosition="0">
        <references count="2">
          <reference field="4294967294" count="1" selected="0">
            <x v="0"/>
          </reference>
          <reference field="12" count="1" selected="0">
            <x v="6"/>
          </reference>
        </references>
      </pivotArea>
    </chartFormat>
    <chartFormat chart="38" format="7" series="1">
      <pivotArea type="data" outline="0" fieldPosition="0">
        <references count="2">
          <reference field="4294967294" count="1" selected="0">
            <x v="0"/>
          </reference>
          <reference field="12" count="1" selected="0">
            <x v="0"/>
          </reference>
        </references>
      </pivotArea>
    </chartFormat>
    <chartFormat chart="38" format="8" series="1">
      <pivotArea type="data" outline="0" fieldPosition="0">
        <references count="2">
          <reference field="4294967294" count="1" selected="0">
            <x v="0"/>
          </reference>
          <reference field="12" count="1" selected="0">
            <x v="1"/>
          </reference>
        </references>
      </pivotArea>
    </chartFormat>
    <chartFormat chart="38" format="9" series="1">
      <pivotArea type="data" outline="0" fieldPosition="0">
        <references count="2">
          <reference field="4294967294" count="1" selected="0">
            <x v="0"/>
          </reference>
          <reference field="12" count="1" selected="0">
            <x v="2"/>
          </reference>
        </references>
      </pivotArea>
    </chartFormat>
    <chartFormat chart="38" format="10" series="1">
      <pivotArea type="data" outline="0" fieldPosition="0">
        <references count="2">
          <reference field="4294967294" count="1" selected="0">
            <x v="0"/>
          </reference>
          <reference field="12" count="1" selected="0">
            <x v="3"/>
          </reference>
        </references>
      </pivotArea>
    </chartFormat>
    <chartFormat chart="38" format="11" series="1">
      <pivotArea type="data" outline="0" fieldPosition="0">
        <references count="2">
          <reference field="4294967294" count="1" selected="0">
            <x v="0"/>
          </reference>
          <reference field="12" count="1" selected="0">
            <x v="4"/>
          </reference>
        </references>
      </pivotArea>
    </chartFormat>
    <chartFormat chart="38" format="12" series="1">
      <pivotArea type="data" outline="0" fieldPosition="0">
        <references count="2">
          <reference field="4294967294" count="1" selected="0">
            <x v="0"/>
          </reference>
          <reference field="12" count="1" selected="0">
            <x v="5"/>
          </reference>
        </references>
      </pivotArea>
    </chartFormat>
    <chartFormat chart="38" format="13" series="1">
      <pivotArea type="data" outline="0" fieldPosition="0">
        <references count="2">
          <reference field="4294967294" count="1" selected="0">
            <x v="0"/>
          </reference>
          <reference field="12" count="1" selected="0">
            <x v="6"/>
          </reference>
        </references>
      </pivotArea>
    </chartFormat>
    <chartFormat chart="39" format="14" series="1">
      <pivotArea type="data" outline="0" fieldPosition="0">
        <references count="2">
          <reference field="4294967294" count="1" selected="0">
            <x v="0"/>
          </reference>
          <reference field="12" count="1" selected="0">
            <x v="0"/>
          </reference>
        </references>
      </pivotArea>
    </chartFormat>
    <chartFormat chart="39" format="15" series="1">
      <pivotArea type="data" outline="0" fieldPosition="0">
        <references count="2">
          <reference field="4294967294" count="1" selected="0">
            <x v="0"/>
          </reference>
          <reference field="12" count="1" selected="0">
            <x v="1"/>
          </reference>
        </references>
      </pivotArea>
    </chartFormat>
    <chartFormat chart="39" format="16" series="1">
      <pivotArea type="data" outline="0" fieldPosition="0">
        <references count="2">
          <reference field="4294967294" count="1" selected="0">
            <x v="0"/>
          </reference>
          <reference field="12" count="1" selected="0">
            <x v="2"/>
          </reference>
        </references>
      </pivotArea>
    </chartFormat>
    <chartFormat chart="39" format="17" series="1">
      <pivotArea type="data" outline="0" fieldPosition="0">
        <references count="2">
          <reference field="4294967294" count="1" selected="0">
            <x v="0"/>
          </reference>
          <reference field="12" count="1" selected="0">
            <x v="3"/>
          </reference>
        </references>
      </pivotArea>
    </chartFormat>
    <chartFormat chart="39" format="18" series="1">
      <pivotArea type="data" outline="0" fieldPosition="0">
        <references count="2">
          <reference field="4294967294" count="1" selected="0">
            <x v="0"/>
          </reference>
          <reference field="12" count="1" selected="0">
            <x v="4"/>
          </reference>
        </references>
      </pivotArea>
    </chartFormat>
    <chartFormat chart="39" format="19" series="1">
      <pivotArea type="data" outline="0" fieldPosition="0">
        <references count="2">
          <reference field="4294967294" count="1" selected="0">
            <x v="0"/>
          </reference>
          <reference field="12" count="1" selected="0">
            <x v="5"/>
          </reference>
        </references>
      </pivotArea>
    </chartFormat>
    <chartFormat chart="39" format="20" series="1">
      <pivotArea type="data" outline="0" fieldPosition="0">
        <references count="2">
          <reference field="4294967294" count="1" selected="0">
            <x v="0"/>
          </reference>
          <reference field="1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C14D1A-8819-4E33-A04E-BD5E68DE8BBC}" name="Sub. Trend by Country"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B14:AC197" firstHeaderRow="1" firstDataRow="1" firstDataCol="1"/>
  <pivotFields count="33">
    <pivotField dataField="1" numFmtId="1" showAll="0"/>
    <pivotField showAll="0"/>
    <pivotField showAll="0"/>
    <pivotField showAll="0"/>
    <pivotField axis="axisRow" showAll="0">
      <items count="51">
        <item m="1" x="45"/>
        <item m="1" x="28"/>
        <item m="1" x="27"/>
        <item m="1" x="26"/>
        <item m="1" x="43"/>
        <item m="1" x="25"/>
        <item m="1" x="29"/>
        <item m="1" x="35"/>
        <item m="1" x="41"/>
        <item m="1" x="30"/>
        <item m="1" x="47"/>
        <item m="1" x="37"/>
        <item m="1" x="46"/>
        <item m="1" x="38"/>
        <item m="1" x="33"/>
        <item m="1" x="39"/>
        <item m="1" x="49"/>
        <item m="1" x="32"/>
        <item m="1" x="36"/>
        <item m="1" x="42"/>
        <item m="1" x="31"/>
        <item m="1" x="34"/>
        <item m="1" x="40"/>
        <item m="1" x="44"/>
        <item m="1" x="48"/>
        <item x="0"/>
        <item x="1"/>
        <item x="2"/>
        <item x="3"/>
        <item x="4"/>
        <item x="5"/>
        <item x="6"/>
        <item x="7"/>
        <item x="8"/>
        <item x="9"/>
        <item x="10"/>
        <item x="11"/>
        <item x="12"/>
        <item x="13"/>
        <item x="14"/>
        <item x="15"/>
        <item x="16"/>
        <item x="17"/>
        <item x="18"/>
        <item x="19"/>
        <item x="20"/>
        <item x="21"/>
        <item x="22"/>
        <item x="23"/>
        <item x="24"/>
        <item t="default"/>
      </items>
    </pivotField>
    <pivotField showAll="0"/>
    <pivotField numFmtId="2" showAll="0"/>
    <pivotField showAll="0"/>
    <pivotField showAll="0"/>
    <pivotField numFmtId="166"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showAll="0"/>
    <pivotField showAll="0"/>
    <pivotField showAll="0"/>
    <pivotField numFmtId="167" showAll="0"/>
    <pivotField showAll="0"/>
    <pivotField showAll="0"/>
    <pivotField showAll="0"/>
    <pivotField showAll="0"/>
  </pivotFields>
  <rowFields count="2">
    <field x="19"/>
    <field x="4"/>
  </rowFields>
  <rowItems count="183">
    <i>
      <x/>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x v="1"/>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x v="2"/>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x v="3"/>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x v="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x v="5"/>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x v="6"/>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t="grand">
      <x/>
    </i>
  </rowItems>
  <colItems count="1">
    <i/>
  </colItems>
  <dataFields count="1">
    <dataField name="Count of User_ID" fld="0" subtotal="count" baseField="4" baseItem="0"/>
  </dataFields>
  <formats count="13">
    <format dxfId="28">
      <pivotArea type="all" dataOnly="0" outline="0" fieldPosition="0"/>
    </format>
    <format dxfId="27">
      <pivotArea outline="0" collapsedLevelsAreSubtotals="1" fieldPosition="0"/>
    </format>
    <format dxfId="26">
      <pivotArea field="19" type="button" dataOnly="0" labelOnly="1" outline="0" axis="axisRow" fieldPosition="0"/>
    </format>
    <format dxfId="25">
      <pivotArea dataOnly="0" labelOnly="1" fieldPosition="0">
        <references count="1">
          <reference field="19" count="0"/>
        </references>
      </pivotArea>
    </format>
    <format dxfId="24">
      <pivotArea dataOnly="0" labelOnly="1" grandRow="1" outline="0" fieldPosition="0"/>
    </format>
    <format dxfId="23">
      <pivotArea dataOnly="0" labelOnly="1" fieldPosition="0">
        <references count="2">
          <reference field="4" count="0"/>
          <reference field="19" count="1" selected="0">
            <x v="0"/>
          </reference>
        </references>
      </pivotArea>
    </format>
    <format dxfId="22">
      <pivotArea dataOnly="0" labelOnly="1" fieldPosition="0">
        <references count="2">
          <reference field="4" count="0"/>
          <reference field="19" count="1" selected="0">
            <x v="1"/>
          </reference>
        </references>
      </pivotArea>
    </format>
    <format dxfId="21">
      <pivotArea dataOnly="0" labelOnly="1" fieldPosition="0">
        <references count="2">
          <reference field="4" count="0"/>
          <reference field="19" count="1" selected="0">
            <x v="2"/>
          </reference>
        </references>
      </pivotArea>
    </format>
    <format dxfId="20">
      <pivotArea dataOnly="0" labelOnly="1" fieldPosition="0">
        <references count="2">
          <reference field="4" count="0"/>
          <reference field="19" count="1" selected="0">
            <x v="3"/>
          </reference>
        </references>
      </pivotArea>
    </format>
    <format dxfId="19">
      <pivotArea dataOnly="0" labelOnly="1" fieldPosition="0">
        <references count="2">
          <reference field="4" count="0"/>
          <reference field="19" count="1" selected="0">
            <x v="4"/>
          </reference>
        </references>
      </pivotArea>
    </format>
    <format dxfId="18">
      <pivotArea dataOnly="0" labelOnly="1" fieldPosition="0">
        <references count="2">
          <reference field="4" count="0"/>
          <reference field="19" count="1" selected="0">
            <x v="5"/>
          </reference>
        </references>
      </pivotArea>
    </format>
    <format dxfId="17">
      <pivotArea dataOnly="0" labelOnly="1" fieldPosition="0">
        <references count="2">
          <reference field="4" count="0"/>
          <reference field="19" count="1" selected="0">
            <x v="6"/>
          </reference>
        </references>
      </pivotArea>
    </format>
    <format dxfId="16">
      <pivotArea dataOnly="0" labelOnly="1" outline="0" axis="axisValues" fieldPosition="0"/>
    </format>
  </formats>
  <conditionalFormats count="7">
    <conditionalFormat priority="1">
      <pivotAreas count="1">
        <pivotArea type="data" collapsedLevelsAreSubtotals="1" fieldPosition="0">
          <references count="3">
            <reference field="4294967294" count="1" selected="0">
              <x v="0"/>
            </reference>
            <reference field="4" count="25">
              <x v="25"/>
              <x v="26"/>
              <x v="27"/>
              <x v="28"/>
              <x v="29"/>
              <x v="30"/>
              <x v="31"/>
              <x v="32"/>
              <x v="33"/>
              <x v="34"/>
              <x v="35"/>
              <x v="36"/>
              <x v="37"/>
              <x v="38"/>
              <x v="39"/>
              <x v="40"/>
              <x v="41"/>
              <x v="42"/>
              <x v="43"/>
              <x v="44"/>
              <x v="45"/>
              <x v="46"/>
              <x v="47"/>
              <x v="48"/>
              <x v="49"/>
            </reference>
            <reference field="19" count="1" selected="0">
              <x v="6"/>
            </reference>
          </references>
        </pivotArea>
      </pivotAreas>
    </conditionalFormat>
    <conditionalFormat priority="2">
      <pivotAreas count="1">
        <pivotArea type="data" collapsedLevelsAreSubtotals="1" fieldPosition="0">
          <references count="3">
            <reference field="4294967294" count="1" selected="0">
              <x v="0"/>
            </reference>
            <reference field="4" count="25">
              <x v="25"/>
              <x v="26"/>
              <x v="27"/>
              <x v="28"/>
              <x v="29"/>
              <x v="30"/>
              <x v="31"/>
              <x v="32"/>
              <x v="33"/>
              <x v="34"/>
              <x v="35"/>
              <x v="36"/>
              <x v="37"/>
              <x v="38"/>
              <x v="39"/>
              <x v="40"/>
              <x v="41"/>
              <x v="42"/>
              <x v="43"/>
              <x v="44"/>
              <x v="45"/>
              <x v="46"/>
              <x v="47"/>
              <x v="48"/>
              <x v="49"/>
            </reference>
            <reference field="19" count="1" selected="0">
              <x v="5"/>
            </reference>
          </references>
        </pivotArea>
      </pivotAreas>
    </conditionalFormat>
    <conditionalFormat priority="3">
      <pivotAreas count="1">
        <pivotArea type="data" collapsedLevelsAreSubtotals="1" fieldPosition="0">
          <references count="3">
            <reference field="4294967294" count="1" selected="0">
              <x v="0"/>
            </reference>
            <reference field="4" count="25">
              <x v="25"/>
              <x v="26"/>
              <x v="27"/>
              <x v="28"/>
              <x v="29"/>
              <x v="30"/>
              <x v="31"/>
              <x v="32"/>
              <x v="33"/>
              <x v="34"/>
              <x v="35"/>
              <x v="36"/>
              <x v="37"/>
              <x v="38"/>
              <x v="39"/>
              <x v="40"/>
              <x v="41"/>
              <x v="42"/>
              <x v="43"/>
              <x v="44"/>
              <x v="45"/>
              <x v="46"/>
              <x v="47"/>
              <x v="48"/>
              <x v="49"/>
            </reference>
            <reference field="19" count="1" selected="0">
              <x v="4"/>
            </reference>
          </references>
        </pivotArea>
      </pivotAreas>
    </conditionalFormat>
    <conditionalFormat priority="4">
      <pivotAreas count="1">
        <pivotArea type="data" collapsedLevelsAreSubtotals="1" fieldPosition="0">
          <references count="3">
            <reference field="4294967294" count="1" selected="0">
              <x v="0"/>
            </reference>
            <reference field="4" count="25">
              <x v="25"/>
              <x v="26"/>
              <x v="27"/>
              <x v="28"/>
              <x v="29"/>
              <x v="30"/>
              <x v="31"/>
              <x v="32"/>
              <x v="33"/>
              <x v="34"/>
              <x v="35"/>
              <x v="36"/>
              <x v="37"/>
              <x v="38"/>
              <x v="39"/>
              <x v="40"/>
              <x v="41"/>
              <x v="42"/>
              <x v="43"/>
              <x v="44"/>
              <x v="45"/>
              <x v="46"/>
              <x v="47"/>
              <x v="48"/>
              <x v="49"/>
            </reference>
            <reference field="19" count="1" selected="0">
              <x v="3"/>
            </reference>
          </references>
        </pivotArea>
      </pivotAreas>
    </conditionalFormat>
    <conditionalFormat priority="5">
      <pivotAreas count="1">
        <pivotArea type="data" collapsedLevelsAreSubtotals="1" fieldPosition="0">
          <references count="3">
            <reference field="4294967294" count="1" selected="0">
              <x v="0"/>
            </reference>
            <reference field="4" count="25">
              <x v="25"/>
              <x v="26"/>
              <x v="27"/>
              <x v="28"/>
              <x v="29"/>
              <x v="30"/>
              <x v="31"/>
              <x v="32"/>
              <x v="33"/>
              <x v="34"/>
              <x v="35"/>
              <x v="36"/>
              <x v="37"/>
              <x v="38"/>
              <x v="39"/>
              <x v="40"/>
              <x v="41"/>
              <x v="42"/>
              <x v="43"/>
              <x v="44"/>
              <x v="45"/>
              <x v="46"/>
              <x v="47"/>
              <x v="48"/>
              <x v="49"/>
            </reference>
            <reference field="19" count="1" selected="0">
              <x v="2"/>
            </reference>
          </references>
        </pivotArea>
      </pivotAreas>
    </conditionalFormat>
    <conditionalFormat priority="6">
      <pivotAreas count="1">
        <pivotArea type="data" collapsedLevelsAreSubtotals="1" fieldPosition="0">
          <references count="3">
            <reference field="4294967294" count="1" selected="0">
              <x v="0"/>
            </reference>
            <reference field="4" count="25">
              <x v="25"/>
              <x v="26"/>
              <x v="27"/>
              <x v="28"/>
              <x v="29"/>
              <x v="30"/>
              <x v="31"/>
              <x v="32"/>
              <x v="33"/>
              <x v="34"/>
              <x v="35"/>
              <x v="36"/>
              <x v="37"/>
              <x v="38"/>
              <x v="39"/>
              <x v="40"/>
              <x v="41"/>
              <x v="42"/>
              <x v="43"/>
              <x v="44"/>
              <x v="45"/>
              <x v="46"/>
              <x v="47"/>
              <x v="48"/>
              <x v="49"/>
            </reference>
            <reference field="19" count="1" selected="0">
              <x v="1"/>
            </reference>
          </references>
        </pivotArea>
      </pivotAreas>
    </conditionalFormat>
    <conditionalFormat priority="7">
      <pivotAreas count="1">
        <pivotArea type="data" collapsedLevelsAreSubtotals="1" fieldPosition="0">
          <references count="3">
            <reference field="4294967294" count="1" selected="0">
              <x v="0"/>
            </reference>
            <reference field="4" count="25">
              <x v="25"/>
              <x v="26"/>
              <x v="27"/>
              <x v="28"/>
              <x v="29"/>
              <x v="30"/>
              <x v="31"/>
              <x v="32"/>
              <x v="33"/>
              <x v="34"/>
              <x v="35"/>
              <x v="36"/>
              <x v="37"/>
              <x v="38"/>
              <x v="39"/>
              <x v="40"/>
              <x v="41"/>
              <x v="42"/>
              <x v="43"/>
              <x v="44"/>
              <x v="45"/>
              <x v="46"/>
              <x v="47"/>
              <x v="48"/>
              <x v="49"/>
            </reference>
            <reference field="19" count="1" selected="0">
              <x v="0"/>
            </reference>
          </references>
        </pivotArea>
      </pivotAreas>
    </conditionalFormat>
  </conditionalFormats>
  <chartFormats count="3">
    <chartFormat chart="34" format="0" series="1">
      <pivotArea type="data" outline="0" fieldPosition="0">
        <references count="1">
          <reference field="4294967294" count="1" selected="0">
            <x v="0"/>
          </reference>
        </references>
      </pivotArea>
    </chartFormat>
    <chartFormat chart="43" format="1"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2CDD49-EE8D-4AD7-8F9B-53C3EF17EEBC}" name="AVG. WH 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E11:F702" firstHeaderRow="1" firstDataRow="1" firstDataCol="1"/>
  <pivotFields count="33">
    <pivotField numFmtId="1" showAll="0"/>
    <pivotField axis="axisRow" showAll="0">
      <items count="341">
        <item x="97"/>
        <item x="90"/>
        <item x="276"/>
        <item x="268"/>
        <item x="136"/>
        <item x="102"/>
        <item x="337"/>
        <item x="167"/>
        <item x="204"/>
        <item x="194"/>
        <item x="310"/>
        <item x="325"/>
        <item x="221"/>
        <item x="119"/>
        <item x="0"/>
        <item x="26"/>
        <item x="271"/>
        <item x="163"/>
        <item x="125"/>
        <item x="251"/>
        <item x="141"/>
        <item x="198"/>
        <item x="285"/>
        <item x="153"/>
        <item x="201"/>
        <item x="21"/>
        <item x="98"/>
        <item x="257"/>
        <item x="28"/>
        <item x="38"/>
        <item x="233"/>
        <item x="45"/>
        <item x="112"/>
        <item x="301"/>
        <item x="193"/>
        <item x="192"/>
        <item x="118"/>
        <item x="224"/>
        <item x="258"/>
        <item x="149"/>
        <item x="126"/>
        <item x="313"/>
        <item x="99"/>
        <item x="152"/>
        <item x="148"/>
        <item x="25"/>
        <item x="242"/>
        <item x="280"/>
        <item x="124"/>
        <item x="244"/>
        <item x="252"/>
        <item x="211"/>
        <item x="240"/>
        <item x="278"/>
        <item x="222"/>
        <item x="100"/>
        <item x="96"/>
        <item x="22"/>
        <item x="300"/>
        <item x="107"/>
        <item x="155"/>
        <item x="109"/>
        <item x="16"/>
        <item x="129"/>
        <item x="131"/>
        <item x="322"/>
        <item x="17"/>
        <item x="217"/>
        <item x="14"/>
        <item x="64"/>
        <item x="139"/>
        <item x="311"/>
        <item x="174"/>
        <item x="56"/>
        <item x="114"/>
        <item x="186"/>
        <item x="299"/>
        <item x="230"/>
        <item x="297"/>
        <item x="3"/>
        <item x="239"/>
        <item x="70"/>
        <item x="180"/>
        <item x="111"/>
        <item x="23"/>
        <item x="93"/>
        <item x="215"/>
        <item x="105"/>
        <item x="135"/>
        <item x="175"/>
        <item x="172"/>
        <item x="191"/>
        <item x="59"/>
        <item x="121"/>
        <item x="309"/>
        <item x="223"/>
        <item x="108"/>
        <item x="101"/>
        <item x="83"/>
        <item x="35"/>
        <item x="232"/>
        <item x="24"/>
        <item x="150"/>
        <item x="256"/>
        <item x="173"/>
        <item x="318"/>
        <item x="261"/>
        <item x="62"/>
        <item x="296"/>
        <item x="110"/>
        <item x="247"/>
        <item x="82"/>
        <item x="316"/>
        <item x="42"/>
        <item x="57"/>
        <item x="147"/>
        <item x="151"/>
        <item x="260"/>
        <item x="265"/>
        <item x="92"/>
        <item x="177"/>
        <item x="275"/>
        <item x="202"/>
        <item x="11"/>
        <item x="142"/>
        <item x="189"/>
        <item x="87"/>
        <item x="226"/>
        <item x="68"/>
        <item x="187"/>
        <item x="327"/>
        <item x="60"/>
        <item x="295"/>
        <item x="292"/>
        <item x="319"/>
        <item x="339"/>
        <item x="94"/>
        <item x="205"/>
        <item x="277"/>
        <item x="248"/>
        <item x="287"/>
        <item x="190"/>
        <item x="335"/>
        <item x="128"/>
        <item x="229"/>
        <item x="288"/>
        <item x="308"/>
        <item x="106"/>
        <item x="146"/>
        <item x="46"/>
        <item x="4"/>
        <item x="235"/>
        <item x="176"/>
        <item x="216"/>
        <item x="290"/>
        <item x="81"/>
        <item x="130"/>
        <item x="282"/>
        <item x="209"/>
        <item x="13"/>
        <item x="332"/>
        <item x="51"/>
        <item x="255"/>
        <item x="241"/>
        <item x="89"/>
        <item x="40"/>
        <item x="161"/>
        <item x="162"/>
        <item x="267"/>
        <item x="225"/>
        <item x="272"/>
        <item x="179"/>
        <item x="84"/>
        <item x="253"/>
        <item x="160"/>
        <item x="58"/>
        <item x="291"/>
        <item x="181"/>
        <item x="69"/>
        <item x="133"/>
        <item x="30"/>
        <item x="86"/>
        <item x="208"/>
        <item x="34"/>
        <item x="289"/>
        <item x="145"/>
        <item x="78"/>
        <item x="273"/>
        <item x="200"/>
        <item x="76"/>
        <item x="72"/>
        <item x="113"/>
        <item x="15"/>
        <item x="143"/>
        <item x="305"/>
        <item x="75"/>
        <item x="266"/>
        <item x="284"/>
        <item x="259"/>
        <item x="123"/>
        <item x="39"/>
        <item x="65"/>
        <item x="71"/>
        <item x="27"/>
        <item x="274"/>
        <item x="330"/>
        <item x="61"/>
        <item x="231"/>
        <item x="218"/>
        <item x="294"/>
        <item x="336"/>
        <item x="49"/>
        <item x="196"/>
        <item x="331"/>
        <item x="29"/>
        <item x="134"/>
        <item x="74"/>
        <item x="333"/>
        <item x="317"/>
        <item x="55"/>
        <item x="9"/>
        <item x="312"/>
        <item x="188"/>
        <item x="43"/>
        <item x="50"/>
        <item x="73"/>
        <item x="220"/>
        <item x="197"/>
        <item x="168"/>
        <item x="77"/>
        <item x="254"/>
        <item x="238"/>
        <item x="249"/>
        <item x="323"/>
        <item x="20"/>
        <item x="115"/>
        <item x="314"/>
        <item x="5"/>
        <item x="324"/>
        <item x="37"/>
        <item x="12"/>
        <item x="31"/>
        <item x="210"/>
        <item x="91"/>
        <item x="293"/>
        <item x="47"/>
        <item x="315"/>
        <item x="138"/>
        <item x="269"/>
        <item x="48"/>
        <item x="44"/>
        <item x="144"/>
        <item x="36"/>
        <item x="66"/>
        <item x="10"/>
        <item x="286"/>
        <item x="63"/>
        <item x="328"/>
        <item x="236"/>
        <item x="304"/>
        <item x="7"/>
        <item x="262"/>
        <item x="234"/>
        <item x="8"/>
        <item x="1"/>
        <item x="122"/>
        <item x="303"/>
        <item x="41"/>
        <item x="178"/>
        <item x="183"/>
        <item x="156"/>
        <item x="137"/>
        <item x="85"/>
        <item x="228"/>
        <item x="169"/>
        <item x="171"/>
        <item x="158"/>
        <item x="206"/>
        <item x="2"/>
        <item x="103"/>
        <item x="53"/>
        <item x="88"/>
        <item x="246"/>
        <item x="166"/>
        <item x="164"/>
        <item x="95"/>
        <item x="52"/>
        <item x="279"/>
        <item x="306"/>
        <item x="321"/>
        <item x="212"/>
        <item x="140"/>
        <item x="264"/>
        <item x="270"/>
        <item x="338"/>
        <item x="203"/>
        <item x="329"/>
        <item x="281"/>
        <item x="32"/>
        <item x="120"/>
        <item x="127"/>
        <item x="80"/>
        <item x="79"/>
        <item x="307"/>
        <item x="320"/>
        <item x="132"/>
        <item x="165"/>
        <item x="298"/>
        <item x="116"/>
        <item x="33"/>
        <item x="219"/>
        <item x="67"/>
        <item x="6"/>
        <item x="243"/>
        <item x="19"/>
        <item x="199"/>
        <item x="184"/>
        <item x="263"/>
        <item x="213"/>
        <item x="104"/>
        <item x="334"/>
        <item x="250"/>
        <item x="227"/>
        <item x="214"/>
        <item x="207"/>
        <item x="159"/>
        <item x="154"/>
        <item x="195"/>
        <item x="117"/>
        <item x="157"/>
        <item x="182"/>
        <item x="185"/>
        <item x="245"/>
        <item x="170"/>
        <item x="237"/>
        <item x="18"/>
        <item x="283"/>
        <item x="302"/>
        <item x="326"/>
        <item x="54"/>
        <item t="default"/>
      </items>
    </pivotField>
    <pivotField showAll="0"/>
    <pivotField showAll="0"/>
    <pivotField showAll="0"/>
    <pivotField showAll="0"/>
    <pivotField numFmtId="2" showAll="0"/>
    <pivotField showAll="0"/>
    <pivotField showAll="0"/>
    <pivotField numFmtId="166"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showAll="0"/>
    <pivotField axis="axisRow" showAll="0">
      <items count="6">
        <item x="2"/>
        <item x="1"/>
        <item x="0"/>
        <item x="3"/>
        <item x="4"/>
        <item t="default"/>
      </items>
    </pivotField>
    <pivotField showAll="0"/>
  </pivotFields>
  <rowFields count="2">
    <field x="31"/>
    <field x="1"/>
  </rowFields>
  <rowItems count="691">
    <i>
      <x/>
    </i>
    <i r="1">
      <x/>
    </i>
    <i r="1">
      <x v="1"/>
    </i>
    <i r="1">
      <x v="3"/>
    </i>
    <i r="1">
      <x v="5"/>
    </i>
    <i r="1">
      <x v="13"/>
    </i>
    <i r="1">
      <x v="14"/>
    </i>
    <i r="1">
      <x v="15"/>
    </i>
    <i r="1">
      <x v="16"/>
    </i>
    <i r="1">
      <x v="17"/>
    </i>
    <i r="1">
      <x v="18"/>
    </i>
    <i r="1">
      <x v="21"/>
    </i>
    <i r="1">
      <x v="23"/>
    </i>
    <i r="1">
      <x v="29"/>
    </i>
    <i r="1">
      <x v="35"/>
    </i>
    <i r="1">
      <x v="37"/>
    </i>
    <i r="1">
      <x v="41"/>
    </i>
    <i r="1">
      <x v="43"/>
    </i>
    <i r="1">
      <x v="49"/>
    </i>
    <i r="1">
      <x v="59"/>
    </i>
    <i r="1">
      <x v="61"/>
    </i>
    <i r="1">
      <x v="63"/>
    </i>
    <i r="1">
      <x v="65"/>
    </i>
    <i r="1">
      <x v="66"/>
    </i>
    <i r="1">
      <x v="68"/>
    </i>
    <i r="1">
      <x v="71"/>
    </i>
    <i r="1">
      <x v="74"/>
    </i>
    <i r="1">
      <x v="78"/>
    </i>
    <i r="1">
      <x v="81"/>
    </i>
    <i r="1">
      <x v="82"/>
    </i>
    <i r="1">
      <x v="84"/>
    </i>
    <i r="1">
      <x v="87"/>
    </i>
    <i r="1">
      <x v="88"/>
    </i>
    <i r="1">
      <x v="92"/>
    </i>
    <i r="1">
      <x v="93"/>
    </i>
    <i r="1">
      <x v="94"/>
    </i>
    <i r="1">
      <x v="100"/>
    </i>
    <i r="1">
      <x v="101"/>
    </i>
    <i r="1">
      <x v="104"/>
    </i>
    <i r="1">
      <x v="108"/>
    </i>
    <i r="1">
      <x v="113"/>
    </i>
    <i r="1">
      <x v="114"/>
    </i>
    <i r="1">
      <x v="116"/>
    </i>
    <i r="1">
      <x v="119"/>
    </i>
    <i r="1">
      <x v="125"/>
    </i>
    <i r="1">
      <x v="128"/>
    </i>
    <i r="1">
      <x v="134"/>
    </i>
    <i r="1">
      <x v="135"/>
    </i>
    <i r="1">
      <x v="136"/>
    </i>
    <i r="1">
      <x v="138"/>
    </i>
    <i r="1">
      <x v="139"/>
    </i>
    <i r="1">
      <x v="142"/>
    </i>
    <i r="1">
      <x v="143"/>
    </i>
    <i r="1">
      <x v="147"/>
    </i>
    <i r="1">
      <x v="148"/>
    </i>
    <i r="1">
      <x v="149"/>
    </i>
    <i r="1">
      <x v="151"/>
    </i>
    <i r="1">
      <x v="152"/>
    </i>
    <i r="1">
      <x v="153"/>
    </i>
    <i r="1">
      <x v="154"/>
    </i>
    <i r="1">
      <x v="157"/>
    </i>
    <i r="1">
      <x v="159"/>
    </i>
    <i r="1">
      <x v="160"/>
    </i>
    <i r="1">
      <x v="162"/>
    </i>
    <i r="1">
      <x v="164"/>
    </i>
    <i r="1">
      <x v="165"/>
    </i>
    <i r="1">
      <x v="171"/>
    </i>
    <i r="1">
      <x v="175"/>
    </i>
    <i r="1">
      <x v="178"/>
    </i>
    <i r="1">
      <x v="180"/>
    </i>
    <i r="1">
      <x v="186"/>
    </i>
    <i r="1">
      <x v="187"/>
    </i>
    <i r="1">
      <x v="197"/>
    </i>
    <i r="1">
      <x v="201"/>
    </i>
    <i r="1">
      <x v="203"/>
    </i>
    <i r="1">
      <x v="206"/>
    </i>
    <i r="1">
      <x v="207"/>
    </i>
    <i r="1">
      <x v="213"/>
    </i>
    <i r="1">
      <x v="219"/>
    </i>
    <i r="1">
      <x v="223"/>
    </i>
    <i r="1">
      <x v="224"/>
    </i>
    <i r="1">
      <x v="225"/>
    </i>
    <i r="1">
      <x v="234"/>
    </i>
    <i r="1">
      <x v="236"/>
    </i>
    <i r="1">
      <x v="237"/>
    </i>
    <i r="1">
      <x v="239"/>
    </i>
    <i r="1">
      <x v="242"/>
    </i>
    <i r="1">
      <x v="243"/>
    </i>
    <i r="1">
      <x v="245"/>
    </i>
    <i r="1">
      <x v="247"/>
    </i>
    <i r="1">
      <x v="250"/>
    </i>
    <i r="1">
      <x v="252"/>
    </i>
    <i r="1">
      <x v="254"/>
    </i>
    <i r="1">
      <x v="256"/>
    </i>
    <i r="1">
      <x v="258"/>
    </i>
    <i r="1">
      <x v="262"/>
    </i>
    <i r="1">
      <x v="266"/>
    </i>
    <i r="1">
      <x v="269"/>
    </i>
    <i r="1">
      <x v="270"/>
    </i>
    <i r="1">
      <x v="276"/>
    </i>
    <i r="1">
      <x v="277"/>
    </i>
    <i r="1">
      <x v="278"/>
    </i>
    <i r="1">
      <x v="279"/>
    </i>
    <i r="1">
      <x v="281"/>
    </i>
    <i r="1">
      <x v="284"/>
    </i>
    <i r="1">
      <x v="285"/>
    </i>
    <i r="1">
      <x v="287"/>
    </i>
    <i r="1">
      <x v="291"/>
    </i>
    <i r="1">
      <x v="294"/>
    </i>
    <i r="1">
      <x v="295"/>
    </i>
    <i r="1">
      <x v="297"/>
    </i>
    <i r="1">
      <x v="298"/>
    </i>
    <i r="1">
      <x v="299"/>
    </i>
    <i r="1">
      <x v="304"/>
    </i>
    <i r="1">
      <x v="306"/>
    </i>
    <i r="1">
      <x v="307"/>
    </i>
    <i r="1">
      <x v="313"/>
    </i>
    <i r="1">
      <x v="315"/>
    </i>
    <i r="1">
      <x v="316"/>
    </i>
    <i r="1">
      <x v="321"/>
    </i>
    <i r="1">
      <x v="322"/>
    </i>
    <i r="1">
      <x v="329"/>
    </i>
    <i r="1">
      <x v="335"/>
    </i>
    <i>
      <x v="1"/>
    </i>
    <i r="1">
      <x v="1"/>
    </i>
    <i r="1">
      <x v="4"/>
    </i>
    <i r="1">
      <x v="13"/>
    </i>
    <i r="1">
      <x v="14"/>
    </i>
    <i r="1">
      <x v="15"/>
    </i>
    <i r="1">
      <x v="19"/>
    </i>
    <i r="1">
      <x v="20"/>
    </i>
    <i r="1">
      <x v="23"/>
    </i>
    <i r="1">
      <x v="27"/>
    </i>
    <i r="1">
      <x v="29"/>
    </i>
    <i r="1">
      <x v="33"/>
    </i>
    <i r="1">
      <x v="34"/>
    </i>
    <i r="1">
      <x v="39"/>
    </i>
    <i r="1">
      <x v="40"/>
    </i>
    <i r="1">
      <x v="42"/>
    </i>
    <i r="1">
      <x v="50"/>
    </i>
    <i r="1">
      <x v="57"/>
    </i>
    <i r="1">
      <x v="58"/>
    </i>
    <i r="1">
      <x v="62"/>
    </i>
    <i r="1">
      <x v="66"/>
    </i>
    <i r="1">
      <x v="67"/>
    </i>
    <i r="1">
      <x v="70"/>
    </i>
    <i r="1">
      <x v="74"/>
    </i>
    <i r="1">
      <x v="75"/>
    </i>
    <i r="1">
      <x v="76"/>
    </i>
    <i r="1">
      <x v="79"/>
    </i>
    <i r="1">
      <x v="81"/>
    </i>
    <i r="1">
      <x v="84"/>
    </i>
    <i r="1">
      <x v="86"/>
    </i>
    <i r="1">
      <x v="87"/>
    </i>
    <i r="1">
      <x v="88"/>
    </i>
    <i r="1">
      <x v="89"/>
    </i>
    <i r="1">
      <x v="92"/>
    </i>
    <i r="1">
      <x v="93"/>
    </i>
    <i r="1">
      <x v="98"/>
    </i>
    <i r="1">
      <x v="99"/>
    </i>
    <i r="1">
      <x v="101"/>
    </i>
    <i r="1">
      <x v="102"/>
    </i>
    <i r="1">
      <x v="104"/>
    </i>
    <i r="1">
      <x v="106"/>
    </i>
    <i r="1">
      <x v="109"/>
    </i>
    <i r="1">
      <x v="113"/>
    </i>
    <i r="1">
      <x v="116"/>
    </i>
    <i r="1">
      <x v="118"/>
    </i>
    <i r="1">
      <x v="120"/>
    </i>
    <i r="1">
      <x v="121"/>
    </i>
    <i r="1">
      <x v="129"/>
    </i>
    <i r="1">
      <x v="136"/>
    </i>
    <i r="1">
      <x v="139"/>
    </i>
    <i r="1">
      <x v="140"/>
    </i>
    <i r="1">
      <x v="141"/>
    </i>
    <i r="1">
      <x v="146"/>
    </i>
    <i r="1">
      <x v="147"/>
    </i>
    <i r="1">
      <x v="149"/>
    </i>
    <i r="1">
      <x v="150"/>
    </i>
    <i r="1">
      <x v="152"/>
    </i>
    <i r="1">
      <x v="153"/>
    </i>
    <i r="1">
      <x v="159"/>
    </i>
    <i r="1">
      <x v="161"/>
    </i>
    <i r="1">
      <x v="163"/>
    </i>
    <i r="1">
      <x v="164"/>
    </i>
    <i r="1">
      <x v="165"/>
    </i>
    <i r="1">
      <x v="171"/>
    </i>
    <i r="1">
      <x v="172"/>
    </i>
    <i r="1">
      <x v="174"/>
    </i>
    <i r="1">
      <x v="175"/>
    </i>
    <i r="1">
      <x v="176"/>
    </i>
    <i r="1">
      <x v="177"/>
    </i>
    <i r="1">
      <x v="179"/>
    </i>
    <i r="1">
      <x v="180"/>
    </i>
    <i r="1">
      <x v="181"/>
    </i>
    <i r="1">
      <x v="182"/>
    </i>
    <i r="1">
      <x v="187"/>
    </i>
    <i r="1">
      <x v="188"/>
    </i>
    <i r="1">
      <x v="190"/>
    </i>
    <i r="1">
      <x v="191"/>
    </i>
    <i r="1">
      <x v="193"/>
    </i>
    <i r="1">
      <x v="195"/>
    </i>
    <i r="1">
      <x v="199"/>
    </i>
    <i r="1">
      <x v="204"/>
    </i>
    <i r="1">
      <x v="206"/>
    </i>
    <i r="1">
      <x v="210"/>
    </i>
    <i r="1">
      <x v="212"/>
    </i>
    <i r="1">
      <x v="214"/>
    </i>
    <i r="1">
      <x v="218"/>
    </i>
    <i r="1">
      <x v="220"/>
    </i>
    <i r="1">
      <x v="222"/>
    </i>
    <i r="1">
      <x v="223"/>
    </i>
    <i r="1">
      <x v="228"/>
    </i>
    <i r="1">
      <x v="230"/>
    </i>
    <i r="1">
      <x v="233"/>
    </i>
    <i r="1">
      <x v="234"/>
    </i>
    <i r="1">
      <x v="235"/>
    </i>
    <i r="1">
      <x v="237"/>
    </i>
    <i r="1">
      <x v="239"/>
    </i>
    <i r="1">
      <x v="241"/>
    </i>
    <i r="1">
      <x v="243"/>
    </i>
    <i r="1">
      <x v="245"/>
    </i>
    <i r="1">
      <x v="247"/>
    </i>
    <i r="1">
      <x v="250"/>
    </i>
    <i r="1">
      <x v="252"/>
    </i>
    <i r="1">
      <x v="256"/>
    </i>
    <i r="1">
      <x v="262"/>
    </i>
    <i r="1">
      <x v="263"/>
    </i>
    <i r="1">
      <x v="264"/>
    </i>
    <i r="1">
      <x v="265"/>
    </i>
    <i r="1">
      <x v="267"/>
    </i>
    <i r="1">
      <x v="268"/>
    </i>
    <i r="1">
      <x v="272"/>
    </i>
    <i r="1">
      <x v="274"/>
    </i>
    <i r="1">
      <x v="275"/>
    </i>
    <i r="1">
      <x v="276"/>
    </i>
    <i r="1">
      <x v="278"/>
    </i>
    <i r="1">
      <x v="279"/>
    </i>
    <i r="1">
      <x v="280"/>
    </i>
    <i r="1">
      <x v="282"/>
    </i>
    <i r="1">
      <x v="283"/>
    </i>
    <i r="1">
      <x v="284"/>
    </i>
    <i r="1">
      <x v="285"/>
    </i>
    <i r="1">
      <x v="288"/>
    </i>
    <i r="1">
      <x v="298"/>
    </i>
    <i r="1">
      <x v="299"/>
    </i>
    <i r="1">
      <x v="303"/>
    </i>
    <i r="1">
      <x v="306"/>
    </i>
    <i r="1">
      <x v="310"/>
    </i>
    <i r="1">
      <x v="311"/>
    </i>
    <i r="1">
      <x v="313"/>
    </i>
    <i r="1">
      <x v="314"/>
    </i>
    <i r="1">
      <x v="315"/>
    </i>
    <i r="1">
      <x v="316"/>
    </i>
    <i r="1">
      <x v="317"/>
    </i>
    <i r="1">
      <x v="319"/>
    </i>
    <i r="1">
      <x v="320"/>
    </i>
    <i r="1">
      <x v="326"/>
    </i>
    <i r="1">
      <x v="327"/>
    </i>
    <i r="1">
      <x v="335"/>
    </i>
    <i r="1">
      <x v="336"/>
    </i>
    <i>
      <x v="2"/>
    </i>
    <i r="1">
      <x/>
    </i>
    <i r="1">
      <x v="3"/>
    </i>
    <i r="1">
      <x v="6"/>
    </i>
    <i r="1">
      <x v="7"/>
    </i>
    <i r="1">
      <x v="10"/>
    </i>
    <i r="1">
      <x v="11"/>
    </i>
    <i r="1">
      <x v="13"/>
    </i>
    <i r="1">
      <x v="14"/>
    </i>
    <i r="1">
      <x v="15"/>
    </i>
    <i r="1">
      <x v="18"/>
    </i>
    <i r="1">
      <x v="20"/>
    </i>
    <i r="1">
      <x v="26"/>
    </i>
    <i r="1">
      <x v="29"/>
    </i>
    <i r="1">
      <x v="30"/>
    </i>
    <i r="1">
      <x v="31"/>
    </i>
    <i r="1">
      <x v="32"/>
    </i>
    <i r="1">
      <x v="33"/>
    </i>
    <i r="1">
      <x v="37"/>
    </i>
    <i r="1">
      <x v="38"/>
    </i>
    <i r="1">
      <x v="43"/>
    </i>
    <i r="1">
      <x v="45"/>
    </i>
    <i r="1">
      <x v="46"/>
    </i>
    <i r="1">
      <x v="48"/>
    </i>
    <i r="1">
      <x v="50"/>
    </i>
    <i r="1">
      <x v="56"/>
    </i>
    <i r="1">
      <x v="62"/>
    </i>
    <i r="1">
      <x v="66"/>
    </i>
    <i r="1">
      <x v="67"/>
    </i>
    <i r="1">
      <x v="69"/>
    </i>
    <i r="1">
      <x v="72"/>
    </i>
    <i r="1">
      <x v="74"/>
    </i>
    <i r="1">
      <x v="75"/>
    </i>
    <i r="1">
      <x v="81"/>
    </i>
    <i r="1">
      <x v="82"/>
    </i>
    <i r="1">
      <x v="84"/>
    </i>
    <i r="1">
      <x v="85"/>
    </i>
    <i r="1">
      <x v="88"/>
    </i>
    <i r="1">
      <x v="92"/>
    </i>
    <i r="1">
      <x v="95"/>
    </i>
    <i r="1">
      <x v="101"/>
    </i>
    <i r="1">
      <x v="103"/>
    </i>
    <i r="1">
      <x v="104"/>
    </i>
    <i r="1">
      <x v="105"/>
    </i>
    <i r="1">
      <x v="107"/>
    </i>
    <i r="1">
      <x v="109"/>
    </i>
    <i r="1">
      <x v="110"/>
    </i>
    <i r="1">
      <x v="113"/>
    </i>
    <i r="1">
      <x v="114"/>
    </i>
    <i r="1">
      <x v="115"/>
    </i>
    <i r="1">
      <x v="116"/>
    </i>
    <i r="1">
      <x v="117"/>
    </i>
    <i r="1">
      <x v="119"/>
    </i>
    <i r="1">
      <x v="123"/>
    </i>
    <i r="1">
      <x v="128"/>
    </i>
    <i r="1">
      <x v="130"/>
    </i>
    <i r="1">
      <x v="137"/>
    </i>
    <i r="1">
      <x v="139"/>
    </i>
    <i r="1">
      <x v="145"/>
    </i>
    <i r="1">
      <x v="146"/>
    </i>
    <i r="1">
      <x v="147"/>
    </i>
    <i r="1">
      <x v="149"/>
    </i>
    <i r="1">
      <x v="152"/>
    </i>
    <i r="1">
      <x v="154"/>
    </i>
    <i r="1">
      <x v="156"/>
    </i>
    <i r="1">
      <x v="158"/>
    </i>
    <i r="1">
      <x v="159"/>
    </i>
    <i r="1">
      <x v="160"/>
    </i>
    <i r="1">
      <x v="165"/>
    </i>
    <i r="1">
      <x v="170"/>
    </i>
    <i r="1">
      <x v="172"/>
    </i>
    <i r="1">
      <x v="175"/>
    </i>
    <i r="1">
      <x v="176"/>
    </i>
    <i r="1">
      <x v="177"/>
    </i>
    <i r="1">
      <x v="178"/>
    </i>
    <i r="1">
      <x v="179"/>
    </i>
    <i r="1">
      <x v="180"/>
    </i>
    <i r="1">
      <x v="183"/>
    </i>
    <i r="1">
      <x v="186"/>
    </i>
    <i r="1">
      <x v="189"/>
    </i>
    <i r="1">
      <x v="191"/>
    </i>
    <i r="1">
      <x v="192"/>
    </i>
    <i r="1">
      <x v="194"/>
    </i>
    <i r="1">
      <x v="195"/>
    </i>
    <i r="1">
      <x v="196"/>
    </i>
    <i r="1">
      <x v="204"/>
    </i>
    <i r="1">
      <x v="209"/>
    </i>
    <i r="1">
      <x v="212"/>
    </i>
    <i r="1">
      <x v="214"/>
    </i>
    <i r="1">
      <x v="215"/>
    </i>
    <i r="1">
      <x v="221"/>
    </i>
    <i r="1">
      <x v="222"/>
    </i>
    <i r="1">
      <x v="224"/>
    </i>
    <i r="1">
      <x v="229"/>
    </i>
    <i r="1">
      <x v="231"/>
    </i>
    <i r="1">
      <x v="234"/>
    </i>
    <i r="1">
      <x v="235"/>
    </i>
    <i r="1">
      <x v="237"/>
    </i>
    <i r="1">
      <x v="239"/>
    </i>
    <i r="1">
      <x v="241"/>
    </i>
    <i r="1">
      <x v="243"/>
    </i>
    <i r="1">
      <x v="244"/>
    </i>
    <i r="1">
      <x v="245"/>
    </i>
    <i r="1">
      <x v="250"/>
    </i>
    <i r="1">
      <x v="253"/>
    </i>
    <i r="1">
      <x v="255"/>
    </i>
    <i r="1">
      <x v="256"/>
    </i>
    <i r="1">
      <x v="259"/>
    </i>
    <i r="1">
      <x v="264"/>
    </i>
    <i r="1">
      <x v="265"/>
    </i>
    <i r="1">
      <x v="268"/>
    </i>
    <i r="1">
      <x v="269"/>
    </i>
    <i r="1">
      <x v="271"/>
    </i>
    <i r="1">
      <x v="272"/>
    </i>
    <i r="1">
      <x v="273"/>
    </i>
    <i r="1">
      <x v="276"/>
    </i>
    <i r="1">
      <x v="278"/>
    </i>
    <i r="1">
      <x v="280"/>
    </i>
    <i r="1">
      <x v="281"/>
    </i>
    <i r="1">
      <x v="283"/>
    </i>
    <i r="1">
      <x v="284"/>
    </i>
    <i r="1">
      <x v="285"/>
    </i>
    <i r="1">
      <x v="286"/>
    </i>
    <i r="1">
      <x v="288"/>
    </i>
    <i r="1">
      <x v="290"/>
    </i>
    <i r="1">
      <x v="291"/>
    </i>
    <i r="1">
      <x v="298"/>
    </i>
    <i r="1">
      <x v="299"/>
    </i>
    <i r="1">
      <x v="300"/>
    </i>
    <i r="1">
      <x v="302"/>
    </i>
    <i r="1">
      <x v="306"/>
    </i>
    <i r="1">
      <x v="308"/>
    </i>
    <i r="1">
      <x v="312"/>
    </i>
    <i r="1">
      <x v="314"/>
    </i>
    <i r="1">
      <x v="315"/>
    </i>
    <i r="1">
      <x v="323"/>
    </i>
    <i r="1">
      <x v="324"/>
    </i>
    <i r="1">
      <x v="325"/>
    </i>
    <i r="1">
      <x v="328"/>
    </i>
    <i r="1">
      <x v="329"/>
    </i>
    <i r="1">
      <x v="330"/>
    </i>
    <i r="1">
      <x v="331"/>
    </i>
    <i r="1">
      <x v="334"/>
    </i>
    <i r="1">
      <x v="338"/>
    </i>
    <i r="1">
      <x v="339"/>
    </i>
    <i>
      <x v="3"/>
    </i>
    <i r="1">
      <x/>
    </i>
    <i r="1">
      <x v="1"/>
    </i>
    <i r="1">
      <x v="2"/>
    </i>
    <i r="1">
      <x v="4"/>
    </i>
    <i r="1">
      <x v="5"/>
    </i>
    <i r="1">
      <x v="7"/>
    </i>
    <i r="1">
      <x v="9"/>
    </i>
    <i r="1">
      <x v="10"/>
    </i>
    <i r="1">
      <x v="13"/>
    </i>
    <i r="1">
      <x v="15"/>
    </i>
    <i r="1">
      <x v="17"/>
    </i>
    <i r="1">
      <x v="18"/>
    </i>
    <i r="1">
      <x v="20"/>
    </i>
    <i r="1">
      <x v="24"/>
    </i>
    <i r="1">
      <x v="29"/>
    </i>
    <i r="1">
      <x v="31"/>
    </i>
    <i r="1">
      <x v="36"/>
    </i>
    <i r="1">
      <x v="39"/>
    </i>
    <i r="1">
      <x v="40"/>
    </i>
    <i r="1">
      <x v="43"/>
    </i>
    <i r="1">
      <x v="45"/>
    </i>
    <i r="1">
      <x v="47"/>
    </i>
    <i r="1">
      <x v="51"/>
    </i>
    <i r="1">
      <x v="52"/>
    </i>
    <i r="1">
      <x v="53"/>
    </i>
    <i r="1">
      <x v="54"/>
    </i>
    <i r="1">
      <x v="56"/>
    </i>
    <i r="1">
      <x v="61"/>
    </i>
    <i r="1">
      <x v="63"/>
    </i>
    <i r="1">
      <x v="66"/>
    </i>
    <i r="1">
      <x v="72"/>
    </i>
    <i r="1">
      <x v="73"/>
    </i>
    <i r="1">
      <x v="74"/>
    </i>
    <i r="1">
      <x v="81"/>
    </i>
    <i r="1">
      <x v="83"/>
    </i>
    <i r="1">
      <x v="84"/>
    </i>
    <i r="1">
      <x v="85"/>
    </i>
    <i r="1">
      <x v="87"/>
    </i>
    <i r="1">
      <x v="90"/>
    </i>
    <i r="1">
      <x v="91"/>
    </i>
    <i r="1">
      <x v="92"/>
    </i>
    <i r="1">
      <x v="93"/>
    </i>
    <i r="1">
      <x v="96"/>
    </i>
    <i r="1">
      <x v="97"/>
    </i>
    <i r="1">
      <x v="98"/>
    </i>
    <i r="1">
      <x v="107"/>
    </i>
    <i r="1">
      <x v="109"/>
    </i>
    <i r="1">
      <x v="110"/>
    </i>
    <i r="1">
      <x v="112"/>
    </i>
    <i r="1">
      <x v="114"/>
    </i>
    <i r="1">
      <x v="115"/>
    </i>
    <i r="1">
      <x v="116"/>
    </i>
    <i r="1">
      <x v="119"/>
    </i>
    <i r="1">
      <x v="122"/>
    </i>
    <i r="1">
      <x v="124"/>
    </i>
    <i r="1">
      <x v="126"/>
    </i>
    <i r="1">
      <x v="129"/>
    </i>
    <i r="1">
      <x v="133"/>
    </i>
    <i r="1">
      <x v="140"/>
    </i>
    <i r="1">
      <x v="143"/>
    </i>
    <i r="1">
      <x v="144"/>
    </i>
    <i r="1">
      <x v="149"/>
    </i>
    <i r="1">
      <x v="150"/>
    </i>
    <i r="1">
      <x v="153"/>
    </i>
    <i r="1">
      <x v="158"/>
    </i>
    <i r="1">
      <x v="159"/>
    </i>
    <i r="1">
      <x v="164"/>
    </i>
    <i r="1">
      <x v="165"/>
    </i>
    <i r="1">
      <x v="166"/>
    </i>
    <i r="1">
      <x v="167"/>
    </i>
    <i r="1">
      <x v="172"/>
    </i>
    <i r="1">
      <x v="173"/>
    </i>
    <i r="1">
      <x v="175"/>
    </i>
    <i r="1">
      <x v="179"/>
    </i>
    <i r="1">
      <x v="180"/>
    </i>
    <i r="1">
      <x v="185"/>
    </i>
    <i r="1">
      <x v="186"/>
    </i>
    <i r="1">
      <x v="187"/>
    </i>
    <i r="1">
      <x v="188"/>
    </i>
    <i r="1">
      <x v="190"/>
    </i>
    <i r="1">
      <x v="193"/>
    </i>
    <i r="1">
      <x v="197"/>
    </i>
    <i r="1">
      <x v="198"/>
    </i>
    <i r="1">
      <x v="199"/>
    </i>
    <i r="1">
      <x v="200"/>
    </i>
    <i r="1">
      <x v="201"/>
    </i>
    <i r="1">
      <x v="202"/>
    </i>
    <i r="1">
      <x v="203"/>
    </i>
    <i r="1">
      <x v="205"/>
    </i>
    <i r="1">
      <x v="211"/>
    </i>
    <i r="1">
      <x v="215"/>
    </i>
    <i r="1">
      <x v="216"/>
    </i>
    <i r="1">
      <x v="217"/>
    </i>
    <i r="1">
      <x v="220"/>
    </i>
    <i r="1">
      <x v="222"/>
    </i>
    <i r="1">
      <x v="223"/>
    </i>
    <i r="1">
      <x v="225"/>
    </i>
    <i r="1">
      <x v="226"/>
    </i>
    <i r="1">
      <x v="234"/>
    </i>
    <i r="1">
      <x v="237"/>
    </i>
    <i r="1">
      <x v="238"/>
    </i>
    <i r="1">
      <x v="239"/>
    </i>
    <i r="1">
      <x v="240"/>
    </i>
    <i r="1">
      <x v="243"/>
    </i>
    <i r="1">
      <x v="244"/>
    </i>
    <i r="1">
      <x v="245"/>
    </i>
    <i r="1">
      <x v="246"/>
    </i>
    <i r="1">
      <x v="247"/>
    </i>
    <i r="1">
      <x v="249"/>
    </i>
    <i r="1">
      <x v="253"/>
    </i>
    <i r="1">
      <x v="256"/>
    </i>
    <i r="1">
      <x v="260"/>
    </i>
    <i r="1">
      <x v="263"/>
    </i>
    <i r="1">
      <x v="265"/>
    </i>
    <i r="1">
      <x v="268"/>
    </i>
    <i r="1">
      <x v="276"/>
    </i>
    <i r="1">
      <x v="278"/>
    </i>
    <i r="1">
      <x v="279"/>
    </i>
    <i r="1">
      <x v="281"/>
    </i>
    <i r="1">
      <x v="285"/>
    </i>
    <i r="1">
      <x v="286"/>
    </i>
    <i r="1">
      <x v="295"/>
    </i>
    <i r="1">
      <x v="300"/>
    </i>
    <i r="1">
      <x v="308"/>
    </i>
    <i r="1">
      <x v="310"/>
    </i>
    <i r="1">
      <x v="313"/>
    </i>
    <i r="1">
      <x v="314"/>
    </i>
    <i r="1">
      <x v="315"/>
    </i>
    <i r="1">
      <x v="317"/>
    </i>
    <i r="1">
      <x v="318"/>
    </i>
    <i r="1">
      <x v="319"/>
    </i>
    <i r="1">
      <x v="328"/>
    </i>
    <i r="1">
      <x v="332"/>
    </i>
    <i r="1">
      <x v="333"/>
    </i>
    <i r="1">
      <x v="334"/>
    </i>
    <i r="1">
      <x v="335"/>
    </i>
    <i r="1">
      <x v="339"/>
    </i>
    <i>
      <x v="4"/>
    </i>
    <i r="1">
      <x v="1"/>
    </i>
    <i r="1">
      <x v="4"/>
    </i>
    <i r="1">
      <x v="7"/>
    </i>
    <i r="1">
      <x v="8"/>
    </i>
    <i r="1">
      <x v="12"/>
    </i>
    <i r="1">
      <x v="13"/>
    </i>
    <i r="1">
      <x v="14"/>
    </i>
    <i r="1">
      <x v="15"/>
    </i>
    <i r="1">
      <x v="18"/>
    </i>
    <i r="1">
      <x v="20"/>
    </i>
    <i r="1">
      <x v="22"/>
    </i>
    <i r="1">
      <x v="23"/>
    </i>
    <i r="1">
      <x v="25"/>
    </i>
    <i r="1">
      <x v="26"/>
    </i>
    <i r="1">
      <x v="28"/>
    </i>
    <i r="1">
      <x v="29"/>
    </i>
    <i r="1">
      <x v="32"/>
    </i>
    <i r="1">
      <x v="33"/>
    </i>
    <i r="1">
      <x v="34"/>
    </i>
    <i r="1">
      <x v="40"/>
    </i>
    <i r="1">
      <x v="42"/>
    </i>
    <i r="1">
      <x v="43"/>
    </i>
    <i r="1">
      <x v="44"/>
    </i>
    <i r="1">
      <x v="45"/>
    </i>
    <i r="1">
      <x v="46"/>
    </i>
    <i r="1">
      <x v="50"/>
    </i>
    <i r="1">
      <x v="55"/>
    </i>
    <i r="1">
      <x v="57"/>
    </i>
    <i r="1">
      <x v="59"/>
    </i>
    <i r="1">
      <x v="60"/>
    </i>
    <i r="1">
      <x v="64"/>
    </i>
    <i r="1">
      <x v="66"/>
    </i>
    <i r="1">
      <x v="68"/>
    </i>
    <i r="1">
      <x v="73"/>
    </i>
    <i r="1">
      <x v="74"/>
    </i>
    <i r="1">
      <x v="75"/>
    </i>
    <i r="1">
      <x v="77"/>
    </i>
    <i r="1">
      <x v="78"/>
    </i>
    <i r="1">
      <x v="80"/>
    </i>
    <i r="1">
      <x v="81"/>
    </i>
    <i r="1">
      <x v="82"/>
    </i>
    <i r="1">
      <x v="87"/>
    </i>
    <i r="1">
      <x v="88"/>
    </i>
    <i r="1">
      <x v="90"/>
    </i>
    <i r="1">
      <x v="92"/>
    </i>
    <i r="1">
      <x v="93"/>
    </i>
    <i r="1">
      <x v="95"/>
    </i>
    <i r="1">
      <x v="99"/>
    </i>
    <i r="1">
      <x v="100"/>
    </i>
    <i r="1">
      <x v="107"/>
    </i>
    <i r="1">
      <x v="111"/>
    </i>
    <i r="1">
      <x v="112"/>
    </i>
    <i r="1">
      <x v="113"/>
    </i>
    <i r="1">
      <x v="114"/>
    </i>
    <i r="1">
      <x v="116"/>
    </i>
    <i r="1">
      <x v="117"/>
    </i>
    <i r="1">
      <x v="118"/>
    </i>
    <i r="1">
      <x v="119"/>
    </i>
    <i r="1">
      <x v="120"/>
    </i>
    <i r="1">
      <x v="122"/>
    </i>
    <i r="1">
      <x v="127"/>
    </i>
    <i r="1">
      <x v="131"/>
    </i>
    <i r="1">
      <x v="132"/>
    </i>
    <i r="1">
      <x v="134"/>
    </i>
    <i r="1">
      <x v="147"/>
    </i>
    <i r="1">
      <x v="149"/>
    </i>
    <i r="1">
      <x v="154"/>
    </i>
    <i r="1">
      <x v="155"/>
    </i>
    <i r="1">
      <x v="159"/>
    </i>
    <i r="1">
      <x v="165"/>
    </i>
    <i r="1">
      <x v="168"/>
    </i>
    <i r="1">
      <x v="169"/>
    </i>
    <i r="1">
      <x v="172"/>
    </i>
    <i r="1">
      <x v="178"/>
    </i>
    <i r="1">
      <x v="179"/>
    </i>
    <i r="1">
      <x v="181"/>
    </i>
    <i r="1">
      <x v="184"/>
    </i>
    <i r="1">
      <x v="185"/>
    </i>
    <i r="1">
      <x v="186"/>
    </i>
    <i r="1">
      <x v="190"/>
    </i>
    <i r="1">
      <x v="195"/>
    </i>
    <i r="1">
      <x v="201"/>
    </i>
    <i r="1">
      <x v="202"/>
    </i>
    <i r="1">
      <x v="203"/>
    </i>
    <i r="1">
      <x v="206"/>
    </i>
    <i r="1">
      <x v="208"/>
    </i>
    <i r="1">
      <x v="212"/>
    </i>
    <i r="1">
      <x v="216"/>
    </i>
    <i r="1">
      <x v="220"/>
    </i>
    <i r="1">
      <x v="221"/>
    </i>
    <i r="1">
      <x v="222"/>
    </i>
    <i r="1">
      <x v="223"/>
    </i>
    <i r="1">
      <x v="224"/>
    </i>
    <i r="1">
      <x v="225"/>
    </i>
    <i r="1">
      <x v="227"/>
    </i>
    <i r="1">
      <x v="228"/>
    </i>
    <i r="1">
      <x v="229"/>
    </i>
    <i r="1">
      <x v="232"/>
    </i>
    <i r="1">
      <x v="234"/>
    </i>
    <i r="1">
      <x v="237"/>
    </i>
    <i r="1">
      <x v="239"/>
    </i>
    <i r="1">
      <x v="240"/>
    </i>
    <i r="1">
      <x v="243"/>
    </i>
    <i r="1">
      <x v="245"/>
    </i>
    <i r="1">
      <x v="247"/>
    </i>
    <i r="1">
      <x v="248"/>
    </i>
    <i r="1">
      <x v="251"/>
    </i>
    <i r="1">
      <x v="252"/>
    </i>
    <i r="1">
      <x v="253"/>
    </i>
    <i r="1">
      <x v="254"/>
    </i>
    <i r="1">
      <x v="257"/>
    </i>
    <i r="1">
      <x v="261"/>
    </i>
    <i r="1">
      <x v="265"/>
    </i>
    <i r="1">
      <x v="269"/>
    </i>
    <i r="1">
      <x v="272"/>
    </i>
    <i r="1">
      <x v="275"/>
    </i>
    <i r="1">
      <x v="276"/>
    </i>
    <i r="1">
      <x v="278"/>
    </i>
    <i r="1">
      <x v="279"/>
    </i>
    <i r="1">
      <x v="281"/>
    </i>
    <i r="1">
      <x v="282"/>
    </i>
    <i r="1">
      <x v="283"/>
    </i>
    <i r="1">
      <x v="285"/>
    </i>
    <i r="1">
      <x v="286"/>
    </i>
    <i r="1">
      <x v="289"/>
    </i>
    <i r="1">
      <x v="292"/>
    </i>
    <i r="1">
      <x v="293"/>
    </i>
    <i r="1">
      <x v="296"/>
    </i>
    <i r="1">
      <x v="298"/>
    </i>
    <i r="1">
      <x v="300"/>
    </i>
    <i r="1">
      <x v="301"/>
    </i>
    <i r="1">
      <x v="302"/>
    </i>
    <i r="1">
      <x v="305"/>
    </i>
    <i r="1">
      <x v="309"/>
    </i>
    <i r="1">
      <x v="314"/>
    </i>
    <i r="1">
      <x v="316"/>
    </i>
    <i r="1">
      <x v="321"/>
    </i>
    <i r="1">
      <x v="322"/>
    </i>
    <i r="1">
      <x v="324"/>
    </i>
    <i r="1">
      <x v="325"/>
    </i>
    <i r="1">
      <x v="326"/>
    </i>
    <i r="1">
      <x v="329"/>
    </i>
    <i r="1">
      <x v="330"/>
    </i>
    <i r="1">
      <x v="335"/>
    </i>
    <i r="1">
      <x v="337"/>
    </i>
    <i t="grand">
      <x/>
    </i>
  </rowItems>
  <colItems count="1">
    <i/>
  </colItems>
  <dataFields count="1">
    <dataField name="Average of Watch_Hours" fld="11" subtotal="average" baseField="23" baseItem="0"/>
  </dataFields>
  <formats count="21">
    <format dxfId="49">
      <pivotArea type="all" dataOnly="0" outline="0" fieldPosition="0"/>
    </format>
    <format dxfId="48">
      <pivotArea outline="0" collapsedLevelsAreSubtotals="1" fieldPosition="0"/>
    </format>
    <format dxfId="47">
      <pivotArea field="31" type="button" dataOnly="0" labelOnly="1" outline="0" axis="axisRow" fieldPosition="0"/>
    </format>
    <format dxfId="46">
      <pivotArea dataOnly="0" labelOnly="1" fieldPosition="0">
        <references count="1">
          <reference field="31" count="0"/>
        </references>
      </pivotArea>
    </format>
    <format dxfId="45">
      <pivotArea dataOnly="0" labelOnly="1" grandRow="1" outline="0" fieldPosition="0"/>
    </format>
    <format dxfId="44">
      <pivotArea dataOnly="0" labelOnly="1" fieldPosition="0">
        <references count="2">
          <reference field="1" count="50">
            <x v="0"/>
            <x v="1"/>
            <x v="3"/>
            <x v="5"/>
            <x v="13"/>
            <x v="14"/>
            <x v="15"/>
            <x v="16"/>
            <x v="17"/>
            <x v="18"/>
            <x v="21"/>
            <x v="23"/>
            <x v="29"/>
            <x v="35"/>
            <x v="37"/>
            <x v="41"/>
            <x v="43"/>
            <x v="49"/>
            <x v="59"/>
            <x v="61"/>
            <x v="63"/>
            <x v="65"/>
            <x v="66"/>
            <x v="68"/>
            <x v="71"/>
            <x v="74"/>
            <x v="78"/>
            <x v="81"/>
            <x v="82"/>
            <x v="84"/>
            <x v="87"/>
            <x v="88"/>
            <x v="92"/>
            <x v="93"/>
            <x v="94"/>
            <x v="100"/>
            <x v="101"/>
            <x v="104"/>
            <x v="108"/>
            <x v="113"/>
            <x v="114"/>
            <x v="116"/>
            <x v="119"/>
            <x v="125"/>
            <x v="128"/>
            <x v="134"/>
            <x v="135"/>
            <x v="136"/>
            <x v="138"/>
            <x v="139"/>
          </reference>
          <reference field="31" count="1" selected="0">
            <x v="0"/>
          </reference>
        </references>
      </pivotArea>
    </format>
    <format dxfId="43">
      <pivotArea dataOnly="0" labelOnly="1" fieldPosition="0">
        <references count="2">
          <reference field="1" count="50">
            <x v="142"/>
            <x v="143"/>
            <x v="147"/>
            <x v="148"/>
            <x v="149"/>
            <x v="151"/>
            <x v="152"/>
            <x v="153"/>
            <x v="154"/>
            <x v="157"/>
            <x v="159"/>
            <x v="160"/>
            <x v="162"/>
            <x v="164"/>
            <x v="165"/>
            <x v="171"/>
            <x v="175"/>
            <x v="178"/>
            <x v="180"/>
            <x v="186"/>
            <x v="187"/>
            <x v="197"/>
            <x v="201"/>
            <x v="203"/>
            <x v="206"/>
            <x v="207"/>
            <x v="213"/>
            <x v="219"/>
            <x v="223"/>
            <x v="224"/>
            <x v="225"/>
            <x v="234"/>
            <x v="236"/>
            <x v="237"/>
            <x v="239"/>
            <x v="242"/>
            <x v="243"/>
            <x v="245"/>
            <x v="247"/>
            <x v="250"/>
            <x v="252"/>
            <x v="254"/>
            <x v="256"/>
            <x v="258"/>
            <x v="262"/>
            <x v="266"/>
            <x v="269"/>
            <x v="270"/>
            <x v="276"/>
            <x v="277"/>
          </reference>
          <reference field="31" count="1" selected="0">
            <x v="0"/>
          </reference>
        </references>
      </pivotArea>
    </format>
    <format dxfId="42">
      <pivotArea dataOnly="0" labelOnly="1" fieldPosition="0">
        <references count="2">
          <reference field="1" count="22">
            <x v="278"/>
            <x v="279"/>
            <x v="281"/>
            <x v="284"/>
            <x v="285"/>
            <x v="287"/>
            <x v="291"/>
            <x v="294"/>
            <x v="295"/>
            <x v="297"/>
            <x v="298"/>
            <x v="299"/>
            <x v="304"/>
            <x v="306"/>
            <x v="307"/>
            <x v="313"/>
            <x v="315"/>
            <x v="316"/>
            <x v="321"/>
            <x v="322"/>
            <x v="329"/>
            <x v="335"/>
          </reference>
          <reference field="31" count="1" selected="0">
            <x v="0"/>
          </reference>
        </references>
      </pivotArea>
    </format>
    <format dxfId="41">
      <pivotArea dataOnly="0" labelOnly="1" fieldPosition="0">
        <references count="2">
          <reference field="1" count="50">
            <x v="1"/>
            <x v="4"/>
            <x v="13"/>
            <x v="14"/>
            <x v="15"/>
            <x v="19"/>
            <x v="20"/>
            <x v="23"/>
            <x v="27"/>
            <x v="29"/>
            <x v="33"/>
            <x v="34"/>
            <x v="39"/>
            <x v="40"/>
            <x v="42"/>
            <x v="50"/>
            <x v="57"/>
            <x v="58"/>
            <x v="62"/>
            <x v="66"/>
            <x v="67"/>
            <x v="70"/>
            <x v="74"/>
            <x v="75"/>
            <x v="76"/>
            <x v="79"/>
            <x v="81"/>
            <x v="84"/>
            <x v="86"/>
            <x v="87"/>
            <x v="88"/>
            <x v="89"/>
            <x v="92"/>
            <x v="93"/>
            <x v="98"/>
            <x v="99"/>
            <x v="101"/>
            <x v="102"/>
            <x v="104"/>
            <x v="106"/>
            <x v="109"/>
            <x v="113"/>
            <x v="116"/>
            <x v="118"/>
            <x v="120"/>
            <x v="121"/>
            <x v="129"/>
            <x v="136"/>
            <x v="139"/>
            <x v="140"/>
          </reference>
          <reference field="31" count="1" selected="0">
            <x v="1"/>
          </reference>
        </references>
      </pivotArea>
    </format>
    <format dxfId="40">
      <pivotArea dataOnly="0" labelOnly="1" fieldPosition="0">
        <references count="2">
          <reference field="1" count="50">
            <x v="141"/>
            <x v="146"/>
            <x v="147"/>
            <x v="149"/>
            <x v="150"/>
            <x v="152"/>
            <x v="153"/>
            <x v="159"/>
            <x v="161"/>
            <x v="163"/>
            <x v="164"/>
            <x v="165"/>
            <x v="171"/>
            <x v="172"/>
            <x v="174"/>
            <x v="175"/>
            <x v="176"/>
            <x v="177"/>
            <x v="179"/>
            <x v="180"/>
            <x v="181"/>
            <x v="182"/>
            <x v="187"/>
            <x v="188"/>
            <x v="190"/>
            <x v="191"/>
            <x v="193"/>
            <x v="195"/>
            <x v="199"/>
            <x v="204"/>
            <x v="206"/>
            <x v="210"/>
            <x v="212"/>
            <x v="214"/>
            <x v="218"/>
            <x v="220"/>
            <x v="222"/>
            <x v="223"/>
            <x v="228"/>
            <x v="230"/>
            <x v="233"/>
            <x v="234"/>
            <x v="235"/>
            <x v="237"/>
            <x v="239"/>
            <x v="241"/>
            <x v="243"/>
            <x v="245"/>
            <x v="247"/>
            <x v="250"/>
          </reference>
          <reference field="31" count="1" selected="0">
            <x v="1"/>
          </reference>
        </references>
      </pivotArea>
    </format>
    <format dxfId="39">
      <pivotArea dataOnly="0" labelOnly="1" fieldPosition="0">
        <references count="2">
          <reference field="1" count="37">
            <x v="252"/>
            <x v="256"/>
            <x v="262"/>
            <x v="263"/>
            <x v="264"/>
            <x v="265"/>
            <x v="267"/>
            <x v="268"/>
            <x v="272"/>
            <x v="274"/>
            <x v="275"/>
            <x v="276"/>
            <x v="278"/>
            <x v="279"/>
            <x v="280"/>
            <x v="282"/>
            <x v="283"/>
            <x v="284"/>
            <x v="285"/>
            <x v="288"/>
            <x v="298"/>
            <x v="299"/>
            <x v="303"/>
            <x v="306"/>
            <x v="310"/>
            <x v="311"/>
            <x v="313"/>
            <x v="314"/>
            <x v="315"/>
            <x v="316"/>
            <x v="317"/>
            <x v="319"/>
            <x v="320"/>
            <x v="326"/>
            <x v="327"/>
            <x v="335"/>
            <x v="336"/>
          </reference>
          <reference field="31" count="1" selected="0">
            <x v="1"/>
          </reference>
        </references>
      </pivotArea>
    </format>
    <format dxfId="38">
      <pivotArea dataOnly="0" labelOnly="1" fieldPosition="0">
        <references count="2">
          <reference field="1" count="50">
            <x v="0"/>
            <x v="3"/>
            <x v="6"/>
            <x v="7"/>
            <x v="10"/>
            <x v="11"/>
            <x v="13"/>
            <x v="14"/>
            <x v="15"/>
            <x v="18"/>
            <x v="20"/>
            <x v="26"/>
            <x v="29"/>
            <x v="30"/>
            <x v="31"/>
            <x v="32"/>
            <x v="33"/>
            <x v="37"/>
            <x v="38"/>
            <x v="43"/>
            <x v="45"/>
            <x v="46"/>
            <x v="48"/>
            <x v="50"/>
            <x v="56"/>
            <x v="62"/>
            <x v="66"/>
            <x v="67"/>
            <x v="69"/>
            <x v="72"/>
            <x v="74"/>
            <x v="75"/>
            <x v="81"/>
            <x v="82"/>
            <x v="84"/>
            <x v="85"/>
            <x v="88"/>
            <x v="92"/>
            <x v="95"/>
            <x v="101"/>
            <x v="103"/>
            <x v="104"/>
            <x v="105"/>
            <x v="107"/>
            <x v="109"/>
            <x v="110"/>
            <x v="113"/>
            <x v="114"/>
            <x v="115"/>
            <x v="116"/>
          </reference>
          <reference field="31" count="1" selected="0">
            <x v="2"/>
          </reference>
        </references>
      </pivotArea>
    </format>
    <format dxfId="37">
      <pivotArea dataOnly="0" labelOnly="1" fieldPosition="0">
        <references count="2">
          <reference field="1" count="50">
            <x v="117"/>
            <x v="119"/>
            <x v="123"/>
            <x v="128"/>
            <x v="130"/>
            <x v="137"/>
            <x v="139"/>
            <x v="145"/>
            <x v="146"/>
            <x v="147"/>
            <x v="149"/>
            <x v="152"/>
            <x v="154"/>
            <x v="156"/>
            <x v="158"/>
            <x v="159"/>
            <x v="160"/>
            <x v="165"/>
            <x v="170"/>
            <x v="172"/>
            <x v="175"/>
            <x v="176"/>
            <x v="177"/>
            <x v="178"/>
            <x v="179"/>
            <x v="180"/>
            <x v="183"/>
            <x v="186"/>
            <x v="189"/>
            <x v="191"/>
            <x v="192"/>
            <x v="194"/>
            <x v="195"/>
            <x v="196"/>
            <x v="204"/>
            <x v="209"/>
            <x v="212"/>
            <x v="214"/>
            <x v="215"/>
            <x v="221"/>
            <x v="222"/>
            <x v="224"/>
            <x v="229"/>
            <x v="231"/>
            <x v="234"/>
            <x v="235"/>
            <x v="237"/>
            <x v="239"/>
            <x v="241"/>
            <x v="243"/>
          </reference>
          <reference field="31" count="1" selected="0">
            <x v="2"/>
          </reference>
        </references>
      </pivotArea>
    </format>
    <format dxfId="36">
      <pivotArea dataOnly="0" labelOnly="1" fieldPosition="0">
        <references count="2">
          <reference field="1" count="44">
            <x v="244"/>
            <x v="245"/>
            <x v="250"/>
            <x v="253"/>
            <x v="255"/>
            <x v="256"/>
            <x v="259"/>
            <x v="264"/>
            <x v="265"/>
            <x v="268"/>
            <x v="269"/>
            <x v="271"/>
            <x v="272"/>
            <x v="273"/>
            <x v="276"/>
            <x v="278"/>
            <x v="280"/>
            <x v="281"/>
            <x v="283"/>
            <x v="284"/>
            <x v="285"/>
            <x v="286"/>
            <x v="288"/>
            <x v="290"/>
            <x v="291"/>
            <x v="298"/>
            <x v="299"/>
            <x v="300"/>
            <x v="302"/>
            <x v="306"/>
            <x v="308"/>
            <x v="312"/>
            <x v="314"/>
            <x v="315"/>
            <x v="323"/>
            <x v="324"/>
            <x v="325"/>
            <x v="328"/>
            <x v="329"/>
            <x v="330"/>
            <x v="331"/>
            <x v="334"/>
            <x v="338"/>
            <x v="339"/>
          </reference>
          <reference field="31" count="1" selected="0">
            <x v="2"/>
          </reference>
        </references>
      </pivotArea>
    </format>
    <format dxfId="35">
      <pivotArea dataOnly="0" labelOnly="1" fieldPosition="0">
        <references count="2">
          <reference field="1" count="50">
            <x v="0"/>
            <x v="1"/>
            <x v="2"/>
            <x v="4"/>
            <x v="5"/>
            <x v="7"/>
            <x v="9"/>
            <x v="10"/>
            <x v="13"/>
            <x v="15"/>
            <x v="17"/>
            <x v="18"/>
            <x v="20"/>
            <x v="24"/>
            <x v="29"/>
            <x v="31"/>
            <x v="36"/>
            <x v="39"/>
            <x v="40"/>
            <x v="43"/>
            <x v="45"/>
            <x v="47"/>
            <x v="51"/>
            <x v="52"/>
            <x v="53"/>
            <x v="54"/>
            <x v="56"/>
            <x v="61"/>
            <x v="63"/>
            <x v="66"/>
            <x v="72"/>
            <x v="73"/>
            <x v="74"/>
            <x v="81"/>
            <x v="83"/>
            <x v="84"/>
            <x v="85"/>
            <x v="87"/>
            <x v="90"/>
            <x v="91"/>
            <x v="92"/>
            <x v="93"/>
            <x v="96"/>
            <x v="97"/>
            <x v="98"/>
            <x v="107"/>
            <x v="109"/>
            <x v="110"/>
            <x v="112"/>
            <x v="114"/>
          </reference>
          <reference field="31" count="1" selected="0">
            <x v="3"/>
          </reference>
        </references>
      </pivotArea>
    </format>
    <format dxfId="34">
      <pivotArea dataOnly="0" labelOnly="1" fieldPosition="0">
        <references count="2">
          <reference field="1" count="50">
            <x v="115"/>
            <x v="116"/>
            <x v="119"/>
            <x v="122"/>
            <x v="124"/>
            <x v="126"/>
            <x v="129"/>
            <x v="133"/>
            <x v="140"/>
            <x v="143"/>
            <x v="144"/>
            <x v="149"/>
            <x v="150"/>
            <x v="153"/>
            <x v="158"/>
            <x v="159"/>
            <x v="164"/>
            <x v="165"/>
            <x v="166"/>
            <x v="167"/>
            <x v="172"/>
            <x v="173"/>
            <x v="175"/>
            <x v="179"/>
            <x v="180"/>
            <x v="185"/>
            <x v="186"/>
            <x v="187"/>
            <x v="188"/>
            <x v="190"/>
            <x v="193"/>
            <x v="197"/>
            <x v="198"/>
            <x v="199"/>
            <x v="200"/>
            <x v="201"/>
            <x v="202"/>
            <x v="203"/>
            <x v="205"/>
            <x v="211"/>
            <x v="215"/>
            <x v="216"/>
            <x v="217"/>
            <x v="220"/>
            <x v="222"/>
            <x v="223"/>
            <x v="225"/>
            <x v="226"/>
            <x v="234"/>
            <x v="237"/>
          </reference>
          <reference field="31" count="1" selected="0">
            <x v="3"/>
          </reference>
        </references>
      </pivotArea>
    </format>
    <format dxfId="33">
      <pivotArea dataOnly="0" labelOnly="1" fieldPosition="0">
        <references count="2">
          <reference field="1" count="37">
            <x v="238"/>
            <x v="239"/>
            <x v="240"/>
            <x v="243"/>
            <x v="244"/>
            <x v="245"/>
            <x v="246"/>
            <x v="247"/>
            <x v="249"/>
            <x v="253"/>
            <x v="256"/>
            <x v="260"/>
            <x v="263"/>
            <x v="265"/>
            <x v="268"/>
            <x v="276"/>
            <x v="278"/>
            <x v="279"/>
            <x v="281"/>
            <x v="285"/>
            <x v="286"/>
            <x v="295"/>
            <x v="300"/>
            <x v="308"/>
            <x v="310"/>
            <x v="313"/>
            <x v="314"/>
            <x v="315"/>
            <x v="317"/>
            <x v="318"/>
            <x v="319"/>
            <x v="328"/>
            <x v="332"/>
            <x v="333"/>
            <x v="334"/>
            <x v="335"/>
            <x v="339"/>
          </reference>
          <reference field="31" count="1" selected="0">
            <x v="3"/>
          </reference>
        </references>
      </pivotArea>
    </format>
    <format dxfId="32">
      <pivotArea dataOnly="0" labelOnly="1" fieldPosition="0">
        <references count="2">
          <reference field="1" count="50">
            <x v="1"/>
            <x v="4"/>
            <x v="7"/>
            <x v="8"/>
            <x v="12"/>
            <x v="13"/>
            <x v="14"/>
            <x v="15"/>
            <x v="18"/>
            <x v="20"/>
            <x v="22"/>
            <x v="23"/>
            <x v="25"/>
            <x v="26"/>
            <x v="28"/>
            <x v="29"/>
            <x v="32"/>
            <x v="33"/>
            <x v="34"/>
            <x v="40"/>
            <x v="42"/>
            <x v="43"/>
            <x v="44"/>
            <x v="45"/>
            <x v="46"/>
            <x v="50"/>
            <x v="55"/>
            <x v="57"/>
            <x v="59"/>
            <x v="60"/>
            <x v="64"/>
            <x v="66"/>
            <x v="68"/>
            <x v="73"/>
            <x v="74"/>
            <x v="75"/>
            <x v="77"/>
            <x v="78"/>
            <x v="80"/>
            <x v="81"/>
            <x v="82"/>
            <x v="87"/>
            <x v="88"/>
            <x v="90"/>
            <x v="92"/>
            <x v="93"/>
            <x v="95"/>
            <x v="99"/>
            <x v="100"/>
            <x v="107"/>
          </reference>
          <reference field="31" count="1" selected="0">
            <x v="4"/>
          </reference>
        </references>
      </pivotArea>
    </format>
    <format dxfId="31">
      <pivotArea dataOnly="0" labelOnly="1" fieldPosition="0">
        <references count="2">
          <reference field="1" count="50">
            <x v="111"/>
            <x v="112"/>
            <x v="113"/>
            <x v="114"/>
            <x v="116"/>
            <x v="117"/>
            <x v="118"/>
            <x v="119"/>
            <x v="120"/>
            <x v="122"/>
            <x v="127"/>
            <x v="131"/>
            <x v="132"/>
            <x v="134"/>
            <x v="147"/>
            <x v="149"/>
            <x v="154"/>
            <x v="155"/>
            <x v="159"/>
            <x v="165"/>
            <x v="168"/>
            <x v="169"/>
            <x v="172"/>
            <x v="178"/>
            <x v="179"/>
            <x v="181"/>
            <x v="184"/>
            <x v="185"/>
            <x v="186"/>
            <x v="190"/>
            <x v="195"/>
            <x v="201"/>
            <x v="202"/>
            <x v="203"/>
            <x v="206"/>
            <x v="208"/>
            <x v="212"/>
            <x v="216"/>
            <x v="220"/>
            <x v="221"/>
            <x v="222"/>
            <x v="223"/>
            <x v="224"/>
            <x v="225"/>
            <x v="227"/>
            <x v="228"/>
            <x v="229"/>
            <x v="232"/>
            <x v="234"/>
            <x v="237"/>
          </reference>
          <reference field="31" count="1" selected="0">
            <x v="4"/>
          </reference>
        </references>
      </pivotArea>
    </format>
    <format dxfId="30">
      <pivotArea dataOnly="0" labelOnly="1" fieldPosition="0">
        <references count="2">
          <reference field="1" count="45">
            <x v="239"/>
            <x v="240"/>
            <x v="243"/>
            <x v="245"/>
            <x v="247"/>
            <x v="248"/>
            <x v="251"/>
            <x v="252"/>
            <x v="253"/>
            <x v="254"/>
            <x v="257"/>
            <x v="261"/>
            <x v="265"/>
            <x v="269"/>
            <x v="272"/>
            <x v="275"/>
            <x v="276"/>
            <x v="278"/>
            <x v="279"/>
            <x v="281"/>
            <x v="282"/>
            <x v="283"/>
            <x v="285"/>
            <x v="286"/>
            <x v="289"/>
            <x v="292"/>
            <x v="293"/>
            <x v="296"/>
            <x v="298"/>
            <x v="300"/>
            <x v="301"/>
            <x v="302"/>
            <x v="305"/>
            <x v="309"/>
            <x v="314"/>
            <x v="316"/>
            <x v="321"/>
            <x v="322"/>
            <x v="324"/>
            <x v="325"/>
            <x v="326"/>
            <x v="329"/>
            <x v="330"/>
            <x v="335"/>
            <x v="337"/>
          </reference>
          <reference field="31" count="1" selected="0">
            <x v="4"/>
          </reference>
        </references>
      </pivotArea>
    </format>
    <format dxfId="29">
      <pivotArea dataOnly="0" labelOnly="1" outline="0" axis="axisValues" fieldPosition="0"/>
    </format>
  </formats>
  <chartFormats count="3">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ECE261-0D43-402D-8F3D-2490A4ADC29C}" name="AVG. WH 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E3:F9" firstHeaderRow="1" firstDataRow="1" firstDataCol="1"/>
  <pivotFields count="33">
    <pivotField numFmtId="1" showAll="0"/>
    <pivotField showAll="0"/>
    <pivotField showAll="0"/>
    <pivotField showAll="0"/>
    <pivotField showAll="0"/>
    <pivotField showAll="0"/>
    <pivotField numFmtId="2" showAll="0"/>
    <pivotField showAll="0"/>
    <pivotField showAll="0"/>
    <pivotField numFmtId="166"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showAll="0"/>
    <pivotField axis="axisRow" showAll="0">
      <items count="6">
        <item x="2"/>
        <item x="1"/>
        <item x="0"/>
        <item x="3"/>
        <item x="4"/>
        <item t="default"/>
      </items>
    </pivotField>
    <pivotField showAll="0"/>
  </pivotFields>
  <rowFields count="1">
    <field x="31"/>
  </rowFields>
  <rowItems count="6">
    <i>
      <x/>
    </i>
    <i>
      <x v="1"/>
    </i>
    <i>
      <x v="2"/>
    </i>
    <i>
      <x v="3"/>
    </i>
    <i>
      <x v="4"/>
    </i>
    <i t="grand">
      <x/>
    </i>
  </rowItems>
  <colItems count="1">
    <i/>
  </colItems>
  <dataFields count="1">
    <dataField name="Average of Watch_Hours" fld="11" subtotal="average" baseField="24" baseItem="0" numFmtId="2"/>
  </dataFields>
  <formats count="6">
    <format dxfId="55">
      <pivotArea type="all" dataOnly="0" outline="0" fieldPosition="0"/>
    </format>
    <format dxfId="54">
      <pivotArea outline="0" collapsedLevelsAreSubtotals="1" fieldPosition="0"/>
    </format>
    <format dxfId="53">
      <pivotArea field="31" type="button" dataOnly="0" labelOnly="1" outline="0" axis="axisRow" fieldPosition="0"/>
    </format>
    <format dxfId="52">
      <pivotArea dataOnly="0" labelOnly="1" fieldPosition="0">
        <references count="1">
          <reference field="31" count="0"/>
        </references>
      </pivotArea>
    </format>
    <format dxfId="51">
      <pivotArea dataOnly="0" labelOnly="1" grandRow="1" outline="0" fieldPosition="0"/>
    </format>
    <format dxfId="50">
      <pivotArea dataOnly="0" labelOnly="1" outline="0" axis="axisValues" fieldPosition="0"/>
    </format>
  </formats>
  <chartFormats count="7">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31" count="1" selected="0">
            <x v="0"/>
          </reference>
        </references>
      </pivotArea>
    </chartFormat>
    <chartFormat chart="14" format="14">
      <pivotArea type="data" outline="0" fieldPosition="0">
        <references count="2">
          <reference field="4294967294" count="1" selected="0">
            <x v="0"/>
          </reference>
          <reference field="31" count="1" selected="0">
            <x v="1"/>
          </reference>
        </references>
      </pivotArea>
    </chartFormat>
    <chartFormat chart="14" format="15">
      <pivotArea type="data" outline="0" fieldPosition="0">
        <references count="2">
          <reference field="4294967294" count="1" selected="0">
            <x v="0"/>
          </reference>
          <reference field="31" count="1" selected="0">
            <x v="2"/>
          </reference>
        </references>
      </pivotArea>
    </chartFormat>
    <chartFormat chart="14" format="16">
      <pivotArea type="data" outline="0" fieldPosition="0">
        <references count="2">
          <reference field="4294967294" count="1" selected="0">
            <x v="0"/>
          </reference>
          <reference field="31" count="1" selected="0">
            <x v="3"/>
          </reference>
        </references>
      </pivotArea>
    </chartFormat>
    <chartFormat chart="14" format="17">
      <pivotArea type="data" outline="0" fieldPosition="0">
        <references count="2">
          <reference field="4294967294" count="1" selected="0">
            <x v="0"/>
          </reference>
          <reference field="31" count="1" selected="0">
            <x v="4"/>
          </reference>
        </references>
      </pivotArea>
    </chartFormat>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309BA6-8A17-458E-B5D7-25A09918224C}" name="Loyalty Point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Y7:Z28" firstHeaderRow="1" firstDataRow="1" firstDataCol="1"/>
  <pivotFields count="33">
    <pivotField dataField="1" numFmtId="1" showAll="0"/>
    <pivotField showAll="0"/>
    <pivotField showAll="0"/>
    <pivotField showAll="0"/>
    <pivotField showAll="0"/>
    <pivotField showAll="0"/>
    <pivotField numFmtId="2" showAll="0"/>
    <pivotField showAll="0"/>
    <pivotField showAll="0"/>
    <pivotField numFmtId="166"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axis="axisRow" showAll="0">
      <items count="6">
        <item x="2"/>
        <item x="1"/>
        <item x="0"/>
        <item x="3"/>
        <item x="4"/>
        <item t="default"/>
      </items>
    </pivotField>
    <pivotField showAll="0"/>
    <pivotField showAll="0"/>
    <pivotField showAll="0"/>
  </pivotFields>
  <rowFields count="2">
    <field x="29"/>
    <field x="10"/>
  </rowFields>
  <rowItems count="21">
    <i>
      <x/>
    </i>
    <i r="1">
      <x/>
    </i>
    <i r="1">
      <x v="1"/>
    </i>
    <i r="1">
      <x v="2"/>
    </i>
    <i>
      <x v="1"/>
    </i>
    <i r="1">
      <x/>
    </i>
    <i r="1">
      <x v="1"/>
    </i>
    <i r="1">
      <x v="2"/>
    </i>
    <i>
      <x v="2"/>
    </i>
    <i r="1">
      <x/>
    </i>
    <i r="1">
      <x v="1"/>
    </i>
    <i r="1">
      <x v="2"/>
    </i>
    <i>
      <x v="3"/>
    </i>
    <i r="1">
      <x/>
    </i>
    <i r="1">
      <x v="1"/>
    </i>
    <i r="1">
      <x v="2"/>
    </i>
    <i>
      <x v="4"/>
    </i>
    <i r="1">
      <x/>
    </i>
    <i r="1">
      <x v="1"/>
    </i>
    <i r="1">
      <x v="2"/>
    </i>
    <i t="grand">
      <x/>
    </i>
  </rowItems>
  <colItems count="1">
    <i/>
  </colItems>
  <dataFields count="1">
    <dataField name="Count of User_ID" fld="0" subtotal="count" baseField="23" baseItem="0"/>
  </dataFields>
  <formats count="11">
    <format dxfId="66">
      <pivotArea type="all" dataOnly="0" outline="0" fieldPosition="0"/>
    </format>
    <format dxfId="65">
      <pivotArea outline="0" collapsedLevelsAreSubtotals="1" fieldPosition="0"/>
    </format>
    <format dxfId="64">
      <pivotArea field="29" type="button" dataOnly="0" labelOnly="1" outline="0" axis="axisRow" fieldPosition="0"/>
    </format>
    <format dxfId="63">
      <pivotArea dataOnly="0" labelOnly="1" fieldPosition="0">
        <references count="1">
          <reference field="29" count="0"/>
        </references>
      </pivotArea>
    </format>
    <format dxfId="62">
      <pivotArea dataOnly="0" labelOnly="1" grandRow="1" outline="0" fieldPosition="0"/>
    </format>
    <format dxfId="61">
      <pivotArea dataOnly="0" labelOnly="1" fieldPosition="0">
        <references count="2">
          <reference field="10" count="0"/>
          <reference field="29" count="1" selected="0">
            <x v="0"/>
          </reference>
        </references>
      </pivotArea>
    </format>
    <format dxfId="60">
      <pivotArea dataOnly="0" labelOnly="1" fieldPosition="0">
        <references count="2">
          <reference field="10" count="0"/>
          <reference field="29" count="1" selected="0">
            <x v="1"/>
          </reference>
        </references>
      </pivotArea>
    </format>
    <format dxfId="59">
      <pivotArea dataOnly="0" labelOnly="1" fieldPosition="0">
        <references count="2">
          <reference field="10" count="0"/>
          <reference field="29" count="1" selected="0">
            <x v="2"/>
          </reference>
        </references>
      </pivotArea>
    </format>
    <format dxfId="58">
      <pivotArea dataOnly="0" labelOnly="1" fieldPosition="0">
        <references count="2">
          <reference field="10" count="0"/>
          <reference field="29" count="1" selected="0">
            <x v="3"/>
          </reference>
        </references>
      </pivotArea>
    </format>
    <format dxfId="57">
      <pivotArea dataOnly="0" labelOnly="1" fieldPosition="0">
        <references count="2">
          <reference field="10" count="0"/>
          <reference field="29" count="1" selected="0">
            <x v="4"/>
          </reference>
        </references>
      </pivotArea>
    </format>
    <format dxfId="56">
      <pivotArea dataOnly="0" labelOnly="1" outline="0" axis="axisValues" fieldPosition="0"/>
    </format>
  </formats>
  <chartFormats count="13">
    <chartFormat chart="35" format="25" series="1">
      <pivotArea type="data" outline="0" fieldPosition="0">
        <references count="1">
          <reference field="4294967294" count="1" selected="0">
            <x v="0"/>
          </reference>
        </references>
      </pivotArea>
    </chartFormat>
    <chartFormat chart="35" format="26">
      <pivotArea type="data" outline="0" fieldPosition="0">
        <references count="3">
          <reference field="4294967294" count="1" selected="0">
            <x v="0"/>
          </reference>
          <reference field="10" count="1" selected="0">
            <x v="0"/>
          </reference>
          <reference field="29" count="1" selected="0">
            <x v="0"/>
          </reference>
        </references>
      </pivotArea>
    </chartFormat>
    <chartFormat chart="35" format="27">
      <pivotArea type="data" outline="0" fieldPosition="0">
        <references count="3">
          <reference field="4294967294" count="1" selected="0">
            <x v="0"/>
          </reference>
          <reference field="10" count="1" selected="0">
            <x v="1"/>
          </reference>
          <reference field="29" count="1" selected="0">
            <x v="0"/>
          </reference>
        </references>
      </pivotArea>
    </chartFormat>
    <chartFormat chart="35" format="28">
      <pivotArea type="data" outline="0" fieldPosition="0">
        <references count="3">
          <reference field="4294967294" count="1" selected="0">
            <x v="0"/>
          </reference>
          <reference field="10" count="1" selected="0">
            <x v="2"/>
          </reference>
          <reference field="29" count="1" selected="0">
            <x v="0"/>
          </reference>
        </references>
      </pivotArea>
    </chartFormat>
    <chartFormat chart="35" format="29">
      <pivotArea type="data" outline="0" fieldPosition="0">
        <references count="3">
          <reference field="4294967294" count="1" selected="0">
            <x v="0"/>
          </reference>
          <reference field="10" count="1" selected="0">
            <x v="0"/>
          </reference>
          <reference field="29" count="1" selected="0">
            <x v="1"/>
          </reference>
        </references>
      </pivotArea>
    </chartFormat>
    <chartFormat chart="35" format="30">
      <pivotArea type="data" outline="0" fieldPosition="0">
        <references count="3">
          <reference field="4294967294" count="1" selected="0">
            <x v="0"/>
          </reference>
          <reference field="10" count="1" selected="0">
            <x v="1"/>
          </reference>
          <reference field="29" count="1" selected="0">
            <x v="1"/>
          </reference>
        </references>
      </pivotArea>
    </chartFormat>
    <chartFormat chart="35" format="31">
      <pivotArea type="data" outline="0" fieldPosition="0">
        <references count="3">
          <reference field="4294967294" count="1" selected="0">
            <x v="0"/>
          </reference>
          <reference field="10" count="1" selected="0">
            <x v="2"/>
          </reference>
          <reference field="29" count="1" selected="0">
            <x v="1"/>
          </reference>
        </references>
      </pivotArea>
    </chartFormat>
    <chartFormat chart="35" format="32">
      <pivotArea type="data" outline="0" fieldPosition="0">
        <references count="3">
          <reference field="4294967294" count="1" selected="0">
            <x v="0"/>
          </reference>
          <reference field="10" count="1" selected="0">
            <x v="0"/>
          </reference>
          <reference field="29" count="1" selected="0">
            <x v="2"/>
          </reference>
        </references>
      </pivotArea>
    </chartFormat>
    <chartFormat chart="35" format="33">
      <pivotArea type="data" outline="0" fieldPosition="0">
        <references count="3">
          <reference field="4294967294" count="1" selected="0">
            <x v="0"/>
          </reference>
          <reference field="10" count="1" selected="0">
            <x v="2"/>
          </reference>
          <reference field="29" count="1" selected="0">
            <x v="2"/>
          </reference>
        </references>
      </pivotArea>
    </chartFormat>
    <chartFormat chart="35" format="34">
      <pivotArea type="data" outline="0" fieldPosition="0">
        <references count="3">
          <reference field="4294967294" count="1" selected="0">
            <x v="0"/>
          </reference>
          <reference field="10" count="1" selected="0">
            <x v="1"/>
          </reference>
          <reference field="29" count="1" selected="0">
            <x v="3"/>
          </reference>
        </references>
      </pivotArea>
    </chartFormat>
    <chartFormat chart="35" format="35">
      <pivotArea type="data" outline="0" fieldPosition="0">
        <references count="3">
          <reference field="4294967294" count="1" selected="0">
            <x v="0"/>
          </reference>
          <reference field="10" count="1" selected="0">
            <x v="2"/>
          </reference>
          <reference field="29" count="1" selected="0">
            <x v="3"/>
          </reference>
        </references>
      </pivotArea>
    </chartFormat>
    <chartFormat chart="35" format="36">
      <pivotArea type="data" outline="0" fieldPosition="0">
        <references count="3">
          <reference field="4294967294" count="1" selected="0">
            <x v="0"/>
          </reference>
          <reference field="10" count="1" selected="0">
            <x v="0"/>
          </reference>
          <reference field="29" count="1" selected="0">
            <x v="4"/>
          </reference>
        </references>
      </pivotArea>
    </chartFormat>
    <chartFormat chart="35" format="37">
      <pivotArea type="data" outline="0" fieldPosition="0">
        <references count="3">
          <reference field="4294967294" count="1" selected="0">
            <x v="0"/>
          </reference>
          <reference field="10" count="1" selected="0">
            <x v="1"/>
          </reference>
          <reference field="2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5EC30D-E47A-4A5B-A2DC-38E8DAE6DBBD}" name="Download Adop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Y30:Z47" firstHeaderRow="1" firstDataRow="1" firstDataCol="1"/>
  <pivotFields count="33">
    <pivotField dataField="1" numFmtId="1" showAll="0"/>
    <pivotField showAll="0"/>
    <pivotField showAll="0"/>
    <pivotField showAll="0"/>
    <pivotField showAll="0"/>
    <pivotField showAll="0"/>
    <pivotField numFmtId="2" showAll="0"/>
    <pivotField showAll="0"/>
    <pivotField showAll="0"/>
    <pivotField numFmtId="166"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showAll="0"/>
    <pivotField axis="axisRow" showAll="0" includeNewItemsInFilter="1">
      <items count="3">
        <item x="0"/>
        <item x="1"/>
        <item t="default"/>
      </items>
    </pivotField>
    <pivotField showAll="0"/>
    <pivotField numFmtId="167" showAll="0"/>
    <pivotField showAll="0"/>
    <pivotField showAll="0"/>
    <pivotField showAll="0"/>
    <pivotField showAll="0"/>
  </pivotFields>
  <rowFields count="2">
    <field x="26"/>
    <field x="19"/>
  </rowFields>
  <rowItems count="17">
    <i>
      <x/>
    </i>
    <i r="1">
      <x/>
    </i>
    <i r="1">
      <x v="1"/>
    </i>
    <i r="1">
      <x v="2"/>
    </i>
    <i r="1">
      <x v="3"/>
    </i>
    <i r="1">
      <x v="4"/>
    </i>
    <i r="1">
      <x v="5"/>
    </i>
    <i r="1">
      <x v="6"/>
    </i>
    <i>
      <x v="1"/>
    </i>
    <i r="1">
      <x/>
    </i>
    <i r="1">
      <x v="1"/>
    </i>
    <i r="1">
      <x v="2"/>
    </i>
    <i r="1">
      <x v="3"/>
    </i>
    <i r="1">
      <x v="4"/>
    </i>
    <i r="1">
      <x v="5"/>
    </i>
    <i r="1">
      <x v="6"/>
    </i>
    <i t="grand">
      <x/>
    </i>
  </rowItems>
  <colItems count="1">
    <i/>
  </colItems>
  <dataFields count="1">
    <dataField name="Count of User_ID" fld="0" subtotal="count" baseField="21" baseItem="0" numFmtId="1"/>
  </dataFields>
  <formats count="8">
    <format dxfId="74">
      <pivotArea type="all" dataOnly="0" outline="0" fieldPosition="0"/>
    </format>
    <format dxfId="73">
      <pivotArea outline="0" collapsedLevelsAreSubtotals="1" fieldPosition="0"/>
    </format>
    <format dxfId="72">
      <pivotArea field="26" type="button" dataOnly="0" labelOnly="1" outline="0" axis="axisRow" fieldPosition="0"/>
    </format>
    <format dxfId="71">
      <pivotArea dataOnly="0" labelOnly="1" fieldPosition="0">
        <references count="1">
          <reference field="26" count="0"/>
        </references>
      </pivotArea>
    </format>
    <format dxfId="70">
      <pivotArea dataOnly="0" labelOnly="1" grandRow="1" outline="0" fieldPosition="0"/>
    </format>
    <format dxfId="69">
      <pivotArea dataOnly="0" labelOnly="1" fieldPosition="0">
        <references count="2">
          <reference field="19" count="0"/>
          <reference field="26" count="1" selected="0">
            <x v="0"/>
          </reference>
        </references>
      </pivotArea>
    </format>
    <format dxfId="68">
      <pivotArea dataOnly="0" labelOnly="1" fieldPosition="0">
        <references count="2">
          <reference field="19" count="0"/>
          <reference field="26" count="1" selected="0">
            <x v="1"/>
          </reference>
        </references>
      </pivotArea>
    </format>
    <format dxfId="67">
      <pivotArea dataOnly="0" labelOnly="1" outline="0" axis="axisValues" fieldPosition="0"/>
    </format>
  </formats>
  <chartFormats count="1">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0A50C9-E9CA-40B8-BA39-3E51E28D0095}" name="Pref. Genre Typ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O3:W10" firstHeaderRow="1" firstDataRow="2" firstDataCol="1"/>
  <pivotFields count="33">
    <pivotField dataField="1" numFmtId="1" showAll="0"/>
    <pivotField showAll="0"/>
    <pivotField showAll="0"/>
    <pivotField showAll="0"/>
    <pivotField showAll="0"/>
    <pivotField showAll="0"/>
    <pivotField numFmtId="2" showAll="0"/>
    <pivotField showAll="0"/>
    <pivotField showAll="0"/>
    <pivotField numFmtId="166" showAll="0"/>
    <pivotField showAll="0"/>
    <pivotField showAll="0"/>
    <pivotField axis="axisCol"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showAll="0"/>
    <pivotField axis="axisRow" showAll="0">
      <items count="6">
        <item x="2"/>
        <item x="1"/>
        <item x="0"/>
        <item x="3"/>
        <item x="4"/>
        <item t="default"/>
      </items>
    </pivotField>
    <pivotField showAll="0"/>
  </pivotFields>
  <rowFields count="1">
    <field x="31"/>
  </rowFields>
  <rowItems count="6">
    <i>
      <x/>
    </i>
    <i>
      <x v="1"/>
    </i>
    <i>
      <x v="2"/>
    </i>
    <i>
      <x v="3"/>
    </i>
    <i>
      <x v="4"/>
    </i>
    <i t="grand">
      <x/>
    </i>
  </rowItems>
  <colFields count="1">
    <field x="12"/>
  </colFields>
  <colItems count="8">
    <i>
      <x/>
    </i>
    <i>
      <x v="1"/>
    </i>
    <i>
      <x v="2"/>
    </i>
    <i>
      <x v="3"/>
    </i>
    <i>
      <x v="4"/>
    </i>
    <i>
      <x v="5"/>
    </i>
    <i>
      <x v="6"/>
    </i>
    <i t="grand">
      <x/>
    </i>
  </colItems>
  <dataFields count="1">
    <dataField name="Count of User_ID" fld="0" subtotal="count" baseField="24" baseItem="0"/>
  </dataFields>
  <formats count="10">
    <format dxfId="84">
      <pivotArea type="all" dataOnly="0" outline="0" fieldPosition="0"/>
    </format>
    <format dxfId="83">
      <pivotArea outline="0" collapsedLevelsAreSubtotals="1" fieldPosition="0"/>
    </format>
    <format dxfId="82">
      <pivotArea type="origin" dataOnly="0" labelOnly="1" outline="0" fieldPosition="0"/>
    </format>
    <format dxfId="81">
      <pivotArea field="12" type="button" dataOnly="0" labelOnly="1" outline="0" axis="axisCol" fieldPosition="0"/>
    </format>
    <format dxfId="80">
      <pivotArea type="topRight" dataOnly="0" labelOnly="1" outline="0" fieldPosition="0"/>
    </format>
    <format dxfId="79">
      <pivotArea field="31" type="button" dataOnly="0" labelOnly="1" outline="0" axis="axisRow" fieldPosition="0"/>
    </format>
    <format dxfId="78">
      <pivotArea dataOnly="0" labelOnly="1" fieldPosition="0">
        <references count="1">
          <reference field="31" count="0"/>
        </references>
      </pivotArea>
    </format>
    <format dxfId="77">
      <pivotArea dataOnly="0" labelOnly="1" grandRow="1" outline="0" fieldPosition="0"/>
    </format>
    <format dxfId="76">
      <pivotArea dataOnly="0" labelOnly="1" fieldPosition="0">
        <references count="1">
          <reference field="12" count="0"/>
        </references>
      </pivotArea>
    </format>
    <format dxfId="75">
      <pivotArea dataOnly="0" labelOnly="1" grandCol="1" outline="0" fieldPosition="0"/>
    </format>
  </formats>
  <conditionalFormats count="1">
    <conditionalFormat priority="10">
      <pivotAreas count="1">
        <pivotArea type="data" collapsedLevelsAreSubtotals="1" fieldPosition="0">
          <references count="3">
            <reference field="4294967294" count="1" selected="0">
              <x v="0"/>
            </reference>
            <reference field="12" count="7" selected="0">
              <x v="0"/>
              <x v="1"/>
              <x v="2"/>
              <x v="3"/>
              <x v="4"/>
              <x v="5"/>
              <x v="6"/>
            </reference>
            <reference field="31" count="5">
              <x v="0"/>
              <x v="1"/>
              <x v="2"/>
              <x v="3"/>
              <x v="4"/>
            </reference>
          </references>
        </pivotArea>
      </pivotAreas>
    </conditionalFormat>
  </conditionalFormats>
  <chartFormats count="7">
    <chartFormat chart="38" format="14" series="1">
      <pivotArea type="data" outline="0" fieldPosition="0">
        <references count="2">
          <reference field="4294967294" count="1" selected="0">
            <x v="0"/>
          </reference>
          <reference field="12" count="1" selected="0">
            <x v="0"/>
          </reference>
        </references>
      </pivotArea>
    </chartFormat>
    <chartFormat chart="38" format="15" series="1">
      <pivotArea type="data" outline="0" fieldPosition="0">
        <references count="2">
          <reference field="4294967294" count="1" selected="0">
            <x v="0"/>
          </reference>
          <reference field="12" count="1" selected="0">
            <x v="1"/>
          </reference>
        </references>
      </pivotArea>
    </chartFormat>
    <chartFormat chart="38" format="16" series="1">
      <pivotArea type="data" outline="0" fieldPosition="0">
        <references count="2">
          <reference field="4294967294" count="1" selected="0">
            <x v="0"/>
          </reference>
          <reference field="12" count="1" selected="0">
            <x v="2"/>
          </reference>
        </references>
      </pivotArea>
    </chartFormat>
    <chartFormat chart="38" format="17" series="1">
      <pivotArea type="data" outline="0" fieldPosition="0">
        <references count="2">
          <reference field="4294967294" count="1" selected="0">
            <x v="0"/>
          </reference>
          <reference field="12" count="1" selected="0">
            <x v="3"/>
          </reference>
        </references>
      </pivotArea>
    </chartFormat>
    <chartFormat chart="38" format="18" series="1">
      <pivotArea type="data" outline="0" fieldPosition="0">
        <references count="2">
          <reference field="4294967294" count="1" selected="0">
            <x v="0"/>
          </reference>
          <reference field="12" count="1" selected="0">
            <x v="4"/>
          </reference>
        </references>
      </pivotArea>
    </chartFormat>
    <chartFormat chart="38" format="19" series="1">
      <pivotArea type="data" outline="0" fieldPosition="0">
        <references count="2">
          <reference field="4294967294" count="1" selected="0">
            <x v="0"/>
          </reference>
          <reference field="12" count="1" selected="0">
            <x v="5"/>
          </reference>
        </references>
      </pivotArea>
    </chartFormat>
    <chartFormat chart="38" format="20" series="1">
      <pivotArea type="data" outline="0" fieldPosition="0">
        <references count="2">
          <reference field="4294967294" count="1" selected="0">
            <x v="0"/>
          </reference>
          <reference field="1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BB885A-D20C-478C-9776-0DE2008DE4BF}" name="MEMB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Y3:Z5" firstHeaderRow="1" firstDataRow="1" firstDataCol="1"/>
  <pivotFields count="33">
    <pivotField dataField="1" numFmtId="1" showAll="0"/>
    <pivotField showAll="0"/>
    <pivotField showAll="0"/>
    <pivotField showAll="0"/>
    <pivotField showAll="0"/>
    <pivotField showAll="0"/>
    <pivotField numFmtId="2" showAll="0"/>
    <pivotField showAll="0"/>
    <pivotField showAll="0"/>
    <pivotField numFmtId="166"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numFmtId="167" showAll="0"/>
    <pivotField showAll="0"/>
    <pivotField showAll="0"/>
    <pivotField showAll="0"/>
    <pivotField showAll="0"/>
  </pivotFields>
  <rowFields count="1">
    <field x="27"/>
  </rowFields>
  <rowItems count="2">
    <i>
      <x/>
    </i>
    <i t="grand">
      <x/>
    </i>
  </rowItems>
  <colItems count="1">
    <i/>
  </colItems>
  <dataFields count="1">
    <dataField name="Count of User_ID" fld="0" subtotal="count" baseField="21" baseItem="0"/>
  </dataFields>
  <formats count="6">
    <format dxfId="90">
      <pivotArea type="all" dataOnly="0" outline="0" fieldPosition="0"/>
    </format>
    <format dxfId="89">
      <pivotArea outline="0" collapsedLevelsAreSubtotals="1" fieldPosition="0"/>
    </format>
    <format dxfId="88">
      <pivotArea field="27" type="button" dataOnly="0" labelOnly="1" outline="0" axis="axisRow" fieldPosition="0"/>
    </format>
    <format dxfId="87">
      <pivotArea dataOnly="0" labelOnly="1" fieldPosition="0">
        <references count="1">
          <reference field="27" count="0"/>
        </references>
      </pivotArea>
    </format>
    <format dxfId="86">
      <pivotArea dataOnly="0" labelOnly="1" grandRow="1" outline="0" fieldPosition="0"/>
    </format>
    <format dxfId="85">
      <pivotArea dataOnly="0" labelOnly="1" outline="0" axis="axisValues" fieldPosition="0"/>
    </format>
  </formats>
  <chartFormats count="2">
    <chartFormat chart="33" format="4" series="1">
      <pivotArea type="data" outline="0" fieldPosition="0">
        <references count="1">
          <reference field="4294967294" count="1" selected="0">
            <x v="0"/>
          </reference>
        </references>
      </pivotArea>
    </chartFormat>
    <chartFormat chart="33" format="5">
      <pivotArea type="data" outline="0" fieldPosition="0">
        <references count="2">
          <reference field="4294967294" count="1" selected="0">
            <x v="0"/>
          </reference>
          <reference field="2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AFE386-C477-41E7-B7CB-DC5CC7D586DE}" name="MV. AND SER. 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H11:J1702" firstHeaderRow="0" firstDataRow="1" firstDataCol="1"/>
  <pivotFields count="33">
    <pivotField axis="axisRow" numFmtId="1" showAll="0">
      <items count="1001">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t="default"/>
      </items>
    </pivotField>
    <pivotField axis="axisRow" showAll="0">
      <items count="341">
        <item x="97"/>
        <item x="90"/>
        <item x="276"/>
        <item x="268"/>
        <item x="136"/>
        <item x="102"/>
        <item x="337"/>
        <item x="167"/>
        <item x="204"/>
        <item x="194"/>
        <item x="310"/>
        <item x="325"/>
        <item x="221"/>
        <item x="119"/>
        <item x="0"/>
        <item x="26"/>
        <item x="271"/>
        <item x="163"/>
        <item x="125"/>
        <item x="251"/>
        <item x="141"/>
        <item x="198"/>
        <item x="285"/>
        <item x="153"/>
        <item x="201"/>
        <item x="21"/>
        <item x="98"/>
        <item x="257"/>
        <item x="28"/>
        <item x="38"/>
        <item x="233"/>
        <item x="45"/>
        <item x="112"/>
        <item x="301"/>
        <item x="193"/>
        <item x="192"/>
        <item x="118"/>
        <item x="224"/>
        <item x="258"/>
        <item x="149"/>
        <item x="126"/>
        <item x="313"/>
        <item x="99"/>
        <item x="152"/>
        <item x="148"/>
        <item x="25"/>
        <item x="242"/>
        <item x="280"/>
        <item x="124"/>
        <item x="244"/>
        <item x="252"/>
        <item x="211"/>
        <item x="240"/>
        <item x="278"/>
        <item x="222"/>
        <item x="100"/>
        <item x="96"/>
        <item x="22"/>
        <item x="300"/>
        <item x="107"/>
        <item x="155"/>
        <item x="109"/>
        <item x="16"/>
        <item x="129"/>
        <item x="131"/>
        <item x="322"/>
        <item x="17"/>
        <item x="217"/>
        <item x="14"/>
        <item x="64"/>
        <item x="139"/>
        <item x="311"/>
        <item x="174"/>
        <item x="56"/>
        <item x="114"/>
        <item x="186"/>
        <item x="299"/>
        <item x="230"/>
        <item x="297"/>
        <item x="3"/>
        <item x="239"/>
        <item x="70"/>
        <item x="180"/>
        <item x="111"/>
        <item x="23"/>
        <item x="93"/>
        <item x="215"/>
        <item x="105"/>
        <item x="135"/>
        <item x="175"/>
        <item x="172"/>
        <item x="191"/>
        <item x="59"/>
        <item x="121"/>
        <item x="309"/>
        <item x="223"/>
        <item x="108"/>
        <item x="101"/>
        <item x="83"/>
        <item x="35"/>
        <item x="232"/>
        <item x="24"/>
        <item x="150"/>
        <item x="256"/>
        <item x="173"/>
        <item x="318"/>
        <item x="261"/>
        <item x="62"/>
        <item x="296"/>
        <item x="110"/>
        <item x="247"/>
        <item x="82"/>
        <item x="316"/>
        <item x="42"/>
        <item x="57"/>
        <item x="147"/>
        <item x="151"/>
        <item x="260"/>
        <item x="265"/>
        <item x="92"/>
        <item x="177"/>
        <item x="275"/>
        <item x="202"/>
        <item x="11"/>
        <item x="142"/>
        <item x="189"/>
        <item x="87"/>
        <item x="226"/>
        <item x="68"/>
        <item x="187"/>
        <item x="327"/>
        <item x="60"/>
        <item x="295"/>
        <item x="292"/>
        <item x="319"/>
        <item x="339"/>
        <item x="94"/>
        <item x="205"/>
        <item x="277"/>
        <item x="248"/>
        <item x="287"/>
        <item x="190"/>
        <item x="335"/>
        <item x="128"/>
        <item x="229"/>
        <item x="288"/>
        <item x="308"/>
        <item x="106"/>
        <item x="146"/>
        <item x="46"/>
        <item x="4"/>
        <item x="235"/>
        <item x="176"/>
        <item x="216"/>
        <item x="290"/>
        <item x="81"/>
        <item x="130"/>
        <item x="282"/>
        <item x="209"/>
        <item x="13"/>
        <item x="332"/>
        <item x="51"/>
        <item x="255"/>
        <item x="241"/>
        <item x="89"/>
        <item x="40"/>
        <item x="161"/>
        <item x="162"/>
        <item x="267"/>
        <item x="225"/>
        <item x="272"/>
        <item x="179"/>
        <item x="84"/>
        <item x="253"/>
        <item x="160"/>
        <item x="58"/>
        <item x="291"/>
        <item x="181"/>
        <item x="69"/>
        <item x="133"/>
        <item x="30"/>
        <item x="86"/>
        <item x="208"/>
        <item x="34"/>
        <item x="289"/>
        <item x="145"/>
        <item x="78"/>
        <item x="273"/>
        <item x="200"/>
        <item x="76"/>
        <item x="72"/>
        <item x="113"/>
        <item x="15"/>
        <item x="143"/>
        <item x="305"/>
        <item x="75"/>
        <item x="266"/>
        <item x="284"/>
        <item x="259"/>
        <item x="123"/>
        <item x="39"/>
        <item x="65"/>
        <item x="71"/>
        <item x="27"/>
        <item x="274"/>
        <item x="330"/>
        <item x="61"/>
        <item x="231"/>
        <item x="218"/>
        <item x="294"/>
        <item x="336"/>
        <item x="49"/>
        <item x="196"/>
        <item x="331"/>
        <item x="29"/>
        <item x="134"/>
        <item x="74"/>
        <item x="333"/>
        <item x="317"/>
        <item x="55"/>
        <item x="9"/>
        <item x="312"/>
        <item x="188"/>
        <item x="43"/>
        <item x="50"/>
        <item x="73"/>
        <item x="220"/>
        <item x="197"/>
        <item x="168"/>
        <item x="77"/>
        <item x="254"/>
        <item x="238"/>
        <item x="249"/>
        <item x="323"/>
        <item x="20"/>
        <item x="115"/>
        <item x="314"/>
        <item x="5"/>
        <item x="324"/>
        <item x="37"/>
        <item x="12"/>
        <item x="31"/>
        <item x="210"/>
        <item x="91"/>
        <item x="293"/>
        <item x="47"/>
        <item x="315"/>
        <item x="138"/>
        <item x="269"/>
        <item x="48"/>
        <item x="44"/>
        <item x="144"/>
        <item x="36"/>
        <item x="66"/>
        <item x="10"/>
        <item x="286"/>
        <item x="63"/>
        <item x="328"/>
        <item x="236"/>
        <item x="304"/>
        <item x="7"/>
        <item x="262"/>
        <item x="234"/>
        <item x="8"/>
        <item x="1"/>
        <item x="122"/>
        <item x="303"/>
        <item x="41"/>
        <item x="178"/>
        <item x="183"/>
        <item x="156"/>
        <item x="137"/>
        <item x="85"/>
        <item x="228"/>
        <item x="169"/>
        <item x="171"/>
        <item x="158"/>
        <item x="206"/>
        <item x="2"/>
        <item x="103"/>
        <item x="53"/>
        <item x="88"/>
        <item x="246"/>
        <item x="166"/>
        <item x="164"/>
        <item x="95"/>
        <item x="52"/>
        <item x="279"/>
        <item x="306"/>
        <item x="321"/>
        <item x="212"/>
        <item x="140"/>
        <item x="264"/>
        <item x="270"/>
        <item x="338"/>
        <item x="203"/>
        <item x="329"/>
        <item x="281"/>
        <item x="32"/>
        <item x="120"/>
        <item x="127"/>
        <item x="80"/>
        <item x="79"/>
        <item x="307"/>
        <item x="320"/>
        <item x="132"/>
        <item x="165"/>
        <item x="298"/>
        <item x="116"/>
        <item x="33"/>
        <item x="219"/>
        <item x="67"/>
        <item x="6"/>
        <item x="243"/>
        <item x="19"/>
        <item x="199"/>
        <item x="184"/>
        <item x="263"/>
        <item x="213"/>
        <item x="104"/>
        <item x="334"/>
        <item x="250"/>
        <item x="227"/>
        <item x="214"/>
        <item x="207"/>
        <item x="159"/>
        <item x="154"/>
        <item x="195"/>
        <item x="117"/>
        <item x="157"/>
        <item x="182"/>
        <item x="185"/>
        <item x="245"/>
        <item x="170"/>
        <item x="237"/>
        <item x="18"/>
        <item x="283"/>
        <item x="302"/>
        <item x="326"/>
        <item x="54"/>
        <item t="default"/>
      </items>
    </pivotField>
    <pivotField showAll="0"/>
    <pivotField showAll="0"/>
    <pivotField showAll="0"/>
    <pivotField showAll="0"/>
    <pivotField numFmtId="2" showAll="0"/>
    <pivotField showAll="0"/>
    <pivotField showAll="0"/>
    <pivotField numFmtId="166"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numFmtId="167" showAll="0"/>
    <pivotField showAll="0"/>
    <pivotField showAll="0"/>
    <pivotField axis="axisRow" showAll="0">
      <items count="6">
        <item x="2"/>
        <item x="1"/>
        <item x="0"/>
        <item x="3"/>
        <item x="4"/>
        <item t="default"/>
      </items>
    </pivotField>
    <pivotField showAll="0"/>
  </pivotFields>
  <rowFields count="3">
    <field x="31"/>
    <field x="1"/>
    <field x="0"/>
  </rowFields>
  <rowItems count="1691">
    <i>
      <x/>
    </i>
    <i r="1">
      <x/>
    </i>
    <i r="2">
      <x v="622"/>
    </i>
    <i r="1">
      <x v="1"/>
    </i>
    <i r="2">
      <x v="967"/>
    </i>
    <i r="1">
      <x v="3"/>
    </i>
    <i r="2">
      <x v="249"/>
    </i>
    <i r="2">
      <x v="587"/>
    </i>
    <i r="1">
      <x v="5"/>
    </i>
    <i r="2">
      <x v="777"/>
    </i>
    <i r="1">
      <x v="13"/>
    </i>
    <i r="2">
      <x v="308"/>
    </i>
    <i r="1">
      <x v="14"/>
    </i>
    <i r="2">
      <x v="635"/>
    </i>
    <i r="1">
      <x v="15"/>
    </i>
    <i r="2">
      <x v="667"/>
    </i>
    <i r="1">
      <x v="16"/>
    </i>
    <i r="2">
      <x v="428"/>
    </i>
    <i r="1">
      <x v="17"/>
    </i>
    <i r="2">
      <x v="485"/>
    </i>
    <i r="1">
      <x v="18"/>
    </i>
    <i r="2">
      <x v="427"/>
    </i>
    <i r="1">
      <x v="21"/>
    </i>
    <i r="2">
      <x v="906"/>
    </i>
    <i r="1">
      <x v="23"/>
    </i>
    <i r="2">
      <x v="103"/>
    </i>
    <i r="2">
      <x v="222"/>
    </i>
    <i r="1">
      <x v="29"/>
    </i>
    <i r="2">
      <x v="430"/>
    </i>
    <i r="1">
      <x v="35"/>
    </i>
    <i r="2">
      <x v="426"/>
    </i>
    <i r="1">
      <x v="37"/>
    </i>
    <i r="2">
      <x v="913"/>
    </i>
    <i r="1">
      <x v="41"/>
    </i>
    <i r="2">
      <x v="949"/>
    </i>
    <i r="1">
      <x v="43"/>
    </i>
    <i r="2">
      <x v="145"/>
    </i>
    <i r="1">
      <x v="49"/>
    </i>
    <i r="2">
      <x v="597"/>
    </i>
    <i r="1">
      <x v="59"/>
    </i>
    <i r="2">
      <x v="210"/>
    </i>
    <i r="2">
      <x v="281"/>
    </i>
    <i r="2">
      <x v="779"/>
    </i>
    <i r="1">
      <x v="61"/>
    </i>
    <i r="2">
      <x v="299"/>
    </i>
    <i r="1">
      <x v="63"/>
    </i>
    <i r="2">
      <x v="274"/>
    </i>
    <i r="1">
      <x v="65"/>
    </i>
    <i r="2">
      <x v="174"/>
    </i>
    <i r="2">
      <x v="556"/>
    </i>
    <i r="1">
      <x v="66"/>
    </i>
    <i r="2">
      <x v="54"/>
    </i>
    <i r="2">
      <x v="173"/>
    </i>
    <i r="2">
      <x v="591"/>
    </i>
    <i r="1">
      <x v="68"/>
    </i>
    <i r="2">
      <x v="669"/>
    </i>
    <i r="1">
      <x v="71"/>
    </i>
    <i r="2">
      <x v="735"/>
    </i>
    <i r="1">
      <x v="74"/>
    </i>
    <i r="2">
      <x v="329"/>
    </i>
    <i r="2">
      <x v="495"/>
    </i>
    <i r="1">
      <x v="78"/>
    </i>
    <i r="2">
      <x v="368"/>
    </i>
    <i r="1">
      <x v="81"/>
    </i>
    <i r="2">
      <x v="130"/>
    </i>
    <i r="1">
      <x v="82"/>
    </i>
    <i r="2">
      <x v="819"/>
    </i>
    <i r="1">
      <x v="84"/>
    </i>
    <i r="2">
      <x v="138"/>
    </i>
    <i r="2">
      <x v="223"/>
    </i>
    <i r="2">
      <x v="651"/>
    </i>
    <i r="1">
      <x v="87"/>
    </i>
    <i r="2">
      <x v="290"/>
    </i>
    <i r="2">
      <x v="583"/>
    </i>
    <i r="1">
      <x v="88"/>
    </i>
    <i r="2">
      <x v="161"/>
    </i>
    <i r="1">
      <x v="92"/>
    </i>
    <i r="2">
      <x v="439"/>
    </i>
    <i r="1">
      <x v="93"/>
    </i>
    <i r="2">
      <x v="8"/>
    </i>
    <i r="1">
      <x v="94"/>
    </i>
    <i r="2">
      <x v="687"/>
    </i>
    <i r="1">
      <x v="100"/>
    </i>
    <i r="2">
      <x v="545"/>
    </i>
    <i r="2">
      <x v="823"/>
    </i>
    <i r="1">
      <x v="101"/>
    </i>
    <i r="2">
      <x v="945"/>
    </i>
    <i r="1">
      <x v="104"/>
    </i>
    <i r="2">
      <x v="155"/>
    </i>
    <i r="2">
      <x v="652"/>
    </i>
    <i r="1">
      <x v="108"/>
    </i>
    <i r="2">
      <x v="998"/>
    </i>
    <i r="1">
      <x v="113"/>
    </i>
    <i r="2">
      <x v="549"/>
    </i>
    <i r="2">
      <x v="721"/>
    </i>
    <i r="1">
      <x v="114"/>
    </i>
    <i r="2">
      <x v="555"/>
    </i>
    <i r="1">
      <x v="116"/>
    </i>
    <i r="2">
      <x v="313"/>
    </i>
    <i r="2">
      <x v="822"/>
    </i>
    <i r="1">
      <x v="119"/>
    </i>
    <i r="2">
      <x v="316"/>
    </i>
    <i r="1">
      <x v="125"/>
    </i>
    <i r="2">
      <x v="370"/>
    </i>
    <i r="1">
      <x v="128"/>
    </i>
    <i r="2">
      <x v="546"/>
    </i>
    <i r="1">
      <x v="134"/>
    </i>
    <i r="2">
      <x v="481"/>
    </i>
    <i r="1">
      <x v="135"/>
    </i>
    <i r="2">
      <x v="966"/>
    </i>
    <i r="1">
      <x v="136"/>
    </i>
    <i r="2">
      <x v="500"/>
    </i>
    <i r="1">
      <x v="138"/>
    </i>
    <i r="2">
      <x v="109"/>
    </i>
    <i r="1">
      <x v="139"/>
    </i>
    <i r="2">
      <x v="195"/>
    </i>
    <i r="1">
      <x v="142"/>
    </i>
    <i r="2">
      <x v="35"/>
    </i>
    <i r="1">
      <x v="143"/>
    </i>
    <i r="2">
      <x v="522"/>
    </i>
    <i r="1">
      <x v="147"/>
    </i>
    <i r="2">
      <x v="317"/>
    </i>
    <i r="1">
      <x v="148"/>
    </i>
    <i r="2">
      <x v="26"/>
    </i>
    <i r="1">
      <x v="149"/>
    </i>
    <i r="2">
      <x v="333"/>
    </i>
    <i r="2">
      <x v="746"/>
    </i>
    <i r="1">
      <x v="151"/>
    </i>
    <i r="2">
      <x v="650"/>
    </i>
    <i r="1">
      <x v="152"/>
    </i>
    <i r="2">
      <x v="355"/>
    </i>
    <i r="1">
      <x v="153"/>
    </i>
    <i r="2">
      <x v="266"/>
    </i>
    <i r="1">
      <x v="154"/>
    </i>
    <i r="2">
      <x v="97"/>
    </i>
    <i r="1">
      <x v="157"/>
    </i>
    <i r="2">
      <x v="905"/>
    </i>
    <i r="1">
      <x v="159"/>
    </i>
    <i r="2">
      <x v="340"/>
    </i>
    <i r="2">
      <x v="488"/>
    </i>
    <i r="2">
      <x v="580"/>
    </i>
    <i r="2">
      <x v="705"/>
    </i>
    <i r="2">
      <x v="833"/>
    </i>
    <i r="2">
      <x v="920"/>
    </i>
    <i r="2">
      <x v="996"/>
    </i>
    <i r="1">
      <x v="160"/>
    </i>
    <i r="2">
      <x v="722"/>
    </i>
    <i r="1">
      <x v="162"/>
    </i>
    <i r="2">
      <x v="184"/>
    </i>
    <i r="1">
      <x v="164"/>
    </i>
    <i r="2">
      <x v="349"/>
    </i>
    <i r="1">
      <x v="165"/>
    </i>
    <i r="2">
      <x v="225"/>
    </i>
    <i r="2">
      <x v="304"/>
    </i>
    <i r="2">
      <x v="562"/>
    </i>
    <i r="1">
      <x v="171"/>
    </i>
    <i r="2">
      <x v="205"/>
    </i>
    <i r="1">
      <x v="175"/>
    </i>
    <i r="2">
      <x v="912"/>
    </i>
    <i r="1">
      <x v="178"/>
    </i>
    <i r="2">
      <x v="478"/>
    </i>
    <i r="1">
      <x v="180"/>
    </i>
    <i r="2">
      <x v="78"/>
    </i>
    <i r="2">
      <x v="493"/>
    </i>
    <i r="2">
      <x v="516"/>
    </i>
    <i r="2">
      <x v="855"/>
    </i>
    <i r="1">
      <x v="186"/>
    </i>
    <i r="2">
      <x v="448"/>
    </i>
    <i r="1">
      <x v="187"/>
    </i>
    <i r="2">
      <x v="543"/>
    </i>
    <i r="1">
      <x v="197"/>
    </i>
    <i r="2">
      <x v="89"/>
    </i>
    <i r="1">
      <x v="201"/>
    </i>
    <i r="2">
      <x v="239"/>
    </i>
    <i r="2">
      <x v="323"/>
    </i>
    <i r="1">
      <x v="203"/>
    </i>
    <i r="2">
      <x v="32"/>
    </i>
    <i r="2">
      <x v="241"/>
    </i>
    <i r="1">
      <x v="206"/>
    </i>
    <i r="2">
      <x v="887"/>
    </i>
    <i r="1">
      <x v="207"/>
    </i>
    <i r="2">
      <x v="325"/>
    </i>
    <i r="1">
      <x v="213"/>
    </i>
    <i r="2">
      <x v="202"/>
    </i>
    <i r="1">
      <x v="219"/>
    </i>
    <i r="2">
      <x v="45"/>
    </i>
    <i r="1">
      <x v="223"/>
    </i>
    <i r="2">
      <x v="122"/>
    </i>
    <i r="2">
      <x v="526"/>
    </i>
    <i r="2">
      <x v="869"/>
    </i>
    <i r="1">
      <x v="224"/>
    </i>
    <i r="2">
      <x v="661"/>
    </i>
    <i r="1">
      <x v="225"/>
    </i>
    <i r="2">
      <x v="785"/>
    </i>
    <i r="1">
      <x v="234"/>
    </i>
    <i r="2">
      <x v="827"/>
    </i>
    <i r="2">
      <x v="963"/>
    </i>
    <i r="1">
      <x v="236"/>
    </i>
    <i r="2">
      <x v="456"/>
    </i>
    <i r="1">
      <x v="237"/>
    </i>
    <i r="2">
      <x v="631"/>
    </i>
    <i r="2">
      <x v="730"/>
    </i>
    <i r="1">
      <x v="239"/>
    </i>
    <i r="2">
      <x v="65"/>
    </i>
    <i r="2">
      <x v="185"/>
    </i>
    <i r="2">
      <x v="956"/>
    </i>
    <i r="1">
      <x v="242"/>
    </i>
    <i r="2">
      <x v="575"/>
    </i>
    <i r="1">
      <x v="243"/>
    </i>
    <i r="2">
      <x v="351"/>
    </i>
    <i r="2">
      <x v="990"/>
    </i>
    <i r="1">
      <x v="245"/>
    </i>
    <i r="2">
      <x v="21"/>
    </i>
    <i r="2">
      <x v="50"/>
    </i>
    <i r="2">
      <x v="235"/>
    </i>
    <i r="2">
      <x v="401"/>
    </i>
    <i r="2">
      <x v="420"/>
    </i>
    <i r="2">
      <x v="585"/>
    </i>
    <i r="1">
      <x v="247"/>
    </i>
    <i r="2">
      <x v="276"/>
    </i>
    <i r="2">
      <x v="595"/>
    </i>
    <i r="1">
      <x v="250"/>
    </i>
    <i r="2">
      <x v="422"/>
    </i>
    <i r="2">
      <x v="885"/>
    </i>
    <i r="1">
      <x v="252"/>
    </i>
    <i r="2">
      <x v="761"/>
    </i>
    <i r="1">
      <x v="254"/>
    </i>
    <i r="2">
      <x v="551"/>
    </i>
    <i r="1">
      <x v="256"/>
    </i>
    <i r="2">
      <x v="302"/>
    </i>
    <i r="1">
      <x v="258"/>
    </i>
    <i r="2">
      <x v="853"/>
    </i>
    <i r="1">
      <x v="262"/>
    </i>
    <i r="2">
      <x v="766"/>
    </i>
    <i r="2">
      <x v="999"/>
    </i>
    <i r="1">
      <x v="266"/>
    </i>
    <i r="2">
      <x v="168"/>
    </i>
    <i r="1">
      <x v="269"/>
    </i>
    <i r="2">
      <x v="817"/>
    </i>
    <i r="1">
      <x v="270"/>
    </i>
    <i r="2">
      <x v="470"/>
    </i>
    <i r="1">
      <x v="276"/>
    </i>
    <i r="2">
      <x v="632"/>
    </i>
    <i r="1">
      <x v="277"/>
    </i>
    <i r="2">
      <x v="964"/>
    </i>
    <i r="1">
      <x v="278"/>
    </i>
    <i r="2">
      <x v="446"/>
    </i>
    <i r="2">
      <x v="750"/>
    </i>
    <i r="2">
      <x v="921"/>
    </i>
    <i r="1">
      <x v="279"/>
    </i>
    <i r="2">
      <x v="83"/>
    </i>
    <i r="2">
      <x v="498"/>
    </i>
    <i r="1">
      <x v="281"/>
    </i>
    <i r="2">
      <x v="519"/>
    </i>
    <i r="1">
      <x v="284"/>
    </i>
    <i r="2">
      <x v="62"/>
    </i>
    <i r="1">
      <x v="285"/>
    </i>
    <i r="2">
      <x v="653"/>
    </i>
    <i r="2">
      <x v="706"/>
    </i>
    <i r="1">
      <x v="287"/>
    </i>
    <i r="2">
      <x v="43"/>
    </i>
    <i r="2">
      <x v="151"/>
    </i>
    <i r="2">
      <x v="709"/>
    </i>
    <i r="1">
      <x v="291"/>
    </i>
    <i r="2">
      <x v="129"/>
    </i>
    <i r="1">
      <x v="294"/>
    </i>
    <i r="2">
      <x v="529"/>
    </i>
    <i r="1">
      <x v="295"/>
    </i>
    <i r="2">
      <x v="936"/>
    </i>
    <i r="1">
      <x v="297"/>
    </i>
    <i r="2">
      <x v="774"/>
    </i>
    <i r="1">
      <x v="298"/>
    </i>
    <i r="2">
      <x v="167"/>
    </i>
    <i r="2">
      <x v="729"/>
    </i>
    <i r="2">
      <x v="825"/>
    </i>
    <i r="2">
      <x v="940"/>
    </i>
    <i r="1">
      <x v="299"/>
    </i>
    <i r="2">
      <x v="856"/>
    </i>
    <i r="1">
      <x v="304"/>
    </i>
    <i r="2">
      <x v="354"/>
    </i>
    <i r="1">
      <x v="306"/>
    </i>
    <i r="2">
      <x v="676"/>
    </i>
    <i r="1">
      <x v="307"/>
    </i>
    <i r="2">
      <x v="16"/>
    </i>
    <i r="1">
      <x v="313"/>
    </i>
    <i r="2">
      <x v="451"/>
    </i>
    <i r="1">
      <x v="315"/>
    </i>
    <i r="2">
      <x v="293"/>
    </i>
    <i r="2">
      <x v="494"/>
    </i>
    <i r="1">
      <x v="316"/>
    </i>
    <i r="2">
      <x v="300"/>
    </i>
    <i r="1">
      <x v="321"/>
    </i>
    <i r="2">
      <x v="347"/>
    </i>
    <i r="1">
      <x v="322"/>
    </i>
    <i r="2">
      <x v="462"/>
    </i>
    <i r="2">
      <x v="581"/>
    </i>
    <i r="1">
      <x v="329"/>
    </i>
    <i r="2">
      <x v="208"/>
    </i>
    <i r="1">
      <x v="335"/>
    </i>
    <i r="2">
      <x v="234"/>
    </i>
    <i r="2">
      <x v="238"/>
    </i>
    <i r="2">
      <x v="897"/>
    </i>
    <i r="2">
      <x v="909"/>
    </i>
    <i>
      <x v="1"/>
    </i>
    <i r="1">
      <x v="1"/>
    </i>
    <i r="2">
      <x v="218"/>
    </i>
    <i r="2">
      <x v="699"/>
    </i>
    <i r="1">
      <x v="4"/>
    </i>
    <i r="2">
      <x v="388"/>
    </i>
    <i r="1">
      <x v="13"/>
    </i>
    <i r="2">
      <x v="206"/>
    </i>
    <i r="2">
      <x v="612"/>
    </i>
    <i r="1">
      <x v="14"/>
    </i>
    <i r="2">
      <x v="360"/>
    </i>
    <i r="2">
      <x v="665"/>
    </i>
    <i r="1">
      <x v="15"/>
    </i>
    <i r="2">
      <x v="339"/>
    </i>
    <i r="2">
      <x v="736"/>
    </i>
    <i r="1">
      <x v="19"/>
    </i>
    <i r="2">
      <x v="752"/>
    </i>
    <i r="1">
      <x v="20"/>
    </i>
    <i r="2">
      <x v="213"/>
    </i>
    <i r="2">
      <x v="216"/>
    </i>
    <i r="1">
      <x v="23"/>
    </i>
    <i r="2">
      <x v="649"/>
    </i>
    <i r="1">
      <x v="27"/>
    </i>
    <i r="2">
      <x v="969"/>
    </i>
    <i r="1">
      <x v="29"/>
    </i>
    <i r="2">
      <x v="40"/>
    </i>
    <i r="2">
      <x v="984"/>
    </i>
    <i r="1">
      <x v="33"/>
    </i>
    <i r="2">
      <x v="564"/>
    </i>
    <i r="1">
      <x v="34"/>
    </i>
    <i r="2">
      <x v="327"/>
    </i>
    <i r="1">
      <x v="39"/>
    </i>
    <i r="2">
      <x v="711"/>
    </i>
    <i r="1">
      <x v="40"/>
    </i>
    <i r="2">
      <x v="265"/>
    </i>
    <i r="2">
      <x v="753"/>
    </i>
    <i r="1">
      <x v="42"/>
    </i>
    <i r="2">
      <x v="106"/>
    </i>
    <i r="1">
      <x v="50"/>
    </i>
    <i r="2">
      <x v="567"/>
    </i>
    <i r="1">
      <x v="57"/>
    </i>
    <i r="2">
      <x v="552"/>
    </i>
    <i r="1">
      <x v="58"/>
    </i>
    <i r="2">
      <x v="108"/>
    </i>
    <i r="1">
      <x v="62"/>
    </i>
    <i r="2">
      <x v="536"/>
    </i>
    <i r="1">
      <x v="66"/>
    </i>
    <i r="2">
      <x v="399"/>
    </i>
    <i r="1">
      <x v="67"/>
    </i>
    <i r="2">
      <x v="492"/>
    </i>
    <i r="1">
      <x v="70"/>
    </i>
    <i r="2">
      <x v="656"/>
    </i>
    <i r="1">
      <x v="74"/>
    </i>
    <i r="2">
      <x v="410"/>
    </i>
    <i r="2">
      <x v="442"/>
    </i>
    <i r="1">
      <x v="75"/>
    </i>
    <i r="2">
      <x v="137"/>
    </i>
    <i r="1">
      <x v="76"/>
    </i>
    <i r="2">
      <x v="938"/>
    </i>
    <i r="1">
      <x v="79"/>
    </i>
    <i r="2">
      <x v="452"/>
    </i>
    <i r="1">
      <x v="81"/>
    </i>
    <i r="2">
      <x v="723"/>
    </i>
    <i r="1">
      <x v="84"/>
    </i>
    <i r="2">
      <x v="272"/>
    </i>
    <i r="2">
      <x v="628"/>
    </i>
    <i r="1">
      <x v="86"/>
    </i>
    <i r="2">
      <x v="393"/>
    </i>
    <i r="1">
      <x v="87"/>
    </i>
    <i r="2">
      <x v="131"/>
    </i>
    <i r="2">
      <x v="309"/>
    </i>
    <i r="2">
      <x v="911"/>
    </i>
    <i r="1">
      <x v="88"/>
    </i>
    <i r="2">
      <x v="614"/>
    </i>
    <i r="2">
      <x v="981"/>
    </i>
    <i r="1">
      <x v="89"/>
    </i>
    <i r="2">
      <x v="835"/>
    </i>
    <i r="1">
      <x v="92"/>
    </i>
    <i r="2">
      <x v="147"/>
    </i>
    <i r="2">
      <x v="227"/>
    </i>
    <i r="1">
      <x v="93"/>
    </i>
    <i r="2">
      <x v="146"/>
    </i>
    <i r="1">
      <x v="98"/>
    </i>
    <i r="2">
      <x v="903"/>
    </i>
    <i r="1">
      <x v="99"/>
    </i>
    <i r="2">
      <x v="743"/>
    </i>
    <i r="1">
      <x v="101"/>
    </i>
    <i r="2">
      <x v="537"/>
    </i>
    <i r="1">
      <x v="102"/>
    </i>
    <i r="2">
      <x v="27"/>
    </i>
    <i r="1">
      <x v="104"/>
    </i>
    <i r="2">
      <x v="528"/>
    </i>
    <i r="1">
      <x v="106"/>
    </i>
    <i r="2">
      <x v="459"/>
    </i>
    <i r="1">
      <x v="109"/>
    </i>
    <i r="2">
      <x v="995"/>
    </i>
    <i r="1">
      <x v="113"/>
    </i>
    <i r="2">
      <x v="425"/>
    </i>
    <i r="2">
      <x v="992"/>
    </i>
    <i r="1">
      <x v="116"/>
    </i>
    <i r="2">
      <x v="236"/>
    </i>
    <i r="1">
      <x v="118"/>
    </i>
    <i r="2">
      <x v="666"/>
    </i>
    <i r="1">
      <x v="120"/>
    </i>
    <i r="2">
      <x v="712"/>
    </i>
    <i r="1">
      <x v="121"/>
    </i>
    <i r="2">
      <x v="449"/>
    </i>
    <i r="1">
      <x v="129"/>
    </i>
    <i r="2">
      <x v="215"/>
    </i>
    <i r="2">
      <x v="892"/>
    </i>
    <i r="1">
      <x v="136"/>
    </i>
    <i r="2">
      <x v="243"/>
    </i>
    <i r="2">
      <x v="269"/>
    </i>
    <i r="1">
      <x v="139"/>
    </i>
    <i r="2">
      <x v="991"/>
    </i>
    <i r="1">
      <x v="140"/>
    </i>
    <i r="2">
      <x v="10"/>
    </i>
    <i r="1">
      <x v="141"/>
    </i>
    <i r="2">
      <x v="148"/>
    </i>
    <i r="1">
      <x v="146"/>
    </i>
    <i r="2">
      <x v="662"/>
    </i>
    <i r="1">
      <x v="147"/>
    </i>
    <i r="2">
      <x v="365"/>
    </i>
    <i r="1">
      <x v="149"/>
    </i>
    <i r="2">
      <x v="605"/>
    </i>
    <i r="2">
      <x v="713"/>
    </i>
    <i r="2">
      <x v="800"/>
    </i>
    <i r="2">
      <x v="979"/>
    </i>
    <i r="1">
      <x v="150"/>
    </i>
    <i r="2">
      <x v="194"/>
    </i>
    <i r="1">
      <x v="152"/>
    </i>
    <i r="2">
      <x v="371"/>
    </i>
    <i r="1">
      <x v="153"/>
    </i>
    <i r="2">
      <x v="433"/>
    </i>
    <i r="2">
      <x v="570"/>
    </i>
    <i r="1">
      <x v="159"/>
    </i>
    <i r="2">
      <x v="17"/>
    </i>
    <i r="2">
      <x v="143"/>
    </i>
    <i r="1">
      <x v="161"/>
    </i>
    <i r="2">
      <x v="67"/>
    </i>
    <i r="2">
      <x v="686"/>
    </i>
    <i r="1">
      <x v="163"/>
    </i>
    <i r="2">
      <x v="918"/>
    </i>
    <i r="1">
      <x v="164"/>
    </i>
    <i r="2">
      <x v="959"/>
    </i>
    <i r="1">
      <x v="165"/>
    </i>
    <i r="2">
      <x v="578"/>
    </i>
    <i r="2">
      <x v="671"/>
    </i>
    <i r="2">
      <x v="840"/>
    </i>
    <i r="2">
      <x v="986"/>
    </i>
    <i r="1">
      <x v="171"/>
    </i>
    <i r="2">
      <x v="531"/>
    </i>
    <i r="1">
      <x v="172"/>
    </i>
    <i r="2">
      <x v="19"/>
    </i>
    <i r="2">
      <x v="81"/>
    </i>
    <i r="2">
      <x v="292"/>
    </i>
    <i r="2">
      <x v="509"/>
    </i>
    <i r="2">
      <x v="690"/>
    </i>
    <i r="2">
      <x v="974"/>
    </i>
    <i r="2">
      <x v="997"/>
    </i>
    <i r="1">
      <x v="174"/>
    </i>
    <i r="2">
      <x v="851"/>
    </i>
    <i r="1">
      <x v="175"/>
    </i>
    <i r="2">
      <x v="187"/>
    </i>
    <i r="1">
      <x v="176"/>
    </i>
    <i r="2">
      <x v="922"/>
    </i>
    <i r="1">
      <x v="177"/>
    </i>
    <i r="2">
      <x v="357"/>
    </i>
    <i r="1">
      <x v="179"/>
    </i>
    <i r="2">
      <x v="841"/>
    </i>
    <i r="1">
      <x v="180"/>
    </i>
    <i r="2">
      <x v="606"/>
    </i>
    <i r="2">
      <x v="935"/>
    </i>
    <i r="1">
      <x v="181"/>
    </i>
    <i r="2">
      <x v="298"/>
    </i>
    <i r="2">
      <x v="440"/>
    </i>
    <i r="1">
      <x v="182"/>
    </i>
    <i r="2">
      <x v="886"/>
    </i>
    <i r="1">
      <x v="187"/>
    </i>
    <i r="2">
      <x v="719"/>
    </i>
    <i r="1">
      <x v="188"/>
    </i>
    <i r="2">
      <x v="136"/>
    </i>
    <i r="1">
      <x v="190"/>
    </i>
    <i r="2">
      <x v="419"/>
    </i>
    <i r="2">
      <x v="460"/>
    </i>
    <i r="1">
      <x v="191"/>
    </i>
    <i r="2">
      <x v="571"/>
    </i>
    <i r="1">
      <x v="193"/>
    </i>
    <i r="2">
      <x v="287"/>
    </i>
    <i r="1">
      <x v="195"/>
    </i>
    <i r="2">
      <x v="385"/>
    </i>
    <i r="1">
      <x v="199"/>
    </i>
    <i r="2">
      <x v="231"/>
    </i>
    <i r="2">
      <x v="240"/>
    </i>
    <i r="1">
      <x v="204"/>
    </i>
    <i r="2">
      <x v="284"/>
    </i>
    <i r="1">
      <x v="206"/>
    </i>
    <i r="2">
      <x v="931"/>
    </i>
    <i r="1">
      <x v="210"/>
    </i>
    <i r="2">
      <x v="902"/>
    </i>
    <i r="1">
      <x v="212"/>
    </i>
    <i r="2">
      <x v="877"/>
    </i>
    <i r="1">
      <x v="214"/>
    </i>
    <i r="2">
      <x v="957"/>
    </i>
    <i r="1">
      <x v="218"/>
    </i>
    <i r="2">
      <x v="878"/>
    </i>
    <i r="1">
      <x v="220"/>
    </i>
    <i r="2">
      <x v="658"/>
    </i>
    <i r="1">
      <x v="222"/>
    </i>
    <i r="2">
      <x v="245"/>
    </i>
    <i r="1">
      <x v="223"/>
    </i>
    <i r="2">
      <x v="480"/>
    </i>
    <i r="1">
      <x v="228"/>
    </i>
    <i r="2">
      <x v="183"/>
    </i>
    <i r="1">
      <x v="230"/>
    </i>
    <i r="2">
      <x v="965"/>
    </i>
    <i r="1">
      <x v="233"/>
    </i>
    <i r="2">
      <x v="942"/>
    </i>
    <i r="1">
      <x v="234"/>
    </i>
    <i r="2">
      <x v="787"/>
    </i>
    <i r="1">
      <x v="235"/>
    </i>
    <i r="2">
      <x v="770"/>
    </i>
    <i r="1">
      <x v="237"/>
    </i>
    <i r="2">
      <x v="685"/>
    </i>
    <i r="2">
      <x v="796"/>
    </i>
    <i r="1">
      <x v="239"/>
    </i>
    <i r="2">
      <x v="141"/>
    </i>
    <i r="2">
      <x v="356"/>
    </i>
    <i r="2">
      <x v="374"/>
    </i>
    <i r="2">
      <x v="630"/>
    </i>
    <i r="1">
      <x v="241"/>
    </i>
    <i r="2">
      <x v="55"/>
    </i>
    <i r="2">
      <x v="780"/>
    </i>
    <i r="1">
      <x v="243"/>
    </i>
    <i r="2">
      <x v="533"/>
    </i>
    <i r="2">
      <x v="844"/>
    </i>
    <i r="1">
      <x v="245"/>
    </i>
    <i r="2">
      <x v="38"/>
    </i>
    <i r="2">
      <x v="993"/>
    </i>
    <i r="1">
      <x v="247"/>
    </i>
    <i r="2">
      <x v="126"/>
    </i>
    <i r="2">
      <x v="561"/>
    </i>
    <i r="2">
      <x v="717"/>
    </i>
    <i r="1">
      <x v="250"/>
    </i>
    <i r="2">
      <x v="4"/>
    </i>
    <i r="1">
      <x v="252"/>
    </i>
    <i r="2">
      <x v="406"/>
    </i>
    <i r="2">
      <x v="890"/>
    </i>
    <i r="1">
      <x v="256"/>
    </i>
    <i r="2">
      <x v="508"/>
    </i>
    <i r="1">
      <x v="262"/>
    </i>
    <i r="2">
      <x v="870"/>
    </i>
    <i r="1">
      <x v="263"/>
    </i>
    <i r="2">
      <x v="542"/>
    </i>
    <i r="2">
      <x v="677"/>
    </i>
    <i r="1">
      <x v="264"/>
    </i>
    <i r="2">
      <x v="589"/>
    </i>
    <i r="2">
      <x v="607"/>
    </i>
    <i r="2">
      <x v="818"/>
    </i>
    <i r="1">
      <x v="265"/>
    </i>
    <i r="2">
      <x v="254"/>
    </i>
    <i r="2">
      <x v="648"/>
    </i>
    <i r="2">
      <x v="915"/>
    </i>
    <i r="1">
      <x v="267"/>
    </i>
    <i r="2">
      <x v="742"/>
    </i>
    <i r="1">
      <x v="268"/>
    </i>
    <i r="2">
      <x v="247"/>
    </i>
    <i r="1">
      <x v="272"/>
    </i>
    <i r="2">
      <x v="258"/>
    </i>
    <i r="2">
      <x v="413"/>
    </i>
    <i r="1">
      <x v="274"/>
    </i>
    <i r="2">
      <x v="180"/>
    </i>
    <i r="1">
      <x v="275"/>
    </i>
    <i r="2">
      <x v="775"/>
    </i>
    <i r="1">
      <x v="276"/>
    </i>
    <i r="2">
      <x v="668"/>
    </i>
    <i r="2">
      <x v="760"/>
    </i>
    <i r="1">
      <x v="278"/>
    </i>
    <i r="2">
      <x v="330"/>
    </i>
    <i r="1">
      <x v="279"/>
    </i>
    <i r="2">
      <x v="52"/>
    </i>
    <i r="2">
      <x v="117"/>
    </i>
    <i r="2">
      <x v="745"/>
    </i>
    <i r="2">
      <x v="854"/>
    </i>
    <i r="1">
      <x v="280"/>
    </i>
    <i r="2">
      <x v="894"/>
    </i>
    <i r="1">
      <x v="282"/>
    </i>
    <i r="2">
      <x v="788"/>
    </i>
    <i r="1">
      <x v="283"/>
    </i>
    <i r="2">
      <x v="358"/>
    </i>
    <i r="2">
      <x v="458"/>
    </i>
    <i r="1">
      <x v="284"/>
    </i>
    <i r="2">
      <x v="189"/>
    </i>
    <i r="1">
      <x v="285"/>
    </i>
    <i r="2">
      <x v="88"/>
    </i>
    <i r="2">
      <x v="369"/>
    </i>
    <i r="2">
      <x v="923"/>
    </i>
    <i r="1">
      <x v="288"/>
    </i>
    <i r="2">
      <x v="104"/>
    </i>
    <i r="2">
      <x v="275"/>
    </i>
    <i r="1">
      <x v="298"/>
    </i>
    <i r="2">
      <x v="695"/>
    </i>
    <i r="1">
      <x v="299"/>
    </i>
    <i r="2">
      <x v="362"/>
    </i>
    <i r="2">
      <x v="865"/>
    </i>
    <i r="1">
      <x v="303"/>
    </i>
    <i r="2">
      <x v="769"/>
    </i>
    <i r="1">
      <x v="306"/>
    </i>
    <i r="2">
      <x v="447"/>
    </i>
    <i r="2">
      <x v="682"/>
    </i>
    <i r="1">
      <x v="310"/>
    </i>
    <i r="2">
      <x v="163"/>
    </i>
    <i r="1">
      <x v="311"/>
    </i>
    <i r="2">
      <x v="896"/>
    </i>
    <i r="1">
      <x v="313"/>
    </i>
    <i r="2">
      <x v="576"/>
    </i>
    <i r="1">
      <x v="314"/>
    </i>
    <i r="2">
      <x v="230"/>
    </i>
    <i r="1">
      <x v="315"/>
    </i>
    <i r="2">
      <x v="61"/>
    </i>
    <i r="1">
      <x v="316"/>
    </i>
    <i r="2">
      <x v="977"/>
    </i>
    <i r="1">
      <x v="317"/>
    </i>
    <i r="2">
      <x v="22"/>
    </i>
    <i r="2">
      <x v="139"/>
    </i>
    <i r="1">
      <x v="319"/>
    </i>
    <i r="2">
      <x v="418"/>
    </i>
    <i r="1">
      <x v="320"/>
    </i>
    <i r="2">
      <x v="377"/>
    </i>
    <i r="1">
      <x v="326"/>
    </i>
    <i r="2">
      <x v="696"/>
    </i>
    <i r="2">
      <x v="801"/>
    </i>
    <i r="1">
      <x v="327"/>
    </i>
    <i r="2">
      <x v="947"/>
    </i>
    <i r="1">
      <x v="335"/>
    </i>
    <i r="2">
      <x v="471"/>
    </i>
    <i r="1">
      <x v="336"/>
    </i>
    <i r="2">
      <x v="51"/>
    </i>
    <i>
      <x v="2"/>
    </i>
    <i r="1">
      <x/>
    </i>
    <i r="2">
      <x v="13"/>
    </i>
    <i r="1">
      <x v="3"/>
    </i>
    <i r="2">
      <x v="725"/>
    </i>
    <i r="1">
      <x v="6"/>
    </i>
    <i r="2">
      <x v="387"/>
    </i>
    <i r="1">
      <x v="7"/>
    </i>
    <i r="2">
      <x v="337"/>
    </i>
    <i r="1">
      <x v="10"/>
    </i>
    <i r="2">
      <x v="121"/>
    </i>
    <i r="1">
      <x v="11"/>
    </i>
    <i r="2">
      <x v="310"/>
    </i>
    <i r="1">
      <x v="13"/>
    </i>
    <i r="2">
      <x v="278"/>
    </i>
    <i r="2">
      <x v="600"/>
    </i>
    <i r="2">
      <x v="732"/>
    </i>
    <i r="2">
      <x v="951"/>
    </i>
    <i r="1">
      <x v="14"/>
    </i>
    <i r="2">
      <x v="159"/>
    </i>
    <i r="1">
      <x v="15"/>
    </i>
    <i r="2">
      <x v="306"/>
    </i>
    <i r="2">
      <x v="372"/>
    </i>
    <i r="1">
      <x v="18"/>
    </i>
    <i r="2">
      <x v="758"/>
    </i>
    <i r="1">
      <x v="20"/>
    </i>
    <i r="2">
      <x v="262"/>
    </i>
    <i r="2">
      <x v="518"/>
    </i>
    <i r="1">
      <x v="26"/>
    </i>
    <i r="2">
      <x v="128"/>
    </i>
    <i r="1">
      <x v="29"/>
    </i>
    <i r="2">
      <x v="429"/>
    </i>
    <i r="2">
      <x v="443"/>
    </i>
    <i r="2">
      <x v="804"/>
    </i>
    <i r="1">
      <x v="30"/>
    </i>
    <i r="2">
      <x v="715"/>
    </i>
    <i r="1">
      <x v="31"/>
    </i>
    <i r="2">
      <x v="28"/>
    </i>
    <i r="1">
      <x v="32"/>
    </i>
    <i r="2">
      <x v="319"/>
    </i>
    <i r="1">
      <x v="33"/>
    </i>
    <i r="2">
      <x v="169"/>
    </i>
    <i r="1">
      <x v="37"/>
    </i>
    <i r="2">
      <x v="515"/>
    </i>
    <i r="1">
      <x v="38"/>
    </i>
    <i r="2">
      <x v="763"/>
    </i>
    <i r="1">
      <x v="43"/>
    </i>
    <i r="2">
      <x v="487"/>
    </i>
    <i r="1">
      <x v="45"/>
    </i>
    <i r="2">
      <x v="193"/>
    </i>
    <i r="2">
      <x v="837"/>
    </i>
    <i r="1">
      <x v="46"/>
    </i>
    <i r="2">
      <x v="582"/>
    </i>
    <i r="1">
      <x v="48"/>
    </i>
    <i r="2">
      <x v="172"/>
    </i>
    <i r="2">
      <x v="182"/>
    </i>
    <i r="1">
      <x v="50"/>
    </i>
    <i r="2">
      <x v="634"/>
    </i>
    <i r="1">
      <x v="56"/>
    </i>
    <i r="2">
      <x v="805"/>
    </i>
    <i r="1">
      <x v="62"/>
    </i>
    <i r="2">
      <x v="120"/>
    </i>
    <i r="1">
      <x v="66"/>
    </i>
    <i r="2">
      <x v="73"/>
    </i>
    <i r="2">
      <x v="971"/>
    </i>
    <i r="1">
      <x v="67"/>
    </i>
    <i r="2">
      <x v="532"/>
    </i>
    <i r="1">
      <x v="69"/>
    </i>
    <i r="2">
      <x v="569"/>
    </i>
    <i r="1">
      <x v="72"/>
    </i>
    <i r="2">
      <x v="681"/>
    </i>
    <i r="1">
      <x v="74"/>
    </i>
    <i r="2">
      <x v="140"/>
    </i>
    <i r="1">
      <x v="75"/>
    </i>
    <i r="2">
      <x v="616"/>
    </i>
    <i r="1">
      <x v="81"/>
    </i>
    <i r="2">
      <x v="895"/>
    </i>
    <i r="2">
      <x v="988"/>
    </i>
    <i r="1">
      <x v="82"/>
    </i>
    <i r="2">
      <x v="23"/>
    </i>
    <i r="2">
      <x v="348"/>
    </i>
    <i r="1">
      <x v="84"/>
    </i>
    <i r="2">
      <x v="381"/>
    </i>
    <i r="1">
      <x v="85"/>
    </i>
    <i r="2">
      <x v="879"/>
    </i>
    <i r="1">
      <x v="88"/>
    </i>
    <i r="2">
      <x v="383"/>
    </i>
    <i r="2">
      <x v="544"/>
    </i>
    <i r="1">
      <x v="92"/>
    </i>
    <i r="2">
      <x v="353"/>
    </i>
    <i r="2">
      <x v="748"/>
    </i>
    <i r="1">
      <x v="95"/>
    </i>
    <i r="2">
      <x v="450"/>
    </i>
    <i r="1">
      <x v="101"/>
    </i>
    <i r="2">
      <x v="972"/>
    </i>
    <i r="1">
      <x v="103"/>
    </i>
    <i r="2">
      <x v="411"/>
    </i>
    <i r="1">
      <x v="104"/>
    </i>
    <i r="2">
      <x v="363"/>
    </i>
    <i r="2">
      <x v="813"/>
    </i>
    <i r="1">
      <x v="105"/>
    </i>
    <i r="2">
      <x v="107"/>
    </i>
    <i r="1">
      <x v="107"/>
    </i>
    <i r="2">
      <x v="764"/>
    </i>
    <i r="2">
      <x v="884"/>
    </i>
    <i r="1">
      <x v="109"/>
    </i>
    <i r="2">
      <x v="53"/>
    </i>
    <i r="1">
      <x v="110"/>
    </i>
    <i r="2">
      <x v="226"/>
    </i>
    <i r="1">
      <x v="113"/>
    </i>
    <i r="2">
      <x v="71"/>
    </i>
    <i r="2">
      <x v="465"/>
    </i>
    <i r="2">
      <x v="603"/>
    </i>
    <i r="2">
      <x v="943"/>
    </i>
    <i r="1">
      <x v="114"/>
    </i>
    <i r="2">
      <x v="547"/>
    </i>
    <i r="2">
      <x v="815"/>
    </i>
    <i r="1">
      <x v="115"/>
    </i>
    <i r="2">
      <x v="250"/>
    </i>
    <i r="1">
      <x v="116"/>
    </i>
    <i r="2">
      <x v="881"/>
    </i>
    <i r="1">
      <x v="117"/>
    </i>
    <i r="2">
      <x v="791"/>
    </i>
    <i r="1">
      <x v="119"/>
    </i>
    <i r="2">
      <x v="48"/>
    </i>
    <i r="1">
      <x v="123"/>
    </i>
    <i r="2">
      <x v="58"/>
    </i>
    <i r="1">
      <x v="128"/>
    </i>
    <i r="2">
      <x v="636"/>
    </i>
    <i r="1">
      <x v="130"/>
    </i>
    <i r="2">
      <x v="615"/>
    </i>
    <i r="1">
      <x v="137"/>
    </i>
    <i r="2">
      <x v="34"/>
    </i>
    <i r="2">
      <x v="85"/>
    </i>
    <i r="1">
      <x v="139"/>
    </i>
    <i r="2">
      <x v="807"/>
    </i>
    <i r="1">
      <x v="145"/>
    </i>
    <i r="2">
      <x v="178"/>
    </i>
    <i r="1">
      <x v="146"/>
    </i>
    <i r="2">
      <x v="200"/>
    </i>
    <i r="1">
      <x v="147"/>
    </i>
    <i r="2">
      <x v="332"/>
    </i>
    <i r="2">
      <x v="975"/>
    </i>
    <i r="1">
      <x v="149"/>
    </i>
    <i r="2">
      <x v="201"/>
    </i>
    <i r="2">
      <x v="674"/>
    </i>
    <i r="1">
      <x v="152"/>
    </i>
    <i r="2">
      <x v="113"/>
    </i>
    <i r="1">
      <x v="154"/>
    </i>
    <i r="2">
      <x v="209"/>
    </i>
    <i r="2">
      <x v="297"/>
    </i>
    <i r="1">
      <x v="156"/>
    </i>
    <i r="2">
      <x v="405"/>
    </i>
    <i r="1">
      <x v="158"/>
    </i>
    <i r="2">
      <x v="124"/>
    </i>
    <i r="2">
      <x v="683"/>
    </i>
    <i r="1">
      <x v="159"/>
    </i>
    <i r="2">
      <x v="92"/>
    </i>
    <i r="2">
      <x v="282"/>
    </i>
    <i r="2">
      <x v="781"/>
    </i>
    <i r="1">
      <x v="160"/>
    </i>
    <i r="2">
      <x v="814"/>
    </i>
    <i r="1">
      <x v="165"/>
    </i>
    <i r="2">
      <x v="863"/>
    </i>
    <i r="1">
      <x v="170"/>
    </i>
    <i r="2">
      <x v="110"/>
    </i>
    <i r="1">
      <x v="172"/>
    </i>
    <i r="2">
      <x v="171"/>
    </i>
    <i r="2">
      <x v="280"/>
    </i>
    <i r="2">
      <x v="468"/>
    </i>
    <i r="2">
      <x v="483"/>
    </i>
    <i r="2">
      <x v="572"/>
    </i>
    <i r="2">
      <x v="842"/>
    </i>
    <i r="1">
      <x v="175"/>
    </i>
    <i r="2">
      <x v="77"/>
    </i>
    <i r="2">
      <x v="175"/>
    </i>
    <i r="2">
      <x v="586"/>
    </i>
    <i r="2">
      <x v="799"/>
    </i>
    <i r="1">
      <x v="176"/>
    </i>
    <i r="2">
      <x v="477"/>
    </i>
    <i r="1">
      <x v="177"/>
    </i>
    <i r="2">
      <x v="504"/>
    </i>
    <i r="1">
      <x v="178"/>
    </i>
    <i r="2">
      <x v="646"/>
    </i>
    <i r="1">
      <x v="179"/>
    </i>
    <i r="2">
      <x v="133"/>
    </i>
    <i r="1">
      <x v="180"/>
    </i>
    <i r="2">
      <x v="627"/>
    </i>
    <i r="1">
      <x v="183"/>
    </i>
    <i r="2">
      <x v="929"/>
    </i>
    <i r="1">
      <x v="186"/>
    </i>
    <i r="2">
      <x v="962"/>
    </i>
    <i r="1">
      <x v="189"/>
    </i>
    <i r="2">
      <x v="457"/>
    </i>
    <i r="1">
      <x v="191"/>
    </i>
    <i r="2">
      <x v="596"/>
    </i>
    <i r="1">
      <x v="192"/>
    </i>
    <i r="2">
      <x v="344"/>
    </i>
    <i r="1">
      <x v="194"/>
    </i>
    <i r="2">
      <x v="395"/>
    </i>
    <i r="2">
      <x v="739"/>
    </i>
    <i r="1">
      <x v="195"/>
    </i>
    <i r="2">
      <x v="838"/>
    </i>
    <i r="1">
      <x v="196"/>
    </i>
    <i r="2">
      <x v="186"/>
    </i>
    <i r="1">
      <x v="204"/>
    </i>
    <i r="2">
      <x v="557"/>
    </i>
    <i r="1">
      <x v="209"/>
    </i>
    <i r="2">
      <x v="908"/>
    </i>
    <i r="1">
      <x v="212"/>
    </i>
    <i r="2">
      <x v="70"/>
    </i>
    <i r="2">
      <x v="601"/>
    </i>
    <i r="1">
      <x v="214"/>
    </i>
    <i r="2">
      <x v="703"/>
    </i>
    <i r="1">
      <x v="215"/>
    </i>
    <i r="2">
      <x v="773"/>
    </i>
    <i r="1">
      <x v="221"/>
    </i>
    <i r="2">
      <x v="256"/>
    </i>
    <i r="1">
      <x v="222"/>
    </i>
    <i r="2">
      <x v="260"/>
    </i>
    <i r="1">
      <x v="224"/>
    </i>
    <i r="2">
      <x v="335"/>
    </i>
    <i r="1">
      <x v="229"/>
    </i>
    <i r="2">
      <x v="960"/>
    </i>
    <i r="1">
      <x v="231"/>
    </i>
    <i r="2">
      <x v="342"/>
    </i>
    <i r="1">
      <x v="234"/>
    </i>
    <i r="2">
      <x v="188"/>
    </i>
    <i r="2">
      <x v="789"/>
    </i>
    <i r="2">
      <x v="970"/>
    </i>
    <i r="1">
      <x v="235"/>
    </i>
    <i r="2">
      <x v="496"/>
    </i>
    <i r="2">
      <x v="907"/>
    </i>
    <i r="1">
      <x v="237"/>
    </i>
    <i r="2">
      <x v="645"/>
    </i>
    <i r="2">
      <x v="784"/>
    </i>
    <i r="1">
      <x v="239"/>
    </i>
    <i r="2">
      <x v="154"/>
    </i>
    <i r="2">
      <x v="985"/>
    </i>
    <i r="1">
      <x v="241"/>
    </i>
    <i r="2">
      <x v="75"/>
    </i>
    <i r="2">
      <x v="934"/>
    </i>
    <i r="2">
      <x v="982"/>
    </i>
    <i r="1">
      <x v="243"/>
    </i>
    <i r="2">
      <x v="888"/>
    </i>
    <i r="1">
      <x v="244"/>
    </i>
    <i r="2">
      <x v="248"/>
    </i>
    <i r="1">
      <x v="245"/>
    </i>
    <i r="2">
      <x v="46"/>
    </i>
    <i r="2">
      <x v="105"/>
    </i>
    <i r="2">
      <x v="116"/>
    </i>
    <i r="2">
      <x v="158"/>
    </i>
    <i r="2">
      <x v="214"/>
    </i>
    <i r="2">
      <x v="346"/>
    </i>
    <i r="2">
      <x v="680"/>
    </i>
    <i r="2">
      <x v="757"/>
    </i>
    <i r="2">
      <x v="875"/>
    </i>
    <i r="1">
      <x v="250"/>
    </i>
    <i r="2">
      <x v="132"/>
    </i>
    <i r="1">
      <x v="253"/>
    </i>
    <i r="2">
      <x v="590"/>
    </i>
    <i r="1">
      <x v="255"/>
    </i>
    <i r="2">
      <x v="39"/>
    </i>
    <i r="1">
      <x v="256"/>
    </i>
    <i r="2">
      <x v="220"/>
    </i>
    <i r="1">
      <x v="259"/>
    </i>
    <i r="2">
      <x v="49"/>
    </i>
    <i r="1">
      <x v="264"/>
    </i>
    <i r="2">
      <x v="710"/>
    </i>
    <i r="1">
      <x v="265"/>
    </i>
    <i r="2">
      <x v="324"/>
    </i>
    <i r="2">
      <x v="598"/>
    </i>
    <i r="2">
      <x v="944"/>
    </i>
    <i r="1">
      <x v="268"/>
    </i>
    <i r="2">
      <x v="765"/>
    </i>
    <i r="1">
      <x v="269"/>
    </i>
    <i r="2">
      <x v="142"/>
    </i>
    <i r="2">
      <x v="482"/>
    </i>
    <i r="2">
      <x v="714"/>
    </i>
    <i r="1">
      <x v="271"/>
    </i>
    <i r="2">
      <x v="255"/>
    </i>
    <i r="1">
      <x v="272"/>
    </i>
    <i r="2">
      <x v="783"/>
    </i>
    <i r="1">
      <x v="273"/>
    </i>
    <i r="2">
      <x v="893"/>
    </i>
    <i r="2">
      <x v="917"/>
    </i>
    <i r="1">
      <x v="276"/>
    </i>
    <i r="2">
      <x v="950"/>
    </i>
    <i r="1">
      <x v="278"/>
    </i>
    <i r="2">
      <x v="90"/>
    </i>
    <i r="2">
      <x v="625"/>
    </i>
    <i r="1">
      <x v="280"/>
    </i>
    <i r="2">
      <x v="391"/>
    </i>
    <i r="1">
      <x v="281"/>
    </i>
    <i r="2">
      <x v="782"/>
    </i>
    <i r="1">
      <x v="283"/>
    </i>
    <i r="2">
      <x v="726"/>
    </i>
    <i r="1">
      <x v="284"/>
    </i>
    <i r="2">
      <x v="150"/>
    </i>
    <i r="1">
      <x v="285"/>
    </i>
    <i r="2">
      <x v="379"/>
    </i>
    <i r="1">
      <x v="286"/>
    </i>
    <i r="2">
      <x v="321"/>
    </i>
    <i r="2">
      <x v="588"/>
    </i>
    <i r="1">
      <x v="288"/>
    </i>
    <i r="2">
      <x v="604"/>
    </i>
    <i r="1">
      <x v="290"/>
    </i>
    <i r="2">
      <x v="283"/>
    </i>
    <i r="1">
      <x v="291"/>
    </i>
    <i r="2">
      <x v="973"/>
    </i>
    <i r="1">
      <x v="298"/>
    </i>
    <i r="2">
      <x v="384"/>
    </i>
    <i r="2">
      <x v="704"/>
    </i>
    <i r="1">
      <x v="299"/>
    </i>
    <i r="2">
      <x v="100"/>
    </i>
    <i r="1">
      <x v="300"/>
    </i>
    <i r="2">
      <x v="170"/>
    </i>
    <i r="2">
      <x v="859"/>
    </i>
    <i r="1">
      <x v="302"/>
    </i>
    <i r="2">
      <x v="237"/>
    </i>
    <i r="1">
      <x v="306"/>
    </i>
    <i r="2">
      <x v="82"/>
    </i>
    <i r="2">
      <x v="657"/>
    </i>
    <i r="1">
      <x v="308"/>
    </i>
    <i r="2">
      <x v="6"/>
    </i>
    <i r="1">
      <x v="312"/>
    </i>
    <i r="2">
      <x v="203"/>
    </i>
    <i r="1">
      <x v="314"/>
    </i>
    <i r="2">
      <x v="101"/>
    </i>
    <i r="1">
      <x v="315"/>
    </i>
    <i r="2">
      <x v="924"/>
    </i>
    <i r="1">
      <x v="323"/>
    </i>
    <i r="2">
      <x v="69"/>
    </i>
    <i r="1">
      <x v="324"/>
    </i>
    <i r="2">
      <x v="976"/>
    </i>
    <i r="1">
      <x v="325"/>
    </i>
    <i r="2">
      <x v="270"/>
    </i>
    <i r="1">
      <x v="328"/>
    </i>
    <i r="2">
      <x/>
    </i>
    <i r="1">
      <x v="329"/>
    </i>
    <i r="2">
      <x v="24"/>
    </i>
    <i r="2">
      <x v="345"/>
    </i>
    <i r="1">
      <x v="330"/>
    </i>
    <i r="2">
      <x v="619"/>
    </i>
    <i r="1">
      <x v="331"/>
    </i>
    <i r="2">
      <x v="9"/>
    </i>
    <i r="1">
      <x v="334"/>
    </i>
    <i r="2">
      <x v="989"/>
    </i>
    <i r="1">
      <x v="338"/>
    </i>
    <i r="2">
      <x v="123"/>
    </i>
    <i r="1">
      <x v="339"/>
    </i>
    <i r="2">
      <x v="134"/>
    </i>
    <i>
      <x v="3"/>
    </i>
    <i r="1">
      <x/>
    </i>
    <i r="2">
      <x v="983"/>
    </i>
    <i r="1">
      <x v="1"/>
    </i>
    <i r="2">
      <x v="824"/>
    </i>
    <i r="1">
      <x v="2"/>
    </i>
    <i r="2">
      <x v="672"/>
    </i>
    <i r="1">
      <x v="4"/>
    </i>
    <i r="2">
      <x v="416"/>
    </i>
    <i r="1">
      <x v="5"/>
    </i>
    <i r="2">
      <x v="560"/>
    </i>
    <i r="1">
      <x v="7"/>
    </i>
    <i r="2">
      <x v="217"/>
    </i>
    <i r="2">
      <x v="286"/>
    </i>
    <i r="1">
      <x v="9"/>
    </i>
    <i r="2">
      <x v="698"/>
    </i>
    <i r="1">
      <x v="10"/>
    </i>
    <i r="2">
      <x v="609"/>
    </i>
    <i r="1">
      <x v="13"/>
    </i>
    <i r="2">
      <x v="403"/>
    </i>
    <i r="2">
      <x v="731"/>
    </i>
    <i r="1">
      <x v="15"/>
    </i>
    <i r="2">
      <x v="37"/>
    </i>
    <i r="2">
      <x v="749"/>
    </i>
    <i r="1">
      <x v="17"/>
    </i>
    <i r="2">
      <x v="414"/>
    </i>
    <i r="1">
      <x v="18"/>
    </i>
    <i r="2">
      <x v="291"/>
    </i>
    <i r="2">
      <x v="539"/>
    </i>
    <i r="1">
      <x v="20"/>
    </i>
    <i r="2">
      <x v="14"/>
    </i>
    <i r="2">
      <x v="436"/>
    </i>
    <i r="1">
      <x v="24"/>
    </i>
    <i r="2">
      <x v="864"/>
    </i>
    <i r="1">
      <x v="29"/>
    </i>
    <i r="2">
      <x v="499"/>
    </i>
    <i r="2">
      <x v="860"/>
    </i>
    <i r="2">
      <x v="874"/>
    </i>
    <i r="2">
      <x v="925"/>
    </i>
    <i r="1">
      <x v="31"/>
    </i>
    <i r="2">
      <x v="164"/>
    </i>
    <i r="1">
      <x v="36"/>
    </i>
    <i r="2">
      <x v="797"/>
    </i>
    <i r="1">
      <x v="39"/>
    </i>
    <i r="2">
      <x v="502"/>
    </i>
    <i r="1">
      <x v="40"/>
    </i>
    <i r="2">
      <x v="933"/>
    </i>
    <i r="1">
      <x v="43"/>
    </i>
    <i r="2">
      <x v="834"/>
    </i>
    <i r="2">
      <x v="872"/>
    </i>
    <i r="1">
      <x v="45"/>
    </i>
    <i r="2">
      <x v="261"/>
    </i>
    <i r="2">
      <x v="744"/>
    </i>
    <i r="1">
      <x v="47"/>
    </i>
    <i r="2">
      <x v="181"/>
    </i>
    <i r="1">
      <x v="51"/>
    </i>
    <i r="2">
      <x v="157"/>
    </i>
    <i r="1">
      <x v="52"/>
    </i>
    <i r="2">
      <x v="301"/>
    </i>
    <i r="1">
      <x v="53"/>
    </i>
    <i r="2">
      <x v="87"/>
    </i>
    <i r="1">
      <x v="54"/>
    </i>
    <i r="2">
      <x v="501"/>
    </i>
    <i r="1">
      <x v="56"/>
    </i>
    <i r="2">
      <x v="76"/>
    </i>
    <i r="1">
      <x v="61"/>
    </i>
    <i r="2">
      <x v="29"/>
    </i>
    <i r="1">
      <x v="63"/>
    </i>
    <i r="2">
      <x v="288"/>
    </i>
    <i r="1">
      <x v="66"/>
    </i>
    <i r="2">
      <x v="192"/>
    </i>
    <i r="1">
      <x v="72"/>
    </i>
    <i r="2">
      <x v="285"/>
    </i>
    <i r="2">
      <x v="390"/>
    </i>
    <i r="1">
      <x v="73"/>
    </i>
    <i r="2">
      <x v="91"/>
    </i>
    <i r="1">
      <x v="74"/>
    </i>
    <i r="2">
      <x v="359"/>
    </i>
    <i r="2">
      <x v="868"/>
    </i>
    <i r="1">
      <x v="81"/>
    </i>
    <i r="2">
      <x v="153"/>
    </i>
    <i r="1">
      <x v="83"/>
    </i>
    <i r="2">
      <x v="640"/>
    </i>
    <i r="1">
      <x v="84"/>
    </i>
    <i r="2">
      <x v="793"/>
    </i>
    <i r="1">
      <x v="85"/>
    </i>
    <i r="2">
      <x v="914"/>
    </i>
    <i r="1">
      <x v="87"/>
    </i>
    <i r="2">
      <x v="33"/>
    </i>
    <i r="2">
      <x v="910"/>
    </i>
    <i r="1">
      <x v="90"/>
    </i>
    <i r="2">
      <x v="692"/>
    </i>
    <i r="1">
      <x v="91"/>
    </i>
    <i r="2">
      <x v="111"/>
    </i>
    <i r="1">
      <x v="92"/>
    </i>
    <i r="2">
      <x v="484"/>
    </i>
    <i r="2">
      <x v="738"/>
    </i>
    <i r="1">
      <x v="93"/>
    </i>
    <i r="2">
      <x v="755"/>
    </i>
    <i r="2">
      <x v="828"/>
    </i>
    <i r="1">
      <x v="96"/>
    </i>
    <i r="2">
      <x v="720"/>
    </i>
    <i r="2">
      <x v="901"/>
    </i>
    <i r="1">
      <x v="97"/>
    </i>
    <i r="2">
      <x v="626"/>
    </i>
    <i r="1">
      <x v="98"/>
    </i>
    <i r="2">
      <x v="876"/>
    </i>
    <i r="1">
      <x v="107"/>
    </i>
    <i r="2">
      <x v="771"/>
    </i>
    <i r="1">
      <x v="109"/>
    </i>
    <i r="2">
      <x v="398"/>
    </i>
    <i r="1">
      <x v="110"/>
    </i>
    <i r="2">
      <x v="694"/>
    </i>
    <i r="1">
      <x v="112"/>
    </i>
    <i r="2">
      <x v="295"/>
    </i>
    <i r="1">
      <x v="114"/>
    </i>
    <i r="2">
      <x v="691"/>
    </i>
    <i r="1">
      <x v="115"/>
    </i>
    <i r="2">
      <x v="541"/>
    </i>
    <i r="1">
      <x v="116"/>
    </i>
    <i r="2">
      <x v="476"/>
    </i>
    <i r="2">
      <x v="806"/>
    </i>
    <i r="2">
      <x v="958"/>
    </i>
    <i r="1">
      <x v="119"/>
    </i>
    <i r="2">
      <x v="415"/>
    </i>
    <i r="1">
      <x v="122"/>
    </i>
    <i r="2">
      <x v="678"/>
    </i>
    <i r="1">
      <x v="124"/>
    </i>
    <i r="2">
      <x v="490"/>
    </i>
    <i r="1">
      <x v="126"/>
    </i>
    <i r="2">
      <x v="343"/>
    </i>
    <i r="1">
      <x v="129"/>
    </i>
    <i r="2">
      <x v="392"/>
    </i>
    <i r="1">
      <x v="133"/>
    </i>
    <i r="2">
      <x v="821"/>
    </i>
    <i r="1">
      <x v="140"/>
    </i>
    <i r="2">
      <x v="472"/>
    </i>
    <i r="1">
      <x v="143"/>
    </i>
    <i r="2">
      <x v="867"/>
    </i>
    <i r="1">
      <x v="144"/>
    </i>
    <i r="2">
      <x v="790"/>
    </i>
    <i r="1">
      <x v="149"/>
    </i>
    <i r="2">
      <x v="66"/>
    </i>
    <i r="2">
      <x v="257"/>
    </i>
    <i r="2">
      <x v="506"/>
    </i>
    <i r="2">
      <x v="831"/>
    </i>
    <i r="2">
      <x v="839"/>
    </i>
    <i r="1">
      <x v="150"/>
    </i>
    <i r="2">
      <x v="454"/>
    </i>
    <i r="2">
      <x v="474"/>
    </i>
    <i r="1">
      <x v="153"/>
    </i>
    <i r="2">
      <x v="511"/>
    </i>
    <i r="1">
      <x v="158"/>
    </i>
    <i r="2">
      <x v="135"/>
    </i>
    <i r="2">
      <x v="637"/>
    </i>
    <i r="1">
      <x v="159"/>
    </i>
    <i r="2">
      <x v="94"/>
    </i>
    <i r="2">
      <x v="96"/>
    </i>
    <i r="2">
      <x v="592"/>
    </i>
    <i r="2">
      <x v="621"/>
    </i>
    <i r="2">
      <x v="659"/>
    </i>
    <i r="2">
      <x v="900"/>
    </i>
    <i r="1">
      <x v="164"/>
    </i>
    <i r="2">
      <x v="930"/>
    </i>
    <i r="1">
      <x v="165"/>
    </i>
    <i r="2">
      <x v="289"/>
    </i>
    <i r="2">
      <x v="320"/>
    </i>
    <i r="2">
      <x v="891"/>
    </i>
    <i r="1">
      <x v="166"/>
    </i>
    <i r="2">
      <x v="152"/>
    </i>
    <i r="1">
      <x v="167"/>
    </i>
    <i r="2">
      <x v="857"/>
    </i>
    <i r="1">
      <x v="172"/>
    </i>
    <i r="2">
      <x v="318"/>
    </i>
    <i r="2">
      <x v="514"/>
    </i>
    <i r="2">
      <x v="741"/>
    </i>
    <i r="2">
      <x v="927"/>
    </i>
    <i r="1">
      <x v="173"/>
    </i>
    <i r="2">
      <x v="670"/>
    </i>
    <i r="1">
      <x v="175"/>
    </i>
    <i r="2">
      <x v="858"/>
    </i>
    <i r="1">
      <x v="179"/>
    </i>
    <i r="2">
      <x v="204"/>
    </i>
    <i r="2">
      <x v="776"/>
    </i>
    <i r="2">
      <x v="916"/>
    </i>
    <i r="1">
      <x v="180"/>
    </i>
    <i r="2">
      <x v="660"/>
    </i>
    <i r="1">
      <x v="185"/>
    </i>
    <i r="2">
      <x v="118"/>
    </i>
    <i r="1">
      <x v="186"/>
    </i>
    <i r="2">
      <x v="311"/>
    </i>
    <i r="2">
      <x v="486"/>
    </i>
    <i r="1">
      <x v="187"/>
    </i>
    <i r="2">
      <x v="489"/>
    </i>
    <i r="1">
      <x v="188"/>
    </i>
    <i r="2">
      <x v="497"/>
    </i>
    <i r="1">
      <x v="190"/>
    </i>
    <i r="2">
      <x v="3"/>
    </i>
    <i r="2">
      <x v="697"/>
    </i>
    <i r="2">
      <x v="861"/>
    </i>
    <i r="1">
      <x v="193"/>
    </i>
    <i r="2">
      <x v="937"/>
    </i>
    <i r="1">
      <x v="197"/>
    </i>
    <i r="2">
      <x v="987"/>
    </i>
    <i r="1">
      <x v="198"/>
    </i>
    <i r="2">
      <x v="326"/>
    </i>
    <i r="1">
      <x v="199"/>
    </i>
    <i r="2">
      <x v="978"/>
    </i>
    <i r="1">
      <x v="200"/>
    </i>
    <i r="2">
      <x v="253"/>
    </i>
    <i r="1">
      <x v="201"/>
    </i>
    <i r="2">
      <x v="693"/>
    </i>
    <i r="2">
      <x v="941"/>
    </i>
    <i r="1">
      <x v="202"/>
    </i>
    <i r="2">
      <x v="584"/>
    </i>
    <i r="1">
      <x v="203"/>
    </i>
    <i r="2">
      <x v="72"/>
    </i>
    <i r="1">
      <x v="205"/>
    </i>
    <i r="2">
      <x v="305"/>
    </i>
    <i r="1">
      <x v="211"/>
    </i>
    <i r="2">
      <x v="473"/>
    </i>
    <i r="1">
      <x v="215"/>
    </i>
    <i r="2">
      <x v="259"/>
    </i>
    <i r="2">
      <x v="338"/>
    </i>
    <i r="1">
      <x v="216"/>
    </i>
    <i r="2">
      <x v="638"/>
    </i>
    <i r="1">
      <x v="217"/>
    </i>
    <i r="2">
      <x v="469"/>
    </i>
    <i r="1">
      <x v="220"/>
    </i>
    <i r="2">
      <x v="64"/>
    </i>
    <i r="1">
      <x v="222"/>
    </i>
    <i r="2">
      <x v="475"/>
    </i>
    <i r="1">
      <x v="223"/>
    </i>
    <i r="2">
      <x v="232"/>
    </i>
    <i r="2">
      <x v="437"/>
    </i>
    <i r="2">
      <x v="613"/>
    </i>
    <i r="2">
      <x v="700"/>
    </i>
    <i r="2">
      <x v="810"/>
    </i>
    <i r="2">
      <x v="953"/>
    </i>
    <i r="1">
      <x v="225"/>
    </i>
    <i r="2">
      <x v="832"/>
    </i>
    <i r="1">
      <x v="226"/>
    </i>
    <i r="2">
      <x v="565"/>
    </i>
    <i r="2">
      <x v="707"/>
    </i>
    <i r="1">
      <x v="234"/>
    </i>
    <i r="2">
      <x v="41"/>
    </i>
    <i r="2">
      <x v="535"/>
    </i>
    <i r="1">
      <x v="237"/>
    </i>
    <i r="2">
      <x v="5"/>
    </i>
    <i r="2">
      <x v="60"/>
    </i>
    <i r="2">
      <x v="221"/>
    </i>
    <i r="1">
      <x v="238"/>
    </i>
    <i r="2">
      <x v="95"/>
    </i>
    <i r="1">
      <x v="239"/>
    </i>
    <i r="2">
      <x v="376"/>
    </i>
    <i r="2">
      <x v="673"/>
    </i>
    <i r="2">
      <x v="795"/>
    </i>
    <i r="2">
      <x v="852"/>
    </i>
    <i r="1">
      <x v="240"/>
    </i>
    <i r="2">
      <x v="364"/>
    </i>
    <i r="1">
      <x v="243"/>
    </i>
    <i r="2">
      <x v="219"/>
    </i>
    <i r="2">
      <x v="445"/>
    </i>
    <i r="1">
      <x v="244"/>
    </i>
    <i r="2">
      <x v="538"/>
    </i>
    <i r="1">
      <x v="245"/>
    </i>
    <i r="2">
      <x v="18"/>
    </i>
    <i r="2">
      <x v="31"/>
    </i>
    <i r="2">
      <x v="623"/>
    </i>
    <i r="2">
      <x v="932"/>
    </i>
    <i r="1">
      <x v="246"/>
    </i>
    <i r="2">
      <x v="513"/>
    </i>
    <i r="1">
      <x v="247"/>
    </i>
    <i r="2">
      <x v="263"/>
    </i>
    <i r="1">
      <x v="249"/>
    </i>
    <i r="2">
      <x v="968"/>
    </i>
    <i r="1">
      <x v="253"/>
    </i>
    <i r="2">
      <x v="382"/>
    </i>
    <i r="1">
      <x v="256"/>
    </i>
    <i r="2">
      <x v="144"/>
    </i>
    <i r="2">
      <x v="408"/>
    </i>
    <i r="2">
      <x v="563"/>
    </i>
    <i r="1">
      <x v="260"/>
    </i>
    <i r="2">
      <x v="441"/>
    </i>
    <i r="1">
      <x v="263"/>
    </i>
    <i r="2">
      <x v="84"/>
    </i>
    <i r="2">
      <x v="553"/>
    </i>
    <i r="1">
      <x v="265"/>
    </i>
    <i r="2">
      <x v="728"/>
    </i>
    <i r="1">
      <x v="268"/>
    </i>
    <i r="2">
      <x v="93"/>
    </i>
    <i r="1">
      <x v="276"/>
    </i>
    <i r="2">
      <x v="246"/>
    </i>
    <i r="2">
      <x v="568"/>
    </i>
    <i r="2">
      <x v="610"/>
    </i>
    <i r="2">
      <x v="617"/>
    </i>
    <i r="1">
      <x v="278"/>
    </i>
    <i r="2">
      <x v="431"/>
    </i>
    <i r="2">
      <x v="432"/>
    </i>
    <i r="2">
      <x v="577"/>
    </i>
    <i r="1">
      <x v="279"/>
    </i>
    <i r="2">
      <x v="772"/>
    </i>
    <i r="1">
      <x v="281"/>
    </i>
    <i r="2">
      <x v="718"/>
    </i>
    <i r="2">
      <x v="946"/>
    </i>
    <i r="1">
      <x v="285"/>
    </i>
    <i r="2">
      <x v="554"/>
    </i>
    <i r="1">
      <x v="286"/>
    </i>
    <i r="2">
      <x v="102"/>
    </i>
    <i r="2">
      <x v="883"/>
    </i>
    <i r="1">
      <x v="295"/>
    </i>
    <i r="2">
      <x v="211"/>
    </i>
    <i r="1">
      <x v="300"/>
    </i>
    <i r="2">
      <x v="20"/>
    </i>
    <i r="1">
      <x v="308"/>
    </i>
    <i r="2">
      <x v="573"/>
    </i>
    <i r="2">
      <x v="880"/>
    </i>
    <i r="1">
      <x v="310"/>
    </i>
    <i r="2">
      <x v="579"/>
    </i>
    <i r="1">
      <x v="313"/>
    </i>
    <i r="2">
      <x v="400"/>
    </i>
    <i r="1">
      <x v="314"/>
    </i>
    <i r="2">
      <x v="559"/>
    </i>
    <i r="2">
      <x v="898"/>
    </i>
    <i r="1">
      <x v="315"/>
    </i>
    <i r="2">
      <x v="156"/>
    </i>
    <i r="1">
      <x v="317"/>
    </i>
    <i r="2">
      <x v="574"/>
    </i>
    <i r="1">
      <x v="318"/>
    </i>
    <i r="2">
      <x v="463"/>
    </i>
    <i r="1">
      <x v="319"/>
    </i>
    <i r="2">
      <x v="505"/>
    </i>
    <i r="1">
      <x v="328"/>
    </i>
    <i r="2">
      <x v="534"/>
    </i>
    <i r="1">
      <x v="332"/>
    </i>
    <i r="2">
      <x v="352"/>
    </i>
    <i r="1">
      <x v="333"/>
    </i>
    <i r="2">
      <x v="737"/>
    </i>
    <i r="1">
      <x v="334"/>
    </i>
    <i r="2">
      <x v="467"/>
    </i>
    <i r="2">
      <x v="503"/>
    </i>
    <i r="1">
      <x v="335"/>
    </i>
    <i r="2">
      <x v="939"/>
    </i>
    <i r="2">
      <x v="961"/>
    </i>
    <i r="1">
      <x v="339"/>
    </i>
    <i r="2">
      <x v="684"/>
    </i>
    <i>
      <x v="4"/>
    </i>
    <i r="1">
      <x v="1"/>
    </i>
    <i r="2">
      <x v="899"/>
    </i>
    <i r="1">
      <x v="4"/>
    </i>
    <i r="2">
      <x v="566"/>
    </i>
    <i r="1">
      <x v="7"/>
    </i>
    <i r="2">
      <x v="417"/>
    </i>
    <i r="1">
      <x v="8"/>
    </i>
    <i r="2">
      <x v="786"/>
    </i>
    <i r="1">
      <x v="12"/>
    </i>
    <i r="2">
      <x v="558"/>
    </i>
    <i r="1">
      <x v="13"/>
    </i>
    <i r="2">
      <x v="114"/>
    </i>
    <i r="1">
      <x v="14"/>
    </i>
    <i r="2">
      <x v="830"/>
    </i>
    <i r="1">
      <x v="15"/>
    </i>
    <i r="2">
      <x v="307"/>
    </i>
    <i r="1">
      <x v="18"/>
    </i>
    <i r="2">
      <x v="367"/>
    </i>
    <i r="2">
      <x v="464"/>
    </i>
    <i r="1">
      <x v="20"/>
    </i>
    <i r="2">
      <x v="149"/>
    </i>
    <i r="1">
      <x v="22"/>
    </i>
    <i r="2">
      <x v="594"/>
    </i>
    <i r="1">
      <x v="23"/>
    </i>
    <i r="2">
      <x v="112"/>
    </i>
    <i r="1">
      <x v="25"/>
    </i>
    <i r="2">
      <x v="412"/>
    </i>
    <i r="1">
      <x v="26"/>
    </i>
    <i r="2">
      <x v="166"/>
    </i>
    <i r="2">
      <x v="198"/>
    </i>
    <i r="1">
      <x v="28"/>
    </i>
    <i r="2">
      <x v="404"/>
    </i>
    <i r="1">
      <x v="29"/>
    </i>
    <i r="2">
      <x v="224"/>
    </i>
    <i r="2">
      <x v="620"/>
    </i>
    <i r="2">
      <x v="809"/>
    </i>
    <i r="2">
      <x v="843"/>
    </i>
    <i r="1">
      <x v="32"/>
    </i>
    <i r="2">
      <x v="754"/>
    </i>
    <i r="1">
      <x v="33"/>
    </i>
    <i r="2">
      <x v="639"/>
    </i>
    <i r="1">
      <x v="34"/>
    </i>
    <i r="2">
      <x v="424"/>
    </i>
    <i r="1">
      <x v="40"/>
    </i>
    <i r="2">
      <x v="654"/>
    </i>
    <i r="1">
      <x v="42"/>
    </i>
    <i r="2">
      <x v="643"/>
    </i>
    <i r="1">
      <x v="43"/>
    </i>
    <i r="2">
      <x v="524"/>
    </i>
    <i r="2">
      <x v="952"/>
    </i>
    <i r="1">
      <x v="44"/>
    </i>
    <i r="2">
      <x v="179"/>
    </i>
    <i r="1">
      <x v="45"/>
    </i>
    <i r="2">
      <x v="228"/>
    </i>
    <i r="1">
      <x v="46"/>
    </i>
    <i r="2">
      <x v="98"/>
    </i>
    <i r="1">
      <x v="50"/>
    </i>
    <i r="2">
      <x v="350"/>
    </i>
    <i r="1">
      <x v="55"/>
    </i>
    <i r="2">
      <x v="386"/>
    </i>
    <i r="1">
      <x v="57"/>
    </i>
    <i r="2">
      <x v="808"/>
    </i>
    <i r="1">
      <x v="59"/>
    </i>
    <i r="2">
      <x v="803"/>
    </i>
    <i r="1">
      <x v="60"/>
    </i>
    <i r="2">
      <x v="675"/>
    </i>
    <i r="1">
      <x v="64"/>
    </i>
    <i r="2">
      <x v="99"/>
    </i>
    <i r="1">
      <x v="66"/>
    </i>
    <i r="2">
      <x v="279"/>
    </i>
    <i r="2">
      <x v="396"/>
    </i>
    <i r="2">
      <x v="409"/>
    </i>
    <i r="1">
      <x v="68"/>
    </i>
    <i r="2">
      <x v="873"/>
    </i>
    <i r="1">
      <x v="73"/>
    </i>
    <i r="2">
      <x v="176"/>
    </i>
    <i r="2">
      <x v="294"/>
    </i>
    <i r="2">
      <x v="919"/>
    </i>
    <i r="1">
      <x v="74"/>
    </i>
    <i r="2">
      <x v="36"/>
    </i>
    <i r="2">
      <x v="162"/>
    </i>
    <i r="2">
      <x v="331"/>
    </i>
    <i r="2">
      <x v="593"/>
    </i>
    <i r="1">
      <x v="75"/>
    </i>
    <i r="2">
      <x v="734"/>
    </i>
    <i r="1">
      <x v="77"/>
    </i>
    <i r="2">
      <x v="423"/>
    </i>
    <i r="1">
      <x v="78"/>
    </i>
    <i r="2">
      <x v="641"/>
    </i>
    <i r="1">
      <x v="80"/>
    </i>
    <i r="2">
      <x v="618"/>
    </i>
    <i r="1">
      <x v="81"/>
    </i>
    <i r="2">
      <x v="56"/>
    </i>
    <i r="1">
      <x v="82"/>
    </i>
    <i r="2">
      <x v="361"/>
    </i>
    <i r="1">
      <x v="87"/>
    </i>
    <i r="2">
      <x v="322"/>
    </i>
    <i r="2">
      <x v="434"/>
    </i>
    <i r="2">
      <x v="453"/>
    </i>
    <i r="2">
      <x v="798"/>
    </i>
    <i r="2">
      <x v="847"/>
    </i>
    <i r="2">
      <x v="862"/>
    </i>
    <i r="1">
      <x v="88"/>
    </i>
    <i r="2">
      <x v="119"/>
    </i>
    <i r="1">
      <x v="90"/>
    </i>
    <i r="2">
      <x v="794"/>
    </i>
    <i r="1">
      <x v="92"/>
    </i>
    <i r="2">
      <x v="7"/>
    </i>
    <i r="2">
      <x v="68"/>
    </i>
    <i r="2">
      <x v="273"/>
    </i>
    <i r="2">
      <x v="336"/>
    </i>
    <i r="2">
      <x v="389"/>
    </i>
    <i r="2">
      <x v="479"/>
    </i>
    <i r="1">
      <x v="93"/>
    </i>
    <i r="2">
      <x v="849"/>
    </i>
    <i r="1">
      <x v="95"/>
    </i>
    <i r="2">
      <x v="599"/>
    </i>
    <i r="1">
      <x v="99"/>
    </i>
    <i r="2">
      <x v="850"/>
    </i>
    <i r="1">
      <x v="100"/>
    </i>
    <i r="2">
      <x v="679"/>
    </i>
    <i r="1">
      <x v="107"/>
    </i>
    <i r="2">
      <x v="624"/>
    </i>
    <i r="1">
      <x v="111"/>
    </i>
    <i r="2">
      <x v="829"/>
    </i>
    <i r="1">
      <x v="112"/>
    </i>
    <i r="2">
      <x v="826"/>
    </i>
    <i r="1">
      <x v="113"/>
    </i>
    <i r="2">
      <x v="47"/>
    </i>
    <i r="2">
      <x v="79"/>
    </i>
    <i r="1">
      <x v="114"/>
    </i>
    <i r="2">
      <x v="277"/>
    </i>
    <i r="2">
      <x v="491"/>
    </i>
    <i r="1">
      <x v="116"/>
    </i>
    <i r="2">
      <x v="664"/>
    </i>
    <i r="1">
      <x v="117"/>
    </i>
    <i r="2">
      <x v="190"/>
    </i>
    <i r="2">
      <x v="199"/>
    </i>
    <i r="1">
      <x v="118"/>
    </i>
    <i r="2">
      <x v="759"/>
    </i>
    <i r="2">
      <x v="955"/>
    </i>
    <i r="1">
      <x v="119"/>
    </i>
    <i r="2">
      <x v="15"/>
    </i>
    <i r="1">
      <x v="120"/>
    </i>
    <i r="2">
      <x v="708"/>
    </i>
    <i r="1">
      <x v="122"/>
    </i>
    <i r="2">
      <x v="127"/>
    </i>
    <i r="1">
      <x v="127"/>
    </i>
    <i r="2">
      <x v="792"/>
    </i>
    <i r="1">
      <x v="131"/>
    </i>
    <i r="2">
      <x v="268"/>
    </i>
    <i r="1">
      <x v="132"/>
    </i>
    <i r="2">
      <x v="724"/>
    </i>
    <i r="1">
      <x v="134"/>
    </i>
    <i r="2">
      <x v="233"/>
    </i>
    <i r="1">
      <x v="147"/>
    </i>
    <i r="2">
      <x v="633"/>
    </i>
    <i r="1">
      <x v="149"/>
    </i>
    <i r="2">
      <x v="42"/>
    </i>
    <i r="2">
      <x v="212"/>
    </i>
    <i r="2">
      <x v="242"/>
    </i>
    <i r="1">
      <x v="154"/>
    </i>
    <i r="2">
      <x v="762"/>
    </i>
    <i r="2">
      <x v="889"/>
    </i>
    <i r="1">
      <x v="155"/>
    </i>
    <i r="2">
      <x v="334"/>
    </i>
    <i r="1">
      <x v="159"/>
    </i>
    <i r="2">
      <x v="267"/>
    </i>
    <i r="2">
      <x v="517"/>
    </i>
    <i r="2">
      <x v="802"/>
    </i>
    <i r="1">
      <x v="165"/>
    </i>
    <i r="2">
      <x v="160"/>
    </i>
    <i r="2">
      <x v="530"/>
    </i>
    <i r="1">
      <x v="168"/>
    </i>
    <i r="2">
      <x v="882"/>
    </i>
    <i r="1">
      <x v="169"/>
    </i>
    <i r="2">
      <x v="716"/>
    </i>
    <i r="1">
      <x v="172"/>
    </i>
    <i r="2">
      <x v="397"/>
    </i>
    <i r="2">
      <x v="954"/>
    </i>
    <i r="1">
      <x v="178"/>
    </i>
    <i r="2">
      <x v="165"/>
    </i>
    <i r="2">
      <x v="836"/>
    </i>
    <i r="1">
      <x v="179"/>
    </i>
    <i r="2">
      <x v="1"/>
    </i>
    <i r="2">
      <x v="461"/>
    </i>
    <i r="2">
      <x v="608"/>
    </i>
    <i r="2">
      <x v="688"/>
    </i>
    <i r="2">
      <x v="778"/>
    </i>
    <i r="1">
      <x v="181"/>
    </i>
    <i r="2">
      <x v="264"/>
    </i>
    <i r="1">
      <x v="184"/>
    </i>
    <i r="2">
      <x v="655"/>
    </i>
    <i r="1">
      <x v="185"/>
    </i>
    <i r="2">
      <x v="466"/>
    </i>
    <i r="1">
      <x v="186"/>
    </i>
    <i r="2">
      <x v="980"/>
    </i>
    <i r="1">
      <x v="190"/>
    </i>
    <i r="2">
      <x v="602"/>
    </i>
    <i r="1">
      <x v="195"/>
    </i>
    <i r="2">
      <x v="435"/>
    </i>
    <i r="1">
      <x v="201"/>
    </i>
    <i r="2">
      <x v="375"/>
    </i>
    <i r="2">
      <x v="747"/>
    </i>
    <i r="1">
      <x v="202"/>
    </i>
    <i r="2">
      <x v="644"/>
    </i>
    <i r="2">
      <x v="702"/>
    </i>
    <i r="1">
      <x v="203"/>
    </i>
    <i r="2">
      <x v="380"/>
    </i>
    <i r="1">
      <x v="206"/>
    </i>
    <i r="2">
      <x v="768"/>
    </i>
    <i r="1">
      <x v="208"/>
    </i>
    <i r="2">
      <x v="455"/>
    </i>
    <i r="1">
      <x v="212"/>
    </i>
    <i r="2">
      <x v="611"/>
    </i>
    <i r="1">
      <x v="216"/>
    </i>
    <i r="2">
      <x v="373"/>
    </i>
    <i r="1">
      <x v="220"/>
    </i>
    <i r="2">
      <x v="647"/>
    </i>
    <i r="1">
      <x v="221"/>
    </i>
    <i r="2">
      <x v="125"/>
    </i>
    <i r="1">
      <x v="222"/>
    </i>
    <i r="2">
      <x v="12"/>
    </i>
    <i r="1">
      <x v="223"/>
    </i>
    <i r="2">
      <x v="44"/>
    </i>
    <i r="2">
      <x v="816"/>
    </i>
    <i r="1">
      <x v="224"/>
    </i>
    <i r="2">
      <x v="727"/>
    </i>
    <i r="2">
      <x v="845"/>
    </i>
    <i r="1">
      <x v="225"/>
    </i>
    <i r="2">
      <x v="928"/>
    </i>
    <i r="1">
      <x v="227"/>
    </i>
    <i r="2">
      <x v="341"/>
    </i>
    <i r="1">
      <x v="228"/>
    </i>
    <i r="2">
      <x v="74"/>
    </i>
    <i r="1">
      <x v="229"/>
    </i>
    <i r="2">
      <x v="846"/>
    </i>
    <i r="1">
      <x v="232"/>
    </i>
    <i r="2">
      <x v="510"/>
    </i>
    <i r="1">
      <x v="234"/>
    </i>
    <i r="2">
      <x v="196"/>
    </i>
    <i r="2">
      <x v="866"/>
    </i>
    <i r="1">
      <x v="237"/>
    </i>
    <i r="2">
      <x v="11"/>
    </i>
    <i r="2">
      <x v="63"/>
    </i>
    <i r="2">
      <x v="812"/>
    </i>
    <i r="1">
      <x v="239"/>
    </i>
    <i r="2">
      <x v="926"/>
    </i>
    <i r="1">
      <x v="240"/>
    </i>
    <i r="2">
      <x v="871"/>
    </i>
    <i r="1">
      <x v="243"/>
    </i>
    <i r="2">
      <x v="407"/>
    </i>
    <i r="2">
      <x v="512"/>
    </i>
    <i r="1">
      <x v="245"/>
    </i>
    <i r="2">
      <x v="207"/>
    </i>
    <i r="2">
      <x v="328"/>
    </i>
    <i r="2">
      <x v="550"/>
    </i>
    <i r="2">
      <x v="629"/>
    </i>
    <i r="1">
      <x v="247"/>
    </i>
    <i r="2">
      <x v="642"/>
    </i>
    <i r="1">
      <x v="248"/>
    </i>
    <i r="2">
      <x v="438"/>
    </i>
    <i r="1">
      <x v="251"/>
    </i>
    <i r="2">
      <x v="701"/>
    </i>
    <i r="1">
      <x v="252"/>
    </i>
    <i r="2">
      <x v="756"/>
    </i>
    <i r="1">
      <x v="253"/>
    </i>
    <i r="2">
      <x v="520"/>
    </i>
    <i r="2">
      <x v="751"/>
    </i>
    <i r="1">
      <x v="254"/>
    </i>
    <i r="2">
      <x v="820"/>
    </i>
    <i r="1">
      <x v="257"/>
    </i>
    <i r="2">
      <x v="740"/>
    </i>
    <i r="1">
      <x v="261"/>
    </i>
    <i r="2">
      <x v="663"/>
    </i>
    <i r="1">
      <x v="265"/>
    </i>
    <i r="2">
      <x v="252"/>
    </i>
    <i r="2">
      <x v="540"/>
    </i>
    <i r="1">
      <x v="269"/>
    </i>
    <i r="2">
      <x v="303"/>
    </i>
    <i r="1">
      <x v="272"/>
    </i>
    <i r="2">
      <x v="366"/>
    </i>
    <i r="1">
      <x v="275"/>
    </i>
    <i r="2">
      <x v="689"/>
    </i>
    <i r="1">
      <x v="276"/>
    </i>
    <i r="2">
      <x v="25"/>
    </i>
    <i r="2">
      <x v="115"/>
    </i>
    <i r="2">
      <x v="271"/>
    </i>
    <i r="2">
      <x v="994"/>
    </i>
    <i r="1">
      <x v="278"/>
    </i>
    <i r="2">
      <x v="523"/>
    </i>
    <i r="1">
      <x v="279"/>
    </i>
    <i r="2">
      <x v="444"/>
    </i>
    <i r="1">
      <x v="281"/>
    </i>
    <i r="2">
      <x v="191"/>
    </i>
    <i r="1">
      <x v="282"/>
    </i>
    <i r="2">
      <x v="811"/>
    </i>
    <i r="1">
      <x v="283"/>
    </i>
    <i r="2">
      <x v="59"/>
    </i>
    <i r="1">
      <x v="285"/>
    </i>
    <i r="2">
      <x v="296"/>
    </i>
    <i r="1">
      <x v="286"/>
    </i>
    <i r="2">
      <x v="767"/>
    </i>
    <i r="1">
      <x v="289"/>
    </i>
    <i r="2">
      <x v="314"/>
    </i>
    <i r="1">
      <x v="292"/>
    </i>
    <i r="2">
      <x v="2"/>
    </i>
    <i r="1">
      <x v="293"/>
    </i>
    <i r="2">
      <x v="402"/>
    </i>
    <i r="1">
      <x v="296"/>
    </i>
    <i r="2">
      <x v="548"/>
    </i>
    <i r="1">
      <x v="298"/>
    </i>
    <i r="2">
      <x v="394"/>
    </i>
    <i r="2">
      <x v="525"/>
    </i>
    <i r="2">
      <x v="904"/>
    </i>
    <i r="1">
      <x v="300"/>
    </i>
    <i r="2">
      <x v="848"/>
    </i>
    <i r="1">
      <x v="301"/>
    </i>
    <i r="2">
      <x v="244"/>
    </i>
    <i r="1">
      <x v="302"/>
    </i>
    <i r="2">
      <x v="86"/>
    </i>
    <i r="1">
      <x v="305"/>
    </i>
    <i r="2">
      <x v="251"/>
    </i>
    <i r="1">
      <x v="309"/>
    </i>
    <i r="2">
      <x v="421"/>
    </i>
    <i r="1">
      <x v="314"/>
    </i>
    <i r="2">
      <x v="80"/>
    </i>
    <i r="1">
      <x v="316"/>
    </i>
    <i r="2">
      <x v="733"/>
    </i>
    <i r="2">
      <x v="948"/>
    </i>
    <i r="1">
      <x v="321"/>
    </i>
    <i r="2">
      <x v="378"/>
    </i>
    <i r="1">
      <x v="322"/>
    </i>
    <i r="2">
      <x v="229"/>
    </i>
    <i r="2">
      <x v="521"/>
    </i>
    <i r="1">
      <x v="324"/>
    </i>
    <i r="2">
      <x v="197"/>
    </i>
    <i r="1">
      <x v="325"/>
    </i>
    <i r="2">
      <x v="312"/>
    </i>
    <i r="1">
      <x v="326"/>
    </i>
    <i r="2">
      <x v="315"/>
    </i>
    <i r="1">
      <x v="329"/>
    </i>
    <i r="2">
      <x v="177"/>
    </i>
    <i r="1">
      <x v="330"/>
    </i>
    <i r="2">
      <x v="527"/>
    </i>
    <i r="1">
      <x v="335"/>
    </i>
    <i r="2">
      <x v="30"/>
    </i>
    <i r="2">
      <x v="507"/>
    </i>
    <i r="1">
      <x v="337"/>
    </i>
    <i r="2">
      <x v="57"/>
    </i>
    <i t="grand">
      <x/>
    </i>
  </rowItems>
  <colFields count="1">
    <field x="-2"/>
  </colFields>
  <colItems count="2">
    <i>
      <x/>
    </i>
    <i i="1">
      <x v="1"/>
    </i>
  </colItems>
  <dataFields count="2">
    <dataField name="Sum of Total_Movies_Watched" fld="16" showDataAs="percentOfTotal" baseField="23" baseItem="0" numFmtId="10"/>
    <dataField name="Sum of Total_Series_Watched" fld="17" showDataAs="percentOfTotal" baseField="23" baseItem="0" numFmtId="10"/>
  </dataFields>
  <formats count="706">
    <format dxfId="796">
      <pivotArea type="all" dataOnly="0" outline="0" fieldPosition="0"/>
    </format>
    <format dxfId="795">
      <pivotArea outline="0" collapsedLevelsAreSubtotals="1" fieldPosition="0"/>
    </format>
    <format dxfId="794">
      <pivotArea field="31" type="button" dataOnly="0" labelOnly="1" outline="0" axis="axisRow" fieldPosition="0"/>
    </format>
    <format dxfId="793">
      <pivotArea dataOnly="0" labelOnly="1" fieldPosition="0">
        <references count="1">
          <reference field="31" count="0"/>
        </references>
      </pivotArea>
    </format>
    <format dxfId="792">
      <pivotArea dataOnly="0" labelOnly="1" grandRow="1" outline="0" fieldPosition="0"/>
    </format>
    <format dxfId="791">
      <pivotArea dataOnly="0" labelOnly="1" fieldPosition="0">
        <references count="2">
          <reference field="1" count="50">
            <x v="0"/>
            <x v="1"/>
            <x v="3"/>
            <x v="5"/>
            <x v="13"/>
            <x v="14"/>
            <x v="15"/>
            <x v="16"/>
            <x v="17"/>
            <x v="18"/>
            <x v="21"/>
            <x v="23"/>
            <x v="29"/>
            <x v="35"/>
            <x v="37"/>
            <x v="41"/>
            <x v="43"/>
            <x v="49"/>
            <x v="59"/>
            <x v="61"/>
            <x v="63"/>
            <x v="65"/>
            <x v="66"/>
            <x v="68"/>
            <x v="71"/>
            <x v="74"/>
            <x v="78"/>
            <x v="81"/>
            <x v="82"/>
            <x v="84"/>
            <x v="87"/>
            <x v="88"/>
            <x v="92"/>
            <x v="93"/>
            <x v="94"/>
            <x v="100"/>
            <x v="101"/>
            <x v="104"/>
            <x v="108"/>
            <x v="113"/>
            <x v="114"/>
            <x v="116"/>
            <x v="119"/>
            <x v="125"/>
            <x v="128"/>
            <x v="134"/>
            <x v="135"/>
            <x v="136"/>
            <x v="138"/>
            <x v="139"/>
          </reference>
          <reference field="31" count="1" selected="0">
            <x v="0"/>
          </reference>
        </references>
      </pivotArea>
    </format>
    <format dxfId="790">
      <pivotArea dataOnly="0" labelOnly="1" fieldPosition="0">
        <references count="2">
          <reference field="1" count="50">
            <x v="142"/>
            <x v="143"/>
            <x v="147"/>
            <x v="148"/>
            <x v="149"/>
            <x v="151"/>
            <x v="152"/>
            <x v="153"/>
            <x v="154"/>
            <x v="157"/>
            <x v="159"/>
            <x v="160"/>
            <x v="162"/>
            <x v="164"/>
            <x v="165"/>
            <x v="171"/>
            <x v="175"/>
            <x v="178"/>
            <x v="180"/>
            <x v="186"/>
            <x v="187"/>
            <x v="197"/>
            <x v="201"/>
            <x v="203"/>
            <x v="206"/>
            <x v="207"/>
            <x v="213"/>
            <x v="219"/>
            <x v="223"/>
            <x v="224"/>
            <x v="225"/>
            <x v="234"/>
            <x v="236"/>
            <x v="237"/>
            <x v="239"/>
            <x v="242"/>
            <x v="243"/>
            <x v="245"/>
            <x v="247"/>
            <x v="250"/>
            <x v="252"/>
            <x v="254"/>
            <x v="256"/>
            <x v="258"/>
            <x v="262"/>
            <x v="266"/>
            <x v="269"/>
            <x v="270"/>
            <x v="276"/>
            <x v="277"/>
          </reference>
          <reference field="31" count="1" selected="0">
            <x v="0"/>
          </reference>
        </references>
      </pivotArea>
    </format>
    <format dxfId="789">
      <pivotArea dataOnly="0" labelOnly="1" fieldPosition="0">
        <references count="2">
          <reference field="1" count="22">
            <x v="278"/>
            <x v="279"/>
            <x v="281"/>
            <x v="284"/>
            <x v="285"/>
            <x v="287"/>
            <x v="291"/>
            <x v="294"/>
            <x v="295"/>
            <x v="297"/>
            <x v="298"/>
            <x v="299"/>
            <x v="304"/>
            <x v="306"/>
            <x v="307"/>
            <x v="313"/>
            <x v="315"/>
            <x v="316"/>
            <x v="321"/>
            <x v="322"/>
            <x v="329"/>
            <x v="335"/>
          </reference>
          <reference field="31" count="1" selected="0">
            <x v="0"/>
          </reference>
        </references>
      </pivotArea>
    </format>
    <format dxfId="788">
      <pivotArea dataOnly="0" labelOnly="1" fieldPosition="0">
        <references count="2">
          <reference field="1" count="50">
            <x v="1"/>
            <x v="4"/>
            <x v="13"/>
            <x v="14"/>
            <x v="15"/>
            <x v="19"/>
            <x v="20"/>
            <x v="23"/>
            <x v="27"/>
            <x v="29"/>
            <x v="33"/>
            <x v="34"/>
            <x v="39"/>
            <x v="40"/>
            <x v="42"/>
            <x v="50"/>
            <x v="57"/>
            <x v="58"/>
            <x v="62"/>
            <x v="66"/>
            <x v="67"/>
            <x v="70"/>
            <x v="74"/>
            <x v="75"/>
            <x v="76"/>
            <x v="79"/>
            <x v="81"/>
            <x v="84"/>
            <x v="86"/>
            <x v="87"/>
            <x v="88"/>
            <x v="89"/>
            <x v="92"/>
            <x v="93"/>
            <x v="98"/>
            <x v="99"/>
            <x v="101"/>
            <x v="102"/>
            <x v="104"/>
            <x v="106"/>
            <x v="109"/>
            <x v="113"/>
            <x v="116"/>
            <x v="118"/>
            <x v="120"/>
            <x v="121"/>
            <x v="129"/>
            <x v="136"/>
            <x v="139"/>
            <x v="140"/>
          </reference>
          <reference field="31" count="1" selected="0">
            <x v="1"/>
          </reference>
        </references>
      </pivotArea>
    </format>
    <format dxfId="787">
      <pivotArea dataOnly="0" labelOnly="1" fieldPosition="0">
        <references count="2">
          <reference field="1" count="50">
            <x v="141"/>
            <x v="146"/>
            <x v="147"/>
            <x v="149"/>
            <x v="150"/>
            <x v="152"/>
            <x v="153"/>
            <x v="159"/>
            <x v="161"/>
            <x v="163"/>
            <x v="164"/>
            <x v="165"/>
            <x v="171"/>
            <x v="172"/>
            <x v="174"/>
            <x v="175"/>
            <x v="176"/>
            <x v="177"/>
            <x v="179"/>
            <x v="180"/>
            <x v="181"/>
            <x v="182"/>
            <x v="187"/>
            <x v="188"/>
            <x v="190"/>
            <x v="191"/>
            <x v="193"/>
            <x v="195"/>
            <x v="199"/>
            <x v="204"/>
            <x v="206"/>
            <x v="210"/>
            <x v="212"/>
            <x v="214"/>
            <x v="218"/>
            <x v="220"/>
            <x v="222"/>
            <x v="223"/>
            <x v="228"/>
            <x v="230"/>
            <x v="233"/>
            <x v="234"/>
            <x v="235"/>
            <x v="237"/>
            <x v="239"/>
            <x v="241"/>
            <x v="243"/>
            <x v="245"/>
            <x v="247"/>
            <x v="250"/>
          </reference>
          <reference field="31" count="1" selected="0">
            <x v="1"/>
          </reference>
        </references>
      </pivotArea>
    </format>
    <format dxfId="786">
      <pivotArea dataOnly="0" labelOnly="1" fieldPosition="0">
        <references count="2">
          <reference field="1" count="37">
            <x v="252"/>
            <x v="256"/>
            <x v="262"/>
            <x v="263"/>
            <x v="264"/>
            <x v="265"/>
            <x v="267"/>
            <x v="268"/>
            <x v="272"/>
            <x v="274"/>
            <x v="275"/>
            <x v="276"/>
            <x v="278"/>
            <x v="279"/>
            <x v="280"/>
            <x v="282"/>
            <x v="283"/>
            <x v="284"/>
            <x v="285"/>
            <x v="288"/>
            <x v="298"/>
            <x v="299"/>
            <x v="303"/>
            <x v="306"/>
            <x v="310"/>
            <x v="311"/>
            <x v="313"/>
            <x v="314"/>
            <x v="315"/>
            <x v="316"/>
            <x v="317"/>
            <x v="319"/>
            <x v="320"/>
            <x v="326"/>
            <x v="327"/>
            <x v="335"/>
            <x v="336"/>
          </reference>
          <reference field="31" count="1" selected="0">
            <x v="1"/>
          </reference>
        </references>
      </pivotArea>
    </format>
    <format dxfId="785">
      <pivotArea dataOnly="0" labelOnly="1" fieldPosition="0">
        <references count="2">
          <reference field="1" count="50">
            <x v="0"/>
            <x v="3"/>
            <x v="6"/>
            <x v="7"/>
            <x v="10"/>
            <x v="11"/>
            <x v="13"/>
            <x v="14"/>
            <x v="15"/>
            <x v="18"/>
            <x v="20"/>
            <x v="26"/>
            <x v="29"/>
            <x v="30"/>
            <x v="31"/>
            <x v="32"/>
            <x v="33"/>
            <x v="37"/>
            <x v="38"/>
            <x v="43"/>
            <x v="45"/>
            <x v="46"/>
            <x v="48"/>
            <x v="50"/>
            <x v="56"/>
            <x v="62"/>
            <x v="66"/>
            <x v="67"/>
            <x v="69"/>
            <x v="72"/>
            <x v="74"/>
            <x v="75"/>
            <x v="81"/>
            <x v="82"/>
            <x v="84"/>
            <x v="85"/>
            <x v="88"/>
            <x v="92"/>
            <x v="95"/>
            <x v="101"/>
            <x v="103"/>
            <x v="104"/>
            <x v="105"/>
            <x v="107"/>
            <x v="109"/>
            <x v="110"/>
            <x v="113"/>
            <x v="114"/>
            <x v="115"/>
            <x v="116"/>
          </reference>
          <reference field="31" count="1" selected="0">
            <x v="2"/>
          </reference>
        </references>
      </pivotArea>
    </format>
    <format dxfId="784">
      <pivotArea dataOnly="0" labelOnly="1" fieldPosition="0">
        <references count="2">
          <reference field="1" count="50">
            <x v="117"/>
            <x v="119"/>
            <x v="123"/>
            <x v="128"/>
            <x v="130"/>
            <x v="137"/>
            <x v="139"/>
            <x v="145"/>
            <x v="146"/>
            <x v="147"/>
            <x v="149"/>
            <x v="152"/>
            <x v="154"/>
            <x v="156"/>
            <x v="158"/>
            <x v="159"/>
            <x v="160"/>
            <x v="165"/>
            <x v="170"/>
            <x v="172"/>
            <x v="175"/>
            <x v="176"/>
            <x v="177"/>
            <x v="178"/>
            <x v="179"/>
            <x v="180"/>
            <x v="183"/>
            <x v="186"/>
            <x v="189"/>
            <x v="191"/>
            <x v="192"/>
            <x v="194"/>
            <x v="195"/>
            <x v="196"/>
            <x v="204"/>
            <x v="209"/>
            <x v="212"/>
            <x v="214"/>
            <x v="215"/>
            <x v="221"/>
            <x v="222"/>
            <x v="224"/>
            <x v="229"/>
            <x v="231"/>
            <x v="234"/>
            <x v="235"/>
            <x v="237"/>
            <x v="239"/>
            <x v="241"/>
            <x v="243"/>
          </reference>
          <reference field="31" count="1" selected="0">
            <x v="2"/>
          </reference>
        </references>
      </pivotArea>
    </format>
    <format dxfId="783">
      <pivotArea dataOnly="0" labelOnly="1" fieldPosition="0">
        <references count="2">
          <reference field="1" count="44">
            <x v="244"/>
            <x v="245"/>
            <x v="250"/>
            <x v="253"/>
            <x v="255"/>
            <x v="256"/>
            <x v="259"/>
            <x v="264"/>
            <x v="265"/>
            <x v="268"/>
            <x v="269"/>
            <x v="271"/>
            <x v="272"/>
            <x v="273"/>
            <x v="276"/>
            <x v="278"/>
            <x v="280"/>
            <x v="281"/>
            <x v="283"/>
            <x v="284"/>
            <x v="285"/>
            <x v="286"/>
            <x v="288"/>
            <x v="290"/>
            <x v="291"/>
            <x v="298"/>
            <x v="299"/>
            <x v="300"/>
            <x v="302"/>
            <x v="306"/>
            <x v="308"/>
            <x v="312"/>
            <x v="314"/>
            <x v="315"/>
            <x v="323"/>
            <x v="324"/>
            <x v="325"/>
            <x v="328"/>
            <x v="329"/>
            <x v="330"/>
            <x v="331"/>
            <x v="334"/>
            <x v="338"/>
            <x v="339"/>
          </reference>
          <reference field="31" count="1" selected="0">
            <x v="2"/>
          </reference>
        </references>
      </pivotArea>
    </format>
    <format dxfId="782">
      <pivotArea dataOnly="0" labelOnly="1" fieldPosition="0">
        <references count="2">
          <reference field="1" count="50">
            <x v="0"/>
            <x v="1"/>
            <x v="2"/>
            <x v="4"/>
            <x v="5"/>
            <x v="7"/>
            <x v="9"/>
            <x v="10"/>
            <x v="13"/>
            <x v="15"/>
            <x v="17"/>
            <x v="18"/>
            <x v="20"/>
            <x v="24"/>
            <x v="29"/>
            <x v="31"/>
            <x v="36"/>
            <x v="39"/>
            <x v="40"/>
            <x v="43"/>
            <x v="45"/>
            <x v="47"/>
            <x v="51"/>
            <x v="52"/>
            <x v="53"/>
            <x v="54"/>
            <x v="56"/>
            <x v="61"/>
            <x v="63"/>
            <x v="66"/>
            <x v="72"/>
            <x v="73"/>
            <x v="74"/>
            <x v="81"/>
            <x v="83"/>
            <x v="84"/>
            <x v="85"/>
            <x v="87"/>
            <x v="90"/>
            <x v="91"/>
            <x v="92"/>
            <x v="93"/>
            <x v="96"/>
            <x v="97"/>
            <x v="98"/>
            <x v="107"/>
            <x v="109"/>
            <x v="110"/>
            <x v="112"/>
            <x v="114"/>
          </reference>
          <reference field="31" count="1" selected="0">
            <x v="3"/>
          </reference>
        </references>
      </pivotArea>
    </format>
    <format dxfId="781">
      <pivotArea dataOnly="0" labelOnly="1" fieldPosition="0">
        <references count="2">
          <reference field="1" count="50">
            <x v="115"/>
            <x v="116"/>
            <x v="119"/>
            <x v="122"/>
            <x v="124"/>
            <x v="126"/>
            <x v="129"/>
            <x v="133"/>
            <x v="140"/>
            <x v="143"/>
            <x v="144"/>
            <x v="149"/>
            <x v="150"/>
            <x v="153"/>
            <x v="158"/>
            <x v="159"/>
            <x v="164"/>
            <x v="165"/>
            <x v="166"/>
            <x v="167"/>
            <x v="172"/>
            <x v="173"/>
            <x v="175"/>
            <x v="179"/>
            <x v="180"/>
            <x v="185"/>
            <x v="186"/>
            <x v="187"/>
            <x v="188"/>
            <x v="190"/>
            <x v="193"/>
            <x v="197"/>
            <x v="198"/>
            <x v="199"/>
            <x v="200"/>
            <x v="201"/>
            <x v="202"/>
            <x v="203"/>
            <x v="205"/>
            <x v="211"/>
            <x v="215"/>
            <x v="216"/>
            <x v="217"/>
            <x v="220"/>
            <x v="222"/>
            <x v="223"/>
            <x v="225"/>
            <x v="226"/>
            <x v="234"/>
            <x v="237"/>
          </reference>
          <reference field="31" count="1" selected="0">
            <x v="3"/>
          </reference>
        </references>
      </pivotArea>
    </format>
    <format dxfId="780">
      <pivotArea dataOnly="0" labelOnly="1" fieldPosition="0">
        <references count="2">
          <reference field="1" count="37">
            <x v="238"/>
            <x v="239"/>
            <x v="240"/>
            <x v="243"/>
            <x v="244"/>
            <x v="245"/>
            <x v="246"/>
            <x v="247"/>
            <x v="249"/>
            <x v="253"/>
            <x v="256"/>
            <x v="260"/>
            <x v="263"/>
            <x v="265"/>
            <x v="268"/>
            <x v="276"/>
            <x v="278"/>
            <x v="279"/>
            <x v="281"/>
            <x v="285"/>
            <x v="286"/>
            <x v="295"/>
            <x v="300"/>
            <x v="308"/>
            <x v="310"/>
            <x v="313"/>
            <x v="314"/>
            <x v="315"/>
            <x v="317"/>
            <x v="318"/>
            <x v="319"/>
            <x v="328"/>
            <x v="332"/>
            <x v="333"/>
            <x v="334"/>
            <x v="335"/>
            <x v="339"/>
          </reference>
          <reference field="31" count="1" selected="0">
            <x v="3"/>
          </reference>
        </references>
      </pivotArea>
    </format>
    <format dxfId="779">
      <pivotArea dataOnly="0" labelOnly="1" fieldPosition="0">
        <references count="2">
          <reference field="1" count="50">
            <x v="1"/>
            <x v="4"/>
            <x v="7"/>
            <x v="8"/>
            <x v="12"/>
            <x v="13"/>
            <x v="14"/>
            <x v="15"/>
            <x v="18"/>
            <x v="20"/>
            <x v="22"/>
            <x v="23"/>
            <x v="25"/>
            <x v="26"/>
            <x v="28"/>
            <x v="29"/>
            <x v="32"/>
            <x v="33"/>
            <x v="34"/>
            <x v="40"/>
            <x v="42"/>
            <x v="43"/>
            <x v="44"/>
            <x v="45"/>
            <x v="46"/>
            <x v="50"/>
            <x v="55"/>
            <x v="57"/>
            <x v="59"/>
            <x v="60"/>
            <x v="64"/>
            <x v="66"/>
            <x v="68"/>
            <x v="73"/>
            <x v="74"/>
            <x v="75"/>
            <x v="77"/>
            <x v="78"/>
            <x v="80"/>
            <x v="81"/>
            <x v="82"/>
            <x v="87"/>
            <x v="88"/>
            <x v="90"/>
            <x v="92"/>
            <x v="93"/>
            <x v="95"/>
            <x v="99"/>
            <x v="100"/>
            <x v="107"/>
          </reference>
          <reference field="31" count="1" selected="0">
            <x v="4"/>
          </reference>
        </references>
      </pivotArea>
    </format>
    <format dxfId="778">
      <pivotArea dataOnly="0" labelOnly="1" fieldPosition="0">
        <references count="2">
          <reference field="1" count="50">
            <x v="111"/>
            <x v="112"/>
            <x v="113"/>
            <x v="114"/>
            <x v="116"/>
            <x v="117"/>
            <x v="118"/>
            <x v="119"/>
            <x v="120"/>
            <x v="122"/>
            <x v="127"/>
            <x v="131"/>
            <x v="132"/>
            <x v="134"/>
            <x v="147"/>
            <x v="149"/>
            <x v="154"/>
            <x v="155"/>
            <x v="159"/>
            <x v="165"/>
            <x v="168"/>
            <x v="169"/>
            <x v="172"/>
            <x v="178"/>
            <x v="179"/>
            <x v="181"/>
            <x v="184"/>
            <x v="185"/>
            <x v="186"/>
            <x v="190"/>
            <x v="195"/>
            <x v="201"/>
            <x v="202"/>
            <x v="203"/>
            <x v="206"/>
            <x v="208"/>
            <x v="212"/>
            <x v="216"/>
            <x v="220"/>
            <x v="221"/>
            <x v="222"/>
            <x v="223"/>
            <x v="224"/>
            <x v="225"/>
            <x v="227"/>
            <x v="228"/>
            <x v="229"/>
            <x v="232"/>
            <x v="234"/>
            <x v="237"/>
          </reference>
          <reference field="31" count="1" selected="0">
            <x v="4"/>
          </reference>
        </references>
      </pivotArea>
    </format>
    <format dxfId="777">
      <pivotArea dataOnly="0" labelOnly="1" fieldPosition="0">
        <references count="2">
          <reference field="1" count="45">
            <x v="239"/>
            <x v="240"/>
            <x v="243"/>
            <x v="245"/>
            <x v="247"/>
            <x v="248"/>
            <x v="251"/>
            <x v="252"/>
            <x v="253"/>
            <x v="254"/>
            <x v="257"/>
            <x v="261"/>
            <x v="265"/>
            <x v="269"/>
            <x v="272"/>
            <x v="275"/>
            <x v="276"/>
            <x v="278"/>
            <x v="279"/>
            <x v="281"/>
            <x v="282"/>
            <x v="283"/>
            <x v="285"/>
            <x v="286"/>
            <x v="289"/>
            <x v="292"/>
            <x v="293"/>
            <x v="296"/>
            <x v="298"/>
            <x v="300"/>
            <x v="301"/>
            <x v="302"/>
            <x v="305"/>
            <x v="309"/>
            <x v="314"/>
            <x v="316"/>
            <x v="321"/>
            <x v="322"/>
            <x v="324"/>
            <x v="325"/>
            <x v="326"/>
            <x v="329"/>
            <x v="330"/>
            <x v="335"/>
            <x v="337"/>
          </reference>
          <reference field="31" count="1" selected="0">
            <x v="4"/>
          </reference>
        </references>
      </pivotArea>
    </format>
    <format dxfId="776">
      <pivotArea dataOnly="0" labelOnly="1" fieldPosition="0">
        <references count="3">
          <reference field="0" count="1">
            <x v="622"/>
          </reference>
          <reference field="1" count="1" selected="0">
            <x v="0"/>
          </reference>
          <reference field="31" count="1" selected="0">
            <x v="0"/>
          </reference>
        </references>
      </pivotArea>
    </format>
    <format dxfId="775">
      <pivotArea dataOnly="0" labelOnly="1" fieldPosition="0">
        <references count="3">
          <reference field="0" count="1">
            <x v="967"/>
          </reference>
          <reference field="1" count="1" selected="0">
            <x v="1"/>
          </reference>
          <reference field="31" count="1" selected="0">
            <x v="0"/>
          </reference>
        </references>
      </pivotArea>
    </format>
    <format dxfId="774">
      <pivotArea dataOnly="0" labelOnly="1" fieldPosition="0">
        <references count="3">
          <reference field="0" count="2">
            <x v="249"/>
            <x v="587"/>
          </reference>
          <reference field="1" count="1" selected="0">
            <x v="3"/>
          </reference>
          <reference field="31" count="1" selected="0">
            <x v="0"/>
          </reference>
        </references>
      </pivotArea>
    </format>
    <format dxfId="773">
      <pivotArea dataOnly="0" labelOnly="1" fieldPosition="0">
        <references count="3">
          <reference field="0" count="1">
            <x v="777"/>
          </reference>
          <reference field="1" count="1" selected="0">
            <x v="5"/>
          </reference>
          <reference field="31" count="1" selected="0">
            <x v="0"/>
          </reference>
        </references>
      </pivotArea>
    </format>
    <format dxfId="772">
      <pivotArea dataOnly="0" labelOnly="1" fieldPosition="0">
        <references count="3">
          <reference field="0" count="1">
            <x v="308"/>
          </reference>
          <reference field="1" count="1" selected="0">
            <x v="13"/>
          </reference>
          <reference field="31" count="1" selected="0">
            <x v="0"/>
          </reference>
        </references>
      </pivotArea>
    </format>
    <format dxfId="771">
      <pivotArea dataOnly="0" labelOnly="1" fieldPosition="0">
        <references count="3">
          <reference field="0" count="1">
            <x v="635"/>
          </reference>
          <reference field="1" count="1" selected="0">
            <x v="14"/>
          </reference>
          <reference field="31" count="1" selected="0">
            <x v="0"/>
          </reference>
        </references>
      </pivotArea>
    </format>
    <format dxfId="770">
      <pivotArea dataOnly="0" labelOnly="1" fieldPosition="0">
        <references count="3">
          <reference field="0" count="1">
            <x v="667"/>
          </reference>
          <reference field="1" count="1" selected="0">
            <x v="15"/>
          </reference>
          <reference field="31" count="1" selected="0">
            <x v="0"/>
          </reference>
        </references>
      </pivotArea>
    </format>
    <format dxfId="769">
      <pivotArea dataOnly="0" labelOnly="1" fieldPosition="0">
        <references count="3">
          <reference field="0" count="1">
            <x v="428"/>
          </reference>
          <reference field="1" count="1" selected="0">
            <x v="16"/>
          </reference>
          <reference field="31" count="1" selected="0">
            <x v="0"/>
          </reference>
        </references>
      </pivotArea>
    </format>
    <format dxfId="768">
      <pivotArea dataOnly="0" labelOnly="1" fieldPosition="0">
        <references count="3">
          <reference field="0" count="1">
            <x v="485"/>
          </reference>
          <reference field="1" count="1" selected="0">
            <x v="17"/>
          </reference>
          <reference field="31" count="1" selected="0">
            <x v="0"/>
          </reference>
        </references>
      </pivotArea>
    </format>
    <format dxfId="767">
      <pivotArea dataOnly="0" labelOnly="1" fieldPosition="0">
        <references count="3">
          <reference field="0" count="1">
            <x v="427"/>
          </reference>
          <reference field="1" count="1" selected="0">
            <x v="18"/>
          </reference>
          <reference field="31" count="1" selected="0">
            <x v="0"/>
          </reference>
        </references>
      </pivotArea>
    </format>
    <format dxfId="766">
      <pivotArea dataOnly="0" labelOnly="1" fieldPosition="0">
        <references count="3">
          <reference field="0" count="1">
            <x v="906"/>
          </reference>
          <reference field="1" count="1" selected="0">
            <x v="21"/>
          </reference>
          <reference field="31" count="1" selected="0">
            <x v="0"/>
          </reference>
        </references>
      </pivotArea>
    </format>
    <format dxfId="765">
      <pivotArea dataOnly="0" labelOnly="1" fieldPosition="0">
        <references count="3">
          <reference field="0" count="2">
            <x v="103"/>
            <x v="222"/>
          </reference>
          <reference field="1" count="1" selected="0">
            <x v="23"/>
          </reference>
          <reference field="31" count="1" selected="0">
            <x v="0"/>
          </reference>
        </references>
      </pivotArea>
    </format>
    <format dxfId="764">
      <pivotArea dataOnly="0" labelOnly="1" fieldPosition="0">
        <references count="3">
          <reference field="0" count="1">
            <x v="430"/>
          </reference>
          <reference field="1" count="1" selected="0">
            <x v="29"/>
          </reference>
          <reference field="31" count="1" selected="0">
            <x v="0"/>
          </reference>
        </references>
      </pivotArea>
    </format>
    <format dxfId="763">
      <pivotArea dataOnly="0" labelOnly="1" fieldPosition="0">
        <references count="3">
          <reference field="0" count="1">
            <x v="426"/>
          </reference>
          <reference field="1" count="1" selected="0">
            <x v="35"/>
          </reference>
          <reference field="31" count="1" selected="0">
            <x v="0"/>
          </reference>
        </references>
      </pivotArea>
    </format>
    <format dxfId="762">
      <pivotArea dataOnly="0" labelOnly="1" fieldPosition="0">
        <references count="3">
          <reference field="0" count="1">
            <x v="913"/>
          </reference>
          <reference field="1" count="1" selected="0">
            <x v="37"/>
          </reference>
          <reference field="31" count="1" selected="0">
            <x v="0"/>
          </reference>
        </references>
      </pivotArea>
    </format>
    <format dxfId="761">
      <pivotArea dataOnly="0" labelOnly="1" fieldPosition="0">
        <references count="3">
          <reference field="0" count="1">
            <x v="949"/>
          </reference>
          <reference field="1" count="1" selected="0">
            <x v="41"/>
          </reference>
          <reference field="31" count="1" selected="0">
            <x v="0"/>
          </reference>
        </references>
      </pivotArea>
    </format>
    <format dxfId="760">
      <pivotArea dataOnly="0" labelOnly="1" fieldPosition="0">
        <references count="3">
          <reference field="0" count="1">
            <x v="145"/>
          </reference>
          <reference field="1" count="1" selected="0">
            <x v="43"/>
          </reference>
          <reference field="31" count="1" selected="0">
            <x v="0"/>
          </reference>
        </references>
      </pivotArea>
    </format>
    <format dxfId="759">
      <pivotArea dataOnly="0" labelOnly="1" fieldPosition="0">
        <references count="3">
          <reference field="0" count="1">
            <x v="597"/>
          </reference>
          <reference field="1" count="1" selected="0">
            <x v="49"/>
          </reference>
          <reference field="31" count="1" selected="0">
            <x v="0"/>
          </reference>
        </references>
      </pivotArea>
    </format>
    <format dxfId="758">
      <pivotArea dataOnly="0" labelOnly="1" fieldPosition="0">
        <references count="3">
          <reference field="0" count="3">
            <x v="210"/>
            <x v="281"/>
            <x v="779"/>
          </reference>
          <reference field="1" count="1" selected="0">
            <x v="59"/>
          </reference>
          <reference field="31" count="1" selected="0">
            <x v="0"/>
          </reference>
        </references>
      </pivotArea>
    </format>
    <format dxfId="757">
      <pivotArea dataOnly="0" labelOnly="1" fieldPosition="0">
        <references count="3">
          <reference field="0" count="1">
            <x v="299"/>
          </reference>
          <reference field="1" count="1" selected="0">
            <x v="61"/>
          </reference>
          <reference field="31" count="1" selected="0">
            <x v="0"/>
          </reference>
        </references>
      </pivotArea>
    </format>
    <format dxfId="756">
      <pivotArea dataOnly="0" labelOnly="1" fieldPosition="0">
        <references count="3">
          <reference field="0" count="1">
            <x v="274"/>
          </reference>
          <reference field="1" count="1" selected="0">
            <x v="63"/>
          </reference>
          <reference field="31" count="1" selected="0">
            <x v="0"/>
          </reference>
        </references>
      </pivotArea>
    </format>
    <format dxfId="755">
      <pivotArea dataOnly="0" labelOnly="1" fieldPosition="0">
        <references count="3">
          <reference field="0" count="2">
            <x v="174"/>
            <x v="556"/>
          </reference>
          <reference field="1" count="1" selected="0">
            <x v="65"/>
          </reference>
          <reference field="31" count="1" selected="0">
            <x v="0"/>
          </reference>
        </references>
      </pivotArea>
    </format>
    <format dxfId="754">
      <pivotArea dataOnly="0" labelOnly="1" fieldPosition="0">
        <references count="3">
          <reference field="0" count="3">
            <x v="54"/>
            <x v="173"/>
            <x v="591"/>
          </reference>
          <reference field="1" count="1" selected="0">
            <x v="66"/>
          </reference>
          <reference field="31" count="1" selected="0">
            <x v="0"/>
          </reference>
        </references>
      </pivotArea>
    </format>
    <format dxfId="753">
      <pivotArea dataOnly="0" labelOnly="1" fieldPosition="0">
        <references count="3">
          <reference field="0" count="1">
            <x v="669"/>
          </reference>
          <reference field="1" count="1" selected="0">
            <x v="68"/>
          </reference>
          <reference field="31" count="1" selected="0">
            <x v="0"/>
          </reference>
        </references>
      </pivotArea>
    </format>
    <format dxfId="752">
      <pivotArea dataOnly="0" labelOnly="1" fieldPosition="0">
        <references count="3">
          <reference field="0" count="1">
            <x v="735"/>
          </reference>
          <reference field="1" count="1" selected="0">
            <x v="71"/>
          </reference>
          <reference field="31" count="1" selected="0">
            <x v="0"/>
          </reference>
        </references>
      </pivotArea>
    </format>
    <format dxfId="751">
      <pivotArea dataOnly="0" labelOnly="1" fieldPosition="0">
        <references count="3">
          <reference field="0" count="2">
            <x v="329"/>
            <x v="495"/>
          </reference>
          <reference field="1" count="1" selected="0">
            <x v="74"/>
          </reference>
          <reference field="31" count="1" selected="0">
            <x v="0"/>
          </reference>
        </references>
      </pivotArea>
    </format>
    <format dxfId="750">
      <pivotArea dataOnly="0" labelOnly="1" fieldPosition="0">
        <references count="3">
          <reference field="0" count="1">
            <x v="368"/>
          </reference>
          <reference field="1" count="1" selected="0">
            <x v="78"/>
          </reference>
          <reference field="31" count="1" selected="0">
            <x v="0"/>
          </reference>
        </references>
      </pivotArea>
    </format>
    <format dxfId="749">
      <pivotArea dataOnly="0" labelOnly="1" fieldPosition="0">
        <references count="3">
          <reference field="0" count="1">
            <x v="130"/>
          </reference>
          <reference field="1" count="1" selected="0">
            <x v="81"/>
          </reference>
          <reference field="31" count="1" selected="0">
            <x v="0"/>
          </reference>
        </references>
      </pivotArea>
    </format>
    <format dxfId="748">
      <pivotArea dataOnly="0" labelOnly="1" fieldPosition="0">
        <references count="3">
          <reference field="0" count="1">
            <x v="819"/>
          </reference>
          <reference field="1" count="1" selected="0">
            <x v="82"/>
          </reference>
          <reference field="31" count="1" selected="0">
            <x v="0"/>
          </reference>
        </references>
      </pivotArea>
    </format>
    <format dxfId="747">
      <pivotArea dataOnly="0" labelOnly="1" fieldPosition="0">
        <references count="3">
          <reference field="0" count="3">
            <x v="138"/>
            <x v="223"/>
            <x v="651"/>
          </reference>
          <reference field="1" count="1" selected="0">
            <x v="84"/>
          </reference>
          <reference field="31" count="1" selected="0">
            <x v="0"/>
          </reference>
        </references>
      </pivotArea>
    </format>
    <format dxfId="746">
      <pivotArea dataOnly="0" labelOnly="1" fieldPosition="0">
        <references count="3">
          <reference field="0" count="2">
            <x v="290"/>
            <x v="583"/>
          </reference>
          <reference field="1" count="1" selected="0">
            <x v="87"/>
          </reference>
          <reference field="31" count="1" selected="0">
            <x v="0"/>
          </reference>
        </references>
      </pivotArea>
    </format>
    <format dxfId="745">
      <pivotArea dataOnly="0" labelOnly="1" fieldPosition="0">
        <references count="3">
          <reference field="0" count="1">
            <x v="161"/>
          </reference>
          <reference field="1" count="1" selected="0">
            <x v="88"/>
          </reference>
          <reference field="31" count="1" selected="0">
            <x v="0"/>
          </reference>
        </references>
      </pivotArea>
    </format>
    <format dxfId="744">
      <pivotArea dataOnly="0" labelOnly="1" fieldPosition="0">
        <references count="3">
          <reference field="0" count="1">
            <x v="439"/>
          </reference>
          <reference field="1" count="1" selected="0">
            <x v="92"/>
          </reference>
          <reference field="31" count="1" selected="0">
            <x v="0"/>
          </reference>
        </references>
      </pivotArea>
    </format>
    <format dxfId="743">
      <pivotArea dataOnly="0" labelOnly="1" fieldPosition="0">
        <references count="3">
          <reference field="0" count="1">
            <x v="8"/>
          </reference>
          <reference field="1" count="1" selected="0">
            <x v="93"/>
          </reference>
          <reference field="31" count="1" selected="0">
            <x v="0"/>
          </reference>
        </references>
      </pivotArea>
    </format>
    <format dxfId="742">
      <pivotArea dataOnly="0" labelOnly="1" fieldPosition="0">
        <references count="3">
          <reference field="0" count="1">
            <x v="687"/>
          </reference>
          <reference field="1" count="1" selected="0">
            <x v="94"/>
          </reference>
          <reference field="31" count="1" selected="0">
            <x v="0"/>
          </reference>
        </references>
      </pivotArea>
    </format>
    <format dxfId="741">
      <pivotArea dataOnly="0" labelOnly="1" fieldPosition="0">
        <references count="3">
          <reference field="0" count="2">
            <x v="545"/>
            <x v="823"/>
          </reference>
          <reference field="1" count="1" selected="0">
            <x v="100"/>
          </reference>
          <reference field="31" count="1" selected="0">
            <x v="0"/>
          </reference>
        </references>
      </pivotArea>
    </format>
    <format dxfId="740">
      <pivotArea dataOnly="0" labelOnly="1" fieldPosition="0">
        <references count="3">
          <reference field="0" count="1">
            <x v="945"/>
          </reference>
          <reference field="1" count="1" selected="0">
            <x v="101"/>
          </reference>
          <reference field="31" count="1" selected="0">
            <x v="0"/>
          </reference>
        </references>
      </pivotArea>
    </format>
    <format dxfId="739">
      <pivotArea dataOnly="0" labelOnly="1" fieldPosition="0">
        <references count="3">
          <reference field="0" count="2">
            <x v="155"/>
            <x v="652"/>
          </reference>
          <reference field="1" count="1" selected="0">
            <x v="104"/>
          </reference>
          <reference field="31" count="1" selected="0">
            <x v="0"/>
          </reference>
        </references>
      </pivotArea>
    </format>
    <format dxfId="738">
      <pivotArea dataOnly="0" labelOnly="1" fieldPosition="0">
        <references count="3">
          <reference field="0" count="1">
            <x v="998"/>
          </reference>
          <reference field="1" count="1" selected="0">
            <x v="108"/>
          </reference>
          <reference field="31" count="1" selected="0">
            <x v="0"/>
          </reference>
        </references>
      </pivotArea>
    </format>
    <format dxfId="737">
      <pivotArea dataOnly="0" labelOnly="1" fieldPosition="0">
        <references count="3">
          <reference field="0" count="2">
            <x v="549"/>
            <x v="721"/>
          </reference>
          <reference field="1" count="1" selected="0">
            <x v="113"/>
          </reference>
          <reference field="31" count="1" selected="0">
            <x v="0"/>
          </reference>
        </references>
      </pivotArea>
    </format>
    <format dxfId="736">
      <pivotArea dataOnly="0" labelOnly="1" fieldPosition="0">
        <references count="3">
          <reference field="0" count="1">
            <x v="555"/>
          </reference>
          <reference field="1" count="1" selected="0">
            <x v="114"/>
          </reference>
          <reference field="31" count="1" selected="0">
            <x v="0"/>
          </reference>
        </references>
      </pivotArea>
    </format>
    <format dxfId="735">
      <pivotArea dataOnly="0" labelOnly="1" fieldPosition="0">
        <references count="3">
          <reference field="0" count="2">
            <x v="313"/>
            <x v="822"/>
          </reference>
          <reference field="1" count="1" selected="0">
            <x v="116"/>
          </reference>
          <reference field="31" count="1" selected="0">
            <x v="0"/>
          </reference>
        </references>
      </pivotArea>
    </format>
    <format dxfId="734">
      <pivotArea dataOnly="0" labelOnly="1" fieldPosition="0">
        <references count="3">
          <reference field="0" count="1">
            <x v="316"/>
          </reference>
          <reference field="1" count="1" selected="0">
            <x v="119"/>
          </reference>
          <reference field="31" count="1" selected="0">
            <x v="0"/>
          </reference>
        </references>
      </pivotArea>
    </format>
    <format dxfId="733">
      <pivotArea dataOnly="0" labelOnly="1" fieldPosition="0">
        <references count="3">
          <reference field="0" count="1">
            <x v="370"/>
          </reference>
          <reference field="1" count="1" selected="0">
            <x v="125"/>
          </reference>
          <reference field="31" count="1" selected="0">
            <x v="0"/>
          </reference>
        </references>
      </pivotArea>
    </format>
    <format dxfId="732">
      <pivotArea dataOnly="0" labelOnly="1" fieldPosition="0">
        <references count="3">
          <reference field="0" count="1">
            <x v="546"/>
          </reference>
          <reference field="1" count="1" selected="0">
            <x v="128"/>
          </reference>
          <reference field="31" count="1" selected="0">
            <x v="0"/>
          </reference>
        </references>
      </pivotArea>
    </format>
    <format dxfId="731">
      <pivotArea dataOnly="0" labelOnly="1" fieldPosition="0">
        <references count="3">
          <reference field="0" count="1">
            <x v="481"/>
          </reference>
          <reference field="1" count="1" selected="0">
            <x v="134"/>
          </reference>
          <reference field="31" count="1" selected="0">
            <x v="0"/>
          </reference>
        </references>
      </pivotArea>
    </format>
    <format dxfId="730">
      <pivotArea dataOnly="0" labelOnly="1" fieldPosition="0">
        <references count="3">
          <reference field="0" count="1">
            <x v="966"/>
          </reference>
          <reference field="1" count="1" selected="0">
            <x v="135"/>
          </reference>
          <reference field="31" count="1" selected="0">
            <x v="0"/>
          </reference>
        </references>
      </pivotArea>
    </format>
    <format dxfId="729">
      <pivotArea dataOnly="0" labelOnly="1" fieldPosition="0">
        <references count="3">
          <reference field="0" count="1">
            <x v="500"/>
          </reference>
          <reference field="1" count="1" selected="0">
            <x v="136"/>
          </reference>
          <reference field="31" count="1" selected="0">
            <x v="0"/>
          </reference>
        </references>
      </pivotArea>
    </format>
    <format dxfId="728">
      <pivotArea dataOnly="0" labelOnly="1" fieldPosition="0">
        <references count="3">
          <reference field="0" count="1">
            <x v="109"/>
          </reference>
          <reference field="1" count="1" selected="0">
            <x v="138"/>
          </reference>
          <reference field="31" count="1" selected="0">
            <x v="0"/>
          </reference>
        </references>
      </pivotArea>
    </format>
    <format dxfId="727">
      <pivotArea dataOnly="0" labelOnly="1" fieldPosition="0">
        <references count="3">
          <reference field="0" count="1">
            <x v="195"/>
          </reference>
          <reference field="1" count="1" selected="0">
            <x v="139"/>
          </reference>
          <reference field="31" count="1" selected="0">
            <x v="0"/>
          </reference>
        </references>
      </pivotArea>
    </format>
    <format dxfId="726">
      <pivotArea dataOnly="0" labelOnly="1" fieldPosition="0">
        <references count="3">
          <reference field="0" count="1">
            <x v="35"/>
          </reference>
          <reference field="1" count="1" selected="0">
            <x v="142"/>
          </reference>
          <reference field="31" count="1" selected="0">
            <x v="0"/>
          </reference>
        </references>
      </pivotArea>
    </format>
    <format dxfId="725">
      <pivotArea dataOnly="0" labelOnly="1" fieldPosition="0">
        <references count="3">
          <reference field="0" count="1">
            <x v="522"/>
          </reference>
          <reference field="1" count="1" selected="0">
            <x v="143"/>
          </reference>
          <reference field="31" count="1" selected="0">
            <x v="0"/>
          </reference>
        </references>
      </pivotArea>
    </format>
    <format dxfId="724">
      <pivotArea dataOnly="0" labelOnly="1" fieldPosition="0">
        <references count="3">
          <reference field="0" count="1">
            <x v="317"/>
          </reference>
          <reference field="1" count="1" selected="0">
            <x v="147"/>
          </reference>
          <reference field="31" count="1" selected="0">
            <x v="0"/>
          </reference>
        </references>
      </pivotArea>
    </format>
    <format dxfId="723">
      <pivotArea dataOnly="0" labelOnly="1" fieldPosition="0">
        <references count="3">
          <reference field="0" count="1">
            <x v="26"/>
          </reference>
          <reference field="1" count="1" selected="0">
            <x v="148"/>
          </reference>
          <reference field="31" count="1" selected="0">
            <x v="0"/>
          </reference>
        </references>
      </pivotArea>
    </format>
    <format dxfId="722">
      <pivotArea dataOnly="0" labelOnly="1" fieldPosition="0">
        <references count="3">
          <reference field="0" count="2">
            <x v="333"/>
            <x v="746"/>
          </reference>
          <reference field="1" count="1" selected="0">
            <x v="149"/>
          </reference>
          <reference field="31" count="1" selected="0">
            <x v="0"/>
          </reference>
        </references>
      </pivotArea>
    </format>
    <format dxfId="721">
      <pivotArea dataOnly="0" labelOnly="1" fieldPosition="0">
        <references count="3">
          <reference field="0" count="1">
            <x v="650"/>
          </reference>
          <reference field="1" count="1" selected="0">
            <x v="151"/>
          </reference>
          <reference field="31" count="1" selected="0">
            <x v="0"/>
          </reference>
        </references>
      </pivotArea>
    </format>
    <format dxfId="720">
      <pivotArea dataOnly="0" labelOnly="1" fieldPosition="0">
        <references count="3">
          <reference field="0" count="1">
            <x v="355"/>
          </reference>
          <reference field="1" count="1" selected="0">
            <x v="152"/>
          </reference>
          <reference field="31" count="1" selected="0">
            <x v="0"/>
          </reference>
        </references>
      </pivotArea>
    </format>
    <format dxfId="719">
      <pivotArea dataOnly="0" labelOnly="1" fieldPosition="0">
        <references count="3">
          <reference field="0" count="1">
            <x v="266"/>
          </reference>
          <reference field="1" count="1" selected="0">
            <x v="153"/>
          </reference>
          <reference field="31" count="1" selected="0">
            <x v="0"/>
          </reference>
        </references>
      </pivotArea>
    </format>
    <format dxfId="718">
      <pivotArea dataOnly="0" labelOnly="1" fieldPosition="0">
        <references count="3">
          <reference field="0" count="1">
            <x v="97"/>
          </reference>
          <reference field="1" count="1" selected="0">
            <x v="154"/>
          </reference>
          <reference field="31" count="1" selected="0">
            <x v="0"/>
          </reference>
        </references>
      </pivotArea>
    </format>
    <format dxfId="717">
      <pivotArea dataOnly="0" labelOnly="1" fieldPosition="0">
        <references count="3">
          <reference field="0" count="1">
            <x v="905"/>
          </reference>
          <reference field="1" count="1" selected="0">
            <x v="157"/>
          </reference>
          <reference field="31" count="1" selected="0">
            <x v="0"/>
          </reference>
        </references>
      </pivotArea>
    </format>
    <format dxfId="716">
      <pivotArea dataOnly="0" labelOnly="1" fieldPosition="0">
        <references count="3">
          <reference field="0" count="7">
            <x v="340"/>
            <x v="488"/>
            <x v="580"/>
            <x v="705"/>
            <x v="833"/>
            <x v="920"/>
            <x v="996"/>
          </reference>
          <reference field="1" count="1" selected="0">
            <x v="159"/>
          </reference>
          <reference field="31" count="1" selected="0">
            <x v="0"/>
          </reference>
        </references>
      </pivotArea>
    </format>
    <format dxfId="715">
      <pivotArea dataOnly="0" labelOnly="1" fieldPosition="0">
        <references count="3">
          <reference field="0" count="1">
            <x v="722"/>
          </reference>
          <reference field="1" count="1" selected="0">
            <x v="160"/>
          </reference>
          <reference field="31" count="1" selected="0">
            <x v="0"/>
          </reference>
        </references>
      </pivotArea>
    </format>
    <format dxfId="714">
      <pivotArea dataOnly="0" labelOnly="1" fieldPosition="0">
        <references count="3">
          <reference field="0" count="1">
            <x v="184"/>
          </reference>
          <reference field="1" count="1" selected="0">
            <x v="162"/>
          </reference>
          <reference field="31" count="1" selected="0">
            <x v="0"/>
          </reference>
        </references>
      </pivotArea>
    </format>
    <format dxfId="713">
      <pivotArea dataOnly="0" labelOnly="1" fieldPosition="0">
        <references count="3">
          <reference field="0" count="1">
            <x v="349"/>
          </reference>
          <reference field="1" count="1" selected="0">
            <x v="164"/>
          </reference>
          <reference field="31" count="1" selected="0">
            <x v="0"/>
          </reference>
        </references>
      </pivotArea>
    </format>
    <format dxfId="712">
      <pivotArea dataOnly="0" labelOnly="1" fieldPosition="0">
        <references count="3">
          <reference field="0" count="3">
            <x v="225"/>
            <x v="304"/>
            <x v="562"/>
          </reference>
          <reference field="1" count="1" selected="0">
            <x v="165"/>
          </reference>
          <reference field="31" count="1" selected="0">
            <x v="0"/>
          </reference>
        </references>
      </pivotArea>
    </format>
    <format dxfId="711">
      <pivotArea dataOnly="0" labelOnly="1" fieldPosition="0">
        <references count="3">
          <reference field="0" count="1">
            <x v="205"/>
          </reference>
          <reference field="1" count="1" selected="0">
            <x v="171"/>
          </reference>
          <reference field="31" count="1" selected="0">
            <x v="0"/>
          </reference>
        </references>
      </pivotArea>
    </format>
    <format dxfId="710">
      <pivotArea dataOnly="0" labelOnly="1" fieldPosition="0">
        <references count="3">
          <reference field="0" count="1">
            <x v="912"/>
          </reference>
          <reference field="1" count="1" selected="0">
            <x v="175"/>
          </reference>
          <reference field="31" count="1" selected="0">
            <x v="0"/>
          </reference>
        </references>
      </pivotArea>
    </format>
    <format dxfId="709">
      <pivotArea dataOnly="0" labelOnly="1" fieldPosition="0">
        <references count="3">
          <reference field="0" count="1">
            <x v="478"/>
          </reference>
          <reference field="1" count="1" selected="0">
            <x v="178"/>
          </reference>
          <reference field="31" count="1" selected="0">
            <x v="0"/>
          </reference>
        </references>
      </pivotArea>
    </format>
    <format dxfId="708">
      <pivotArea dataOnly="0" labelOnly="1" fieldPosition="0">
        <references count="3">
          <reference field="0" count="4">
            <x v="78"/>
            <x v="493"/>
            <x v="516"/>
            <x v="855"/>
          </reference>
          <reference field="1" count="1" selected="0">
            <x v="180"/>
          </reference>
          <reference field="31" count="1" selected="0">
            <x v="0"/>
          </reference>
        </references>
      </pivotArea>
    </format>
    <format dxfId="707">
      <pivotArea dataOnly="0" labelOnly="1" fieldPosition="0">
        <references count="3">
          <reference field="0" count="1">
            <x v="448"/>
          </reference>
          <reference field="1" count="1" selected="0">
            <x v="186"/>
          </reference>
          <reference field="31" count="1" selected="0">
            <x v="0"/>
          </reference>
        </references>
      </pivotArea>
    </format>
    <format dxfId="706">
      <pivotArea dataOnly="0" labelOnly="1" fieldPosition="0">
        <references count="3">
          <reference field="0" count="1">
            <x v="543"/>
          </reference>
          <reference field="1" count="1" selected="0">
            <x v="187"/>
          </reference>
          <reference field="31" count="1" selected="0">
            <x v="0"/>
          </reference>
        </references>
      </pivotArea>
    </format>
    <format dxfId="705">
      <pivotArea dataOnly="0" labelOnly="1" fieldPosition="0">
        <references count="3">
          <reference field="0" count="1">
            <x v="89"/>
          </reference>
          <reference field="1" count="1" selected="0">
            <x v="197"/>
          </reference>
          <reference field="31" count="1" selected="0">
            <x v="0"/>
          </reference>
        </references>
      </pivotArea>
    </format>
    <format dxfId="704">
      <pivotArea dataOnly="0" labelOnly="1" fieldPosition="0">
        <references count="3">
          <reference field="0" count="2">
            <x v="239"/>
            <x v="323"/>
          </reference>
          <reference field="1" count="1" selected="0">
            <x v="201"/>
          </reference>
          <reference field="31" count="1" selected="0">
            <x v="0"/>
          </reference>
        </references>
      </pivotArea>
    </format>
    <format dxfId="703">
      <pivotArea dataOnly="0" labelOnly="1" fieldPosition="0">
        <references count="3">
          <reference field="0" count="2">
            <x v="32"/>
            <x v="241"/>
          </reference>
          <reference field="1" count="1" selected="0">
            <x v="203"/>
          </reference>
          <reference field="31" count="1" selected="0">
            <x v="0"/>
          </reference>
        </references>
      </pivotArea>
    </format>
    <format dxfId="702">
      <pivotArea dataOnly="0" labelOnly="1" fieldPosition="0">
        <references count="3">
          <reference field="0" count="1">
            <x v="887"/>
          </reference>
          <reference field="1" count="1" selected="0">
            <x v="206"/>
          </reference>
          <reference field="31" count="1" selected="0">
            <x v="0"/>
          </reference>
        </references>
      </pivotArea>
    </format>
    <format dxfId="701">
      <pivotArea dataOnly="0" labelOnly="1" fieldPosition="0">
        <references count="3">
          <reference field="0" count="1">
            <x v="325"/>
          </reference>
          <reference field="1" count="1" selected="0">
            <x v="207"/>
          </reference>
          <reference field="31" count="1" selected="0">
            <x v="0"/>
          </reference>
        </references>
      </pivotArea>
    </format>
    <format dxfId="700">
      <pivotArea dataOnly="0" labelOnly="1" fieldPosition="0">
        <references count="3">
          <reference field="0" count="1">
            <x v="202"/>
          </reference>
          <reference field="1" count="1" selected="0">
            <x v="213"/>
          </reference>
          <reference field="31" count="1" selected="0">
            <x v="0"/>
          </reference>
        </references>
      </pivotArea>
    </format>
    <format dxfId="699">
      <pivotArea dataOnly="0" labelOnly="1" fieldPosition="0">
        <references count="3">
          <reference field="0" count="1">
            <x v="45"/>
          </reference>
          <reference field="1" count="1" selected="0">
            <x v="219"/>
          </reference>
          <reference field="31" count="1" selected="0">
            <x v="0"/>
          </reference>
        </references>
      </pivotArea>
    </format>
    <format dxfId="698">
      <pivotArea dataOnly="0" labelOnly="1" fieldPosition="0">
        <references count="3">
          <reference field="0" count="3">
            <x v="122"/>
            <x v="526"/>
            <x v="869"/>
          </reference>
          <reference field="1" count="1" selected="0">
            <x v="223"/>
          </reference>
          <reference field="31" count="1" selected="0">
            <x v="0"/>
          </reference>
        </references>
      </pivotArea>
    </format>
    <format dxfId="697">
      <pivotArea dataOnly="0" labelOnly="1" fieldPosition="0">
        <references count="3">
          <reference field="0" count="1">
            <x v="661"/>
          </reference>
          <reference field="1" count="1" selected="0">
            <x v="224"/>
          </reference>
          <reference field="31" count="1" selected="0">
            <x v="0"/>
          </reference>
        </references>
      </pivotArea>
    </format>
    <format dxfId="696">
      <pivotArea dataOnly="0" labelOnly="1" fieldPosition="0">
        <references count="3">
          <reference field="0" count="1">
            <x v="785"/>
          </reference>
          <reference field="1" count="1" selected="0">
            <x v="225"/>
          </reference>
          <reference field="31" count="1" selected="0">
            <x v="0"/>
          </reference>
        </references>
      </pivotArea>
    </format>
    <format dxfId="695">
      <pivotArea dataOnly="0" labelOnly="1" fieldPosition="0">
        <references count="3">
          <reference field="0" count="2">
            <x v="827"/>
            <x v="963"/>
          </reference>
          <reference field="1" count="1" selected="0">
            <x v="234"/>
          </reference>
          <reference field="31" count="1" selected="0">
            <x v="0"/>
          </reference>
        </references>
      </pivotArea>
    </format>
    <format dxfId="694">
      <pivotArea dataOnly="0" labelOnly="1" fieldPosition="0">
        <references count="3">
          <reference field="0" count="1">
            <x v="456"/>
          </reference>
          <reference field="1" count="1" selected="0">
            <x v="236"/>
          </reference>
          <reference field="31" count="1" selected="0">
            <x v="0"/>
          </reference>
        </references>
      </pivotArea>
    </format>
    <format dxfId="693">
      <pivotArea dataOnly="0" labelOnly="1" fieldPosition="0">
        <references count="3">
          <reference field="0" count="2">
            <x v="631"/>
            <x v="730"/>
          </reference>
          <reference field="1" count="1" selected="0">
            <x v="237"/>
          </reference>
          <reference field="31" count="1" selected="0">
            <x v="0"/>
          </reference>
        </references>
      </pivotArea>
    </format>
    <format dxfId="692">
      <pivotArea dataOnly="0" labelOnly="1" fieldPosition="0">
        <references count="3">
          <reference field="0" count="3">
            <x v="65"/>
            <x v="185"/>
            <x v="956"/>
          </reference>
          <reference field="1" count="1" selected="0">
            <x v="239"/>
          </reference>
          <reference field="31" count="1" selected="0">
            <x v="0"/>
          </reference>
        </references>
      </pivotArea>
    </format>
    <format dxfId="691">
      <pivotArea dataOnly="0" labelOnly="1" fieldPosition="0">
        <references count="3">
          <reference field="0" count="1">
            <x v="575"/>
          </reference>
          <reference field="1" count="1" selected="0">
            <x v="242"/>
          </reference>
          <reference field="31" count="1" selected="0">
            <x v="0"/>
          </reference>
        </references>
      </pivotArea>
    </format>
    <format dxfId="690">
      <pivotArea dataOnly="0" labelOnly="1" fieldPosition="0">
        <references count="3">
          <reference field="0" count="2">
            <x v="351"/>
            <x v="990"/>
          </reference>
          <reference field="1" count="1" selected="0">
            <x v="243"/>
          </reference>
          <reference field="31" count="1" selected="0">
            <x v="0"/>
          </reference>
        </references>
      </pivotArea>
    </format>
    <format dxfId="689">
      <pivotArea dataOnly="0" labelOnly="1" fieldPosition="0">
        <references count="3">
          <reference field="0" count="6">
            <x v="21"/>
            <x v="50"/>
            <x v="235"/>
            <x v="401"/>
            <x v="420"/>
            <x v="585"/>
          </reference>
          <reference field="1" count="1" selected="0">
            <x v="245"/>
          </reference>
          <reference field="31" count="1" selected="0">
            <x v="0"/>
          </reference>
        </references>
      </pivotArea>
    </format>
    <format dxfId="688">
      <pivotArea dataOnly="0" labelOnly="1" fieldPosition="0">
        <references count="3">
          <reference field="0" count="2">
            <x v="276"/>
            <x v="595"/>
          </reference>
          <reference field="1" count="1" selected="0">
            <x v="247"/>
          </reference>
          <reference field="31" count="1" selected="0">
            <x v="0"/>
          </reference>
        </references>
      </pivotArea>
    </format>
    <format dxfId="687">
      <pivotArea dataOnly="0" labelOnly="1" fieldPosition="0">
        <references count="3">
          <reference field="0" count="2">
            <x v="422"/>
            <x v="885"/>
          </reference>
          <reference field="1" count="1" selected="0">
            <x v="250"/>
          </reference>
          <reference field="31" count="1" selected="0">
            <x v="0"/>
          </reference>
        </references>
      </pivotArea>
    </format>
    <format dxfId="686">
      <pivotArea dataOnly="0" labelOnly="1" fieldPosition="0">
        <references count="3">
          <reference field="0" count="1">
            <x v="761"/>
          </reference>
          <reference field="1" count="1" selected="0">
            <x v="252"/>
          </reference>
          <reference field="31" count="1" selected="0">
            <x v="0"/>
          </reference>
        </references>
      </pivotArea>
    </format>
    <format dxfId="685">
      <pivotArea dataOnly="0" labelOnly="1" fieldPosition="0">
        <references count="3">
          <reference field="0" count="1">
            <x v="551"/>
          </reference>
          <reference field="1" count="1" selected="0">
            <x v="254"/>
          </reference>
          <reference field="31" count="1" selected="0">
            <x v="0"/>
          </reference>
        </references>
      </pivotArea>
    </format>
    <format dxfId="684">
      <pivotArea dataOnly="0" labelOnly="1" fieldPosition="0">
        <references count="3">
          <reference field="0" count="1">
            <x v="302"/>
          </reference>
          <reference field="1" count="1" selected="0">
            <x v="256"/>
          </reference>
          <reference field="31" count="1" selected="0">
            <x v="0"/>
          </reference>
        </references>
      </pivotArea>
    </format>
    <format dxfId="683">
      <pivotArea dataOnly="0" labelOnly="1" fieldPosition="0">
        <references count="3">
          <reference field="0" count="1">
            <x v="853"/>
          </reference>
          <reference field="1" count="1" selected="0">
            <x v="258"/>
          </reference>
          <reference field="31" count="1" selected="0">
            <x v="0"/>
          </reference>
        </references>
      </pivotArea>
    </format>
    <format dxfId="682">
      <pivotArea dataOnly="0" labelOnly="1" fieldPosition="0">
        <references count="3">
          <reference field="0" count="2">
            <x v="766"/>
            <x v="999"/>
          </reference>
          <reference field="1" count="1" selected="0">
            <x v="262"/>
          </reference>
          <reference field="31" count="1" selected="0">
            <x v="0"/>
          </reference>
        </references>
      </pivotArea>
    </format>
    <format dxfId="681">
      <pivotArea dataOnly="0" labelOnly="1" fieldPosition="0">
        <references count="3">
          <reference field="0" count="1">
            <x v="168"/>
          </reference>
          <reference field="1" count="1" selected="0">
            <x v="266"/>
          </reference>
          <reference field="31" count="1" selected="0">
            <x v="0"/>
          </reference>
        </references>
      </pivotArea>
    </format>
    <format dxfId="680">
      <pivotArea dataOnly="0" labelOnly="1" fieldPosition="0">
        <references count="3">
          <reference field="0" count="1">
            <x v="817"/>
          </reference>
          <reference field="1" count="1" selected="0">
            <x v="269"/>
          </reference>
          <reference field="31" count="1" selected="0">
            <x v="0"/>
          </reference>
        </references>
      </pivotArea>
    </format>
    <format dxfId="679">
      <pivotArea dataOnly="0" labelOnly="1" fieldPosition="0">
        <references count="3">
          <reference field="0" count="1">
            <x v="470"/>
          </reference>
          <reference field="1" count="1" selected="0">
            <x v="270"/>
          </reference>
          <reference field="31" count="1" selected="0">
            <x v="0"/>
          </reference>
        </references>
      </pivotArea>
    </format>
    <format dxfId="678">
      <pivotArea dataOnly="0" labelOnly="1" fieldPosition="0">
        <references count="3">
          <reference field="0" count="1">
            <x v="632"/>
          </reference>
          <reference field="1" count="1" selected="0">
            <x v="276"/>
          </reference>
          <reference field="31" count="1" selected="0">
            <x v="0"/>
          </reference>
        </references>
      </pivotArea>
    </format>
    <format dxfId="677">
      <pivotArea dataOnly="0" labelOnly="1" fieldPosition="0">
        <references count="3">
          <reference field="0" count="1">
            <x v="964"/>
          </reference>
          <reference field="1" count="1" selected="0">
            <x v="277"/>
          </reference>
          <reference field="31" count="1" selected="0">
            <x v="0"/>
          </reference>
        </references>
      </pivotArea>
    </format>
    <format dxfId="676">
      <pivotArea dataOnly="0" labelOnly="1" fieldPosition="0">
        <references count="3">
          <reference field="0" count="3">
            <x v="446"/>
            <x v="750"/>
            <x v="921"/>
          </reference>
          <reference field="1" count="1" selected="0">
            <x v="278"/>
          </reference>
          <reference field="31" count="1" selected="0">
            <x v="0"/>
          </reference>
        </references>
      </pivotArea>
    </format>
    <format dxfId="675">
      <pivotArea dataOnly="0" labelOnly="1" fieldPosition="0">
        <references count="3">
          <reference field="0" count="2">
            <x v="83"/>
            <x v="498"/>
          </reference>
          <reference field="1" count="1" selected="0">
            <x v="279"/>
          </reference>
          <reference field="31" count="1" selected="0">
            <x v="0"/>
          </reference>
        </references>
      </pivotArea>
    </format>
    <format dxfId="674">
      <pivotArea dataOnly="0" labelOnly="1" fieldPosition="0">
        <references count="3">
          <reference field="0" count="1">
            <x v="519"/>
          </reference>
          <reference field="1" count="1" selected="0">
            <x v="281"/>
          </reference>
          <reference field="31" count="1" selected="0">
            <x v="0"/>
          </reference>
        </references>
      </pivotArea>
    </format>
    <format dxfId="673">
      <pivotArea dataOnly="0" labelOnly="1" fieldPosition="0">
        <references count="3">
          <reference field="0" count="1">
            <x v="62"/>
          </reference>
          <reference field="1" count="1" selected="0">
            <x v="284"/>
          </reference>
          <reference field="31" count="1" selected="0">
            <x v="0"/>
          </reference>
        </references>
      </pivotArea>
    </format>
    <format dxfId="672">
      <pivotArea dataOnly="0" labelOnly="1" fieldPosition="0">
        <references count="3">
          <reference field="0" count="2">
            <x v="653"/>
            <x v="706"/>
          </reference>
          <reference field="1" count="1" selected="0">
            <x v="285"/>
          </reference>
          <reference field="31" count="1" selected="0">
            <x v="0"/>
          </reference>
        </references>
      </pivotArea>
    </format>
    <format dxfId="671">
      <pivotArea dataOnly="0" labelOnly="1" fieldPosition="0">
        <references count="3">
          <reference field="0" count="3">
            <x v="43"/>
            <x v="151"/>
            <x v="709"/>
          </reference>
          <reference field="1" count="1" selected="0">
            <x v="287"/>
          </reference>
          <reference field="31" count="1" selected="0">
            <x v="0"/>
          </reference>
        </references>
      </pivotArea>
    </format>
    <format dxfId="670">
      <pivotArea dataOnly="0" labelOnly="1" fieldPosition="0">
        <references count="3">
          <reference field="0" count="1">
            <x v="129"/>
          </reference>
          <reference field="1" count="1" selected="0">
            <x v="291"/>
          </reference>
          <reference field="31" count="1" selected="0">
            <x v="0"/>
          </reference>
        </references>
      </pivotArea>
    </format>
    <format dxfId="669">
      <pivotArea dataOnly="0" labelOnly="1" fieldPosition="0">
        <references count="3">
          <reference field="0" count="1">
            <x v="529"/>
          </reference>
          <reference field="1" count="1" selected="0">
            <x v="294"/>
          </reference>
          <reference field="31" count="1" selected="0">
            <x v="0"/>
          </reference>
        </references>
      </pivotArea>
    </format>
    <format dxfId="668">
      <pivotArea dataOnly="0" labelOnly="1" fieldPosition="0">
        <references count="3">
          <reference field="0" count="1">
            <x v="936"/>
          </reference>
          <reference field="1" count="1" selected="0">
            <x v="295"/>
          </reference>
          <reference field="31" count="1" selected="0">
            <x v="0"/>
          </reference>
        </references>
      </pivotArea>
    </format>
    <format dxfId="667">
      <pivotArea dataOnly="0" labelOnly="1" fieldPosition="0">
        <references count="3">
          <reference field="0" count="1">
            <x v="774"/>
          </reference>
          <reference field="1" count="1" selected="0">
            <x v="297"/>
          </reference>
          <reference field="31" count="1" selected="0">
            <x v="0"/>
          </reference>
        </references>
      </pivotArea>
    </format>
    <format dxfId="666">
      <pivotArea dataOnly="0" labelOnly="1" fieldPosition="0">
        <references count="3">
          <reference field="0" count="4">
            <x v="167"/>
            <x v="729"/>
            <x v="825"/>
            <x v="940"/>
          </reference>
          <reference field="1" count="1" selected="0">
            <x v="298"/>
          </reference>
          <reference field="31" count="1" selected="0">
            <x v="0"/>
          </reference>
        </references>
      </pivotArea>
    </format>
    <format dxfId="665">
      <pivotArea dataOnly="0" labelOnly="1" fieldPosition="0">
        <references count="3">
          <reference field="0" count="1">
            <x v="856"/>
          </reference>
          <reference field="1" count="1" selected="0">
            <x v="299"/>
          </reference>
          <reference field="31" count="1" selected="0">
            <x v="0"/>
          </reference>
        </references>
      </pivotArea>
    </format>
    <format dxfId="664">
      <pivotArea dataOnly="0" labelOnly="1" fieldPosition="0">
        <references count="3">
          <reference field="0" count="1">
            <x v="354"/>
          </reference>
          <reference field="1" count="1" selected="0">
            <x v="304"/>
          </reference>
          <reference field="31" count="1" selected="0">
            <x v="0"/>
          </reference>
        </references>
      </pivotArea>
    </format>
    <format dxfId="663">
      <pivotArea dataOnly="0" labelOnly="1" fieldPosition="0">
        <references count="3">
          <reference field="0" count="1">
            <x v="676"/>
          </reference>
          <reference field="1" count="1" selected="0">
            <x v="306"/>
          </reference>
          <reference field="31" count="1" selected="0">
            <x v="0"/>
          </reference>
        </references>
      </pivotArea>
    </format>
    <format dxfId="662">
      <pivotArea dataOnly="0" labelOnly="1" fieldPosition="0">
        <references count="3">
          <reference field="0" count="1">
            <x v="16"/>
          </reference>
          <reference field="1" count="1" selected="0">
            <x v="307"/>
          </reference>
          <reference field="31" count="1" selected="0">
            <x v="0"/>
          </reference>
        </references>
      </pivotArea>
    </format>
    <format dxfId="661">
      <pivotArea dataOnly="0" labelOnly="1" fieldPosition="0">
        <references count="3">
          <reference field="0" count="1">
            <x v="451"/>
          </reference>
          <reference field="1" count="1" selected="0">
            <x v="313"/>
          </reference>
          <reference field="31" count="1" selected="0">
            <x v="0"/>
          </reference>
        </references>
      </pivotArea>
    </format>
    <format dxfId="660">
      <pivotArea dataOnly="0" labelOnly="1" fieldPosition="0">
        <references count="3">
          <reference field="0" count="2">
            <x v="293"/>
            <x v="494"/>
          </reference>
          <reference field="1" count="1" selected="0">
            <x v="315"/>
          </reference>
          <reference field="31" count="1" selected="0">
            <x v="0"/>
          </reference>
        </references>
      </pivotArea>
    </format>
    <format dxfId="659">
      <pivotArea dataOnly="0" labelOnly="1" fieldPosition="0">
        <references count="3">
          <reference field="0" count="1">
            <x v="300"/>
          </reference>
          <reference field="1" count="1" selected="0">
            <x v="316"/>
          </reference>
          <reference field="31" count="1" selected="0">
            <x v="0"/>
          </reference>
        </references>
      </pivotArea>
    </format>
    <format dxfId="658">
      <pivotArea dataOnly="0" labelOnly="1" fieldPosition="0">
        <references count="3">
          <reference field="0" count="1">
            <x v="347"/>
          </reference>
          <reference field="1" count="1" selected="0">
            <x v="321"/>
          </reference>
          <reference field="31" count="1" selected="0">
            <x v="0"/>
          </reference>
        </references>
      </pivotArea>
    </format>
    <format dxfId="657">
      <pivotArea dataOnly="0" labelOnly="1" fieldPosition="0">
        <references count="3">
          <reference field="0" count="2">
            <x v="462"/>
            <x v="581"/>
          </reference>
          <reference field="1" count="1" selected="0">
            <x v="322"/>
          </reference>
          <reference field="31" count="1" selected="0">
            <x v="0"/>
          </reference>
        </references>
      </pivotArea>
    </format>
    <format dxfId="656">
      <pivotArea dataOnly="0" labelOnly="1" fieldPosition="0">
        <references count="3">
          <reference field="0" count="1">
            <x v="208"/>
          </reference>
          <reference field="1" count="1" selected="0">
            <x v="329"/>
          </reference>
          <reference field="31" count="1" selected="0">
            <x v="0"/>
          </reference>
        </references>
      </pivotArea>
    </format>
    <format dxfId="655">
      <pivotArea dataOnly="0" labelOnly="1" fieldPosition="0">
        <references count="3">
          <reference field="0" count="4">
            <x v="234"/>
            <x v="238"/>
            <x v="897"/>
            <x v="909"/>
          </reference>
          <reference field="1" count="1" selected="0">
            <x v="335"/>
          </reference>
          <reference field="31" count="1" selected="0">
            <x v="0"/>
          </reference>
        </references>
      </pivotArea>
    </format>
    <format dxfId="654">
      <pivotArea dataOnly="0" labelOnly="1" fieldPosition="0">
        <references count="3">
          <reference field="0" count="2">
            <x v="218"/>
            <x v="699"/>
          </reference>
          <reference field="1" count="1" selected="0">
            <x v="1"/>
          </reference>
          <reference field="31" count="1" selected="0">
            <x v="1"/>
          </reference>
        </references>
      </pivotArea>
    </format>
    <format dxfId="653">
      <pivotArea dataOnly="0" labelOnly="1" fieldPosition="0">
        <references count="3">
          <reference field="0" count="1">
            <x v="388"/>
          </reference>
          <reference field="1" count="1" selected="0">
            <x v="4"/>
          </reference>
          <reference field="31" count="1" selected="0">
            <x v="1"/>
          </reference>
        </references>
      </pivotArea>
    </format>
    <format dxfId="652">
      <pivotArea dataOnly="0" labelOnly="1" fieldPosition="0">
        <references count="3">
          <reference field="0" count="2">
            <x v="206"/>
            <x v="612"/>
          </reference>
          <reference field="1" count="1" selected="0">
            <x v="13"/>
          </reference>
          <reference field="31" count="1" selected="0">
            <x v="1"/>
          </reference>
        </references>
      </pivotArea>
    </format>
    <format dxfId="651">
      <pivotArea dataOnly="0" labelOnly="1" fieldPosition="0">
        <references count="3">
          <reference field="0" count="2">
            <x v="360"/>
            <x v="665"/>
          </reference>
          <reference field="1" count="1" selected="0">
            <x v="14"/>
          </reference>
          <reference field="31" count="1" selected="0">
            <x v="1"/>
          </reference>
        </references>
      </pivotArea>
    </format>
    <format dxfId="650">
      <pivotArea dataOnly="0" labelOnly="1" fieldPosition="0">
        <references count="3">
          <reference field="0" count="2">
            <x v="339"/>
            <x v="736"/>
          </reference>
          <reference field="1" count="1" selected="0">
            <x v="15"/>
          </reference>
          <reference field="31" count="1" selected="0">
            <x v="1"/>
          </reference>
        </references>
      </pivotArea>
    </format>
    <format dxfId="649">
      <pivotArea dataOnly="0" labelOnly="1" fieldPosition="0">
        <references count="3">
          <reference field="0" count="1">
            <x v="752"/>
          </reference>
          <reference field="1" count="1" selected="0">
            <x v="19"/>
          </reference>
          <reference field="31" count="1" selected="0">
            <x v="1"/>
          </reference>
        </references>
      </pivotArea>
    </format>
    <format dxfId="648">
      <pivotArea dataOnly="0" labelOnly="1" fieldPosition="0">
        <references count="3">
          <reference field="0" count="2">
            <x v="213"/>
            <x v="216"/>
          </reference>
          <reference field="1" count="1" selected="0">
            <x v="20"/>
          </reference>
          <reference field="31" count="1" selected="0">
            <x v="1"/>
          </reference>
        </references>
      </pivotArea>
    </format>
    <format dxfId="647">
      <pivotArea dataOnly="0" labelOnly="1" fieldPosition="0">
        <references count="3">
          <reference field="0" count="1">
            <x v="649"/>
          </reference>
          <reference field="1" count="1" selected="0">
            <x v="23"/>
          </reference>
          <reference field="31" count="1" selected="0">
            <x v="1"/>
          </reference>
        </references>
      </pivotArea>
    </format>
    <format dxfId="646">
      <pivotArea dataOnly="0" labelOnly="1" fieldPosition="0">
        <references count="3">
          <reference field="0" count="1">
            <x v="969"/>
          </reference>
          <reference field="1" count="1" selected="0">
            <x v="27"/>
          </reference>
          <reference field="31" count="1" selected="0">
            <x v="1"/>
          </reference>
        </references>
      </pivotArea>
    </format>
    <format dxfId="645">
      <pivotArea dataOnly="0" labelOnly="1" fieldPosition="0">
        <references count="3">
          <reference field="0" count="2">
            <x v="40"/>
            <x v="984"/>
          </reference>
          <reference field="1" count="1" selected="0">
            <x v="29"/>
          </reference>
          <reference field="31" count="1" selected="0">
            <x v="1"/>
          </reference>
        </references>
      </pivotArea>
    </format>
    <format dxfId="644">
      <pivotArea dataOnly="0" labelOnly="1" fieldPosition="0">
        <references count="3">
          <reference field="0" count="1">
            <x v="564"/>
          </reference>
          <reference field="1" count="1" selected="0">
            <x v="33"/>
          </reference>
          <reference field="31" count="1" selected="0">
            <x v="1"/>
          </reference>
        </references>
      </pivotArea>
    </format>
    <format dxfId="643">
      <pivotArea dataOnly="0" labelOnly="1" fieldPosition="0">
        <references count="3">
          <reference field="0" count="1">
            <x v="327"/>
          </reference>
          <reference field="1" count="1" selected="0">
            <x v="34"/>
          </reference>
          <reference field="31" count="1" selected="0">
            <x v="1"/>
          </reference>
        </references>
      </pivotArea>
    </format>
    <format dxfId="642">
      <pivotArea dataOnly="0" labelOnly="1" fieldPosition="0">
        <references count="3">
          <reference field="0" count="1">
            <x v="711"/>
          </reference>
          <reference field="1" count="1" selected="0">
            <x v="39"/>
          </reference>
          <reference field="31" count="1" selected="0">
            <x v="1"/>
          </reference>
        </references>
      </pivotArea>
    </format>
    <format dxfId="641">
      <pivotArea dataOnly="0" labelOnly="1" fieldPosition="0">
        <references count="3">
          <reference field="0" count="2">
            <x v="265"/>
            <x v="753"/>
          </reference>
          <reference field="1" count="1" selected="0">
            <x v="40"/>
          </reference>
          <reference field="31" count="1" selected="0">
            <x v="1"/>
          </reference>
        </references>
      </pivotArea>
    </format>
    <format dxfId="640">
      <pivotArea dataOnly="0" labelOnly="1" fieldPosition="0">
        <references count="3">
          <reference field="0" count="1">
            <x v="106"/>
          </reference>
          <reference field="1" count="1" selected="0">
            <x v="42"/>
          </reference>
          <reference field="31" count="1" selected="0">
            <x v="1"/>
          </reference>
        </references>
      </pivotArea>
    </format>
    <format dxfId="639">
      <pivotArea dataOnly="0" labelOnly="1" fieldPosition="0">
        <references count="3">
          <reference field="0" count="1">
            <x v="567"/>
          </reference>
          <reference field="1" count="1" selected="0">
            <x v="50"/>
          </reference>
          <reference field="31" count="1" selected="0">
            <x v="1"/>
          </reference>
        </references>
      </pivotArea>
    </format>
    <format dxfId="638">
      <pivotArea dataOnly="0" labelOnly="1" fieldPosition="0">
        <references count="3">
          <reference field="0" count="1">
            <x v="552"/>
          </reference>
          <reference field="1" count="1" selected="0">
            <x v="57"/>
          </reference>
          <reference field="31" count="1" selected="0">
            <x v="1"/>
          </reference>
        </references>
      </pivotArea>
    </format>
    <format dxfId="637">
      <pivotArea dataOnly="0" labelOnly="1" fieldPosition="0">
        <references count="3">
          <reference field="0" count="1">
            <x v="108"/>
          </reference>
          <reference field="1" count="1" selected="0">
            <x v="58"/>
          </reference>
          <reference field="31" count="1" selected="0">
            <x v="1"/>
          </reference>
        </references>
      </pivotArea>
    </format>
    <format dxfId="636">
      <pivotArea dataOnly="0" labelOnly="1" fieldPosition="0">
        <references count="3">
          <reference field="0" count="1">
            <x v="536"/>
          </reference>
          <reference field="1" count="1" selected="0">
            <x v="62"/>
          </reference>
          <reference field="31" count="1" selected="0">
            <x v="1"/>
          </reference>
        </references>
      </pivotArea>
    </format>
    <format dxfId="635">
      <pivotArea dataOnly="0" labelOnly="1" fieldPosition="0">
        <references count="3">
          <reference field="0" count="1">
            <x v="399"/>
          </reference>
          <reference field="1" count="1" selected="0">
            <x v="66"/>
          </reference>
          <reference field="31" count="1" selected="0">
            <x v="1"/>
          </reference>
        </references>
      </pivotArea>
    </format>
    <format dxfId="634">
      <pivotArea dataOnly="0" labelOnly="1" fieldPosition="0">
        <references count="3">
          <reference field="0" count="1">
            <x v="492"/>
          </reference>
          <reference field="1" count="1" selected="0">
            <x v="67"/>
          </reference>
          <reference field="31" count="1" selected="0">
            <x v="1"/>
          </reference>
        </references>
      </pivotArea>
    </format>
    <format dxfId="633">
      <pivotArea dataOnly="0" labelOnly="1" fieldPosition="0">
        <references count="3">
          <reference field="0" count="1">
            <x v="656"/>
          </reference>
          <reference field="1" count="1" selected="0">
            <x v="70"/>
          </reference>
          <reference field="31" count="1" selected="0">
            <x v="1"/>
          </reference>
        </references>
      </pivotArea>
    </format>
    <format dxfId="632">
      <pivotArea dataOnly="0" labelOnly="1" fieldPosition="0">
        <references count="3">
          <reference field="0" count="2">
            <x v="410"/>
            <x v="442"/>
          </reference>
          <reference field="1" count="1" selected="0">
            <x v="74"/>
          </reference>
          <reference field="31" count="1" selected="0">
            <x v="1"/>
          </reference>
        </references>
      </pivotArea>
    </format>
    <format dxfId="631">
      <pivotArea dataOnly="0" labelOnly="1" fieldPosition="0">
        <references count="3">
          <reference field="0" count="1">
            <x v="137"/>
          </reference>
          <reference field="1" count="1" selected="0">
            <x v="75"/>
          </reference>
          <reference field="31" count="1" selected="0">
            <x v="1"/>
          </reference>
        </references>
      </pivotArea>
    </format>
    <format dxfId="630">
      <pivotArea dataOnly="0" labelOnly="1" fieldPosition="0">
        <references count="3">
          <reference field="0" count="1">
            <x v="938"/>
          </reference>
          <reference field="1" count="1" selected="0">
            <x v="76"/>
          </reference>
          <reference field="31" count="1" selected="0">
            <x v="1"/>
          </reference>
        </references>
      </pivotArea>
    </format>
    <format dxfId="629">
      <pivotArea dataOnly="0" labelOnly="1" fieldPosition="0">
        <references count="3">
          <reference field="0" count="1">
            <x v="452"/>
          </reference>
          <reference field="1" count="1" selected="0">
            <x v="79"/>
          </reference>
          <reference field="31" count="1" selected="0">
            <x v="1"/>
          </reference>
        </references>
      </pivotArea>
    </format>
    <format dxfId="628">
      <pivotArea dataOnly="0" labelOnly="1" fieldPosition="0">
        <references count="3">
          <reference field="0" count="1">
            <x v="723"/>
          </reference>
          <reference field="1" count="1" selected="0">
            <x v="81"/>
          </reference>
          <reference field="31" count="1" selected="0">
            <x v="1"/>
          </reference>
        </references>
      </pivotArea>
    </format>
    <format dxfId="627">
      <pivotArea dataOnly="0" labelOnly="1" fieldPosition="0">
        <references count="3">
          <reference field="0" count="2">
            <x v="272"/>
            <x v="628"/>
          </reference>
          <reference field="1" count="1" selected="0">
            <x v="84"/>
          </reference>
          <reference field="31" count="1" selected="0">
            <x v="1"/>
          </reference>
        </references>
      </pivotArea>
    </format>
    <format dxfId="626">
      <pivotArea dataOnly="0" labelOnly="1" fieldPosition="0">
        <references count="3">
          <reference field="0" count="1">
            <x v="393"/>
          </reference>
          <reference field="1" count="1" selected="0">
            <x v="86"/>
          </reference>
          <reference field="31" count="1" selected="0">
            <x v="1"/>
          </reference>
        </references>
      </pivotArea>
    </format>
    <format dxfId="625">
      <pivotArea dataOnly="0" labelOnly="1" fieldPosition="0">
        <references count="3">
          <reference field="0" count="3">
            <x v="131"/>
            <x v="309"/>
            <x v="911"/>
          </reference>
          <reference field="1" count="1" selected="0">
            <x v="87"/>
          </reference>
          <reference field="31" count="1" selected="0">
            <x v="1"/>
          </reference>
        </references>
      </pivotArea>
    </format>
    <format dxfId="624">
      <pivotArea dataOnly="0" labelOnly="1" fieldPosition="0">
        <references count="3">
          <reference field="0" count="2">
            <x v="614"/>
            <x v="981"/>
          </reference>
          <reference field="1" count="1" selected="0">
            <x v="88"/>
          </reference>
          <reference field="31" count="1" selected="0">
            <x v="1"/>
          </reference>
        </references>
      </pivotArea>
    </format>
    <format dxfId="623">
      <pivotArea dataOnly="0" labelOnly="1" fieldPosition="0">
        <references count="3">
          <reference field="0" count="1">
            <x v="835"/>
          </reference>
          <reference field="1" count="1" selected="0">
            <x v="89"/>
          </reference>
          <reference field="31" count="1" selected="0">
            <x v="1"/>
          </reference>
        </references>
      </pivotArea>
    </format>
    <format dxfId="622">
      <pivotArea dataOnly="0" labelOnly="1" fieldPosition="0">
        <references count="3">
          <reference field="0" count="2">
            <x v="147"/>
            <x v="227"/>
          </reference>
          <reference field="1" count="1" selected="0">
            <x v="92"/>
          </reference>
          <reference field="31" count="1" selected="0">
            <x v="1"/>
          </reference>
        </references>
      </pivotArea>
    </format>
    <format dxfId="621">
      <pivotArea dataOnly="0" labelOnly="1" fieldPosition="0">
        <references count="3">
          <reference field="0" count="1">
            <x v="146"/>
          </reference>
          <reference field="1" count="1" selected="0">
            <x v="93"/>
          </reference>
          <reference field="31" count="1" selected="0">
            <x v="1"/>
          </reference>
        </references>
      </pivotArea>
    </format>
    <format dxfId="620">
      <pivotArea dataOnly="0" labelOnly="1" fieldPosition="0">
        <references count="3">
          <reference field="0" count="1">
            <x v="903"/>
          </reference>
          <reference field="1" count="1" selected="0">
            <x v="98"/>
          </reference>
          <reference field="31" count="1" selected="0">
            <x v="1"/>
          </reference>
        </references>
      </pivotArea>
    </format>
    <format dxfId="619">
      <pivotArea dataOnly="0" labelOnly="1" fieldPosition="0">
        <references count="3">
          <reference field="0" count="1">
            <x v="743"/>
          </reference>
          <reference field="1" count="1" selected="0">
            <x v="99"/>
          </reference>
          <reference field="31" count="1" selected="0">
            <x v="1"/>
          </reference>
        </references>
      </pivotArea>
    </format>
    <format dxfId="618">
      <pivotArea dataOnly="0" labelOnly="1" fieldPosition="0">
        <references count="3">
          <reference field="0" count="1">
            <x v="537"/>
          </reference>
          <reference field="1" count="1" selected="0">
            <x v="101"/>
          </reference>
          <reference field="31" count="1" selected="0">
            <x v="1"/>
          </reference>
        </references>
      </pivotArea>
    </format>
    <format dxfId="617">
      <pivotArea dataOnly="0" labelOnly="1" fieldPosition="0">
        <references count="3">
          <reference field="0" count="1">
            <x v="27"/>
          </reference>
          <reference field="1" count="1" selected="0">
            <x v="102"/>
          </reference>
          <reference field="31" count="1" selected="0">
            <x v="1"/>
          </reference>
        </references>
      </pivotArea>
    </format>
    <format dxfId="616">
      <pivotArea dataOnly="0" labelOnly="1" fieldPosition="0">
        <references count="3">
          <reference field="0" count="1">
            <x v="528"/>
          </reference>
          <reference field="1" count="1" selected="0">
            <x v="104"/>
          </reference>
          <reference field="31" count="1" selected="0">
            <x v="1"/>
          </reference>
        </references>
      </pivotArea>
    </format>
    <format dxfId="615">
      <pivotArea dataOnly="0" labelOnly="1" fieldPosition="0">
        <references count="3">
          <reference field="0" count="1">
            <x v="459"/>
          </reference>
          <reference field="1" count="1" selected="0">
            <x v="106"/>
          </reference>
          <reference field="31" count="1" selected="0">
            <x v="1"/>
          </reference>
        </references>
      </pivotArea>
    </format>
    <format dxfId="614">
      <pivotArea dataOnly="0" labelOnly="1" fieldPosition="0">
        <references count="3">
          <reference field="0" count="1">
            <x v="995"/>
          </reference>
          <reference field="1" count="1" selected="0">
            <x v="109"/>
          </reference>
          <reference field="31" count="1" selected="0">
            <x v="1"/>
          </reference>
        </references>
      </pivotArea>
    </format>
    <format dxfId="613">
      <pivotArea dataOnly="0" labelOnly="1" fieldPosition="0">
        <references count="3">
          <reference field="0" count="2">
            <x v="425"/>
            <x v="992"/>
          </reference>
          <reference field="1" count="1" selected="0">
            <x v="113"/>
          </reference>
          <reference field="31" count="1" selected="0">
            <x v="1"/>
          </reference>
        </references>
      </pivotArea>
    </format>
    <format dxfId="612">
      <pivotArea dataOnly="0" labelOnly="1" fieldPosition="0">
        <references count="3">
          <reference field="0" count="1">
            <x v="236"/>
          </reference>
          <reference field="1" count="1" selected="0">
            <x v="116"/>
          </reference>
          <reference field="31" count="1" selected="0">
            <x v="1"/>
          </reference>
        </references>
      </pivotArea>
    </format>
    <format dxfId="611">
      <pivotArea dataOnly="0" labelOnly="1" fieldPosition="0">
        <references count="3">
          <reference field="0" count="1">
            <x v="666"/>
          </reference>
          <reference field="1" count="1" selected="0">
            <x v="118"/>
          </reference>
          <reference field="31" count="1" selected="0">
            <x v="1"/>
          </reference>
        </references>
      </pivotArea>
    </format>
    <format dxfId="610">
      <pivotArea dataOnly="0" labelOnly="1" fieldPosition="0">
        <references count="3">
          <reference field="0" count="1">
            <x v="712"/>
          </reference>
          <reference field="1" count="1" selected="0">
            <x v="120"/>
          </reference>
          <reference field="31" count="1" selected="0">
            <x v="1"/>
          </reference>
        </references>
      </pivotArea>
    </format>
    <format dxfId="609">
      <pivotArea dataOnly="0" labelOnly="1" fieldPosition="0">
        <references count="3">
          <reference field="0" count="1">
            <x v="449"/>
          </reference>
          <reference field="1" count="1" selected="0">
            <x v="121"/>
          </reference>
          <reference field="31" count="1" selected="0">
            <x v="1"/>
          </reference>
        </references>
      </pivotArea>
    </format>
    <format dxfId="608">
      <pivotArea dataOnly="0" labelOnly="1" fieldPosition="0">
        <references count="3">
          <reference field="0" count="2">
            <x v="215"/>
            <x v="892"/>
          </reference>
          <reference field="1" count="1" selected="0">
            <x v="129"/>
          </reference>
          <reference field="31" count="1" selected="0">
            <x v="1"/>
          </reference>
        </references>
      </pivotArea>
    </format>
    <format dxfId="607">
      <pivotArea dataOnly="0" labelOnly="1" fieldPosition="0">
        <references count="3">
          <reference field="0" count="2">
            <x v="243"/>
            <x v="269"/>
          </reference>
          <reference field="1" count="1" selected="0">
            <x v="136"/>
          </reference>
          <reference field="31" count="1" selected="0">
            <x v="1"/>
          </reference>
        </references>
      </pivotArea>
    </format>
    <format dxfId="606">
      <pivotArea dataOnly="0" labelOnly="1" fieldPosition="0">
        <references count="3">
          <reference field="0" count="1">
            <x v="991"/>
          </reference>
          <reference field="1" count="1" selected="0">
            <x v="139"/>
          </reference>
          <reference field="31" count="1" selected="0">
            <x v="1"/>
          </reference>
        </references>
      </pivotArea>
    </format>
    <format dxfId="605">
      <pivotArea dataOnly="0" labelOnly="1" fieldPosition="0">
        <references count="3">
          <reference field="0" count="1">
            <x v="10"/>
          </reference>
          <reference field="1" count="1" selected="0">
            <x v="140"/>
          </reference>
          <reference field="31" count="1" selected="0">
            <x v="1"/>
          </reference>
        </references>
      </pivotArea>
    </format>
    <format dxfId="604">
      <pivotArea dataOnly="0" labelOnly="1" fieldPosition="0">
        <references count="3">
          <reference field="0" count="1">
            <x v="148"/>
          </reference>
          <reference field="1" count="1" selected="0">
            <x v="141"/>
          </reference>
          <reference field="31" count="1" selected="0">
            <x v="1"/>
          </reference>
        </references>
      </pivotArea>
    </format>
    <format dxfId="603">
      <pivotArea dataOnly="0" labelOnly="1" fieldPosition="0">
        <references count="3">
          <reference field="0" count="1">
            <x v="662"/>
          </reference>
          <reference field="1" count="1" selected="0">
            <x v="146"/>
          </reference>
          <reference field="31" count="1" selected="0">
            <x v="1"/>
          </reference>
        </references>
      </pivotArea>
    </format>
    <format dxfId="602">
      <pivotArea dataOnly="0" labelOnly="1" fieldPosition="0">
        <references count="3">
          <reference field="0" count="1">
            <x v="365"/>
          </reference>
          <reference field="1" count="1" selected="0">
            <x v="147"/>
          </reference>
          <reference field="31" count="1" selected="0">
            <x v="1"/>
          </reference>
        </references>
      </pivotArea>
    </format>
    <format dxfId="601">
      <pivotArea dataOnly="0" labelOnly="1" fieldPosition="0">
        <references count="3">
          <reference field="0" count="4">
            <x v="605"/>
            <x v="713"/>
            <x v="800"/>
            <x v="979"/>
          </reference>
          <reference field="1" count="1" selected="0">
            <x v="149"/>
          </reference>
          <reference field="31" count="1" selected="0">
            <x v="1"/>
          </reference>
        </references>
      </pivotArea>
    </format>
    <format dxfId="600">
      <pivotArea dataOnly="0" labelOnly="1" fieldPosition="0">
        <references count="3">
          <reference field="0" count="1">
            <x v="194"/>
          </reference>
          <reference field="1" count="1" selected="0">
            <x v="150"/>
          </reference>
          <reference field="31" count="1" selected="0">
            <x v="1"/>
          </reference>
        </references>
      </pivotArea>
    </format>
    <format dxfId="599">
      <pivotArea dataOnly="0" labelOnly="1" fieldPosition="0">
        <references count="3">
          <reference field="0" count="1">
            <x v="371"/>
          </reference>
          <reference field="1" count="1" selected="0">
            <x v="152"/>
          </reference>
          <reference field="31" count="1" selected="0">
            <x v="1"/>
          </reference>
        </references>
      </pivotArea>
    </format>
    <format dxfId="598">
      <pivotArea dataOnly="0" labelOnly="1" fieldPosition="0">
        <references count="3">
          <reference field="0" count="2">
            <x v="433"/>
            <x v="570"/>
          </reference>
          <reference field="1" count="1" selected="0">
            <x v="153"/>
          </reference>
          <reference field="31" count="1" selected="0">
            <x v="1"/>
          </reference>
        </references>
      </pivotArea>
    </format>
    <format dxfId="597">
      <pivotArea dataOnly="0" labelOnly="1" fieldPosition="0">
        <references count="3">
          <reference field="0" count="2">
            <x v="17"/>
            <x v="143"/>
          </reference>
          <reference field="1" count="1" selected="0">
            <x v="159"/>
          </reference>
          <reference field="31" count="1" selected="0">
            <x v="1"/>
          </reference>
        </references>
      </pivotArea>
    </format>
    <format dxfId="596">
      <pivotArea dataOnly="0" labelOnly="1" fieldPosition="0">
        <references count="3">
          <reference field="0" count="2">
            <x v="67"/>
            <x v="686"/>
          </reference>
          <reference field="1" count="1" selected="0">
            <x v="161"/>
          </reference>
          <reference field="31" count="1" selected="0">
            <x v="1"/>
          </reference>
        </references>
      </pivotArea>
    </format>
    <format dxfId="595">
      <pivotArea dataOnly="0" labelOnly="1" fieldPosition="0">
        <references count="3">
          <reference field="0" count="1">
            <x v="918"/>
          </reference>
          <reference field="1" count="1" selected="0">
            <x v="163"/>
          </reference>
          <reference field="31" count="1" selected="0">
            <x v="1"/>
          </reference>
        </references>
      </pivotArea>
    </format>
    <format dxfId="594">
      <pivotArea dataOnly="0" labelOnly="1" fieldPosition="0">
        <references count="3">
          <reference field="0" count="1">
            <x v="959"/>
          </reference>
          <reference field="1" count="1" selected="0">
            <x v="164"/>
          </reference>
          <reference field="31" count="1" selected="0">
            <x v="1"/>
          </reference>
        </references>
      </pivotArea>
    </format>
    <format dxfId="593">
      <pivotArea dataOnly="0" labelOnly="1" fieldPosition="0">
        <references count="3">
          <reference field="0" count="4">
            <x v="578"/>
            <x v="671"/>
            <x v="840"/>
            <x v="986"/>
          </reference>
          <reference field="1" count="1" selected="0">
            <x v="165"/>
          </reference>
          <reference field="31" count="1" selected="0">
            <x v="1"/>
          </reference>
        </references>
      </pivotArea>
    </format>
    <format dxfId="592">
      <pivotArea dataOnly="0" labelOnly="1" fieldPosition="0">
        <references count="3">
          <reference field="0" count="1">
            <x v="531"/>
          </reference>
          <reference field="1" count="1" selected="0">
            <x v="171"/>
          </reference>
          <reference field="31" count="1" selected="0">
            <x v="1"/>
          </reference>
        </references>
      </pivotArea>
    </format>
    <format dxfId="591">
      <pivotArea dataOnly="0" labelOnly="1" fieldPosition="0">
        <references count="3">
          <reference field="0" count="7">
            <x v="19"/>
            <x v="81"/>
            <x v="292"/>
            <x v="509"/>
            <x v="690"/>
            <x v="974"/>
            <x v="997"/>
          </reference>
          <reference field="1" count="1" selected="0">
            <x v="172"/>
          </reference>
          <reference field="31" count="1" selected="0">
            <x v="1"/>
          </reference>
        </references>
      </pivotArea>
    </format>
    <format dxfId="590">
      <pivotArea dataOnly="0" labelOnly="1" fieldPosition="0">
        <references count="3">
          <reference field="0" count="1">
            <x v="851"/>
          </reference>
          <reference field="1" count="1" selected="0">
            <x v="174"/>
          </reference>
          <reference field="31" count="1" selected="0">
            <x v="1"/>
          </reference>
        </references>
      </pivotArea>
    </format>
    <format dxfId="589">
      <pivotArea dataOnly="0" labelOnly="1" fieldPosition="0">
        <references count="3">
          <reference field="0" count="1">
            <x v="187"/>
          </reference>
          <reference field="1" count="1" selected="0">
            <x v="175"/>
          </reference>
          <reference field="31" count="1" selected="0">
            <x v="1"/>
          </reference>
        </references>
      </pivotArea>
    </format>
    <format dxfId="588">
      <pivotArea dataOnly="0" labelOnly="1" fieldPosition="0">
        <references count="3">
          <reference field="0" count="1">
            <x v="922"/>
          </reference>
          <reference field="1" count="1" selected="0">
            <x v="176"/>
          </reference>
          <reference field="31" count="1" selected="0">
            <x v="1"/>
          </reference>
        </references>
      </pivotArea>
    </format>
    <format dxfId="587">
      <pivotArea dataOnly="0" labelOnly="1" fieldPosition="0">
        <references count="3">
          <reference field="0" count="1">
            <x v="357"/>
          </reference>
          <reference field="1" count="1" selected="0">
            <x v="177"/>
          </reference>
          <reference field="31" count="1" selected="0">
            <x v="1"/>
          </reference>
        </references>
      </pivotArea>
    </format>
    <format dxfId="586">
      <pivotArea dataOnly="0" labelOnly="1" fieldPosition="0">
        <references count="3">
          <reference field="0" count="1">
            <x v="841"/>
          </reference>
          <reference field="1" count="1" selected="0">
            <x v="179"/>
          </reference>
          <reference field="31" count="1" selected="0">
            <x v="1"/>
          </reference>
        </references>
      </pivotArea>
    </format>
    <format dxfId="585">
      <pivotArea dataOnly="0" labelOnly="1" fieldPosition="0">
        <references count="3">
          <reference field="0" count="2">
            <x v="606"/>
            <x v="935"/>
          </reference>
          <reference field="1" count="1" selected="0">
            <x v="180"/>
          </reference>
          <reference field="31" count="1" selected="0">
            <x v="1"/>
          </reference>
        </references>
      </pivotArea>
    </format>
    <format dxfId="584">
      <pivotArea dataOnly="0" labelOnly="1" fieldPosition="0">
        <references count="3">
          <reference field="0" count="2">
            <x v="298"/>
            <x v="440"/>
          </reference>
          <reference field="1" count="1" selected="0">
            <x v="181"/>
          </reference>
          <reference field="31" count="1" selected="0">
            <x v="1"/>
          </reference>
        </references>
      </pivotArea>
    </format>
    <format dxfId="583">
      <pivotArea dataOnly="0" labelOnly="1" fieldPosition="0">
        <references count="3">
          <reference field="0" count="1">
            <x v="886"/>
          </reference>
          <reference field="1" count="1" selected="0">
            <x v="182"/>
          </reference>
          <reference field="31" count="1" selected="0">
            <x v="1"/>
          </reference>
        </references>
      </pivotArea>
    </format>
    <format dxfId="582">
      <pivotArea dataOnly="0" labelOnly="1" fieldPosition="0">
        <references count="3">
          <reference field="0" count="1">
            <x v="719"/>
          </reference>
          <reference field="1" count="1" selected="0">
            <x v="187"/>
          </reference>
          <reference field="31" count="1" selected="0">
            <x v="1"/>
          </reference>
        </references>
      </pivotArea>
    </format>
    <format dxfId="581">
      <pivotArea dataOnly="0" labelOnly="1" fieldPosition="0">
        <references count="3">
          <reference field="0" count="1">
            <x v="136"/>
          </reference>
          <reference field="1" count="1" selected="0">
            <x v="188"/>
          </reference>
          <reference field="31" count="1" selected="0">
            <x v="1"/>
          </reference>
        </references>
      </pivotArea>
    </format>
    <format dxfId="580">
      <pivotArea dataOnly="0" labelOnly="1" fieldPosition="0">
        <references count="3">
          <reference field="0" count="2">
            <x v="419"/>
            <x v="460"/>
          </reference>
          <reference field="1" count="1" selected="0">
            <x v="190"/>
          </reference>
          <reference field="31" count="1" selected="0">
            <x v="1"/>
          </reference>
        </references>
      </pivotArea>
    </format>
    <format dxfId="579">
      <pivotArea dataOnly="0" labelOnly="1" fieldPosition="0">
        <references count="3">
          <reference field="0" count="1">
            <x v="571"/>
          </reference>
          <reference field="1" count="1" selected="0">
            <x v="191"/>
          </reference>
          <reference field="31" count="1" selected="0">
            <x v="1"/>
          </reference>
        </references>
      </pivotArea>
    </format>
    <format dxfId="578">
      <pivotArea dataOnly="0" labelOnly="1" fieldPosition="0">
        <references count="3">
          <reference field="0" count="1">
            <x v="287"/>
          </reference>
          <reference field="1" count="1" selected="0">
            <x v="193"/>
          </reference>
          <reference field="31" count="1" selected="0">
            <x v="1"/>
          </reference>
        </references>
      </pivotArea>
    </format>
    <format dxfId="577">
      <pivotArea dataOnly="0" labelOnly="1" fieldPosition="0">
        <references count="3">
          <reference field="0" count="1">
            <x v="385"/>
          </reference>
          <reference field="1" count="1" selected="0">
            <x v="195"/>
          </reference>
          <reference field="31" count="1" selected="0">
            <x v="1"/>
          </reference>
        </references>
      </pivotArea>
    </format>
    <format dxfId="576">
      <pivotArea dataOnly="0" labelOnly="1" fieldPosition="0">
        <references count="3">
          <reference field="0" count="2">
            <x v="231"/>
            <x v="240"/>
          </reference>
          <reference field="1" count="1" selected="0">
            <x v="199"/>
          </reference>
          <reference field="31" count="1" selected="0">
            <x v="1"/>
          </reference>
        </references>
      </pivotArea>
    </format>
    <format dxfId="575">
      <pivotArea dataOnly="0" labelOnly="1" fieldPosition="0">
        <references count="3">
          <reference field="0" count="1">
            <x v="284"/>
          </reference>
          <reference field="1" count="1" selected="0">
            <x v="204"/>
          </reference>
          <reference field="31" count="1" selected="0">
            <x v="1"/>
          </reference>
        </references>
      </pivotArea>
    </format>
    <format dxfId="574">
      <pivotArea dataOnly="0" labelOnly="1" fieldPosition="0">
        <references count="3">
          <reference field="0" count="1">
            <x v="931"/>
          </reference>
          <reference field="1" count="1" selected="0">
            <x v="206"/>
          </reference>
          <reference field="31" count="1" selected="0">
            <x v="1"/>
          </reference>
        </references>
      </pivotArea>
    </format>
    <format dxfId="573">
      <pivotArea dataOnly="0" labelOnly="1" fieldPosition="0">
        <references count="3">
          <reference field="0" count="1">
            <x v="902"/>
          </reference>
          <reference field="1" count="1" selected="0">
            <x v="210"/>
          </reference>
          <reference field="31" count="1" selected="0">
            <x v="1"/>
          </reference>
        </references>
      </pivotArea>
    </format>
    <format dxfId="572">
      <pivotArea dataOnly="0" labelOnly="1" fieldPosition="0">
        <references count="3">
          <reference field="0" count="1">
            <x v="877"/>
          </reference>
          <reference field="1" count="1" selected="0">
            <x v="212"/>
          </reference>
          <reference field="31" count="1" selected="0">
            <x v="1"/>
          </reference>
        </references>
      </pivotArea>
    </format>
    <format dxfId="571">
      <pivotArea dataOnly="0" labelOnly="1" fieldPosition="0">
        <references count="3">
          <reference field="0" count="1">
            <x v="957"/>
          </reference>
          <reference field="1" count="1" selected="0">
            <x v="214"/>
          </reference>
          <reference field="31" count="1" selected="0">
            <x v="1"/>
          </reference>
        </references>
      </pivotArea>
    </format>
    <format dxfId="570">
      <pivotArea dataOnly="0" labelOnly="1" fieldPosition="0">
        <references count="3">
          <reference field="0" count="1">
            <x v="878"/>
          </reference>
          <reference field="1" count="1" selected="0">
            <x v="218"/>
          </reference>
          <reference field="31" count="1" selected="0">
            <x v="1"/>
          </reference>
        </references>
      </pivotArea>
    </format>
    <format dxfId="569">
      <pivotArea dataOnly="0" labelOnly="1" fieldPosition="0">
        <references count="3">
          <reference field="0" count="1">
            <x v="658"/>
          </reference>
          <reference field="1" count="1" selected="0">
            <x v="220"/>
          </reference>
          <reference field="31" count="1" selected="0">
            <x v="1"/>
          </reference>
        </references>
      </pivotArea>
    </format>
    <format dxfId="568">
      <pivotArea dataOnly="0" labelOnly="1" fieldPosition="0">
        <references count="3">
          <reference field="0" count="1">
            <x v="245"/>
          </reference>
          <reference field="1" count="1" selected="0">
            <x v="222"/>
          </reference>
          <reference field="31" count="1" selected="0">
            <x v="1"/>
          </reference>
        </references>
      </pivotArea>
    </format>
    <format dxfId="567">
      <pivotArea dataOnly="0" labelOnly="1" fieldPosition="0">
        <references count="3">
          <reference field="0" count="1">
            <x v="480"/>
          </reference>
          <reference field="1" count="1" selected="0">
            <x v="223"/>
          </reference>
          <reference field="31" count="1" selected="0">
            <x v="1"/>
          </reference>
        </references>
      </pivotArea>
    </format>
    <format dxfId="566">
      <pivotArea dataOnly="0" labelOnly="1" fieldPosition="0">
        <references count="3">
          <reference field="0" count="1">
            <x v="183"/>
          </reference>
          <reference field="1" count="1" selected="0">
            <x v="228"/>
          </reference>
          <reference field="31" count="1" selected="0">
            <x v="1"/>
          </reference>
        </references>
      </pivotArea>
    </format>
    <format dxfId="565">
      <pivotArea dataOnly="0" labelOnly="1" fieldPosition="0">
        <references count="3">
          <reference field="0" count="1">
            <x v="965"/>
          </reference>
          <reference field="1" count="1" selected="0">
            <x v="230"/>
          </reference>
          <reference field="31" count="1" selected="0">
            <x v="1"/>
          </reference>
        </references>
      </pivotArea>
    </format>
    <format dxfId="564">
      <pivotArea dataOnly="0" labelOnly="1" fieldPosition="0">
        <references count="3">
          <reference field="0" count="1">
            <x v="942"/>
          </reference>
          <reference field="1" count="1" selected="0">
            <x v="233"/>
          </reference>
          <reference field="31" count="1" selected="0">
            <x v="1"/>
          </reference>
        </references>
      </pivotArea>
    </format>
    <format dxfId="563">
      <pivotArea dataOnly="0" labelOnly="1" fieldPosition="0">
        <references count="3">
          <reference field="0" count="1">
            <x v="787"/>
          </reference>
          <reference field="1" count="1" selected="0">
            <x v="234"/>
          </reference>
          <reference field="31" count="1" selected="0">
            <x v="1"/>
          </reference>
        </references>
      </pivotArea>
    </format>
    <format dxfId="562">
      <pivotArea dataOnly="0" labelOnly="1" fieldPosition="0">
        <references count="3">
          <reference field="0" count="1">
            <x v="770"/>
          </reference>
          <reference field="1" count="1" selected="0">
            <x v="235"/>
          </reference>
          <reference field="31" count="1" selected="0">
            <x v="1"/>
          </reference>
        </references>
      </pivotArea>
    </format>
    <format dxfId="561">
      <pivotArea dataOnly="0" labelOnly="1" fieldPosition="0">
        <references count="3">
          <reference field="0" count="2">
            <x v="685"/>
            <x v="796"/>
          </reference>
          <reference field="1" count="1" selected="0">
            <x v="237"/>
          </reference>
          <reference field="31" count="1" selected="0">
            <x v="1"/>
          </reference>
        </references>
      </pivotArea>
    </format>
    <format dxfId="560">
      <pivotArea dataOnly="0" labelOnly="1" fieldPosition="0">
        <references count="3">
          <reference field="0" count="4">
            <x v="141"/>
            <x v="356"/>
            <x v="374"/>
            <x v="630"/>
          </reference>
          <reference field="1" count="1" selected="0">
            <x v="239"/>
          </reference>
          <reference field="31" count="1" selected="0">
            <x v="1"/>
          </reference>
        </references>
      </pivotArea>
    </format>
    <format dxfId="559">
      <pivotArea dataOnly="0" labelOnly="1" fieldPosition="0">
        <references count="3">
          <reference field="0" count="2">
            <x v="55"/>
            <x v="780"/>
          </reference>
          <reference field="1" count="1" selected="0">
            <x v="241"/>
          </reference>
          <reference field="31" count="1" selected="0">
            <x v="1"/>
          </reference>
        </references>
      </pivotArea>
    </format>
    <format dxfId="558">
      <pivotArea dataOnly="0" labelOnly="1" fieldPosition="0">
        <references count="3">
          <reference field="0" count="2">
            <x v="533"/>
            <x v="844"/>
          </reference>
          <reference field="1" count="1" selected="0">
            <x v="243"/>
          </reference>
          <reference field="31" count="1" selected="0">
            <x v="1"/>
          </reference>
        </references>
      </pivotArea>
    </format>
    <format dxfId="557">
      <pivotArea dataOnly="0" labelOnly="1" fieldPosition="0">
        <references count="3">
          <reference field="0" count="2">
            <x v="38"/>
            <x v="993"/>
          </reference>
          <reference field="1" count="1" selected="0">
            <x v="245"/>
          </reference>
          <reference field="31" count="1" selected="0">
            <x v="1"/>
          </reference>
        </references>
      </pivotArea>
    </format>
    <format dxfId="556">
      <pivotArea dataOnly="0" labelOnly="1" fieldPosition="0">
        <references count="3">
          <reference field="0" count="3">
            <x v="126"/>
            <x v="561"/>
            <x v="717"/>
          </reference>
          <reference field="1" count="1" selected="0">
            <x v="247"/>
          </reference>
          <reference field="31" count="1" selected="0">
            <x v="1"/>
          </reference>
        </references>
      </pivotArea>
    </format>
    <format dxfId="555">
      <pivotArea dataOnly="0" labelOnly="1" fieldPosition="0">
        <references count="3">
          <reference field="0" count="1">
            <x v="4"/>
          </reference>
          <reference field="1" count="1" selected="0">
            <x v="250"/>
          </reference>
          <reference field="31" count="1" selected="0">
            <x v="1"/>
          </reference>
        </references>
      </pivotArea>
    </format>
    <format dxfId="554">
      <pivotArea dataOnly="0" labelOnly="1" fieldPosition="0">
        <references count="3">
          <reference field="0" count="2">
            <x v="406"/>
            <x v="890"/>
          </reference>
          <reference field="1" count="1" selected="0">
            <x v="252"/>
          </reference>
          <reference field="31" count="1" selected="0">
            <x v="1"/>
          </reference>
        </references>
      </pivotArea>
    </format>
    <format dxfId="553">
      <pivotArea dataOnly="0" labelOnly="1" fieldPosition="0">
        <references count="3">
          <reference field="0" count="1">
            <x v="508"/>
          </reference>
          <reference field="1" count="1" selected="0">
            <x v="256"/>
          </reference>
          <reference field="31" count="1" selected="0">
            <x v="1"/>
          </reference>
        </references>
      </pivotArea>
    </format>
    <format dxfId="552">
      <pivotArea dataOnly="0" labelOnly="1" fieldPosition="0">
        <references count="3">
          <reference field="0" count="1">
            <x v="870"/>
          </reference>
          <reference field="1" count="1" selected="0">
            <x v="262"/>
          </reference>
          <reference field="31" count="1" selected="0">
            <x v="1"/>
          </reference>
        </references>
      </pivotArea>
    </format>
    <format dxfId="551">
      <pivotArea dataOnly="0" labelOnly="1" fieldPosition="0">
        <references count="3">
          <reference field="0" count="2">
            <x v="542"/>
            <x v="677"/>
          </reference>
          <reference field="1" count="1" selected="0">
            <x v="263"/>
          </reference>
          <reference field="31" count="1" selected="0">
            <x v="1"/>
          </reference>
        </references>
      </pivotArea>
    </format>
    <format dxfId="550">
      <pivotArea dataOnly="0" labelOnly="1" fieldPosition="0">
        <references count="3">
          <reference field="0" count="3">
            <x v="589"/>
            <x v="607"/>
            <x v="818"/>
          </reference>
          <reference field="1" count="1" selected="0">
            <x v="264"/>
          </reference>
          <reference field="31" count="1" selected="0">
            <x v="1"/>
          </reference>
        </references>
      </pivotArea>
    </format>
    <format dxfId="549">
      <pivotArea dataOnly="0" labelOnly="1" fieldPosition="0">
        <references count="3">
          <reference field="0" count="3">
            <x v="254"/>
            <x v="648"/>
            <x v="915"/>
          </reference>
          <reference field="1" count="1" selected="0">
            <x v="265"/>
          </reference>
          <reference field="31" count="1" selected="0">
            <x v="1"/>
          </reference>
        </references>
      </pivotArea>
    </format>
    <format dxfId="548">
      <pivotArea dataOnly="0" labelOnly="1" fieldPosition="0">
        <references count="3">
          <reference field="0" count="1">
            <x v="742"/>
          </reference>
          <reference field="1" count="1" selected="0">
            <x v="267"/>
          </reference>
          <reference field="31" count="1" selected="0">
            <x v="1"/>
          </reference>
        </references>
      </pivotArea>
    </format>
    <format dxfId="547">
      <pivotArea dataOnly="0" labelOnly="1" fieldPosition="0">
        <references count="3">
          <reference field="0" count="1">
            <x v="247"/>
          </reference>
          <reference field="1" count="1" selected="0">
            <x v="268"/>
          </reference>
          <reference field="31" count="1" selected="0">
            <x v="1"/>
          </reference>
        </references>
      </pivotArea>
    </format>
    <format dxfId="546">
      <pivotArea dataOnly="0" labelOnly="1" fieldPosition="0">
        <references count="3">
          <reference field="0" count="2">
            <x v="258"/>
            <x v="413"/>
          </reference>
          <reference field="1" count="1" selected="0">
            <x v="272"/>
          </reference>
          <reference field="31" count="1" selected="0">
            <x v="1"/>
          </reference>
        </references>
      </pivotArea>
    </format>
    <format dxfId="545">
      <pivotArea dataOnly="0" labelOnly="1" fieldPosition="0">
        <references count="3">
          <reference field="0" count="1">
            <x v="180"/>
          </reference>
          <reference field="1" count="1" selected="0">
            <x v="274"/>
          </reference>
          <reference field="31" count="1" selected="0">
            <x v="1"/>
          </reference>
        </references>
      </pivotArea>
    </format>
    <format dxfId="544">
      <pivotArea dataOnly="0" labelOnly="1" fieldPosition="0">
        <references count="3">
          <reference field="0" count="1">
            <x v="775"/>
          </reference>
          <reference field="1" count="1" selected="0">
            <x v="275"/>
          </reference>
          <reference field="31" count="1" selected="0">
            <x v="1"/>
          </reference>
        </references>
      </pivotArea>
    </format>
    <format dxfId="543">
      <pivotArea dataOnly="0" labelOnly="1" fieldPosition="0">
        <references count="3">
          <reference field="0" count="2">
            <x v="668"/>
            <x v="760"/>
          </reference>
          <reference field="1" count="1" selected="0">
            <x v="276"/>
          </reference>
          <reference field="31" count="1" selected="0">
            <x v="1"/>
          </reference>
        </references>
      </pivotArea>
    </format>
    <format dxfId="542">
      <pivotArea dataOnly="0" labelOnly="1" fieldPosition="0">
        <references count="3">
          <reference field="0" count="1">
            <x v="330"/>
          </reference>
          <reference field="1" count="1" selected="0">
            <x v="278"/>
          </reference>
          <reference field="31" count="1" selected="0">
            <x v="1"/>
          </reference>
        </references>
      </pivotArea>
    </format>
    <format dxfId="541">
      <pivotArea dataOnly="0" labelOnly="1" fieldPosition="0">
        <references count="3">
          <reference field="0" count="4">
            <x v="52"/>
            <x v="117"/>
            <x v="745"/>
            <x v="854"/>
          </reference>
          <reference field="1" count="1" selected="0">
            <x v="279"/>
          </reference>
          <reference field="31" count="1" selected="0">
            <x v="1"/>
          </reference>
        </references>
      </pivotArea>
    </format>
    <format dxfId="540">
      <pivotArea dataOnly="0" labelOnly="1" fieldPosition="0">
        <references count="3">
          <reference field="0" count="1">
            <x v="894"/>
          </reference>
          <reference field="1" count="1" selected="0">
            <x v="280"/>
          </reference>
          <reference field="31" count="1" selected="0">
            <x v="1"/>
          </reference>
        </references>
      </pivotArea>
    </format>
    <format dxfId="539">
      <pivotArea dataOnly="0" labelOnly="1" fieldPosition="0">
        <references count="3">
          <reference field="0" count="1">
            <x v="788"/>
          </reference>
          <reference field="1" count="1" selected="0">
            <x v="282"/>
          </reference>
          <reference field="31" count="1" selected="0">
            <x v="1"/>
          </reference>
        </references>
      </pivotArea>
    </format>
    <format dxfId="538">
      <pivotArea dataOnly="0" labelOnly="1" fieldPosition="0">
        <references count="3">
          <reference field="0" count="2">
            <x v="358"/>
            <x v="458"/>
          </reference>
          <reference field="1" count="1" selected="0">
            <x v="283"/>
          </reference>
          <reference field="31" count="1" selected="0">
            <x v="1"/>
          </reference>
        </references>
      </pivotArea>
    </format>
    <format dxfId="537">
      <pivotArea dataOnly="0" labelOnly="1" fieldPosition="0">
        <references count="3">
          <reference field="0" count="1">
            <x v="189"/>
          </reference>
          <reference field="1" count="1" selected="0">
            <x v="284"/>
          </reference>
          <reference field="31" count="1" selected="0">
            <x v="1"/>
          </reference>
        </references>
      </pivotArea>
    </format>
    <format dxfId="536">
      <pivotArea dataOnly="0" labelOnly="1" fieldPosition="0">
        <references count="3">
          <reference field="0" count="3">
            <x v="88"/>
            <x v="369"/>
            <x v="923"/>
          </reference>
          <reference field="1" count="1" selected="0">
            <x v="285"/>
          </reference>
          <reference field="31" count="1" selected="0">
            <x v="1"/>
          </reference>
        </references>
      </pivotArea>
    </format>
    <format dxfId="535">
      <pivotArea dataOnly="0" labelOnly="1" fieldPosition="0">
        <references count="3">
          <reference field="0" count="2">
            <x v="104"/>
            <x v="275"/>
          </reference>
          <reference field="1" count="1" selected="0">
            <x v="288"/>
          </reference>
          <reference field="31" count="1" selected="0">
            <x v="1"/>
          </reference>
        </references>
      </pivotArea>
    </format>
    <format dxfId="534">
      <pivotArea dataOnly="0" labelOnly="1" fieldPosition="0">
        <references count="3">
          <reference field="0" count="1">
            <x v="695"/>
          </reference>
          <reference field="1" count="1" selected="0">
            <x v="298"/>
          </reference>
          <reference field="31" count="1" selected="0">
            <x v="1"/>
          </reference>
        </references>
      </pivotArea>
    </format>
    <format dxfId="533">
      <pivotArea dataOnly="0" labelOnly="1" fieldPosition="0">
        <references count="3">
          <reference field="0" count="2">
            <x v="362"/>
            <x v="865"/>
          </reference>
          <reference field="1" count="1" selected="0">
            <x v="299"/>
          </reference>
          <reference field="31" count="1" selected="0">
            <x v="1"/>
          </reference>
        </references>
      </pivotArea>
    </format>
    <format dxfId="532">
      <pivotArea dataOnly="0" labelOnly="1" fieldPosition="0">
        <references count="3">
          <reference field="0" count="1">
            <x v="769"/>
          </reference>
          <reference field="1" count="1" selected="0">
            <x v="303"/>
          </reference>
          <reference field="31" count="1" selected="0">
            <x v="1"/>
          </reference>
        </references>
      </pivotArea>
    </format>
    <format dxfId="531">
      <pivotArea dataOnly="0" labelOnly="1" fieldPosition="0">
        <references count="3">
          <reference field="0" count="2">
            <x v="447"/>
            <x v="682"/>
          </reference>
          <reference field="1" count="1" selected="0">
            <x v="306"/>
          </reference>
          <reference field="31" count="1" selected="0">
            <x v="1"/>
          </reference>
        </references>
      </pivotArea>
    </format>
    <format dxfId="530">
      <pivotArea dataOnly="0" labelOnly="1" fieldPosition="0">
        <references count="3">
          <reference field="0" count="1">
            <x v="163"/>
          </reference>
          <reference field="1" count="1" selected="0">
            <x v="310"/>
          </reference>
          <reference field="31" count="1" selected="0">
            <x v="1"/>
          </reference>
        </references>
      </pivotArea>
    </format>
    <format dxfId="529">
      <pivotArea dataOnly="0" labelOnly="1" fieldPosition="0">
        <references count="3">
          <reference field="0" count="1">
            <x v="896"/>
          </reference>
          <reference field="1" count="1" selected="0">
            <x v="311"/>
          </reference>
          <reference field="31" count="1" selected="0">
            <x v="1"/>
          </reference>
        </references>
      </pivotArea>
    </format>
    <format dxfId="528">
      <pivotArea dataOnly="0" labelOnly="1" fieldPosition="0">
        <references count="3">
          <reference field="0" count="1">
            <x v="576"/>
          </reference>
          <reference field="1" count="1" selected="0">
            <x v="313"/>
          </reference>
          <reference field="31" count="1" selected="0">
            <x v="1"/>
          </reference>
        </references>
      </pivotArea>
    </format>
    <format dxfId="527">
      <pivotArea dataOnly="0" labelOnly="1" fieldPosition="0">
        <references count="3">
          <reference field="0" count="1">
            <x v="230"/>
          </reference>
          <reference field="1" count="1" selected="0">
            <x v="314"/>
          </reference>
          <reference field="31" count="1" selected="0">
            <x v="1"/>
          </reference>
        </references>
      </pivotArea>
    </format>
    <format dxfId="526">
      <pivotArea dataOnly="0" labelOnly="1" fieldPosition="0">
        <references count="3">
          <reference field="0" count="1">
            <x v="61"/>
          </reference>
          <reference field="1" count="1" selected="0">
            <x v="315"/>
          </reference>
          <reference field="31" count="1" selected="0">
            <x v="1"/>
          </reference>
        </references>
      </pivotArea>
    </format>
    <format dxfId="525">
      <pivotArea dataOnly="0" labelOnly="1" fieldPosition="0">
        <references count="3">
          <reference field="0" count="1">
            <x v="977"/>
          </reference>
          <reference field="1" count="1" selected="0">
            <x v="316"/>
          </reference>
          <reference field="31" count="1" selected="0">
            <x v="1"/>
          </reference>
        </references>
      </pivotArea>
    </format>
    <format dxfId="524">
      <pivotArea dataOnly="0" labelOnly="1" fieldPosition="0">
        <references count="3">
          <reference field="0" count="2">
            <x v="22"/>
            <x v="139"/>
          </reference>
          <reference field="1" count="1" selected="0">
            <x v="317"/>
          </reference>
          <reference field="31" count="1" selected="0">
            <x v="1"/>
          </reference>
        </references>
      </pivotArea>
    </format>
    <format dxfId="523">
      <pivotArea dataOnly="0" labelOnly="1" fieldPosition="0">
        <references count="3">
          <reference field="0" count="1">
            <x v="418"/>
          </reference>
          <reference field="1" count="1" selected="0">
            <x v="319"/>
          </reference>
          <reference field="31" count="1" selected="0">
            <x v="1"/>
          </reference>
        </references>
      </pivotArea>
    </format>
    <format dxfId="522">
      <pivotArea dataOnly="0" labelOnly="1" fieldPosition="0">
        <references count="3">
          <reference field="0" count="1">
            <x v="377"/>
          </reference>
          <reference field="1" count="1" selected="0">
            <x v="320"/>
          </reference>
          <reference field="31" count="1" selected="0">
            <x v="1"/>
          </reference>
        </references>
      </pivotArea>
    </format>
    <format dxfId="521">
      <pivotArea dataOnly="0" labelOnly="1" fieldPosition="0">
        <references count="3">
          <reference field="0" count="2">
            <x v="696"/>
            <x v="801"/>
          </reference>
          <reference field="1" count="1" selected="0">
            <x v="326"/>
          </reference>
          <reference field="31" count="1" selected="0">
            <x v="1"/>
          </reference>
        </references>
      </pivotArea>
    </format>
    <format dxfId="520">
      <pivotArea dataOnly="0" labelOnly="1" fieldPosition="0">
        <references count="3">
          <reference field="0" count="1">
            <x v="947"/>
          </reference>
          <reference field="1" count="1" selected="0">
            <x v="327"/>
          </reference>
          <reference field="31" count="1" selected="0">
            <x v="1"/>
          </reference>
        </references>
      </pivotArea>
    </format>
    <format dxfId="519">
      <pivotArea dataOnly="0" labelOnly="1" fieldPosition="0">
        <references count="3">
          <reference field="0" count="1">
            <x v="471"/>
          </reference>
          <reference field="1" count="1" selected="0">
            <x v="335"/>
          </reference>
          <reference field="31" count="1" selected="0">
            <x v="1"/>
          </reference>
        </references>
      </pivotArea>
    </format>
    <format dxfId="518">
      <pivotArea dataOnly="0" labelOnly="1" fieldPosition="0">
        <references count="3">
          <reference field="0" count="1">
            <x v="51"/>
          </reference>
          <reference field="1" count="1" selected="0">
            <x v="336"/>
          </reference>
          <reference field="31" count="1" selected="0">
            <x v="1"/>
          </reference>
        </references>
      </pivotArea>
    </format>
    <format dxfId="517">
      <pivotArea dataOnly="0" labelOnly="1" fieldPosition="0">
        <references count="3">
          <reference field="0" count="1">
            <x v="13"/>
          </reference>
          <reference field="1" count="1" selected="0">
            <x v="0"/>
          </reference>
          <reference field="31" count="1" selected="0">
            <x v="2"/>
          </reference>
        </references>
      </pivotArea>
    </format>
    <format dxfId="516">
      <pivotArea dataOnly="0" labelOnly="1" fieldPosition="0">
        <references count="3">
          <reference field="0" count="1">
            <x v="725"/>
          </reference>
          <reference field="1" count="1" selected="0">
            <x v="3"/>
          </reference>
          <reference field="31" count="1" selected="0">
            <x v="2"/>
          </reference>
        </references>
      </pivotArea>
    </format>
    <format dxfId="515">
      <pivotArea dataOnly="0" labelOnly="1" fieldPosition="0">
        <references count="3">
          <reference field="0" count="1">
            <x v="387"/>
          </reference>
          <reference field="1" count="1" selected="0">
            <x v="6"/>
          </reference>
          <reference field="31" count="1" selected="0">
            <x v="2"/>
          </reference>
        </references>
      </pivotArea>
    </format>
    <format dxfId="514">
      <pivotArea dataOnly="0" labelOnly="1" fieldPosition="0">
        <references count="3">
          <reference field="0" count="1">
            <x v="337"/>
          </reference>
          <reference field="1" count="1" selected="0">
            <x v="7"/>
          </reference>
          <reference field="31" count="1" selected="0">
            <x v="2"/>
          </reference>
        </references>
      </pivotArea>
    </format>
    <format dxfId="513">
      <pivotArea dataOnly="0" labelOnly="1" fieldPosition="0">
        <references count="3">
          <reference field="0" count="1">
            <x v="121"/>
          </reference>
          <reference field="1" count="1" selected="0">
            <x v="10"/>
          </reference>
          <reference field="31" count="1" selected="0">
            <x v="2"/>
          </reference>
        </references>
      </pivotArea>
    </format>
    <format dxfId="512">
      <pivotArea dataOnly="0" labelOnly="1" fieldPosition="0">
        <references count="3">
          <reference field="0" count="1">
            <x v="310"/>
          </reference>
          <reference field="1" count="1" selected="0">
            <x v="11"/>
          </reference>
          <reference field="31" count="1" selected="0">
            <x v="2"/>
          </reference>
        </references>
      </pivotArea>
    </format>
    <format dxfId="511">
      <pivotArea dataOnly="0" labelOnly="1" fieldPosition="0">
        <references count="3">
          <reference field="0" count="4">
            <x v="278"/>
            <x v="600"/>
            <x v="732"/>
            <x v="951"/>
          </reference>
          <reference field="1" count="1" selected="0">
            <x v="13"/>
          </reference>
          <reference field="31" count="1" selected="0">
            <x v="2"/>
          </reference>
        </references>
      </pivotArea>
    </format>
    <format dxfId="510">
      <pivotArea dataOnly="0" labelOnly="1" fieldPosition="0">
        <references count="3">
          <reference field="0" count="1">
            <x v="159"/>
          </reference>
          <reference field="1" count="1" selected="0">
            <x v="14"/>
          </reference>
          <reference field="31" count="1" selected="0">
            <x v="2"/>
          </reference>
        </references>
      </pivotArea>
    </format>
    <format dxfId="509">
      <pivotArea dataOnly="0" labelOnly="1" fieldPosition="0">
        <references count="3">
          <reference field="0" count="2">
            <x v="306"/>
            <x v="372"/>
          </reference>
          <reference field="1" count="1" selected="0">
            <x v="15"/>
          </reference>
          <reference field="31" count="1" selected="0">
            <x v="2"/>
          </reference>
        </references>
      </pivotArea>
    </format>
    <format dxfId="508">
      <pivotArea dataOnly="0" labelOnly="1" fieldPosition="0">
        <references count="3">
          <reference field="0" count="1">
            <x v="758"/>
          </reference>
          <reference field="1" count="1" selected="0">
            <x v="18"/>
          </reference>
          <reference field="31" count="1" selected="0">
            <x v="2"/>
          </reference>
        </references>
      </pivotArea>
    </format>
    <format dxfId="507">
      <pivotArea dataOnly="0" labelOnly="1" fieldPosition="0">
        <references count="3">
          <reference field="0" count="2">
            <x v="262"/>
            <x v="518"/>
          </reference>
          <reference field="1" count="1" selected="0">
            <x v="20"/>
          </reference>
          <reference field="31" count="1" selected="0">
            <x v="2"/>
          </reference>
        </references>
      </pivotArea>
    </format>
    <format dxfId="506">
      <pivotArea dataOnly="0" labelOnly="1" fieldPosition="0">
        <references count="3">
          <reference field="0" count="1">
            <x v="128"/>
          </reference>
          <reference field="1" count="1" selected="0">
            <x v="26"/>
          </reference>
          <reference field="31" count="1" selected="0">
            <x v="2"/>
          </reference>
        </references>
      </pivotArea>
    </format>
    <format dxfId="505">
      <pivotArea dataOnly="0" labelOnly="1" fieldPosition="0">
        <references count="3">
          <reference field="0" count="3">
            <x v="429"/>
            <x v="443"/>
            <x v="804"/>
          </reference>
          <reference field="1" count="1" selected="0">
            <x v="29"/>
          </reference>
          <reference field="31" count="1" selected="0">
            <x v="2"/>
          </reference>
        </references>
      </pivotArea>
    </format>
    <format dxfId="504">
      <pivotArea dataOnly="0" labelOnly="1" fieldPosition="0">
        <references count="3">
          <reference field="0" count="1">
            <x v="715"/>
          </reference>
          <reference field="1" count="1" selected="0">
            <x v="30"/>
          </reference>
          <reference field="31" count="1" selected="0">
            <x v="2"/>
          </reference>
        </references>
      </pivotArea>
    </format>
    <format dxfId="503">
      <pivotArea dataOnly="0" labelOnly="1" fieldPosition="0">
        <references count="3">
          <reference field="0" count="1">
            <x v="28"/>
          </reference>
          <reference field="1" count="1" selected="0">
            <x v="31"/>
          </reference>
          <reference field="31" count="1" selected="0">
            <x v="2"/>
          </reference>
        </references>
      </pivotArea>
    </format>
    <format dxfId="502">
      <pivotArea dataOnly="0" labelOnly="1" fieldPosition="0">
        <references count="3">
          <reference field="0" count="1">
            <x v="319"/>
          </reference>
          <reference field="1" count="1" selected="0">
            <x v="32"/>
          </reference>
          <reference field="31" count="1" selected="0">
            <x v="2"/>
          </reference>
        </references>
      </pivotArea>
    </format>
    <format dxfId="501">
      <pivotArea dataOnly="0" labelOnly="1" fieldPosition="0">
        <references count="3">
          <reference field="0" count="1">
            <x v="169"/>
          </reference>
          <reference field="1" count="1" selected="0">
            <x v="33"/>
          </reference>
          <reference field="31" count="1" selected="0">
            <x v="2"/>
          </reference>
        </references>
      </pivotArea>
    </format>
    <format dxfId="500">
      <pivotArea dataOnly="0" labelOnly="1" fieldPosition="0">
        <references count="3">
          <reference field="0" count="1">
            <x v="515"/>
          </reference>
          <reference field="1" count="1" selected="0">
            <x v="37"/>
          </reference>
          <reference field="31" count="1" selected="0">
            <x v="2"/>
          </reference>
        </references>
      </pivotArea>
    </format>
    <format dxfId="499">
      <pivotArea dataOnly="0" labelOnly="1" fieldPosition="0">
        <references count="3">
          <reference field="0" count="1">
            <x v="763"/>
          </reference>
          <reference field="1" count="1" selected="0">
            <x v="38"/>
          </reference>
          <reference field="31" count="1" selected="0">
            <x v="2"/>
          </reference>
        </references>
      </pivotArea>
    </format>
    <format dxfId="498">
      <pivotArea dataOnly="0" labelOnly="1" fieldPosition="0">
        <references count="3">
          <reference field="0" count="1">
            <x v="487"/>
          </reference>
          <reference field="1" count="1" selected="0">
            <x v="43"/>
          </reference>
          <reference field="31" count="1" selected="0">
            <x v="2"/>
          </reference>
        </references>
      </pivotArea>
    </format>
    <format dxfId="497">
      <pivotArea dataOnly="0" labelOnly="1" fieldPosition="0">
        <references count="3">
          <reference field="0" count="2">
            <x v="193"/>
            <x v="837"/>
          </reference>
          <reference field="1" count="1" selected="0">
            <x v="45"/>
          </reference>
          <reference field="31" count="1" selected="0">
            <x v="2"/>
          </reference>
        </references>
      </pivotArea>
    </format>
    <format dxfId="496">
      <pivotArea dataOnly="0" labelOnly="1" fieldPosition="0">
        <references count="3">
          <reference field="0" count="1">
            <x v="582"/>
          </reference>
          <reference field="1" count="1" selected="0">
            <x v="46"/>
          </reference>
          <reference field="31" count="1" selected="0">
            <x v="2"/>
          </reference>
        </references>
      </pivotArea>
    </format>
    <format dxfId="495">
      <pivotArea dataOnly="0" labelOnly="1" fieldPosition="0">
        <references count="3">
          <reference field="0" count="2">
            <x v="172"/>
            <x v="182"/>
          </reference>
          <reference field="1" count="1" selected="0">
            <x v="48"/>
          </reference>
          <reference field="31" count="1" selected="0">
            <x v="2"/>
          </reference>
        </references>
      </pivotArea>
    </format>
    <format dxfId="494">
      <pivotArea dataOnly="0" labelOnly="1" fieldPosition="0">
        <references count="3">
          <reference field="0" count="1">
            <x v="634"/>
          </reference>
          <reference field="1" count="1" selected="0">
            <x v="50"/>
          </reference>
          <reference field="31" count="1" selected="0">
            <x v="2"/>
          </reference>
        </references>
      </pivotArea>
    </format>
    <format dxfId="493">
      <pivotArea dataOnly="0" labelOnly="1" fieldPosition="0">
        <references count="3">
          <reference field="0" count="1">
            <x v="805"/>
          </reference>
          <reference field="1" count="1" selected="0">
            <x v="56"/>
          </reference>
          <reference field="31" count="1" selected="0">
            <x v="2"/>
          </reference>
        </references>
      </pivotArea>
    </format>
    <format dxfId="492">
      <pivotArea dataOnly="0" labelOnly="1" fieldPosition="0">
        <references count="3">
          <reference field="0" count="1">
            <x v="120"/>
          </reference>
          <reference field="1" count="1" selected="0">
            <x v="62"/>
          </reference>
          <reference field="31" count="1" selected="0">
            <x v="2"/>
          </reference>
        </references>
      </pivotArea>
    </format>
    <format dxfId="491">
      <pivotArea dataOnly="0" labelOnly="1" fieldPosition="0">
        <references count="3">
          <reference field="0" count="2">
            <x v="73"/>
            <x v="971"/>
          </reference>
          <reference field="1" count="1" selected="0">
            <x v="66"/>
          </reference>
          <reference field="31" count="1" selected="0">
            <x v="2"/>
          </reference>
        </references>
      </pivotArea>
    </format>
    <format dxfId="490">
      <pivotArea dataOnly="0" labelOnly="1" fieldPosition="0">
        <references count="3">
          <reference field="0" count="1">
            <x v="532"/>
          </reference>
          <reference field="1" count="1" selected="0">
            <x v="67"/>
          </reference>
          <reference field="31" count="1" selected="0">
            <x v="2"/>
          </reference>
        </references>
      </pivotArea>
    </format>
    <format dxfId="489">
      <pivotArea dataOnly="0" labelOnly="1" fieldPosition="0">
        <references count="3">
          <reference field="0" count="1">
            <x v="569"/>
          </reference>
          <reference field="1" count="1" selected="0">
            <x v="69"/>
          </reference>
          <reference field="31" count="1" selected="0">
            <x v="2"/>
          </reference>
        </references>
      </pivotArea>
    </format>
    <format dxfId="488">
      <pivotArea dataOnly="0" labelOnly="1" fieldPosition="0">
        <references count="3">
          <reference field="0" count="1">
            <x v="681"/>
          </reference>
          <reference field="1" count="1" selected="0">
            <x v="72"/>
          </reference>
          <reference field="31" count="1" selected="0">
            <x v="2"/>
          </reference>
        </references>
      </pivotArea>
    </format>
    <format dxfId="487">
      <pivotArea dataOnly="0" labelOnly="1" fieldPosition="0">
        <references count="3">
          <reference field="0" count="1">
            <x v="140"/>
          </reference>
          <reference field="1" count="1" selected="0">
            <x v="74"/>
          </reference>
          <reference field="31" count="1" selected="0">
            <x v="2"/>
          </reference>
        </references>
      </pivotArea>
    </format>
    <format dxfId="486">
      <pivotArea dataOnly="0" labelOnly="1" fieldPosition="0">
        <references count="3">
          <reference field="0" count="1">
            <x v="616"/>
          </reference>
          <reference field="1" count="1" selected="0">
            <x v="75"/>
          </reference>
          <reference field="31" count="1" selected="0">
            <x v="2"/>
          </reference>
        </references>
      </pivotArea>
    </format>
    <format dxfId="485">
      <pivotArea dataOnly="0" labelOnly="1" fieldPosition="0">
        <references count="3">
          <reference field="0" count="2">
            <x v="895"/>
            <x v="988"/>
          </reference>
          <reference field="1" count="1" selected="0">
            <x v="81"/>
          </reference>
          <reference field="31" count="1" selected="0">
            <x v="2"/>
          </reference>
        </references>
      </pivotArea>
    </format>
    <format dxfId="484">
      <pivotArea dataOnly="0" labelOnly="1" fieldPosition="0">
        <references count="3">
          <reference field="0" count="2">
            <x v="23"/>
            <x v="348"/>
          </reference>
          <reference field="1" count="1" selected="0">
            <x v="82"/>
          </reference>
          <reference field="31" count="1" selected="0">
            <x v="2"/>
          </reference>
        </references>
      </pivotArea>
    </format>
    <format dxfId="483">
      <pivotArea dataOnly="0" labelOnly="1" fieldPosition="0">
        <references count="3">
          <reference field="0" count="1">
            <x v="381"/>
          </reference>
          <reference field="1" count="1" selected="0">
            <x v="84"/>
          </reference>
          <reference field="31" count="1" selected="0">
            <x v="2"/>
          </reference>
        </references>
      </pivotArea>
    </format>
    <format dxfId="482">
      <pivotArea dataOnly="0" labelOnly="1" fieldPosition="0">
        <references count="3">
          <reference field="0" count="1">
            <x v="879"/>
          </reference>
          <reference field="1" count="1" selected="0">
            <x v="85"/>
          </reference>
          <reference field="31" count="1" selected="0">
            <x v="2"/>
          </reference>
        </references>
      </pivotArea>
    </format>
    <format dxfId="481">
      <pivotArea dataOnly="0" labelOnly="1" fieldPosition="0">
        <references count="3">
          <reference field="0" count="2">
            <x v="383"/>
            <x v="544"/>
          </reference>
          <reference field="1" count="1" selected="0">
            <x v="88"/>
          </reference>
          <reference field="31" count="1" selected="0">
            <x v="2"/>
          </reference>
        </references>
      </pivotArea>
    </format>
    <format dxfId="480">
      <pivotArea dataOnly="0" labelOnly="1" fieldPosition="0">
        <references count="3">
          <reference field="0" count="2">
            <x v="353"/>
            <x v="748"/>
          </reference>
          <reference field="1" count="1" selected="0">
            <x v="92"/>
          </reference>
          <reference field="31" count="1" selected="0">
            <x v="2"/>
          </reference>
        </references>
      </pivotArea>
    </format>
    <format dxfId="479">
      <pivotArea dataOnly="0" labelOnly="1" fieldPosition="0">
        <references count="3">
          <reference field="0" count="1">
            <x v="450"/>
          </reference>
          <reference field="1" count="1" selected="0">
            <x v="95"/>
          </reference>
          <reference field="31" count="1" selected="0">
            <x v="2"/>
          </reference>
        </references>
      </pivotArea>
    </format>
    <format dxfId="478">
      <pivotArea dataOnly="0" labelOnly="1" fieldPosition="0">
        <references count="3">
          <reference field="0" count="1">
            <x v="972"/>
          </reference>
          <reference field="1" count="1" selected="0">
            <x v="101"/>
          </reference>
          <reference field="31" count="1" selected="0">
            <x v="2"/>
          </reference>
        </references>
      </pivotArea>
    </format>
    <format dxfId="477">
      <pivotArea dataOnly="0" labelOnly="1" fieldPosition="0">
        <references count="3">
          <reference field="0" count="1">
            <x v="411"/>
          </reference>
          <reference field="1" count="1" selected="0">
            <x v="103"/>
          </reference>
          <reference field="31" count="1" selected="0">
            <x v="2"/>
          </reference>
        </references>
      </pivotArea>
    </format>
    <format dxfId="476">
      <pivotArea dataOnly="0" labelOnly="1" fieldPosition="0">
        <references count="3">
          <reference field="0" count="2">
            <x v="363"/>
            <x v="813"/>
          </reference>
          <reference field="1" count="1" selected="0">
            <x v="104"/>
          </reference>
          <reference field="31" count="1" selected="0">
            <x v="2"/>
          </reference>
        </references>
      </pivotArea>
    </format>
    <format dxfId="475">
      <pivotArea dataOnly="0" labelOnly="1" fieldPosition="0">
        <references count="3">
          <reference field="0" count="1">
            <x v="107"/>
          </reference>
          <reference field="1" count="1" selected="0">
            <x v="105"/>
          </reference>
          <reference field="31" count="1" selected="0">
            <x v="2"/>
          </reference>
        </references>
      </pivotArea>
    </format>
    <format dxfId="474">
      <pivotArea dataOnly="0" labelOnly="1" fieldPosition="0">
        <references count="3">
          <reference field="0" count="2">
            <x v="764"/>
            <x v="884"/>
          </reference>
          <reference field="1" count="1" selected="0">
            <x v="107"/>
          </reference>
          <reference field="31" count="1" selected="0">
            <x v="2"/>
          </reference>
        </references>
      </pivotArea>
    </format>
    <format dxfId="473">
      <pivotArea dataOnly="0" labelOnly="1" fieldPosition="0">
        <references count="3">
          <reference field="0" count="1">
            <x v="53"/>
          </reference>
          <reference field="1" count="1" selected="0">
            <x v="109"/>
          </reference>
          <reference field="31" count="1" selected="0">
            <x v="2"/>
          </reference>
        </references>
      </pivotArea>
    </format>
    <format dxfId="472">
      <pivotArea dataOnly="0" labelOnly="1" fieldPosition="0">
        <references count="3">
          <reference field="0" count="1">
            <x v="226"/>
          </reference>
          <reference field="1" count="1" selected="0">
            <x v="110"/>
          </reference>
          <reference field="31" count="1" selected="0">
            <x v="2"/>
          </reference>
        </references>
      </pivotArea>
    </format>
    <format dxfId="471">
      <pivotArea dataOnly="0" labelOnly="1" fieldPosition="0">
        <references count="3">
          <reference field="0" count="4">
            <x v="71"/>
            <x v="465"/>
            <x v="603"/>
            <x v="943"/>
          </reference>
          <reference field="1" count="1" selected="0">
            <x v="113"/>
          </reference>
          <reference field="31" count="1" selected="0">
            <x v="2"/>
          </reference>
        </references>
      </pivotArea>
    </format>
    <format dxfId="470">
      <pivotArea dataOnly="0" labelOnly="1" fieldPosition="0">
        <references count="3">
          <reference field="0" count="2">
            <x v="547"/>
            <x v="815"/>
          </reference>
          <reference field="1" count="1" selected="0">
            <x v="114"/>
          </reference>
          <reference field="31" count="1" selected="0">
            <x v="2"/>
          </reference>
        </references>
      </pivotArea>
    </format>
    <format dxfId="469">
      <pivotArea dataOnly="0" labelOnly="1" fieldPosition="0">
        <references count="3">
          <reference field="0" count="1">
            <x v="250"/>
          </reference>
          <reference field="1" count="1" selected="0">
            <x v="115"/>
          </reference>
          <reference field="31" count="1" selected="0">
            <x v="2"/>
          </reference>
        </references>
      </pivotArea>
    </format>
    <format dxfId="468">
      <pivotArea dataOnly="0" labelOnly="1" fieldPosition="0">
        <references count="3">
          <reference field="0" count="1">
            <x v="881"/>
          </reference>
          <reference field="1" count="1" selected="0">
            <x v="116"/>
          </reference>
          <reference field="31" count="1" selected="0">
            <x v="2"/>
          </reference>
        </references>
      </pivotArea>
    </format>
    <format dxfId="467">
      <pivotArea dataOnly="0" labelOnly="1" fieldPosition="0">
        <references count="3">
          <reference field="0" count="1">
            <x v="791"/>
          </reference>
          <reference field="1" count="1" selected="0">
            <x v="117"/>
          </reference>
          <reference field="31" count="1" selected="0">
            <x v="2"/>
          </reference>
        </references>
      </pivotArea>
    </format>
    <format dxfId="466">
      <pivotArea dataOnly="0" labelOnly="1" fieldPosition="0">
        <references count="3">
          <reference field="0" count="1">
            <x v="48"/>
          </reference>
          <reference field="1" count="1" selected="0">
            <x v="119"/>
          </reference>
          <reference field="31" count="1" selected="0">
            <x v="2"/>
          </reference>
        </references>
      </pivotArea>
    </format>
    <format dxfId="465">
      <pivotArea dataOnly="0" labelOnly="1" fieldPosition="0">
        <references count="3">
          <reference field="0" count="1">
            <x v="58"/>
          </reference>
          <reference field="1" count="1" selected="0">
            <x v="123"/>
          </reference>
          <reference field="31" count="1" selected="0">
            <x v="2"/>
          </reference>
        </references>
      </pivotArea>
    </format>
    <format dxfId="464">
      <pivotArea dataOnly="0" labelOnly="1" fieldPosition="0">
        <references count="3">
          <reference field="0" count="1">
            <x v="636"/>
          </reference>
          <reference field="1" count="1" selected="0">
            <x v="128"/>
          </reference>
          <reference field="31" count="1" selected="0">
            <x v="2"/>
          </reference>
        </references>
      </pivotArea>
    </format>
    <format dxfId="463">
      <pivotArea dataOnly="0" labelOnly="1" fieldPosition="0">
        <references count="3">
          <reference field="0" count="1">
            <x v="615"/>
          </reference>
          <reference field="1" count="1" selected="0">
            <x v="130"/>
          </reference>
          <reference field="31" count="1" selected="0">
            <x v="2"/>
          </reference>
        </references>
      </pivotArea>
    </format>
    <format dxfId="462">
      <pivotArea dataOnly="0" labelOnly="1" fieldPosition="0">
        <references count="3">
          <reference field="0" count="2">
            <x v="34"/>
            <x v="85"/>
          </reference>
          <reference field="1" count="1" selected="0">
            <x v="137"/>
          </reference>
          <reference field="31" count="1" selected="0">
            <x v="2"/>
          </reference>
        </references>
      </pivotArea>
    </format>
    <format dxfId="461">
      <pivotArea dataOnly="0" labelOnly="1" fieldPosition="0">
        <references count="3">
          <reference field="0" count="1">
            <x v="807"/>
          </reference>
          <reference field="1" count="1" selected="0">
            <x v="139"/>
          </reference>
          <reference field="31" count="1" selected="0">
            <x v="2"/>
          </reference>
        </references>
      </pivotArea>
    </format>
    <format dxfId="460">
      <pivotArea dataOnly="0" labelOnly="1" fieldPosition="0">
        <references count="3">
          <reference field="0" count="1">
            <x v="178"/>
          </reference>
          <reference field="1" count="1" selected="0">
            <x v="145"/>
          </reference>
          <reference field="31" count="1" selected="0">
            <x v="2"/>
          </reference>
        </references>
      </pivotArea>
    </format>
    <format dxfId="459">
      <pivotArea dataOnly="0" labelOnly="1" fieldPosition="0">
        <references count="3">
          <reference field="0" count="1">
            <x v="200"/>
          </reference>
          <reference field="1" count="1" selected="0">
            <x v="146"/>
          </reference>
          <reference field="31" count="1" selected="0">
            <x v="2"/>
          </reference>
        </references>
      </pivotArea>
    </format>
    <format dxfId="458">
      <pivotArea dataOnly="0" labelOnly="1" fieldPosition="0">
        <references count="3">
          <reference field="0" count="2">
            <x v="332"/>
            <x v="975"/>
          </reference>
          <reference field="1" count="1" selected="0">
            <x v="147"/>
          </reference>
          <reference field="31" count="1" selected="0">
            <x v="2"/>
          </reference>
        </references>
      </pivotArea>
    </format>
    <format dxfId="457">
      <pivotArea dataOnly="0" labelOnly="1" fieldPosition="0">
        <references count="3">
          <reference field="0" count="2">
            <x v="201"/>
            <x v="674"/>
          </reference>
          <reference field="1" count="1" selected="0">
            <x v="149"/>
          </reference>
          <reference field="31" count="1" selected="0">
            <x v="2"/>
          </reference>
        </references>
      </pivotArea>
    </format>
    <format dxfId="456">
      <pivotArea dataOnly="0" labelOnly="1" fieldPosition="0">
        <references count="3">
          <reference field="0" count="1">
            <x v="113"/>
          </reference>
          <reference field="1" count="1" selected="0">
            <x v="152"/>
          </reference>
          <reference field="31" count="1" selected="0">
            <x v="2"/>
          </reference>
        </references>
      </pivotArea>
    </format>
    <format dxfId="455">
      <pivotArea dataOnly="0" labelOnly="1" fieldPosition="0">
        <references count="3">
          <reference field="0" count="2">
            <x v="209"/>
            <x v="297"/>
          </reference>
          <reference field="1" count="1" selected="0">
            <x v="154"/>
          </reference>
          <reference field="31" count="1" selected="0">
            <x v="2"/>
          </reference>
        </references>
      </pivotArea>
    </format>
    <format dxfId="454">
      <pivotArea dataOnly="0" labelOnly="1" fieldPosition="0">
        <references count="3">
          <reference field="0" count="1">
            <x v="405"/>
          </reference>
          <reference field="1" count="1" selected="0">
            <x v="156"/>
          </reference>
          <reference field="31" count="1" selected="0">
            <x v="2"/>
          </reference>
        </references>
      </pivotArea>
    </format>
    <format dxfId="453">
      <pivotArea dataOnly="0" labelOnly="1" fieldPosition="0">
        <references count="3">
          <reference field="0" count="2">
            <x v="124"/>
            <x v="683"/>
          </reference>
          <reference field="1" count="1" selected="0">
            <x v="158"/>
          </reference>
          <reference field="31" count="1" selected="0">
            <x v="2"/>
          </reference>
        </references>
      </pivotArea>
    </format>
    <format dxfId="452">
      <pivotArea dataOnly="0" labelOnly="1" fieldPosition="0">
        <references count="3">
          <reference field="0" count="3">
            <x v="92"/>
            <x v="282"/>
            <x v="781"/>
          </reference>
          <reference field="1" count="1" selected="0">
            <x v="159"/>
          </reference>
          <reference field="31" count="1" selected="0">
            <x v="2"/>
          </reference>
        </references>
      </pivotArea>
    </format>
    <format dxfId="451">
      <pivotArea dataOnly="0" labelOnly="1" fieldPosition="0">
        <references count="3">
          <reference field="0" count="1">
            <x v="814"/>
          </reference>
          <reference field="1" count="1" selected="0">
            <x v="160"/>
          </reference>
          <reference field="31" count="1" selected="0">
            <x v="2"/>
          </reference>
        </references>
      </pivotArea>
    </format>
    <format dxfId="450">
      <pivotArea dataOnly="0" labelOnly="1" fieldPosition="0">
        <references count="3">
          <reference field="0" count="1">
            <x v="863"/>
          </reference>
          <reference field="1" count="1" selected="0">
            <x v="165"/>
          </reference>
          <reference field="31" count="1" selected="0">
            <x v="2"/>
          </reference>
        </references>
      </pivotArea>
    </format>
    <format dxfId="449">
      <pivotArea dataOnly="0" labelOnly="1" fieldPosition="0">
        <references count="3">
          <reference field="0" count="1">
            <x v="110"/>
          </reference>
          <reference field="1" count="1" selected="0">
            <x v="170"/>
          </reference>
          <reference field="31" count="1" selected="0">
            <x v="2"/>
          </reference>
        </references>
      </pivotArea>
    </format>
    <format dxfId="448">
      <pivotArea dataOnly="0" labelOnly="1" fieldPosition="0">
        <references count="3">
          <reference field="0" count="6">
            <x v="171"/>
            <x v="280"/>
            <x v="468"/>
            <x v="483"/>
            <x v="572"/>
            <x v="842"/>
          </reference>
          <reference field="1" count="1" selected="0">
            <x v="172"/>
          </reference>
          <reference field="31" count="1" selected="0">
            <x v="2"/>
          </reference>
        </references>
      </pivotArea>
    </format>
    <format dxfId="447">
      <pivotArea dataOnly="0" labelOnly="1" fieldPosition="0">
        <references count="3">
          <reference field="0" count="4">
            <x v="77"/>
            <x v="175"/>
            <x v="586"/>
            <x v="799"/>
          </reference>
          <reference field="1" count="1" selected="0">
            <x v="175"/>
          </reference>
          <reference field="31" count="1" selected="0">
            <x v="2"/>
          </reference>
        </references>
      </pivotArea>
    </format>
    <format dxfId="446">
      <pivotArea dataOnly="0" labelOnly="1" fieldPosition="0">
        <references count="3">
          <reference field="0" count="1">
            <x v="477"/>
          </reference>
          <reference field="1" count="1" selected="0">
            <x v="176"/>
          </reference>
          <reference field="31" count="1" selected="0">
            <x v="2"/>
          </reference>
        </references>
      </pivotArea>
    </format>
    <format dxfId="445">
      <pivotArea dataOnly="0" labelOnly="1" fieldPosition="0">
        <references count="3">
          <reference field="0" count="1">
            <x v="504"/>
          </reference>
          <reference field="1" count="1" selected="0">
            <x v="177"/>
          </reference>
          <reference field="31" count="1" selected="0">
            <x v="2"/>
          </reference>
        </references>
      </pivotArea>
    </format>
    <format dxfId="444">
      <pivotArea dataOnly="0" labelOnly="1" fieldPosition="0">
        <references count="3">
          <reference field="0" count="1">
            <x v="646"/>
          </reference>
          <reference field="1" count="1" selected="0">
            <x v="178"/>
          </reference>
          <reference field="31" count="1" selected="0">
            <x v="2"/>
          </reference>
        </references>
      </pivotArea>
    </format>
    <format dxfId="443">
      <pivotArea dataOnly="0" labelOnly="1" fieldPosition="0">
        <references count="3">
          <reference field="0" count="1">
            <x v="133"/>
          </reference>
          <reference field="1" count="1" selected="0">
            <x v="179"/>
          </reference>
          <reference field="31" count="1" selected="0">
            <x v="2"/>
          </reference>
        </references>
      </pivotArea>
    </format>
    <format dxfId="442">
      <pivotArea dataOnly="0" labelOnly="1" fieldPosition="0">
        <references count="3">
          <reference field="0" count="1">
            <x v="627"/>
          </reference>
          <reference field="1" count="1" selected="0">
            <x v="180"/>
          </reference>
          <reference field="31" count="1" selected="0">
            <x v="2"/>
          </reference>
        </references>
      </pivotArea>
    </format>
    <format dxfId="441">
      <pivotArea dataOnly="0" labelOnly="1" fieldPosition="0">
        <references count="3">
          <reference field="0" count="1">
            <x v="929"/>
          </reference>
          <reference field="1" count="1" selected="0">
            <x v="183"/>
          </reference>
          <reference field="31" count="1" selected="0">
            <x v="2"/>
          </reference>
        </references>
      </pivotArea>
    </format>
    <format dxfId="440">
      <pivotArea dataOnly="0" labelOnly="1" fieldPosition="0">
        <references count="3">
          <reference field="0" count="1">
            <x v="962"/>
          </reference>
          <reference field="1" count="1" selected="0">
            <x v="186"/>
          </reference>
          <reference field="31" count="1" selected="0">
            <x v="2"/>
          </reference>
        </references>
      </pivotArea>
    </format>
    <format dxfId="439">
      <pivotArea dataOnly="0" labelOnly="1" fieldPosition="0">
        <references count="3">
          <reference field="0" count="1">
            <x v="457"/>
          </reference>
          <reference field="1" count="1" selected="0">
            <x v="189"/>
          </reference>
          <reference field="31" count="1" selected="0">
            <x v="2"/>
          </reference>
        </references>
      </pivotArea>
    </format>
    <format dxfId="438">
      <pivotArea dataOnly="0" labelOnly="1" fieldPosition="0">
        <references count="3">
          <reference field="0" count="1">
            <x v="596"/>
          </reference>
          <reference field="1" count="1" selected="0">
            <x v="191"/>
          </reference>
          <reference field="31" count="1" selected="0">
            <x v="2"/>
          </reference>
        </references>
      </pivotArea>
    </format>
    <format dxfId="437">
      <pivotArea dataOnly="0" labelOnly="1" fieldPosition="0">
        <references count="3">
          <reference field="0" count="1">
            <x v="344"/>
          </reference>
          <reference field="1" count="1" selected="0">
            <x v="192"/>
          </reference>
          <reference field="31" count="1" selected="0">
            <x v="2"/>
          </reference>
        </references>
      </pivotArea>
    </format>
    <format dxfId="436">
      <pivotArea dataOnly="0" labelOnly="1" fieldPosition="0">
        <references count="3">
          <reference field="0" count="2">
            <x v="395"/>
            <x v="739"/>
          </reference>
          <reference field="1" count="1" selected="0">
            <x v="194"/>
          </reference>
          <reference field="31" count="1" selected="0">
            <x v="2"/>
          </reference>
        </references>
      </pivotArea>
    </format>
    <format dxfId="435">
      <pivotArea dataOnly="0" labelOnly="1" fieldPosition="0">
        <references count="3">
          <reference field="0" count="1">
            <x v="838"/>
          </reference>
          <reference field="1" count="1" selected="0">
            <x v="195"/>
          </reference>
          <reference field="31" count="1" selected="0">
            <x v="2"/>
          </reference>
        </references>
      </pivotArea>
    </format>
    <format dxfId="434">
      <pivotArea dataOnly="0" labelOnly="1" fieldPosition="0">
        <references count="3">
          <reference field="0" count="1">
            <x v="186"/>
          </reference>
          <reference field="1" count="1" selected="0">
            <x v="196"/>
          </reference>
          <reference field="31" count="1" selected="0">
            <x v="2"/>
          </reference>
        </references>
      </pivotArea>
    </format>
    <format dxfId="433">
      <pivotArea dataOnly="0" labelOnly="1" fieldPosition="0">
        <references count="3">
          <reference field="0" count="1">
            <x v="557"/>
          </reference>
          <reference field="1" count="1" selected="0">
            <x v="204"/>
          </reference>
          <reference field="31" count="1" selected="0">
            <x v="2"/>
          </reference>
        </references>
      </pivotArea>
    </format>
    <format dxfId="432">
      <pivotArea dataOnly="0" labelOnly="1" fieldPosition="0">
        <references count="3">
          <reference field="0" count="1">
            <x v="908"/>
          </reference>
          <reference field="1" count="1" selected="0">
            <x v="209"/>
          </reference>
          <reference field="31" count="1" selected="0">
            <x v="2"/>
          </reference>
        </references>
      </pivotArea>
    </format>
    <format dxfId="431">
      <pivotArea dataOnly="0" labelOnly="1" fieldPosition="0">
        <references count="3">
          <reference field="0" count="2">
            <x v="70"/>
            <x v="601"/>
          </reference>
          <reference field="1" count="1" selected="0">
            <x v="212"/>
          </reference>
          <reference field="31" count="1" selected="0">
            <x v="2"/>
          </reference>
        </references>
      </pivotArea>
    </format>
    <format dxfId="430">
      <pivotArea dataOnly="0" labelOnly="1" fieldPosition="0">
        <references count="3">
          <reference field="0" count="1">
            <x v="703"/>
          </reference>
          <reference field="1" count="1" selected="0">
            <x v="214"/>
          </reference>
          <reference field="31" count="1" selected="0">
            <x v="2"/>
          </reference>
        </references>
      </pivotArea>
    </format>
    <format dxfId="429">
      <pivotArea dataOnly="0" labelOnly="1" fieldPosition="0">
        <references count="3">
          <reference field="0" count="1">
            <x v="773"/>
          </reference>
          <reference field="1" count="1" selected="0">
            <x v="215"/>
          </reference>
          <reference field="31" count="1" selected="0">
            <x v="2"/>
          </reference>
        </references>
      </pivotArea>
    </format>
    <format dxfId="428">
      <pivotArea dataOnly="0" labelOnly="1" fieldPosition="0">
        <references count="3">
          <reference field="0" count="1">
            <x v="256"/>
          </reference>
          <reference field="1" count="1" selected="0">
            <x v="221"/>
          </reference>
          <reference field="31" count="1" selected="0">
            <x v="2"/>
          </reference>
        </references>
      </pivotArea>
    </format>
    <format dxfId="427">
      <pivotArea dataOnly="0" labelOnly="1" fieldPosition="0">
        <references count="3">
          <reference field="0" count="1">
            <x v="260"/>
          </reference>
          <reference field="1" count="1" selected="0">
            <x v="222"/>
          </reference>
          <reference field="31" count="1" selected="0">
            <x v="2"/>
          </reference>
        </references>
      </pivotArea>
    </format>
    <format dxfId="426">
      <pivotArea dataOnly="0" labelOnly="1" fieldPosition="0">
        <references count="3">
          <reference field="0" count="1">
            <x v="335"/>
          </reference>
          <reference field="1" count="1" selected="0">
            <x v="224"/>
          </reference>
          <reference field="31" count="1" selected="0">
            <x v="2"/>
          </reference>
        </references>
      </pivotArea>
    </format>
    <format dxfId="425">
      <pivotArea dataOnly="0" labelOnly="1" fieldPosition="0">
        <references count="3">
          <reference field="0" count="1">
            <x v="960"/>
          </reference>
          <reference field="1" count="1" selected="0">
            <x v="229"/>
          </reference>
          <reference field="31" count="1" selected="0">
            <x v="2"/>
          </reference>
        </references>
      </pivotArea>
    </format>
    <format dxfId="424">
      <pivotArea dataOnly="0" labelOnly="1" fieldPosition="0">
        <references count="3">
          <reference field="0" count="1">
            <x v="342"/>
          </reference>
          <reference field="1" count="1" selected="0">
            <x v="231"/>
          </reference>
          <reference field="31" count="1" selected="0">
            <x v="2"/>
          </reference>
        </references>
      </pivotArea>
    </format>
    <format dxfId="423">
      <pivotArea dataOnly="0" labelOnly="1" fieldPosition="0">
        <references count="3">
          <reference field="0" count="3">
            <x v="188"/>
            <x v="789"/>
            <x v="970"/>
          </reference>
          <reference field="1" count="1" selected="0">
            <x v="234"/>
          </reference>
          <reference field="31" count="1" selected="0">
            <x v="2"/>
          </reference>
        </references>
      </pivotArea>
    </format>
    <format dxfId="422">
      <pivotArea dataOnly="0" labelOnly="1" fieldPosition="0">
        <references count="3">
          <reference field="0" count="2">
            <x v="496"/>
            <x v="907"/>
          </reference>
          <reference field="1" count="1" selected="0">
            <x v="235"/>
          </reference>
          <reference field="31" count="1" selected="0">
            <x v="2"/>
          </reference>
        </references>
      </pivotArea>
    </format>
    <format dxfId="421">
      <pivotArea dataOnly="0" labelOnly="1" fieldPosition="0">
        <references count="3">
          <reference field="0" count="2">
            <x v="645"/>
            <x v="784"/>
          </reference>
          <reference field="1" count="1" selected="0">
            <x v="237"/>
          </reference>
          <reference field="31" count="1" selected="0">
            <x v="2"/>
          </reference>
        </references>
      </pivotArea>
    </format>
    <format dxfId="420">
      <pivotArea dataOnly="0" labelOnly="1" fieldPosition="0">
        <references count="3">
          <reference field="0" count="2">
            <x v="154"/>
            <x v="985"/>
          </reference>
          <reference field="1" count="1" selected="0">
            <x v="239"/>
          </reference>
          <reference field="31" count="1" selected="0">
            <x v="2"/>
          </reference>
        </references>
      </pivotArea>
    </format>
    <format dxfId="419">
      <pivotArea dataOnly="0" labelOnly="1" fieldPosition="0">
        <references count="3">
          <reference field="0" count="3">
            <x v="75"/>
            <x v="934"/>
            <x v="982"/>
          </reference>
          <reference field="1" count="1" selected="0">
            <x v="241"/>
          </reference>
          <reference field="31" count="1" selected="0">
            <x v="2"/>
          </reference>
        </references>
      </pivotArea>
    </format>
    <format dxfId="418">
      <pivotArea dataOnly="0" labelOnly="1" fieldPosition="0">
        <references count="3">
          <reference field="0" count="1">
            <x v="888"/>
          </reference>
          <reference field="1" count="1" selected="0">
            <x v="243"/>
          </reference>
          <reference field="31" count="1" selected="0">
            <x v="2"/>
          </reference>
        </references>
      </pivotArea>
    </format>
    <format dxfId="417">
      <pivotArea dataOnly="0" labelOnly="1" fieldPosition="0">
        <references count="3">
          <reference field="0" count="1">
            <x v="248"/>
          </reference>
          <reference field="1" count="1" selected="0">
            <x v="244"/>
          </reference>
          <reference field="31" count="1" selected="0">
            <x v="2"/>
          </reference>
        </references>
      </pivotArea>
    </format>
    <format dxfId="416">
      <pivotArea dataOnly="0" labelOnly="1" fieldPosition="0">
        <references count="3">
          <reference field="0" count="9">
            <x v="46"/>
            <x v="105"/>
            <x v="116"/>
            <x v="158"/>
            <x v="214"/>
            <x v="346"/>
            <x v="680"/>
            <x v="757"/>
            <x v="875"/>
          </reference>
          <reference field="1" count="1" selected="0">
            <x v="245"/>
          </reference>
          <reference field="31" count="1" selected="0">
            <x v="2"/>
          </reference>
        </references>
      </pivotArea>
    </format>
    <format dxfId="415">
      <pivotArea dataOnly="0" labelOnly="1" fieldPosition="0">
        <references count="3">
          <reference field="0" count="1">
            <x v="132"/>
          </reference>
          <reference field="1" count="1" selected="0">
            <x v="250"/>
          </reference>
          <reference field="31" count="1" selected="0">
            <x v="2"/>
          </reference>
        </references>
      </pivotArea>
    </format>
    <format dxfId="414">
      <pivotArea dataOnly="0" labelOnly="1" fieldPosition="0">
        <references count="3">
          <reference field="0" count="1">
            <x v="590"/>
          </reference>
          <reference field="1" count="1" selected="0">
            <x v="253"/>
          </reference>
          <reference field="31" count="1" selected="0">
            <x v="2"/>
          </reference>
        </references>
      </pivotArea>
    </format>
    <format dxfId="413">
      <pivotArea dataOnly="0" labelOnly="1" fieldPosition="0">
        <references count="3">
          <reference field="0" count="1">
            <x v="39"/>
          </reference>
          <reference field="1" count="1" selected="0">
            <x v="255"/>
          </reference>
          <reference field="31" count="1" selected="0">
            <x v="2"/>
          </reference>
        </references>
      </pivotArea>
    </format>
    <format dxfId="412">
      <pivotArea dataOnly="0" labelOnly="1" fieldPosition="0">
        <references count="3">
          <reference field="0" count="1">
            <x v="220"/>
          </reference>
          <reference field="1" count="1" selected="0">
            <x v="256"/>
          </reference>
          <reference field="31" count="1" selected="0">
            <x v="2"/>
          </reference>
        </references>
      </pivotArea>
    </format>
    <format dxfId="411">
      <pivotArea dataOnly="0" labelOnly="1" fieldPosition="0">
        <references count="3">
          <reference field="0" count="1">
            <x v="49"/>
          </reference>
          <reference field="1" count="1" selected="0">
            <x v="259"/>
          </reference>
          <reference field="31" count="1" selected="0">
            <x v="2"/>
          </reference>
        </references>
      </pivotArea>
    </format>
    <format dxfId="410">
      <pivotArea dataOnly="0" labelOnly="1" fieldPosition="0">
        <references count="3">
          <reference field="0" count="1">
            <x v="710"/>
          </reference>
          <reference field="1" count="1" selected="0">
            <x v="264"/>
          </reference>
          <reference field="31" count="1" selected="0">
            <x v="2"/>
          </reference>
        </references>
      </pivotArea>
    </format>
    <format dxfId="409">
      <pivotArea dataOnly="0" labelOnly="1" fieldPosition="0">
        <references count="3">
          <reference field="0" count="3">
            <x v="324"/>
            <x v="598"/>
            <x v="944"/>
          </reference>
          <reference field="1" count="1" selected="0">
            <x v="265"/>
          </reference>
          <reference field="31" count="1" selected="0">
            <x v="2"/>
          </reference>
        </references>
      </pivotArea>
    </format>
    <format dxfId="408">
      <pivotArea dataOnly="0" labelOnly="1" fieldPosition="0">
        <references count="3">
          <reference field="0" count="1">
            <x v="765"/>
          </reference>
          <reference field="1" count="1" selected="0">
            <x v="268"/>
          </reference>
          <reference field="31" count="1" selected="0">
            <x v="2"/>
          </reference>
        </references>
      </pivotArea>
    </format>
    <format dxfId="407">
      <pivotArea dataOnly="0" labelOnly="1" fieldPosition="0">
        <references count="3">
          <reference field="0" count="3">
            <x v="142"/>
            <x v="482"/>
            <x v="714"/>
          </reference>
          <reference field="1" count="1" selected="0">
            <x v="269"/>
          </reference>
          <reference field="31" count="1" selected="0">
            <x v="2"/>
          </reference>
        </references>
      </pivotArea>
    </format>
    <format dxfId="406">
      <pivotArea dataOnly="0" labelOnly="1" fieldPosition="0">
        <references count="3">
          <reference field="0" count="1">
            <x v="255"/>
          </reference>
          <reference field="1" count="1" selected="0">
            <x v="271"/>
          </reference>
          <reference field="31" count="1" selected="0">
            <x v="2"/>
          </reference>
        </references>
      </pivotArea>
    </format>
    <format dxfId="405">
      <pivotArea dataOnly="0" labelOnly="1" fieldPosition="0">
        <references count="3">
          <reference field="0" count="1">
            <x v="783"/>
          </reference>
          <reference field="1" count="1" selected="0">
            <x v="272"/>
          </reference>
          <reference field="31" count="1" selected="0">
            <x v="2"/>
          </reference>
        </references>
      </pivotArea>
    </format>
    <format dxfId="404">
      <pivotArea dataOnly="0" labelOnly="1" fieldPosition="0">
        <references count="3">
          <reference field="0" count="2">
            <x v="893"/>
            <x v="917"/>
          </reference>
          <reference field="1" count="1" selected="0">
            <x v="273"/>
          </reference>
          <reference field="31" count="1" selected="0">
            <x v="2"/>
          </reference>
        </references>
      </pivotArea>
    </format>
    <format dxfId="403">
      <pivotArea dataOnly="0" labelOnly="1" fieldPosition="0">
        <references count="3">
          <reference field="0" count="1">
            <x v="950"/>
          </reference>
          <reference field="1" count="1" selected="0">
            <x v="276"/>
          </reference>
          <reference field="31" count="1" selected="0">
            <x v="2"/>
          </reference>
        </references>
      </pivotArea>
    </format>
    <format dxfId="402">
      <pivotArea dataOnly="0" labelOnly="1" fieldPosition="0">
        <references count="3">
          <reference field="0" count="2">
            <x v="90"/>
            <x v="625"/>
          </reference>
          <reference field="1" count="1" selected="0">
            <x v="278"/>
          </reference>
          <reference field="31" count="1" selected="0">
            <x v="2"/>
          </reference>
        </references>
      </pivotArea>
    </format>
    <format dxfId="401">
      <pivotArea dataOnly="0" labelOnly="1" fieldPosition="0">
        <references count="3">
          <reference field="0" count="1">
            <x v="391"/>
          </reference>
          <reference field="1" count="1" selected="0">
            <x v="280"/>
          </reference>
          <reference field="31" count="1" selected="0">
            <x v="2"/>
          </reference>
        </references>
      </pivotArea>
    </format>
    <format dxfId="400">
      <pivotArea dataOnly="0" labelOnly="1" fieldPosition="0">
        <references count="3">
          <reference field="0" count="1">
            <x v="782"/>
          </reference>
          <reference field="1" count="1" selected="0">
            <x v="281"/>
          </reference>
          <reference field="31" count="1" selected="0">
            <x v="2"/>
          </reference>
        </references>
      </pivotArea>
    </format>
    <format dxfId="399">
      <pivotArea dataOnly="0" labelOnly="1" fieldPosition="0">
        <references count="3">
          <reference field="0" count="1">
            <x v="726"/>
          </reference>
          <reference field="1" count="1" selected="0">
            <x v="283"/>
          </reference>
          <reference field="31" count="1" selected="0">
            <x v="2"/>
          </reference>
        </references>
      </pivotArea>
    </format>
    <format dxfId="398">
      <pivotArea dataOnly="0" labelOnly="1" fieldPosition="0">
        <references count="3">
          <reference field="0" count="1">
            <x v="150"/>
          </reference>
          <reference field="1" count="1" selected="0">
            <x v="284"/>
          </reference>
          <reference field="31" count="1" selected="0">
            <x v="2"/>
          </reference>
        </references>
      </pivotArea>
    </format>
    <format dxfId="397">
      <pivotArea dataOnly="0" labelOnly="1" fieldPosition="0">
        <references count="3">
          <reference field="0" count="1">
            <x v="379"/>
          </reference>
          <reference field="1" count="1" selected="0">
            <x v="285"/>
          </reference>
          <reference field="31" count="1" selected="0">
            <x v="2"/>
          </reference>
        </references>
      </pivotArea>
    </format>
    <format dxfId="396">
      <pivotArea dataOnly="0" labelOnly="1" fieldPosition="0">
        <references count="3">
          <reference field="0" count="2">
            <x v="321"/>
            <x v="588"/>
          </reference>
          <reference field="1" count="1" selected="0">
            <x v="286"/>
          </reference>
          <reference field="31" count="1" selected="0">
            <x v="2"/>
          </reference>
        </references>
      </pivotArea>
    </format>
    <format dxfId="395">
      <pivotArea dataOnly="0" labelOnly="1" fieldPosition="0">
        <references count="3">
          <reference field="0" count="1">
            <x v="604"/>
          </reference>
          <reference field="1" count="1" selected="0">
            <x v="288"/>
          </reference>
          <reference field="31" count="1" selected="0">
            <x v="2"/>
          </reference>
        </references>
      </pivotArea>
    </format>
    <format dxfId="394">
      <pivotArea dataOnly="0" labelOnly="1" fieldPosition="0">
        <references count="3">
          <reference field="0" count="1">
            <x v="283"/>
          </reference>
          <reference field="1" count="1" selected="0">
            <x v="290"/>
          </reference>
          <reference field="31" count="1" selected="0">
            <x v="2"/>
          </reference>
        </references>
      </pivotArea>
    </format>
    <format dxfId="393">
      <pivotArea dataOnly="0" labelOnly="1" fieldPosition="0">
        <references count="3">
          <reference field="0" count="1">
            <x v="973"/>
          </reference>
          <reference field="1" count="1" selected="0">
            <x v="291"/>
          </reference>
          <reference field="31" count="1" selected="0">
            <x v="2"/>
          </reference>
        </references>
      </pivotArea>
    </format>
    <format dxfId="392">
      <pivotArea dataOnly="0" labelOnly="1" fieldPosition="0">
        <references count="3">
          <reference field="0" count="2">
            <x v="384"/>
            <x v="704"/>
          </reference>
          <reference field="1" count="1" selected="0">
            <x v="298"/>
          </reference>
          <reference field="31" count="1" selected="0">
            <x v="2"/>
          </reference>
        </references>
      </pivotArea>
    </format>
    <format dxfId="391">
      <pivotArea dataOnly="0" labelOnly="1" fieldPosition="0">
        <references count="3">
          <reference field="0" count="1">
            <x v="100"/>
          </reference>
          <reference field="1" count="1" selected="0">
            <x v="299"/>
          </reference>
          <reference field="31" count="1" selected="0">
            <x v="2"/>
          </reference>
        </references>
      </pivotArea>
    </format>
    <format dxfId="390">
      <pivotArea dataOnly="0" labelOnly="1" fieldPosition="0">
        <references count="3">
          <reference field="0" count="2">
            <x v="170"/>
            <x v="859"/>
          </reference>
          <reference field="1" count="1" selected="0">
            <x v="300"/>
          </reference>
          <reference field="31" count="1" selected="0">
            <x v="2"/>
          </reference>
        </references>
      </pivotArea>
    </format>
    <format dxfId="389">
      <pivotArea dataOnly="0" labelOnly="1" fieldPosition="0">
        <references count="3">
          <reference field="0" count="1">
            <x v="237"/>
          </reference>
          <reference field="1" count="1" selected="0">
            <x v="302"/>
          </reference>
          <reference field="31" count="1" selected="0">
            <x v="2"/>
          </reference>
        </references>
      </pivotArea>
    </format>
    <format dxfId="388">
      <pivotArea dataOnly="0" labelOnly="1" fieldPosition="0">
        <references count="3">
          <reference field="0" count="2">
            <x v="82"/>
            <x v="657"/>
          </reference>
          <reference field="1" count="1" selected="0">
            <x v="306"/>
          </reference>
          <reference field="31" count="1" selected="0">
            <x v="2"/>
          </reference>
        </references>
      </pivotArea>
    </format>
    <format dxfId="387">
      <pivotArea dataOnly="0" labelOnly="1" fieldPosition="0">
        <references count="3">
          <reference field="0" count="1">
            <x v="6"/>
          </reference>
          <reference field="1" count="1" selected="0">
            <x v="308"/>
          </reference>
          <reference field="31" count="1" selected="0">
            <x v="2"/>
          </reference>
        </references>
      </pivotArea>
    </format>
    <format dxfId="386">
      <pivotArea dataOnly="0" labelOnly="1" fieldPosition="0">
        <references count="3">
          <reference field="0" count="1">
            <x v="203"/>
          </reference>
          <reference field="1" count="1" selected="0">
            <x v="312"/>
          </reference>
          <reference field="31" count="1" selected="0">
            <x v="2"/>
          </reference>
        </references>
      </pivotArea>
    </format>
    <format dxfId="385">
      <pivotArea dataOnly="0" labelOnly="1" fieldPosition="0">
        <references count="3">
          <reference field="0" count="1">
            <x v="101"/>
          </reference>
          <reference field="1" count="1" selected="0">
            <x v="314"/>
          </reference>
          <reference field="31" count="1" selected="0">
            <x v="2"/>
          </reference>
        </references>
      </pivotArea>
    </format>
    <format dxfId="384">
      <pivotArea dataOnly="0" labelOnly="1" fieldPosition="0">
        <references count="3">
          <reference field="0" count="1">
            <x v="924"/>
          </reference>
          <reference field="1" count="1" selected="0">
            <x v="315"/>
          </reference>
          <reference field="31" count="1" selected="0">
            <x v="2"/>
          </reference>
        </references>
      </pivotArea>
    </format>
    <format dxfId="383">
      <pivotArea dataOnly="0" labelOnly="1" fieldPosition="0">
        <references count="3">
          <reference field="0" count="1">
            <x v="69"/>
          </reference>
          <reference field="1" count="1" selected="0">
            <x v="323"/>
          </reference>
          <reference field="31" count="1" selected="0">
            <x v="2"/>
          </reference>
        </references>
      </pivotArea>
    </format>
    <format dxfId="382">
      <pivotArea dataOnly="0" labelOnly="1" fieldPosition="0">
        <references count="3">
          <reference field="0" count="1">
            <x v="976"/>
          </reference>
          <reference field="1" count="1" selected="0">
            <x v="324"/>
          </reference>
          <reference field="31" count="1" selected="0">
            <x v="2"/>
          </reference>
        </references>
      </pivotArea>
    </format>
    <format dxfId="381">
      <pivotArea dataOnly="0" labelOnly="1" fieldPosition="0">
        <references count="3">
          <reference field="0" count="1">
            <x v="270"/>
          </reference>
          <reference field="1" count="1" selected="0">
            <x v="325"/>
          </reference>
          <reference field="31" count="1" selected="0">
            <x v="2"/>
          </reference>
        </references>
      </pivotArea>
    </format>
    <format dxfId="380">
      <pivotArea dataOnly="0" labelOnly="1" fieldPosition="0">
        <references count="3">
          <reference field="0" count="1">
            <x v="0"/>
          </reference>
          <reference field="1" count="1" selected="0">
            <x v="328"/>
          </reference>
          <reference field="31" count="1" selected="0">
            <x v="2"/>
          </reference>
        </references>
      </pivotArea>
    </format>
    <format dxfId="379">
      <pivotArea dataOnly="0" labelOnly="1" fieldPosition="0">
        <references count="3">
          <reference field="0" count="2">
            <x v="24"/>
            <x v="345"/>
          </reference>
          <reference field="1" count="1" selected="0">
            <x v="329"/>
          </reference>
          <reference field="31" count="1" selected="0">
            <x v="2"/>
          </reference>
        </references>
      </pivotArea>
    </format>
    <format dxfId="378">
      <pivotArea dataOnly="0" labelOnly="1" fieldPosition="0">
        <references count="3">
          <reference field="0" count="1">
            <x v="619"/>
          </reference>
          <reference field="1" count="1" selected="0">
            <x v="330"/>
          </reference>
          <reference field="31" count="1" selected="0">
            <x v="2"/>
          </reference>
        </references>
      </pivotArea>
    </format>
    <format dxfId="377">
      <pivotArea dataOnly="0" labelOnly="1" fieldPosition="0">
        <references count="3">
          <reference field="0" count="1">
            <x v="9"/>
          </reference>
          <reference field="1" count="1" selected="0">
            <x v="331"/>
          </reference>
          <reference field="31" count="1" selected="0">
            <x v="2"/>
          </reference>
        </references>
      </pivotArea>
    </format>
    <format dxfId="376">
      <pivotArea dataOnly="0" labelOnly="1" fieldPosition="0">
        <references count="3">
          <reference field="0" count="1">
            <x v="989"/>
          </reference>
          <reference field="1" count="1" selected="0">
            <x v="334"/>
          </reference>
          <reference field="31" count="1" selected="0">
            <x v="2"/>
          </reference>
        </references>
      </pivotArea>
    </format>
    <format dxfId="375">
      <pivotArea dataOnly="0" labelOnly="1" fieldPosition="0">
        <references count="3">
          <reference field="0" count="1">
            <x v="123"/>
          </reference>
          <reference field="1" count="1" selected="0">
            <x v="338"/>
          </reference>
          <reference field="31" count="1" selected="0">
            <x v="2"/>
          </reference>
        </references>
      </pivotArea>
    </format>
    <format dxfId="374">
      <pivotArea dataOnly="0" labelOnly="1" fieldPosition="0">
        <references count="3">
          <reference field="0" count="1">
            <x v="134"/>
          </reference>
          <reference field="1" count="1" selected="0">
            <x v="339"/>
          </reference>
          <reference field="31" count="1" selected="0">
            <x v="2"/>
          </reference>
        </references>
      </pivotArea>
    </format>
    <format dxfId="373">
      <pivotArea dataOnly="0" labelOnly="1" fieldPosition="0">
        <references count="3">
          <reference field="0" count="1">
            <x v="983"/>
          </reference>
          <reference field="1" count="1" selected="0">
            <x v="0"/>
          </reference>
          <reference field="31" count="1" selected="0">
            <x v="3"/>
          </reference>
        </references>
      </pivotArea>
    </format>
    <format dxfId="372">
      <pivotArea dataOnly="0" labelOnly="1" fieldPosition="0">
        <references count="3">
          <reference field="0" count="1">
            <x v="824"/>
          </reference>
          <reference field="1" count="1" selected="0">
            <x v="1"/>
          </reference>
          <reference field="31" count="1" selected="0">
            <x v="3"/>
          </reference>
        </references>
      </pivotArea>
    </format>
    <format dxfId="371">
      <pivotArea dataOnly="0" labelOnly="1" fieldPosition="0">
        <references count="3">
          <reference field="0" count="1">
            <x v="672"/>
          </reference>
          <reference field="1" count="1" selected="0">
            <x v="2"/>
          </reference>
          <reference field="31" count="1" selected="0">
            <x v="3"/>
          </reference>
        </references>
      </pivotArea>
    </format>
    <format dxfId="370">
      <pivotArea dataOnly="0" labelOnly="1" fieldPosition="0">
        <references count="3">
          <reference field="0" count="1">
            <x v="416"/>
          </reference>
          <reference field="1" count="1" selected="0">
            <x v="4"/>
          </reference>
          <reference field="31" count="1" selected="0">
            <x v="3"/>
          </reference>
        </references>
      </pivotArea>
    </format>
    <format dxfId="369">
      <pivotArea dataOnly="0" labelOnly="1" fieldPosition="0">
        <references count="3">
          <reference field="0" count="1">
            <x v="560"/>
          </reference>
          <reference field="1" count="1" selected="0">
            <x v="5"/>
          </reference>
          <reference field="31" count="1" selected="0">
            <x v="3"/>
          </reference>
        </references>
      </pivotArea>
    </format>
    <format dxfId="368">
      <pivotArea dataOnly="0" labelOnly="1" fieldPosition="0">
        <references count="3">
          <reference field="0" count="2">
            <x v="217"/>
            <x v="286"/>
          </reference>
          <reference field="1" count="1" selected="0">
            <x v="7"/>
          </reference>
          <reference field="31" count="1" selected="0">
            <x v="3"/>
          </reference>
        </references>
      </pivotArea>
    </format>
    <format dxfId="367">
      <pivotArea dataOnly="0" labelOnly="1" fieldPosition="0">
        <references count="3">
          <reference field="0" count="1">
            <x v="698"/>
          </reference>
          <reference field="1" count="1" selected="0">
            <x v="9"/>
          </reference>
          <reference field="31" count="1" selected="0">
            <x v="3"/>
          </reference>
        </references>
      </pivotArea>
    </format>
    <format dxfId="366">
      <pivotArea dataOnly="0" labelOnly="1" fieldPosition="0">
        <references count="3">
          <reference field="0" count="1">
            <x v="609"/>
          </reference>
          <reference field="1" count="1" selected="0">
            <x v="10"/>
          </reference>
          <reference field="31" count="1" selected="0">
            <x v="3"/>
          </reference>
        </references>
      </pivotArea>
    </format>
    <format dxfId="365">
      <pivotArea dataOnly="0" labelOnly="1" fieldPosition="0">
        <references count="3">
          <reference field="0" count="2">
            <x v="403"/>
            <x v="731"/>
          </reference>
          <reference field="1" count="1" selected="0">
            <x v="13"/>
          </reference>
          <reference field="31" count="1" selected="0">
            <x v="3"/>
          </reference>
        </references>
      </pivotArea>
    </format>
    <format dxfId="364">
      <pivotArea dataOnly="0" labelOnly="1" fieldPosition="0">
        <references count="3">
          <reference field="0" count="2">
            <x v="37"/>
            <x v="749"/>
          </reference>
          <reference field="1" count="1" selected="0">
            <x v="15"/>
          </reference>
          <reference field="31" count="1" selected="0">
            <x v="3"/>
          </reference>
        </references>
      </pivotArea>
    </format>
    <format dxfId="363">
      <pivotArea dataOnly="0" labelOnly="1" fieldPosition="0">
        <references count="3">
          <reference field="0" count="1">
            <x v="414"/>
          </reference>
          <reference field="1" count="1" selected="0">
            <x v="17"/>
          </reference>
          <reference field="31" count="1" selected="0">
            <x v="3"/>
          </reference>
        </references>
      </pivotArea>
    </format>
    <format dxfId="362">
      <pivotArea dataOnly="0" labelOnly="1" fieldPosition="0">
        <references count="3">
          <reference field="0" count="2">
            <x v="291"/>
            <x v="539"/>
          </reference>
          <reference field="1" count="1" selected="0">
            <x v="18"/>
          </reference>
          <reference field="31" count="1" selected="0">
            <x v="3"/>
          </reference>
        </references>
      </pivotArea>
    </format>
    <format dxfId="361">
      <pivotArea dataOnly="0" labelOnly="1" fieldPosition="0">
        <references count="3">
          <reference field="0" count="2">
            <x v="14"/>
            <x v="436"/>
          </reference>
          <reference field="1" count="1" selected="0">
            <x v="20"/>
          </reference>
          <reference field="31" count="1" selected="0">
            <x v="3"/>
          </reference>
        </references>
      </pivotArea>
    </format>
    <format dxfId="360">
      <pivotArea dataOnly="0" labelOnly="1" fieldPosition="0">
        <references count="3">
          <reference field="0" count="1">
            <x v="864"/>
          </reference>
          <reference field="1" count="1" selected="0">
            <x v="24"/>
          </reference>
          <reference field="31" count="1" selected="0">
            <x v="3"/>
          </reference>
        </references>
      </pivotArea>
    </format>
    <format dxfId="359">
      <pivotArea dataOnly="0" labelOnly="1" fieldPosition="0">
        <references count="3">
          <reference field="0" count="4">
            <x v="499"/>
            <x v="860"/>
            <x v="874"/>
            <x v="925"/>
          </reference>
          <reference field="1" count="1" selected="0">
            <x v="29"/>
          </reference>
          <reference field="31" count="1" selected="0">
            <x v="3"/>
          </reference>
        </references>
      </pivotArea>
    </format>
    <format dxfId="358">
      <pivotArea dataOnly="0" labelOnly="1" fieldPosition="0">
        <references count="3">
          <reference field="0" count="1">
            <x v="164"/>
          </reference>
          <reference field="1" count="1" selected="0">
            <x v="31"/>
          </reference>
          <reference field="31" count="1" selected="0">
            <x v="3"/>
          </reference>
        </references>
      </pivotArea>
    </format>
    <format dxfId="357">
      <pivotArea dataOnly="0" labelOnly="1" fieldPosition="0">
        <references count="3">
          <reference field="0" count="1">
            <x v="797"/>
          </reference>
          <reference field="1" count="1" selected="0">
            <x v="36"/>
          </reference>
          <reference field="31" count="1" selected="0">
            <x v="3"/>
          </reference>
        </references>
      </pivotArea>
    </format>
    <format dxfId="356">
      <pivotArea dataOnly="0" labelOnly="1" fieldPosition="0">
        <references count="3">
          <reference field="0" count="1">
            <x v="502"/>
          </reference>
          <reference field="1" count="1" selected="0">
            <x v="39"/>
          </reference>
          <reference field="31" count="1" selected="0">
            <x v="3"/>
          </reference>
        </references>
      </pivotArea>
    </format>
    <format dxfId="355">
      <pivotArea dataOnly="0" labelOnly="1" fieldPosition="0">
        <references count="3">
          <reference field="0" count="1">
            <x v="933"/>
          </reference>
          <reference field="1" count="1" selected="0">
            <x v="40"/>
          </reference>
          <reference field="31" count="1" selected="0">
            <x v="3"/>
          </reference>
        </references>
      </pivotArea>
    </format>
    <format dxfId="354">
      <pivotArea dataOnly="0" labelOnly="1" fieldPosition="0">
        <references count="3">
          <reference field="0" count="2">
            <x v="834"/>
            <x v="872"/>
          </reference>
          <reference field="1" count="1" selected="0">
            <x v="43"/>
          </reference>
          <reference field="31" count="1" selected="0">
            <x v="3"/>
          </reference>
        </references>
      </pivotArea>
    </format>
    <format dxfId="353">
      <pivotArea dataOnly="0" labelOnly="1" fieldPosition="0">
        <references count="3">
          <reference field="0" count="2">
            <x v="261"/>
            <x v="744"/>
          </reference>
          <reference field="1" count="1" selected="0">
            <x v="45"/>
          </reference>
          <reference field="31" count="1" selected="0">
            <x v="3"/>
          </reference>
        </references>
      </pivotArea>
    </format>
    <format dxfId="352">
      <pivotArea dataOnly="0" labelOnly="1" fieldPosition="0">
        <references count="3">
          <reference field="0" count="1">
            <x v="181"/>
          </reference>
          <reference field="1" count="1" selected="0">
            <x v="47"/>
          </reference>
          <reference field="31" count="1" selected="0">
            <x v="3"/>
          </reference>
        </references>
      </pivotArea>
    </format>
    <format dxfId="351">
      <pivotArea dataOnly="0" labelOnly="1" fieldPosition="0">
        <references count="3">
          <reference field="0" count="1">
            <x v="157"/>
          </reference>
          <reference field="1" count="1" selected="0">
            <x v="51"/>
          </reference>
          <reference field="31" count="1" selected="0">
            <x v="3"/>
          </reference>
        </references>
      </pivotArea>
    </format>
    <format dxfId="350">
      <pivotArea dataOnly="0" labelOnly="1" fieldPosition="0">
        <references count="3">
          <reference field="0" count="1">
            <x v="301"/>
          </reference>
          <reference field="1" count="1" selected="0">
            <x v="52"/>
          </reference>
          <reference field="31" count="1" selected="0">
            <x v="3"/>
          </reference>
        </references>
      </pivotArea>
    </format>
    <format dxfId="349">
      <pivotArea dataOnly="0" labelOnly="1" fieldPosition="0">
        <references count="3">
          <reference field="0" count="1">
            <x v="87"/>
          </reference>
          <reference field="1" count="1" selected="0">
            <x v="53"/>
          </reference>
          <reference field="31" count="1" selected="0">
            <x v="3"/>
          </reference>
        </references>
      </pivotArea>
    </format>
    <format dxfId="348">
      <pivotArea dataOnly="0" labelOnly="1" fieldPosition="0">
        <references count="3">
          <reference field="0" count="1">
            <x v="501"/>
          </reference>
          <reference field="1" count="1" selected="0">
            <x v="54"/>
          </reference>
          <reference field="31" count="1" selected="0">
            <x v="3"/>
          </reference>
        </references>
      </pivotArea>
    </format>
    <format dxfId="347">
      <pivotArea dataOnly="0" labelOnly="1" fieldPosition="0">
        <references count="3">
          <reference field="0" count="1">
            <x v="76"/>
          </reference>
          <reference field="1" count="1" selected="0">
            <x v="56"/>
          </reference>
          <reference field="31" count="1" selected="0">
            <x v="3"/>
          </reference>
        </references>
      </pivotArea>
    </format>
    <format dxfId="346">
      <pivotArea dataOnly="0" labelOnly="1" fieldPosition="0">
        <references count="3">
          <reference field="0" count="1">
            <x v="29"/>
          </reference>
          <reference field="1" count="1" selected="0">
            <x v="61"/>
          </reference>
          <reference field="31" count="1" selected="0">
            <x v="3"/>
          </reference>
        </references>
      </pivotArea>
    </format>
    <format dxfId="345">
      <pivotArea dataOnly="0" labelOnly="1" fieldPosition="0">
        <references count="3">
          <reference field="0" count="1">
            <x v="288"/>
          </reference>
          <reference field="1" count="1" selected="0">
            <x v="63"/>
          </reference>
          <reference field="31" count="1" selected="0">
            <x v="3"/>
          </reference>
        </references>
      </pivotArea>
    </format>
    <format dxfId="344">
      <pivotArea dataOnly="0" labelOnly="1" fieldPosition="0">
        <references count="3">
          <reference field="0" count="1">
            <x v="192"/>
          </reference>
          <reference field="1" count="1" selected="0">
            <x v="66"/>
          </reference>
          <reference field="31" count="1" selected="0">
            <x v="3"/>
          </reference>
        </references>
      </pivotArea>
    </format>
    <format dxfId="343">
      <pivotArea dataOnly="0" labelOnly="1" fieldPosition="0">
        <references count="3">
          <reference field="0" count="2">
            <x v="285"/>
            <x v="390"/>
          </reference>
          <reference field="1" count="1" selected="0">
            <x v="72"/>
          </reference>
          <reference field="31" count="1" selected="0">
            <x v="3"/>
          </reference>
        </references>
      </pivotArea>
    </format>
    <format dxfId="342">
      <pivotArea dataOnly="0" labelOnly="1" fieldPosition="0">
        <references count="3">
          <reference field="0" count="1">
            <x v="91"/>
          </reference>
          <reference field="1" count="1" selected="0">
            <x v="73"/>
          </reference>
          <reference field="31" count="1" selected="0">
            <x v="3"/>
          </reference>
        </references>
      </pivotArea>
    </format>
    <format dxfId="341">
      <pivotArea dataOnly="0" labelOnly="1" fieldPosition="0">
        <references count="3">
          <reference field="0" count="2">
            <x v="359"/>
            <x v="868"/>
          </reference>
          <reference field="1" count="1" selected="0">
            <x v="74"/>
          </reference>
          <reference field="31" count="1" selected="0">
            <x v="3"/>
          </reference>
        </references>
      </pivotArea>
    </format>
    <format dxfId="340">
      <pivotArea dataOnly="0" labelOnly="1" fieldPosition="0">
        <references count="3">
          <reference field="0" count="1">
            <x v="153"/>
          </reference>
          <reference field="1" count="1" selected="0">
            <x v="81"/>
          </reference>
          <reference field="31" count="1" selected="0">
            <x v="3"/>
          </reference>
        </references>
      </pivotArea>
    </format>
    <format dxfId="339">
      <pivotArea dataOnly="0" labelOnly="1" fieldPosition="0">
        <references count="3">
          <reference field="0" count="1">
            <x v="640"/>
          </reference>
          <reference field="1" count="1" selected="0">
            <x v="83"/>
          </reference>
          <reference field="31" count="1" selected="0">
            <x v="3"/>
          </reference>
        </references>
      </pivotArea>
    </format>
    <format dxfId="338">
      <pivotArea dataOnly="0" labelOnly="1" fieldPosition="0">
        <references count="3">
          <reference field="0" count="1">
            <x v="793"/>
          </reference>
          <reference field="1" count="1" selected="0">
            <x v="84"/>
          </reference>
          <reference field="31" count="1" selected="0">
            <x v="3"/>
          </reference>
        </references>
      </pivotArea>
    </format>
    <format dxfId="337">
      <pivotArea dataOnly="0" labelOnly="1" fieldPosition="0">
        <references count="3">
          <reference field="0" count="1">
            <x v="914"/>
          </reference>
          <reference field="1" count="1" selected="0">
            <x v="85"/>
          </reference>
          <reference field="31" count="1" selected="0">
            <x v="3"/>
          </reference>
        </references>
      </pivotArea>
    </format>
    <format dxfId="336">
      <pivotArea dataOnly="0" labelOnly="1" fieldPosition="0">
        <references count="3">
          <reference field="0" count="2">
            <x v="33"/>
            <x v="910"/>
          </reference>
          <reference field="1" count="1" selected="0">
            <x v="87"/>
          </reference>
          <reference field="31" count="1" selected="0">
            <x v="3"/>
          </reference>
        </references>
      </pivotArea>
    </format>
    <format dxfId="335">
      <pivotArea dataOnly="0" labelOnly="1" fieldPosition="0">
        <references count="3">
          <reference field="0" count="1">
            <x v="692"/>
          </reference>
          <reference field="1" count="1" selected="0">
            <x v="90"/>
          </reference>
          <reference field="31" count="1" selected="0">
            <x v="3"/>
          </reference>
        </references>
      </pivotArea>
    </format>
    <format dxfId="334">
      <pivotArea dataOnly="0" labelOnly="1" fieldPosition="0">
        <references count="3">
          <reference field="0" count="1">
            <x v="111"/>
          </reference>
          <reference field="1" count="1" selected="0">
            <x v="91"/>
          </reference>
          <reference field="31" count="1" selected="0">
            <x v="3"/>
          </reference>
        </references>
      </pivotArea>
    </format>
    <format dxfId="333">
      <pivotArea dataOnly="0" labelOnly="1" fieldPosition="0">
        <references count="3">
          <reference field="0" count="2">
            <x v="484"/>
            <x v="738"/>
          </reference>
          <reference field="1" count="1" selected="0">
            <x v="92"/>
          </reference>
          <reference field="31" count="1" selected="0">
            <x v="3"/>
          </reference>
        </references>
      </pivotArea>
    </format>
    <format dxfId="332">
      <pivotArea dataOnly="0" labelOnly="1" fieldPosition="0">
        <references count="3">
          <reference field="0" count="2">
            <x v="755"/>
            <x v="828"/>
          </reference>
          <reference field="1" count="1" selected="0">
            <x v="93"/>
          </reference>
          <reference field="31" count="1" selected="0">
            <x v="3"/>
          </reference>
        </references>
      </pivotArea>
    </format>
    <format dxfId="331">
      <pivotArea dataOnly="0" labelOnly="1" fieldPosition="0">
        <references count="3">
          <reference field="0" count="2">
            <x v="720"/>
            <x v="901"/>
          </reference>
          <reference field="1" count="1" selected="0">
            <x v="96"/>
          </reference>
          <reference field="31" count="1" selected="0">
            <x v="3"/>
          </reference>
        </references>
      </pivotArea>
    </format>
    <format dxfId="330">
      <pivotArea dataOnly="0" labelOnly="1" fieldPosition="0">
        <references count="3">
          <reference field="0" count="1">
            <x v="626"/>
          </reference>
          <reference field="1" count="1" selected="0">
            <x v="97"/>
          </reference>
          <reference field="31" count="1" selected="0">
            <x v="3"/>
          </reference>
        </references>
      </pivotArea>
    </format>
    <format dxfId="329">
      <pivotArea dataOnly="0" labelOnly="1" fieldPosition="0">
        <references count="3">
          <reference field="0" count="1">
            <x v="876"/>
          </reference>
          <reference field="1" count="1" selected="0">
            <x v="98"/>
          </reference>
          <reference field="31" count="1" selected="0">
            <x v="3"/>
          </reference>
        </references>
      </pivotArea>
    </format>
    <format dxfId="328">
      <pivotArea dataOnly="0" labelOnly="1" fieldPosition="0">
        <references count="3">
          <reference field="0" count="1">
            <x v="771"/>
          </reference>
          <reference field="1" count="1" selected="0">
            <x v="107"/>
          </reference>
          <reference field="31" count="1" selected="0">
            <x v="3"/>
          </reference>
        </references>
      </pivotArea>
    </format>
    <format dxfId="327">
      <pivotArea dataOnly="0" labelOnly="1" fieldPosition="0">
        <references count="3">
          <reference field="0" count="1">
            <x v="398"/>
          </reference>
          <reference field="1" count="1" selected="0">
            <x v="109"/>
          </reference>
          <reference field="31" count="1" selected="0">
            <x v="3"/>
          </reference>
        </references>
      </pivotArea>
    </format>
    <format dxfId="326">
      <pivotArea dataOnly="0" labelOnly="1" fieldPosition="0">
        <references count="3">
          <reference field="0" count="1">
            <x v="694"/>
          </reference>
          <reference field="1" count="1" selected="0">
            <x v="110"/>
          </reference>
          <reference field="31" count="1" selected="0">
            <x v="3"/>
          </reference>
        </references>
      </pivotArea>
    </format>
    <format dxfId="325">
      <pivotArea dataOnly="0" labelOnly="1" fieldPosition="0">
        <references count="3">
          <reference field="0" count="1">
            <x v="295"/>
          </reference>
          <reference field="1" count="1" selected="0">
            <x v="112"/>
          </reference>
          <reference field="31" count="1" selected="0">
            <x v="3"/>
          </reference>
        </references>
      </pivotArea>
    </format>
    <format dxfId="324">
      <pivotArea dataOnly="0" labelOnly="1" fieldPosition="0">
        <references count="3">
          <reference field="0" count="1">
            <x v="691"/>
          </reference>
          <reference field="1" count="1" selected="0">
            <x v="114"/>
          </reference>
          <reference field="31" count="1" selected="0">
            <x v="3"/>
          </reference>
        </references>
      </pivotArea>
    </format>
    <format dxfId="323">
      <pivotArea dataOnly="0" labelOnly="1" fieldPosition="0">
        <references count="3">
          <reference field="0" count="1">
            <x v="541"/>
          </reference>
          <reference field="1" count="1" selected="0">
            <x v="115"/>
          </reference>
          <reference field="31" count="1" selected="0">
            <x v="3"/>
          </reference>
        </references>
      </pivotArea>
    </format>
    <format dxfId="322">
      <pivotArea dataOnly="0" labelOnly="1" fieldPosition="0">
        <references count="3">
          <reference field="0" count="3">
            <x v="476"/>
            <x v="806"/>
            <x v="958"/>
          </reference>
          <reference field="1" count="1" selected="0">
            <x v="116"/>
          </reference>
          <reference field="31" count="1" selected="0">
            <x v="3"/>
          </reference>
        </references>
      </pivotArea>
    </format>
    <format dxfId="321">
      <pivotArea dataOnly="0" labelOnly="1" fieldPosition="0">
        <references count="3">
          <reference field="0" count="1">
            <x v="415"/>
          </reference>
          <reference field="1" count="1" selected="0">
            <x v="119"/>
          </reference>
          <reference field="31" count="1" selected="0">
            <x v="3"/>
          </reference>
        </references>
      </pivotArea>
    </format>
    <format dxfId="320">
      <pivotArea dataOnly="0" labelOnly="1" fieldPosition="0">
        <references count="3">
          <reference field="0" count="1">
            <x v="678"/>
          </reference>
          <reference field="1" count="1" selected="0">
            <x v="122"/>
          </reference>
          <reference field="31" count="1" selected="0">
            <x v="3"/>
          </reference>
        </references>
      </pivotArea>
    </format>
    <format dxfId="319">
      <pivotArea dataOnly="0" labelOnly="1" fieldPosition="0">
        <references count="3">
          <reference field="0" count="1">
            <x v="490"/>
          </reference>
          <reference field="1" count="1" selected="0">
            <x v="124"/>
          </reference>
          <reference field="31" count="1" selected="0">
            <x v="3"/>
          </reference>
        </references>
      </pivotArea>
    </format>
    <format dxfId="318">
      <pivotArea dataOnly="0" labelOnly="1" fieldPosition="0">
        <references count="3">
          <reference field="0" count="1">
            <x v="343"/>
          </reference>
          <reference field="1" count="1" selected="0">
            <x v="126"/>
          </reference>
          <reference field="31" count="1" selected="0">
            <x v="3"/>
          </reference>
        </references>
      </pivotArea>
    </format>
    <format dxfId="317">
      <pivotArea dataOnly="0" labelOnly="1" fieldPosition="0">
        <references count="3">
          <reference field="0" count="1">
            <x v="392"/>
          </reference>
          <reference field="1" count="1" selected="0">
            <x v="129"/>
          </reference>
          <reference field="31" count="1" selected="0">
            <x v="3"/>
          </reference>
        </references>
      </pivotArea>
    </format>
    <format dxfId="316">
      <pivotArea dataOnly="0" labelOnly="1" fieldPosition="0">
        <references count="3">
          <reference field="0" count="1">
            <x v="821"/>
          </reference>
          <reference field="1" count="1" selected="0">
            <x v="133"/>
          </reference>
          <reference field="31" count="1" selected="0">
            <x v="3"/>
          </reference>
        </references>
      </pivotArea>
    </format>
    <format dxfId="315">
      <pivotArea dataOnly="0" labelOnly="1" fieldPosition="0">
        <references count="3">
          <reference field="0" count="1">
            <x v="472"/>
          </reference>
          <reference field="1" count="1" selected="0">
            <x v="140"/>
          </reference>
          <reference field="31" count="1" selected="0">
            <x v="3"/>
          </reference>
        </references>
      </pivotArea>
    </format>
    <format dxfId="314">
      <pivotArea dataOnly="0" labelOnly="1" fieldPosition="0">
        <references count="3">
          <reference field="0" count="1">
            <x v="867"/>
          </reference>
          <reference field="1" count="1" selected="0">
            <x v="143"/>
          </reference>
          <reference field="31" count="1" selected="0">
            <x v="3"/>
          </reference>
        </references>
      </pivotArea>
    </format>
    <format dxfId="313">
      <pivotArea dataOnly="0" labelOnly="1" fieldPosition="0">
        <references count="3">
          <reference field="0" count="1">
            <x v="790"/>
          </reference>
          <reference field="1" count="1" selected="0">
            <x v="144"/>
          </reference>
          <reference field="31" count="1" selected="0">
            <x v="3"/>
          </reference>
        </references>
      </pivotArea>
    </format>
    <format dxfId="312">
      <pivotArea dataOnly="0" labelOnly="1" fieldPosition="0">
        <references count="3">
          <reference field="0" count="5">
            <x v="66"/>
            <x v="257"/>
            <x v="506"/>
            <x v="831"/>
            <x v="839"/>
          </reference>
          <reference field="1" count="1" selected="0">
            <x v="149"/>
          </reference>
          <reference field="31" count="1" selected="0">
            <x v="3"/>
          </reference>
        </references>
      </pivotArea>
    </format>
    <format dxfId="311">
      <pivotArea dataOnly="0" labelOnly="1" fieldPosition="0">
        <references count="3">
          <reference field="0" count="2">
            <x v="454"/>
            <x v="474"/>
          </reference>
          <reference field="1" count="1" selected="0">
            <x v="150"/>
          </reference>
          <reference field="31" count="1" selected="0">
            <x v="3"/>
          </reference>
        </references>
      </pivotArea>
    </format>
    <format dxfId="310">
      <pivotArea dataOnly="0" labelOnly="1" fieldPosition="0">
        <references count="3">
          <reference field="0" count="1">
            <x v="511"/>
          </reference>
          <reference field="1" count="1" selected="0">
            <x v="153"/>
          </reference>
          <reference field="31" count="1" selected="0">
            <x v="3"/>
          </reference>
        </references>
      </pivotArea>
    </format>
    <format dxfId="309">
      <pivotArea dataOnly="0" labelOnly="1" fieldPosition="0">
        <references count="3">
          <reference field="0" count="2">
            <x v="135"/>
            <x v="637"/>
          </reference>
          <reference field="1" count="1" selected="0">
            <x v="158"/>
          </reference>
          <reference field="31" count="1" selected="0">
            <x v="3"/>
          </reference>
        </references>
      </pivotArea>
    </format>
    <format dxfId="308">
      <pivotArea dataOnly="0" labelOnly="1" fieldPosition="0">
        <references count="3">
          <reference field="0" count="6">
            <x v="94"/>
            <x v="96"/>
            <x v="592"/>
            <x v="621"/>
            <x v="659"/>
            <x v="900"/>
          </reference>
          <reference field="1" count="1" selected="0">
            <x v="159"/>
          </reference>
          <reference field="31" count="1" selected="0">
            <x v="3"/>
          </reference>
        </references>
      </pivotArea>
    </format>
    <format dxfId="307">
      <pivotArea dataOnly="0" labelOnly="1" fieldPosition="0">
        <references count="3">
          <reference field="0" count="1">
            <x v="930"/>
          </reference>
          <reference field="1" count="1" selected="0">
            <x v="164"/>
          </reference>
          <reference field="31" count="1" selected="0">
            <x v="3"/>
          </reference>
        </references>
      </pivotArea>
    </format>
    <format dxfId="306">
      <pivotArea dataOnly="0" labelOnly="1" fieldPosition="0">
        <references count="3">
          <reference field="0" count="3">
            <x v="289"/>
            <x v="320"/>
            <x v="891"/>
          </reference>
          <reference field="1" count="1" selected="0">
            <x v="165"/>
          </reference>
          <reference field="31" count="1" selected="0">
            <x v="3"/>
          </reference>
        </references>
      </pivotArea>
    </format>
    <format dxfId="305">
      <pivotArea dataOnly="0" labelOnly="1" fieldPosition="0">
        <references count="3">
          <reference field="0" count="1">
            <x v="152"/>
          </reference>
          <reference field="1" count="1" selected="0">
            <x v="166"/>
          </reference>
          <reference field="31" count="1" selected="0">
            <x v="3"/>
          </reference>
        </references>
      </pivotArea>
    </format>
    <format dxfId="304">
      <pivotArea dataOnly="0" labelOnly="1" fieldPosition="0">
        <references count="3">
          <reference field="0" count="1">
            <x v="857"/>
          </reference>
          <reference field="1" count="1" selected="0">
            <x v="167"/>
          </reference>
          <reference field="31" count="1" selected="0">
            <x v="3"/>
          </reference>
        </references>
      </pivotArea>
    </format>
    <format dxfId="303">
      <pivotArea dataOnly="0" labelOnly="1" fieldPosition="0">
        <references count="3">
          <reference field="0" count="4">
            <x v="318"/>
            <x v="514"/>
            <x v="741"/>
            <x v="927"/>
          </reference>
          <reference field="1" count="1" selected="0">
            <x v="172"/>
          </reference>
          <reference field="31" count="1" selected="0">
            <x v="3"/>
          </reference>
        </references>
      </pivotArea>
    </format>
    <format dxfId="302">
      <pivotArea dataOnly="0" labelOnly="1" fieldPosition="0">
        <references count="3">
          <reference field="0" count="1">
            <x v="670"/>
          </reference>
          <reference field="1" count="1" selected="0">
            <x v="173"/>
          </reference>
          <reference field="31" count="1" selected="0">
            <x v="3"/>
          </reference>
        </references>
      </pivotArea>
    </format>
    <format dxfId="301">
      <pivotArea dataOnly="0" labelOnly="1" fieldPosition="0">
        <references count="3">
          <reference field="0" count="1">
            <x v="858"/>
          </reference>
          <reference field="1" count="1" selected="0">
            <x v="175"/>
          </reference>
          <reference field="31" count="1" selected="0">
            <x v="3"/>
          </reference>
        </references>
      </pivotArea>
    </format>
    <format dxfId="300">
      <pivotArea dataOnly="0" labelOnly="1" fieldPosition="0">
        <references count="3">
          <reference field="0" count="3">
            <x v="204"/>
            <x v="776"/>
            <x v="916"/>
          </reference>
          <reference field="1" count="1" selected="0">
            <x v="179"/>
          </reference>
          <reference field="31" count="1" selected="0">
            <x v="3"/>
          </reference>
        </references>
      </pivotArea>
    </format>
    <format dxfId="299">
      <pivotArea dataOnly="0" labelOnly="1" fieldPosition="0">
        <references count="3">
          <reference field="0" count="1">
            <x v="660"/>
          </reference>
          <reference field="1" count="1" selected="0">
            <x v="180"/>
          </reference>
          <reference field="31" count="1" selected="0">
            <x v="3"/>
          </reference>
        </references>
      </pivotArea>
    </format>
    <format dxfId="298">
      <pivotArea dataOnly="0" labelOnly="1" fieldPosition="0">
        <references count="3">
          <reference field="0" count="1">
            <x v="118"/>
          </reference>
          <reference field="1" count="1" selected="0">
            <x v="185"/>
          </reference>
          <reference field="31" count="1" selected="0">
            <x v="3"/>
          </reference>
        </references>
      </pivotArea>
    </format>
    <format dxfId="297">
      <pivotArea dataOnly="0" labelOnly="1" fieldPosition="0">
        <references count="3">
          <reference field="0" count="2">
            <x v="311"/>
            <x v="486"/>
          </reference>
          <reference field="1" count="1" selected="0">
            <x v="186"/>
          </reference>
          <reference field="31" count="1" selected="0">
            <x v="3"/>
          </reference>
        </references>
      </pivotArea>
    </format>
    <format dxfId="296">
      <pivotArea dataOnly="0" labelOnly="1" fieldPosition="0">
        <references count="3">
          <reference field="0" count="1">
            <x v="489"/>
          </reference>
          <reference field="1" count="1" selected="0">
            <x v="187"/>
          </reference>
          <reference field="31" count="1" selected="0">
            <x v="3"/>
          </reference>
        </references>
      </pivotArea>
    </format>
    <format dxfId="295">
      <pivotArea dataOnly="0" labelOnly="1" fieldPosition="0">
        <references count="3">
          <reference field="0" count="1">
            <x v="497"/>
          </reference>
          <reference field="1" count="1" selected="0">
            <x v="188"/>
          </reference>
          <reference field="31" count="1" selected="0">
            <x v="3"/>
          </reference>
        </references>
      </pivotArea>
    </format>
    <format dxfId="294">
      <pivotArea dataOnly="0" labelOnly="1" fieldPosition="0">
        <references count="3">
          <reference field="0" count="3">
            <x v="3"/>
            <x v="697"/>
            <x v="861"/>
          </reference>
          <reference field="1" count="1" selected="0">
            <x v="190"/>
          </reference>
          <reference field="31" count="1" selected="0">
            <x v="3"/>
          </reference>
        </references>
      </pivotArea>
    </format>
    <format dxfId="293">
      <pivotArea dataOnly="0" labelOnly="1" fieldPosition="0">
        <references count="3">
          <reference field="0" count="1">
            <x v="937"/>
          </reference>
          <reference field="1" count="1" selected="0">
            <x v="193"/>
          </reference>
          <reference field="31" count="1" selected="0">
            <x v="3"/>
          </reference>
        </references>
      </pivotArea>
    </format>
    <format dxfId="292">
      <pivotArea dataOnly="0" labelOnly="1" fieldPosition="0">
        <references count="3">
          <reference field="0" count="1">
            <x v="987"/>
          </reference>
          <reference field="1" count="1" selected="0">
            <x v="197"/>
          </reference>
          <reference field="31" count="1" selected="0">
            <x v="3"/>
          </reference>
        </references>
      </pivotArea>
    </format>
    <format dxfId="291">
      <pivotArea dataOnly="0" labelOnly="1" fieldPosition="0">
        <references count="3">
          <reference field="0" count="1">
            <x v="326"/>
          </reference>
          <reference field="1" count="1" selected="0">
            <x v="198"/>
          </reference>
          <reference field="31" count="1" selected="0">
            <x v="3"/>
          </reference>
        </references>
      </pivotArea>
    </format>
    <format dxfId="290">
      <pivotArea dataOnly="0" labelOnly="1" fieldPosition="0">
        <references count="3">
          <reference field="0" count="1">
            <x v="978"/>
          </reference>
          <reference field="1" count="1" selected="0">
            <x v="199"/>
          </reference>
          <reference field="31" count="1" selected="0">
            <x v="3"/>
          </reference>
        </references>
      </pivotArea>
    </format>
    <format dxfId="289">
      <pivotArea dataOnly="0" labelOnly="1" fieldPosition="0">
        <references count="3">
          <reference field="0" count="1">
            <x v="253"/>
          </reference>
          <reference field="1" count="1" selected="0">
            <x v="200"/>
          </reference>
          <reference field="31" count="1" selected="0">
            <x v="3"/>
          </reference>
        </references>
      </pivotArea>
    </format>
    <format dxfId="288">
      <pivotArea dataOnly="0" labelOnly="1" fieldPosition="0">
        <references count="3">
          <reference field="0" count="2">
            <x v="693"/>
            <x v="941"/>
          </reference>
          <reference field="1" count="1" selected="0">
            <x v="201"/>
          </reference>
          <reference field="31" count="1" selected="0">
            <x v="3"/>
          </reference>
        </references>
      </pivotArea>
    </format>
    <format dxfId="287">
      <pivotArea dataOnly="0" labelOnly="1" fieldPosition="0">
        <references count="3">
          <reference field="0" count="1">
            <x v="584"/>
          </reference>
          <reference field="1" count="1" selected="0">
            <x v="202"/>
          </reference>
          <reference field="31" count="1" selected="0">
            <x v="3"/>
          </reference>
        </references>
      </pivotArea>
    </format>
    <format dxfId="286">
      <pivotArea dataOnly="0" labelOnly="1" fieldPosition="0">
        <references count="3">
          <reference field="0" count="1">
            <x v="72"/>
          </reference>
          <reference field="1" count="1" selected="0">
            <x v="203"/>
          </reference>
          <reference field="31" count="1" selected="0">
            <x v="3"/>
          </reference>
        </references>
      </pivotArea>
    </format>
    <format dxfId="285">
      <pivotArea dataOnly="0" labelOnly="1" fieldPosition="0">
        <references count="3">
          <reference field="0" count="1">
            <x v="305"/>
          </reference>
          <reference field="1" count="1" selected="0">
            <x v="205"/>
          </reference>
          <reference field="31" count="1" selected="0">
            <x v="3"/>
          </reference>
        </references>
      </pivotArea>
    </format>
    <format dxfId="284">
      <pivotArea dataOnly="0" labelOnly="1" fieldPosition="0">
        <references count="3">
          <reference field="0" count="1">
            <x v="473"/>
          </reference>
          <reference field="1" count="1" selected="0">
            <x v="211"/>
          </reference>
          <reference field="31" count="1" selected="0">
            <x v="3"/>
          </reference>
        </references>
      </pivotArea>
    </format>
    <format dxfId="283">
      <pivotArea dataOnly="0" labelOnly="1" fieldPosition="0">
        <references count="3">
          <reference field="0" count="2">
            <x v="259"/>
            <x v="338"/>
          </reference>
          <reference field="1" count="1" selected="0">
            <x v="215"/>
          </reference>
          <reference field="31" count="1" selected="0">
            <x v="3"/>
          </reference>
        </references>
      </pivotArea>
    </format>
    <format dxfId="282">
      <pivotArea dataOnly="0" labelOnly="1" fieldPosition="0">
        <references count="3">
          <reference field="0" count="1">
            <x v="638"/>
          </reference>
          <reference field="1" count="1" selected="0">
            <x v="216"/>
          </reference>
          <reference field="31" count="1" selected="0">
            <x v="3"/>
          </reference>
        </references>
      </pivotArea>
    </format>
    <format dxfId="281">
      <pivotArea dataOnly="0" labelOnly="1" fieldPosition="0">
        <references count="3">
          <reference field="0" count="1">
            <x v="469"/>
          </reference>
          <reference field="1" count="1" selected="0">
            <x v="217"/>
          </reference>
          <reference field="31" count="1" selected="0">
            <x v="3"/>
          </reference>
        </references>
      </pivotArea>
    </format>
    <format dxfId="280">
      <pivotArea dataOnly="0" labelOnly="1" fieldPosition="0">
        <references count="3">
          <reference field="0" count="1">
            <x v="64"/>
          </reference>
          <reference field="1" count="1" selected="0">
            <x v="220"/>
          </reference>
          <reference field="31" count="1" selected="0">
            <x v="3"/>
          </reference>
        </references>
      </pivotArea>
    </format>
    <format dxfId="279">
      <pivotArea dataOnly="0" labelOnly="1" fieldPosition="0">
        <references count="3">
          <reference field="0" count="1">
            <x v="475"/>
          </reference>
          <reference field="1" count="1" selected="0">
            <x v="222"/>
          </reference>
          <reference field="31" count="1" selected="0">
            <x v="3"/>
          </reference>
        </references>
      </pivotArea>
    </format>
    <format dxfId="278">
      <pivotArea dataOnly="0" labelOnly="1" fieldPosition="0">
        <references count="3">
          <reference field="0" count="6">
            <x v="232"/>
            <x v="437"/>
            <x v="613"/>
            <x v="700"/>
            <x v="810"/>
            <x v="953"/>
          </reference>
          <reference field="1" count="1" selected="0">
            <x v="223"/>
          </reference>
          <reference field="31" count="1" selected="0">
            <x v="3"/>
          </reference>
        </references>
      </pivotArea>
    </format>
    <format dxfId="277">
      <pivotArea dataOnly="0" labelOnly="1" fieldPosition="0">
        <references count="3">
          <reference field="0" count="1">
            <x v="832"/>
          </reference>
          <reference field="1" count="1" selected="0">
            <x v="225"/>
          </reference>
          <reference field="31" count="1" selected="0">
            <x v="3"/>
          </reference>
        </references>
      </pivotArea>
    </format>
    <format dxfId="276">
      <pivotArea dataOnly="0" labelOnly="1" fieldPosition="0">
        <references count="3">
          <reference field="0" count="2">
            <x v="565"/>
            <x v="707"/>
          </reference>
          <reference field="1" count="1" selected="0">
            <x v="226"/>
          </reference>
          <reference field="31" count="1" selected="0">
            <x v="3"/>
          </reference>
        </references>
      </pivotArea>
    </format>
    <format dxfId="275">
      <pivotArea dataOnly="0" labelOnly="1" fieldPosition="0">
        <references count="3">
          <reference field="0" count="2">
            <x v="41"/>
            <x v="535"/>
          </reference>
          <reference field="1" count="1" selected="0">
            <x v="234"/>
          </reference>
          <reference field="31" count="1" selected="0">
            <x v="3"/>
          </reference>
        </references>
      </pivotArea>
    </format>
    <format dxfId="274">
      <pivotArea dataOnly="0" labelOnly="1" fieldPosition="0">
        <references count="3">
          <reference field="0" count="3">
            <x v="5"/>
            <x v="60"/>
            <x v="221"/>
          </reference>
          <reference field="1" count="1" selected="0">
            <x v="237"/>
          </reference>
          <reference field="31" count="1" selected="0">
            <x v="3"/>
          </reference>
        </references>
      </pivotArea>
    </format>
    <format dxfId="273">
      <pivotArea dataOnly="0" labelOnly="1" fieldPosition="0">
        <references count="3">
          <reference field="0" count="1">
            <x v="95"/>
          </reference>
          <reference field="1" count="1" selected="0">
            <x v="238"/>
          </reference>
          <reference field="31" count="1" selected="0">
            <x v="3"/>
          </reference>
        </references>
      </pivotArea>
    </format>
    <format dxfId="272">
      <pivotArea dataOnly="0" labelOnly="1" fieldPosition="0">
        <references count="3">
          <reference field="0" count="4">
            <x v="376"/>
            <x v="673"/>
            <x v="795"/>
            <x v="852"/>
          </reference>
          <reference field="1" count="1" selected="0">
            <x v="239"/>
          </reference>
          <reference field="31" count="1" selected="0">
            <x v="3"/>
          </reference>
        </references>
      </pivotArea>
    </format>
    <format dxfId="271">
      <pivotArea dataOnly="0" labelOnly="1" fieldPosition="0">
        <references count="3">
          <reference field="0" count="1">
            <x v="364"/>
          </reference>
          <reference field="1" count="1" selected="0">
            <x v="240"/>
          </reference>
          <reference field="31" count="1" selected="0">
            <x v="3"/>
          </reference>
        </references>
      </pivotArea>
    </format>
    <format dxfId="270">
      <pivotArea dataOnly="0" labelOnly="1" fieldPosition="0">
        <references count="3">
          <reference field="0" count="2">
            <x v="219"/>
            <x v="445"/>
          </reference>
          <reference field="1" count="1" selected="0">
            <x v="243"/>
          </reference>
          <reference field="31" count="1" selected="0">
            <x v="3"/>
          </reference>
        </references>
      </pivotArea>
    </format>
    <format dxfId="269">
      <pivotArea dataOnly="0" labelOnly="1" fieldPosition="0">
        <references count="3">
          <reference field="0" count="1">
            <x v="538"/>
          </reference>
          <reference field="1" count="1" selected="0">
            <x v="244"/>
          </reference>
          <reference field="31" count="1" selected="0">
            <x v="3"/>
          </reference>
        </references>
      </pivotArea>
    </format>
    <format dxfId="268">
      <pivotArea dataOnly="0" labelOnly="1" fieldPosition="0">
        <references count="3">
          <reference field="0" count="4">
            <x v="18"/>
            <x v="31"/>
            <x v="623"/>
            <x v="932"/>
          </reference>
          <reference field="1" count="1" selected="0">
            <x v="245"/>
          </reference>
          <reference field="31" count="1" selected="0">
            <x v="3"/>
          </reference>
        </references>
      </pivotArea>
    </format>
    <format dxfId="267">
      <pivotArea dataOnly="0" labelOnly="1" fieldPosition="0">
        <references count="3">
          <reference field="0" count="1">
            <x v="513"/>
          </reference>
          <reference field="1" count="1" selected="0">
            <x v="246"/>
          </reference>
          <reference field="31" count="1" selected="0">
            <x v="3"/>
          </reference>
        </references>
      </pivotArea>
    </format>
    <format dxfId="266">
      <pivotArea dataOnly="0" labelOnly="1" fieldPosition="0">
        <references count="3">
          <reference field="0" count="1">
            <x v="263"/>
          </reference>
          <reference field="1" count="1" selected="0">
            <x v="247"/>
          </reference>
          <reference field="31" count="1" selected="0">
            <x v="3"/>
          </reference>
        </references>
      </pivotArea>
    </format>
    <format dxfId="265">
      <pivotArea dataOnly="0" labelOnly="1" fieldPosition="0">
        <references count="3">
          <reference field="0" count="1">
            <x v="968"/>
          </reference>
          <reference field="1" count="1" selected="0">
            <x v="249"/>
          </reference>
          <reference field="31" count="1" selected="0">
            <x v="3"/>
          </reference>
        </references>
      </pivotArea>
    </format>
    <format dxfId="264">
      <pivotArea dataOnly="0" labelOnly="1" fieldPosition="0">
        <references count="3">
          <reference field="0" count="1">
            <x v="382"/>
          </reference>
          <reference field="1" count="1" selected="0">
            <x v="253"/>
          </reference>
          <reference field="31" count="1" selected="0">
            <x v="3"/>
          </reference>
        </references>
      </pivotArea>
    </format>
    <format dxfId="263">
      <pivotArea dataOnly="0" labelOnly="1" fieldPosition="0">
        <references count="3">
          <reference field="0" count="3">
            <x v="144"/>
            <x v="408"/>
            <x v="563"/>
          </reference>
          <reference field="1" count="1" selected="0">
            <x v="256"/>
          </reference>
          <reference field="31" count="1" selected="0">
            <x v="3"/>
          </reference>
        </references>
      </pivotArea>
    </format>
    <format dxfId="262">
      <pivotArea dataOnly="0" labelOnly="1" fieldPosition="0">
        <references count="3">
          <reference field="0" count="1">
            <x v="441"/>
          </reference>
          <reference field="1" count="1" selected="0">
            <x v="260"/>
          </reference>
          <reference field="31" count="1" selected="0">
            <x v="3"/>
          </reference>
        </references>
      </pivotArea>
    </format>
    <format dxfId="261">
      <pivotArea dataOnly="0" labelOnly="1" fieldPosition="0">
        <references count="3">
          <reference field="0" count="2">
            <x v="84"/>
            <x v="553"/>
          </reference>
          <reference field="1" count="1" selected="0">
            <x v="263"/>
          </reference>
          <reference field="31" count="1" selected="0">
            <x v="3"/>
          </reference>
        </references>
      </pivotArea>
    </format>
    <format dxfId="260">
      <pivotArea dataOnly="0" labelOnly="1" fieldPosition="0">
        <references count="3">
          <reference field="0" count="1">
            <x v="728"/>
          </reference>
          <reference field="1" count="1" selected="0">
            <x v="265"/>
          </reference>
          <reference field="31" count="1" selected="0">
            <x v="3"/>
          </reference>
        </references>
      </pivotArea>
    </format>
    <format dxfId="259">
      <pivotArea dataOnly="0" labelOnly="1" fieldPosition="0">
        <references count="3">
          <reference field="0" count="1">
            <x v="93"/>
          </reference>
          <reference field="1" count="1" selected="0">
            <x v="268"/>
          </reference>
          <reference field="31" count="1" selected="0">
            <x v="3"/>
          </reference>
        </references>
      </pivotArea>
    </format>
    <format dxfId="258">
      <pivotArea dataOnly="0" labelOnly="1" fieldPosition="0">
        <references count="3">
          <reference field="0" count="4">
            <x v="246"/>
            <x v="568"/>
            <x v="610"/>
            <x v="617"/>
          </reference>
          <reference field="1" count="1" selected="0">
            <x v="276"/>
          </reference>
          <reference field="31" count="1" selected="0">
            <x v="3"/>
          </reference>
        </references>
      </pivotArea>
    </format>
    <format dxfId="257">
      <pivotArea dataOnly="0" labelOnly="1" fieldPosition="0">
        <references count="3">
          <reference field="0" count="3">
            <x v="431"/>
            <x v="432"/>
            <x v="577"/>
          </reference>
          <reference field="1" count="1" selected="0">
            <x v="278"/>
          </reference>
          <reference field="31" count="1" selected="0">
            <x v="3"/>
          </reference>
        </references>
      </pivotArea>
    </format>
    <format dxfId="256">
      <pivotArea dataOnly="0" labelOnly="1" fieldPosition="0">
        <references count="3">
          <reference field="0" count="1">
            <x v="772"/>
          </reference>
          <reference field="1" count="1" selected="0">
            <x v="279"/>
          </reference>
          <reference field="31" count="1" selected="0">
            <x v="3"/>
          </reference>
        </references>
      </pivotArea>
    </format>
    <format dxfId="255">
      <pivotArea dataOnly="0" labelOnly="1" fieldPosition="0">
        <references count="3">
          <reference field="0" count="2">
            <x v="718"/>
            <x v="946"/>
          </reference>
          <reference field="1" count="1" selected="0">
            <x v="281"/>
          </reference>
          <reference field="31" count="1" selected="0">
            <x v="3"/>
          </reference>
        </references>
      </pivotArea>
    </format>
    <format dxfId="254">
      <pivotArea dataOnly="0" labelOnly="1" fieldPosition="0">
        <references count="3">
          <reference field="0" count="1">
            <x v="554"/>
          </reference>
          <reference field="1" count="1" selected="0">
            <x v="285"/>
          </reference>
          <reference field="31" count="1" selected="0">
            <x v="3"/>
          </reference>
        </references>
      </pivotArea>
    </format>
    <format dxfId="253">
      <pivotArea dataOnly="0" labelOnly="1" fieldPosition="0">
        <references count="3">
          <reference field="0" count="2">
            <x v="102"/>
            <x v="883"/>
          </reference>
          <reference field="1" count="1" selected="0">
            <x v="286"/>
          </reference>
          <reference field="31" count="1" selected="0">
            <x v="3"/>
          </reference>
        </references>
      </pivotArea>
    </format>
    <format dxfId="252">
      <pivotArea dataOnly="0" labelOnly="1" fieldPosition="0">
        <references count="3">
          <reference field="0" count="1">
            <x v="211"/>
          </reference>
          <reference field="1" count="1" selected="0">
            <x v="295"/>
          </reference>
          <reference field="31" count="1" selected="0">
            <x v="3"/>
          </reference>
        </references>
      </pivotArea>
    </format>
    <format dxfId="251">
      <pivotArea dataOnly="0" labelOnly="1" fieldPosition="0">
        <references count="3">
          <reference field="0" count="1">
            <x v="20"/>
          </reference>
          <reference field="1" count="1" selected="0">
            <x v="300"/>
          </reference>
          <reference field="31" count="1" selected="0">
            <x v="3"/>
          </reference>
        </references>
      </pivotArea>
    </format>
    <format dxfId="250">
      <pivotArea dataOnly="0" labelOnly="1" fieldPosition="0">
        <references count="3">
          <reference field="0" count="2">
            <x v="573"/>
            <x v="880"/>
          </reference>
          <reference field="1" count="1" selected="0">
            <x v="308"/>
          </reference>
          <reference field="31" count="1" selected="0">
            <x v="3"/>
          </reference>
        </references>
      </pivotArea>
    </format>
    <format dxfId="249">
      <pivotArea dataOnly="0" labelOnly="1" fieldPosition="0">
        <references count="3">
          <reference field="0" count="1">
            <x v="579"/>
          </reference>
          <reference field="1" count="1" selected="0">
            <x v="310"/>
          </reference>
          <reference field="31" count="1" selected="0">
            <x v="3"/>
          </reference>
        </references>
      </pivotArea>
    </format>
    <format dxfId="248">
      <pivotArea dataOnly="0" labelOnly="1" fieldPosition="0">
        <references count="3">
          <reference field="0" count="1">
            <x v="400"/>
          </reference>
          <reference field="1" count="1" selected="0">
            <x v="313"/>
          </reference>
          <reference field="31" count="1" selected="0">
            <x v="3"/>
          </reference>
        </references>
      </pivotArea>
    </format>
    <format dxfId="247">
      <pivotArea dataOnly="0" labelOnly="1" fieldPosition="0">
        <references count="3">
          <reference field="0" count="2">
            <x v="559"/>
            <x v="898"/>
          </reference>
          <reference field="1" count="1" selected="0">
            <x v="314"/>
          </reference>
          <reference field="31" count="1" selected="0">
            <x v="3"/>
          </reference>
        </references>
      </pivotArea>
    </format>
    <format dxfId="246">
      <pivotArea dataOnly="0" labelOnly="1" fieldPosition="0">
        <references count="3">
          <reference field="0" count="1">
            <x v="156"/>
          </reference>
          <reference field="1" count="1" selected="0">
            <x v="315"/>
          </reference>
          <reference field="31" count="1" selected="0">
            <x v="3"/>
          </reference>
        </references>
      </pivotArea>
    </format>
    <format dxfId="245">
      <pivotArea dataOnly="0" labelOnly="1" fieldPosition="0">
        <references count="3">
          <reference field="0" count="1">
            <x v="574"/>
          </reference>
          <reference field="1" count="1" selected="0">
            <x v="317"/>
          </reference>
          <reference field="31" count="1" selected="0">
            <x v="3"/>
          </reference>
        </references>
      </pivotArea>
    </format>
    <format dxfId="244">
      <pivotArea dataOnly="0" labelOnly="1" fieldPosition="0">
        <references count="3">
          <reference field="0" count="1">
            <x v="463"/>
          </reference>
          <reference field="1" count="1" selected="0">
            <x v="318"/>
          </reference>
          <reference field="31" count="1" selected="0">
            <x v="3"/>
          </reference>
        </references>
      </pivotArea>
    </format>
    <format dxfId="243">
      <pivotArea dataOnly="0" labelOnly="1" fieldPosition="0">
        <references count="3">
          <reference field="0" count="1">
            <x v="505"/>
          </reference>
          <reference field="1" count="1" selected="0">
            <x v="319"/>
          </reference>
          <reference field="31" count="1" selected="0">
            <x v="3"/>
          </reference>
        </references>
      </pivotArea>
    </format>
    <format dxfId="242">
      <pivotArea dataOnly="0" labelOnly="1" fieldPosition="0">
        <references count="3">
          <reference field="0" count="1">
            <x v="534"/>
          </reference>
          <reference field="1" count="1" selected="0">
            <x v="328"/>
          </reference>
          <reference field="31" count="1" selected="0">
            <x v="3"/>
          </reference>
        </references>
      </pivotArea>
    </format>
    <format dxfId="241">
      <pivotArea dataOnly="0" labelOnly="1" fieldPosition="0">
        <references count="3">
          <reference field="0" count="1">
            <x v="352"/>
          </reference>
          <reference field="1" count="1" selected="0">
            <x v="332"/>
          </reference>
          <reference field="31" count="1" selected="0">
            <x v="3"/>
          </reference>
        </references>
      </pivotArea>
    </format>
    <format dxfId="240">
      <pivotArea dataOnly="0" labelOnly="1" fieldPosition="0">
        <references count="3">
          <reference field="0" count="1">
            <x v="737"/>
          </reference>
          <reference field="1" count="1" selected="0">
            <x v="333"/>
          </reference>
          <reference field="31" count="1" selected="0">
            <x v="3"/>
          </reference>
        </references>
      </pivotArea>
    </format>
    <format dxfId="239">
      <pivotArea dataOnly="0" labelOnly="1" fieldPosition="0">
        <references count="3">
          <reference field="0" count="2">
            <x v="467"/>
            <x v="503"/>
          </reference>
          <reference field="1" count="1" selected="0">
            <x v="334"/>
          </reference>
          <reference field="31" count="1" selected="0">
            <x v="3"/>
          </reference>
        </references>
      </pivotArea>
    </format>
    <format dxfId="238">
      <pivotArea dataOnly="0" labelOnly="1" fieldPosition="0">
        <references count="3">
          <reference field="0" count="2">
            <x v="939"/>
            <x v="961"/>
          </reference>
          <reference field="1" count="1" selected="0">
            <x v="335"/>
          </reference>
          <reference field="31" count="1" selected="0">
            <x v="3"/>
          </reference>
        </references>
      </pivotArea>
    </format>
    <format dxfId="237">
      <pivotArea dataOnly="0" labelOnly="1" fieldPosition="0">
        <references count="3">
          <reference field="0" count="1">
            <x v="684"/>
          </reference>
          <reference field="1" count="1" selected="0">
            <x v="339"/>
          </reference>
          <reference field="31" count="1" selected="0">
            <x v="3"/>
          </reference>
        </references>
      </pivotArea>
    </format>
    <format dxfId="236">
      <pivotArea dataOnly="0" labelOnly="1" fieldPosition="0">
        <references count="3">
          <reference field="0" count="1">
            <x v="899"/>
          </reference>
          <reference field="1" count="1" selected="0">
            <x v="1"/>
          </reference>
          <reference field="31" count="1" selected="0">
            <x v="4"/>
          </reference>
        </references>
      </pivotArea>
    </format>
    <format dxfId="235">
      <pivotArea dataOnly="0" labelOnly="1" fieldPosition="0">
        <references count="3">
          <reference field="0" count="1">
            <x v="566"/>
          </reference>
          <reference field="1" count="1" selected="0">
            <x v="4"/>
          </reference>
          <reference field="31" count="1" selected="0">
            <x v="4"/>
          </reference>
        </references>
      </pivotArea>
    </format>
    <format dxfId="234">
      <pivotArea dataOnly="0" labelOnly="1" fieldPosition="0">
        <references count="3">
          <reference field="0" count="1">
            <x v="417"/>
          </reference>
          <reference field="1" count="1" selected="0">
            <x v="7"/>
          </reference>
          <reference field="31" count="1" selected="0">
            <x v="4"/>
          </reference>
        </references>
      </pivotArea>
    </format>
    <format dxfId="233">
      <pivotArea dataOnly="0" labelOnly="1" fieldPosition="0">
        <references count="3">
          <reference field="0" count="1">
            <x v="786"/>
          </reference>
          <reference field="1" count="1" selected="0">
            <x v="8"/>
          </reference>
          <reference field="31" count="1" selected="0">
            <x v="4"/>
          </reference>
        </references>
      </pivotArea>
    </format>
    <format dxfId="232">
      <pivotArea dataOnly="0" labelOnly="1" fieldPosition="0">
        <references count="3">
          <reference field="0" count="1">
            <x v="558"/>
          </reference>
          <reference field="1" count="1" selected="0">
            <x v="12"/>
          </reference>
          <reference field="31" count="1" selected="0">
            <x v="4"/>
          </reference>
        </references>
      </pivotArea>
    </format>
    <format dxfId="231">
      <pivotArea dataOnly="0" labelOnly="1" fieldPosition="0">
        <references count="3">
          <reference field="0" count="1">
            <x v="114"/>
          </reference>
          <reference field="1" count="1" selected="0">
            <x v="13"/>
          </reference>
          <reference field="31" count="1" selected="0">
            <x v="4"/>
          </reference>
        </references>
      </pivotArea>
    </format>
    <format dxfId="230">
      <pivotArea dataOnly="0" labelOnly="1" fieldPosition="0">
        <references count="3">
          <reference field="0" count="1">
            <x v="830"/>
          </reference>
          <reference field="1" count="1" selected="0">
            <x v="14"/>
          </reference>
          <reference field="31" count="1" selected="0">
            <x v="4"/>
          </reference>
        </references>
      </pivotArea>
    </format>
    <format dxfId="229">
      <pivotArea dataOnly="0" labelOnly="1" fieldPosition="0">
        <references count="3">
          <reference field="0" count="1">
            <x v="307"/>
          </reference>
          <reference field="1" count="1" selected="0">
            <x v="15"/>
          </reference>
          <reference field="31" count="1" selected="0">
            <x v="4"/>
          </reference>
        </references>
      </pivotArea>
    </format>
    <format dxfId="228">
      <pivotArea dataOnly="0" labelOnly="1" fieldPosition="0">
        <references count="3">
          <reference field="0" count="2">
            <x v="367"/>
            <x v="464"/>
          </reference>
          <reference field="1" count="1" selected="0">
            <x v="18"/>
          </reference>
          <reference field="31" count="1" selected="0">
            <x v="4"/>
          </reference>
        </references>
      </pivotArea>
    </format>
    <format dxfId="227">
      <pivotArea dataOnly="0" labelOnly="1" fieldPosition="0">
        <references count="3">
          <reference field="0" count="1">
            <x v="149"/>
          </reference>
          <reference field="1" count="1" selected="0">
            <x v="20"/>
          </reference>
          <reference field="31" count="1" selected="0">
            <x v="4"/>
          </reference>
        </references>
      </pivotArea>
    </format>
    <format dxfId="226">
      <pivotArea dataOnly="0" labelOnly="1" fieldPosition="0">
        <references count="3">
          <reference field="0" count="1">
            <x v="594"/>
          </reference>
          <reference field="1" count="1" selected="0">
            <x v="22"/>
          </reference>
          <reference field="31" count="1" selected="0">
            <x v="4"/>
          </reference>
        </references>
      </pivotArea>
    </format>
    <format dxfId="225">
      <pivotArea dataOnly="0" labelOnly="1" fieldPosition="0">
        <references count="3">
          <reference field="0" count="1">
            <x v="112"/>
          </reference>
          <reference field="1" count="1" selected="0">
            <x v="23"/>
          </reference>
          <reference field="31" count="1" selected="0">
            <x v="4"/>
          </reference>
        </references>
      </pivotArea>
    </format>
    <format dxfId="224">
      <pivotArea dataOnly="0" labelOnly="1" fieldPosition="0">
        <references count="3">
          <reference field="0" count="1">
            <x v="412"/>
          </reference>
          <reference field="1" count="1" selected="0">
            <x v="25"/>
          </reference>
          <reference field="31" count="1" selected="0">
            <x v="4"/>
          </reference>
        </references>
      </pivotArea>
    </format>
    <format dxfId="223">
      <pivotArea dataOnly="0" labelOnly="1" fieldPosition="0">
        <references count="3">
          <reference field="0" count="2">
            <x v="166"/>
            <x v="198"/>
          </reference>
          <reference field="1" count="1" selected="0">
            <x v="26"/>
          </reference>
          <reference field="31" count="1" selected="0">
            <x v="4"/>
          </reference>
        </references>
      </pivotArea>
    </format>
    <format dxfId="222">
      <pivotArea dataOnly="0" labelOnly="1" fieldPosition="0">
        <references count="3">
          <reference field="0" count="1">
            <x v="404"/>
          </reference>
          <reference field="1" count="1" selected="0">
            <x v="28"/>
          </reference>
          <reference field="31" count="1" selected="0">
            <x v="4"/>
          </reference>
        </references>
      </pivotArea>
    </format>
    <format dxfId="221">
      <pivotArea dataOnly="0" labelOnly="1" fieldPosition="0">
        <references count="3">
          <reference field="0" count="4">
            <x v="224"/>
            <x v="620"/>
            <x v="809"/>
            <x v="843"/>
          </reference>
          <reference field="1" count="1" selected="0">
            <x v="29"/>
          </reference>
          <reference field="31" count="1" selected="0">
            <x v="4"/>
          </reference>
        </references>
      </pivotArea>
    </format>
    <format dxfId="220">
      <pivotArea dataOnly="0" labelOnly="1" fieldPosition="0">
        <references count="3">
          <reference field="0" count="1">
            <x v="754"/>
          </reference>
          <reference field="1" count="1" selected="0">
            <x v="32"/>
          </reference>
          <reference field="31" count="1" selected="0">
            <x v="4"/>
          </reference>
        </references>
      </pivotArea>
    </format>
    <format dxfId="219">
      <pivotArea dataOnly="0" labelOnly="1" fieldPosition="0">
        <references count="3">
          <reference field="0" count="1">
            <x v="639"/>
          </reference>
          <reference field="1" count="1" selected="0">
            <x v="33"/>
          </reference>
          <reference field="31" count="1" selected="0">
            <x v="4"/>
          </reference>
        </references>
      </pivotArea>
    </format>
    <format dxfId="218">
      <pivotArea dataOnly="0" labelOnly="1" fieldPosition="0">
        <references count="3">
          <reference field="0" count="1">
            <x v="424"/>
          </reference>
          <reference field="1" count="1" selected="0">
            <x v="34"/>
          </reference>
          <reference field="31" count="1" selected="0">
            <x v="4"/>
          </reference>
        </references>
      </pivotArea>
    </format>
    <format dxfId="217">
      <pivotArea dataOnly="0" labelOnly="1" fieldPosition="0">
        <references count="3">
          <reference field="0" count="1">
            <x v="654"/>
          </reference>
          <reference field="1" count="1" selected="0">
            <x v="40"/>
          </reference>
          <reference field="31" count="1" selected="0">
            <x v="4"/>
          </reference>
        </references>
      </pivotArea>
    </format>
    <format dxfId="216">
      <pivotArea dataOnly="0" labelOnly="1" fieldPosition="0">
        <references count="3">
          <reference field="0" count="1">
            <x v="643"/>
          </reference>
          <reference field="1" count="1" selected="0">
            <x v="42"/>
          </reference>
          <reference field="31" count="1" selected="0">
            <x v="4"/>
          </reference>
        </references>
      </pivotArea>
    </format>
    <format dxfId="215">
      <pivotArea dataOnly="0" labelOnly="1" fieldPosition="0">
        <references count="3">
          <reference field="0" count="2">
            <x v="524"/>
            <x v="952"/>
          </reference>
          <reference field="1" count="1" selected="0">
            <x v="43"/>
          </reference>
          <reference field="31" count="1" selected="0">
            <x v="4"/>
          </reference>
        </references>
      </pivotArea>
    </format>
    <format dxfId="214">
      <pivotArea dataOnly="0" labelOnly="1" fieldPosition="0">
        <references count="3">
          <reference field="0" count="1">
            <x v="179"/>
          </reference>
          <reference field="1" count="1" selected="0">
            <x v="44"/>
          </reference>
          <reference field="31" count="1" selected="0">
            <x v="4"/>
          </reference>
        </references>
      </pivotArea>
    </format>
    <format dxfId="213">
      <pivotArea dataOnly="0" labelOnly="1" fieldPosition="0">
        <references count="3">
          <reference field="0" count="1">
            <x v="228"/>
          </reference>
          <reference field="1" count="1" selected="0">
            <x v="45"/>
          </reference>
          <reference field="31" count="1" selected="0">
            <x v="4"/>
          </reference>
        </references>
      </pivotArea>
    </format>
    <format dxfId="212">
      <pivotArea dataOnly="0" labelOnly="1" fieldPosition="0">
        <references count="3">
          <reference field="0" count="1">
            <x v="98"/>
          </reference>
          <reference field="1" count="1" selected="0">
            <x v="46"/>
          </reference>
          <reference field="31" count="1" selected="0">
            <x v="4"/>
          </reference>
        </references>
      </pivotArea>
    </format>
    <format dxfId="211">
      <pivotArea dataOnly="0" labelOnly="1" fieldPosition="0">
        <references count="3">
          <reference field="0" count="1">
            <x v="350"/>
          </reference>
          <reference field="1" count="1" selected="0">
            <x v="50"/>
          </reference>
          <reference field="31" count="1" selected="0">
            <x v="4"/>
          </reference>
        </references>
      </pivotArea>
    </format>
    <format dxfId="210">
      <pivotArea dataOnly="0" labelOnly="1" fieldPosition="0">
        <references count="3">
          <reference field="0" count="1">
            <x v="386"/>
          </reference>
          <reference field="1" count="1" selected="0">
            <x v="55"/>
          </reference>
          <reference field="31" count="1" selected="0">
            <x v="4"/>
          </reference>
        </references>
      </pivotArea>
    </format>
    <format dxfId="209">
      <pivotArea dataOnly="0" labelOnly="1" fieldPosition="0">
        <references count="3">
          <reference field="0" count="1">
            <x v="808"/>
          </reference>
          <reference field="1" count="1" selected="0">
            <x v="57"/>
          </reference>
          <reference field="31" count="1" selected="0">
            <x v="4"/>
          </reference>
        </references>
      </pivotArea>
    </format>
    <format dxfId="208">
      <pivotArea dataOnly="0" labelOnly="1" fieldPosition="0">
        <references count="3">
          <reference field="0" count="1">
            <x v="803"/>
          </reference>
          <reference field="1" count="1" selected="0">
            <x v="59"/>
          </reference>
          <reference field="31" count="1" selected="0">
            <x v="4"/>
          </reference>
        </references>
      </pivotArea>
    </format>
    <format dxfId="207">
      <pivotArea dataOnly="0" labelOnly="1" fieldPosition="0">
        <references count="3">
          <reference field="0" count="1">
            <x v="675"/>
          </reference>
          <reference field="1" count="1" selected="0">
            <x v="60"/>
          </reference>
          <reference field="31" count="1" selected="0">
            <x v="4"/>
          </reference>
        </references>
      </pivotArea>
    </format>
    <format dxfId="206">
      <pivotArea dataOnly="0" labelOnly="1" fieldPosition="0">
        <references count="3">
          <reference field="0" count="1">
            <x v="99"/>
          </reference>
          <reference field="1" count="1" selected="0">
            <x v="64"/>
          </reference>
          <reference field="31" count="1" selected="0">
            <x v="4"/>
          </reference>
        </references>
      </pivotArea>
    </format>
    <format dxfId="205">
      <pivotArea dataOnly="0" labelOnly="1" fieldPosition="0">
        <references count="3">
          <reference field="0" count="3">
            <x v="279"/>
            <x v="396"/>
            <x v="409"/>
          </reference>
          <reference field="1" count="1" selected="0">
            <x v="66"/>
          </reference>
          <reference field="31" count="1" selected="0">
            <x v="4"/>
          </reference>
        </references>
      </pivotArea>
    </format>
    <format dxfId="204">
      <pivotArea dataOnly="0" labelOnly="1" fieldPosition="0">
        <references count="3">
          <reference field="0" count="1">
            <x v="873"/>
          </reference>
          <reference field="1" count="1" selected="0">
            <x v="68"/>
          </reference>
          <reference field="31" count="1" selected="0">
            <x v="4"/>
          </reference>
        </references>
      </pivotArea>
    </format>
    <format dxfId="203">
      <pivotArea dataOnly="0" labelOnly="1" fieldPosition="0">
        <references count="3">
          <reference field="0" count="3">
            <x v="176"/>
            <x v="294"/>
            <x v="919"/>
          </reference>
          <reference field="1" count="1" selected="0">
            <x v="73"/>
          </reference>
          <reference field="31" count="1" selected="0">
            <x v="4"/>
          </reference>
        </references>
      </pivotArea>
    </format>
    <format dxfId="202">
      <pivotArea dataOnly="0" labelOnly="1" fieldPosition="0">
        <references count="3">
          <reference field="0" count="4">
            <x v="36"/>
            <x v="162"/>
            <x v="331"/>
            <x v="593"/>
          </reference>
          <reference field="1" count="1" selected="0">
            <x v="74"/>
          </reference>
          <reference field="31" count="1" selected="0">
            <x v="4"/>
          </reference>
        </references>
      </pivotArea>
    </format>
    <format dxfId="201">
      <pivotArea dataOnly="0" labelOnly="1" fieldPosition="0">
        <references count="3">
          <reference field="0" count="1">
            <x v="734"/>
          </reference>
          <reference field="1" count="1" selected="0">
            <x v="75"/>
          </reference>
          <reference field="31" count="1" selected="0">
            <x v="4"/>
          </reference>
        </references>
      </pivotArea>
    </format>
    <format dxfId="200">
      <pivotArea dataOnly="0" labelOnly="1" fieldPosition="0">
        <references count="3">
          <reference field="0" count="1">
            <x v="423"/>
          </reference>
          <reference field="1" count="1" selected="0">
            <x v="77"/>
          </reference>
          <reference field="31" count="1" selected="0">
            <x v="4"/>
          </reference>
        </references>
      </pivotArea>
    </format>
    <format dxfId="199">
      <pivotArea dataOnly="0" labelOnly="1" fieldPosition="0">
        <references count="3">
          <reference field="0" count="1">
            <x v="641"/>
          </reference>
          <reference field="1" count="1" selected="0">
            <x v="78"/>
          </reference>
          <reference field="31" count="1" selected="0">
            <x v="4"/>
          </reference>
        </references>
      </pivotArea>
    </format>
    <format dxfId="198">
      <pivotArea dataOnly="0" labelOnly="1" fieldPosition="0">
        <references count="3">
          <reference field="0" count="1">
            <x v="618"/>
          </reference>
          <reference field="1" count="1" selected="0">
            <x v="80"/>
          </reference>
          <reference field="31" count="1" selected="0">
            <x v="4"/>
          </reference>
        </references>
      </pivotArea>
    </format>
    <format dxfId="197">
      <pivotArea dataOnly="0" labelOnly="1" fieldPosition="0">
        <references count="3">
          <reference field="0" count="1">
            <x v="56"/>
          </reference>
          <reference field="1" count="1" selected="0">
            <x v="81"/>
          </reference>
          <reference field="31" count="1" selected="0">
            <x v="4"/>
          </reference>
        </references>
      </pivotArea>
    </format>
    <format dxfId="196">
      <pivotArea dataOnly="0" labelOnly="1" fieldPosition="0">
        <references count="3">
          <reference field="0" count="1">
            <x v="361"/>
          </reference>
          <reference field="1" count="1" selected="0">
            <x v="82"/>
          </reference>
          <reference field="31" count="1" selected="0">
            <x v="4"/>
          </reference>
        </references>
      </pivotArea>
    </format>
    <format dxfId="195">
      <pivotArea dataOnly="0" labelOnly="1" fieldPosition="0">
        <references count="3">
          <reference field="0" count="6">
            <x v="322"/>
            <x v="434"/>
            <x v="453"/>
            <x v="798"/>
            <x v="847"/>
            <x v="862"/>
          </reference>
          <reference field="1" count="1" selected="0">
            <x v="87"/>
          </reference>
          <reference field="31" count="1" selected="0">
            <x v="4"/>
          </reference>
        </references>
      </pivotArea>
    </format>
    <format dxfId="194">
      <pivotArea dataOnly="0" labelOnly="1" fieldPosition="0">
        <references count="3">
          <reference field="0" count="1">
            <x v="119"/>
          </reference>
          <reference field="1" count="1" selected="0">
            <x v="88"/>
          </reference>
          <reference field="31" count="1" selected="0">
            <x v="4"/>
          </reference>
        </references>
      </pivotArea>
    </format>
    <format dxfId="193">
      <pivotArea dataOnly="0" labelOnly="1" fieldPosition="0">
        <references count="3">
          <reference field="0" count="1">
            <x v="794"/>
          </reference>
          <reference field="1" count="1" selected="0">
            <x v="90"/>
          </reference>
          <reference field="31" count="1" selected="0">
            <x v="4"/>
          </reference>
        </references>
      </pivotArea>
    </format>
    <format dxfId="192">
      <pivotArea dataOnly="0" labelOnly="1" fieldPosition="0">
        <references count="3">
          <reference field="0" count="6">
            <x v="7"/>
            <x v="68"/>
            <x v="273"/>
            <x v="336"/>
            <x v="389"/>
            <x v="479"/>
          </reference>
          <reference field="1" count="1" selected="0">
            <x v="92"/>
          </reference>
          <reference field="31" count="1" selected="0">
            <x v="4"/>
          </reference>
        </references>
      </pivotArea>
    </format>
    <format dxfId="191">
      <pivotArea dataOnly="0" labelOnly="1" fieldPosition="0">
        <references count="3">
          <reference field="0" count="1">
            <x v="849"/>
          </reference>
          <reference field="1" count="1" selected="0">
            <x v="93"/>
          </reference>
          <reference field="31" count="1" selected="0">
            <x v="4"/>
          </reference>
        </references>
      </pivotArea>
    </format>
    <format dxfId="190">
      <pivotArea dataOnly="0" labelOnly="1" fieldPosition="0">
        <references count="3">
          <reference field="0" count="1">
            <x v="599"/>
          </reference>
          <reference field="1" count="1" selected="0">
            <x v="95"/>
          </reference>
          <reference field="31" count="1" selected="0">
            <x v="4"/>
          </reference>
        </references>
      </pivotArea>
    </format>
    <format dxfId="189">
      <pivotArea dataOnly="0" labelOnly="1" fieldPosition="0">
        <references count="3">
          <reference field="0" count="1">
            <x v="850"/>
          </reference>
          <reference field="1" count="1" selected="0">
            <x v="99"/>
          </reference>
          <reference field="31" count="1" selected="0">
            <x v="4"/>
          </reference>
        </references>
      </pivotArea>
    </format>
    <format dxfId="188">
      <pivotArea dataOnly="0" labelOnly="1" fieldPosition="0">
        <references count="3">
          <reference field="0" count="1">
            <x v="679"/>
          </reference>
          <reference field="1" count="1" selected="0">
            <x v="100"/>
          </reference>
          <reference field="31" count="1" selected="0">
            <x v="4"/>
          </reference>
        </references>
      </pivotArea>
    </format>
    <format dxfId="187">
      <pivotArea dataOnly="0" labelOnly="1" fieldPosition="0">
        <references count="3">
          <reference field="0" count="1">
            <x v="624"/>
          </reference>
          <reference field="1" count="1" selected="0">
            <x v="107"/>
          </reference>
          <reference field="31" count="1" selected="0">
            <x v="4"/>
          </reference>
        </references>
      </pivotArea>
    </format>
    <format dxfId="186">
      <pivotArea dataOnly="0" labelOnly="1" fieldPosition="0">
        <references count="3">
          <reference field="0" count="1">
            <x v="829"/>
          </reference>
          <reference field="1" count="1" selected="0">
            <x v="111"/>
          </reference>
          <reference field="31" count="1" selected="0">
            <x v="4"/>
          </reference>
        </references>
      </pivotArea>
    </format>
    <format dxfId="185">
      <pivotArea dataOnly="0" labelOnly="1" fieldPosition="0">
        <references count="3">
          <reference field="0" count="1">
            <x v="826"/>
          </reference>
          <reference field="1" count="1" selected="0">
            <x v="112"/>
          </reference>
          <reference field="31" count="1" selected="0">
            <x v="4"/>
          </reference>
        </references>
      </pivotArea>
    </format>
    <format dxfId="184">
      <pivotArea dataOnly="0" labelOnly="1" fieldPosition="0">
        <references count="3">
          <reference field="0" count="2">
            <x v="47"/>
            <x v="79"/>
          </reference>
          <reference field="1" count="1" selected="0">
            <x v="113"/>
          </reference>
          <reference field="31" count="1" selected="0">
            <x v="4"/>
          </reference>
        </references>
      </pivotArea>
    </format>
    <format dxfId="183">
      <pivotArea dataOnly="0" labelOnly="1" fieldPosition="0">
        <references count="3">
          <reference field="0" count="2">
            <x v="277"/>
            <x v="491"/>
          </reference>
          <reference field="1" count="1" selected="0">
            <x v="114"/>
          </reference>
          <reference field="31" count="1" selected="0">
            <x v="4"/>
          </reference>
        </references>
      </pivotArea>
    </format>
    <format dxfId="182">
      <pivotArea dataOnly="0" labelOnly="1" fieldPosition="0">
        <references count="3">
          <reference field="0" count="1">
            <x v="664"/>
          </reference>
          <reference field="1" count="1" selected="0">
            <x v="116"/>
          </reference>
          <reference field="31" count="1" selected="0">
            <x v="4"/>
          </reference>
        </references>
      </pivotArea>
    </format>
    <format dxfId="181">
      <pivotArea dataOnly="0" labelOnly="1" fieldPosition="0">
        <references count="3">
          <reference field="0" count="2">
            <x v="190"/>
            <x v="199"/>
          </reference>
          <reference field="1" count="1" selected="0">
            <x v="117"/>
          </reference>
          <reference field="31" count="1" selected="0">
            <x v="4"/>
          </reference>
        </references>
      </pivotArea>
    </format>
    <format dxfId="180">
      <pivotArea dataOnly="0" labelOnly="1" fieldPosition="0">
        <references count="3">
          <reference field="0" count="2">
            <x v="759"/>
            <x v="955"/>
          </reference>
          <reference field="1" count="1" selected="0">
            <x v="118"/>
          </reference>
          <reference field="31" count="1" selected="0">
            <x v="4"/>
          </reference>
        </references>
      </pivotArea>
    </format>
    <format dxfId="179">
      <pivotArea dataOnly="0" labelOnly="1" fieldPosition="0">
        <references count="3">
          <reference field="0" count="1">
            <x v="15"/>
          </reference>
          <reference field="1" count="1" selected="0">
            <x v="119"/>
          </reference>
          <reference field="31" count="1" selected="0">
            <x v="4"/>
          </reference>
        </references>
      </pivotArea>
    </format>
    <format dxfId="178">
      <pivotArea dataOnly="0" labelOnly="1" fieldPosition="0">
        <references count="3">
          <reference field="0" count="1">
            <x v="708"/>
          </reference>
          <reference field="1" count="1" selected="0">
            <x v="120"/>
          </reference>
          <reference field="31" count="1" selected="0">
            <x v="4"/>
          </reference>
        </references>
      </pivotArea>
    </format>
    <format dxfId="177">
      <pivotArea dataOnly="0" labelOnly="1" fieldPosition="0">
        <references count="3">
          <reference field="0" count="1">
            <x v="127"/>
          </reference>
          <reference field="1" count="1" selected="0">
            <x v="122"/>
          </reference>
          <reference field="31" count="1" selected="0">
            <x v="4"/>
          </reference>
        </references>
      </pivotArea>
    </format>
    <format dxfId="176">
      <pivotArea dataOnly="0" labelOnly="1" fieldPosition="0">
        <references count="3">
          <reference field="0" count="1">
            <x v="792"/>
          </reference>
          <reference field="1" count="1" selected="0">
            <x v="127"/>
          </reference>
          <reference field="31" count="1" selected="0">
            <x v="4"/>
          </reference>
        </references>
      </pivotArea>
    </format>
    <format dxfId="175">
      <pivotArea dataOnly="0" labelOnly="1" fieldPosition="0">
        <references count="3">
          <reference field="0" count="1">
            <x v="268"/>
          </reference>
          <reference field="1" count="1" selected="0">
            <x v="131"/>
          </reference>
          <reference field="31" count="1" selected="0">
            <x v="4"/>
          </reference>
        </references>
      </pivotArea>
    </format>
    <format dxfId="174">
      <pivotArea dataOnly="0" labelOnly="1" fieldPosition="0">
        <references count="3">
          <reference field="0" count="1">
            <x v="724"/>
          </reference>
          <reference field="1" count="1" selected="0">
            <x v="132"/>
          </reference>
          <reference field="31" count="1" selected="0">
            <x v="4"/>
          </reference>
        </references>
      </pivotArea>
    </format>
    <format dxfId="173">
      <pivotArea dataOnly="0" labelOnly="1" fieldPosition="0">
        <references count="3">
          <reference field="0" count="1">
            <x v="233"/>
          </reference>
          <reference field="1" count="1" selected="0">
            <x v="134"/>
          </reference>
          <reference field="31" count="1" selected="0">
            <x v="4"/>
          </reference>
        </references>
      </pivotArea>
    </format>
    <format dxfId="172">
      <pivotArea dataOnly="0" labelOnly="1" fieldPosition="0">
        <references count="3">
          <reference field="0" count="1">
            <x v="633"/>
          </reference>
          <reference field="1" count="1" selected="0">
            <x v="147"/>
          </reference>
          <reference field="31" count="1" selected="0">
            <x v="4"/>
          </reference>
        </references>
      </pivotArea>
    </format>
    <format dxfId="171">
      <pivotArea dataOnly="0" labelOnly="1" fieldPosition="0">
        <references count="3">
          <reference field="0" count="3">
            <x v="42"/>
            <x v="212"/>
            <x v="242"/>
          </reference>
          <reference field="1" count="1" selected="0">
            <x v="149"/>
          </reference>
          <reference field="31" count="1" selected="0">
            <x v="4"/>
          </reference>
        </references>
      </pivotArea>
    </format>
    <format dxfId="170">
      <pivotArea dataOnly="0" labelOnly="1" fieldPosition="0">
        <references count="3">
          <reference field="0" count="2">
            <x v="762"/>
            <x v="889"/>
          </reference>
          <reference field="1" count="1" selected="0">
            <x v="154"/>
          </reference>
          <reference field="31" count="1" selected="0">
            <x v="4"/>
          </reference>
        </references>
      </pivotArea>
    </format>
    <format dxfId="169">
      <pivotArea dataOnly="0" labelOnly="1" fieldPosition="0">
        <references count="3">
          <reference field="0" count="1">
            <x v="334"/>
          </reference>
          <reference field="1" count="1" selected="0">
            <x v="155"/>
          </reference>
          <reference field="31" count="1" selected="0">
            <x v="4"/>
          </reference>
        </references>
      </pivotArea>
    </format>
    <format dxfId="168">
      <pivotArea dataOnly="0" labelOnly="1" fieldPosition="0">
        <references count="3">
          <reference field="0" count="3">
            <x v="267"/>
            <x v="517"/>
            <x v="802"/>
          </reference>
          <reference field="1" count="1" selected="0">
            <x v="159"/>
          </reference>
          <reference field="31" count="1" selected="0">
            <x v="4"/>
          </reference>
        </references>
      </pivotArea>
    </format>
    <format dxfId="167">
      <pivotArea dataOnly="0" labelOnly="1" fieldPosition="0">
        <references count="3">
          <reference field="0" count="2">
            <x v="160"/>
            <x v="530"/>
          </reference>
          <reference field="1" count="1" selected="0">
            <x v="165"/>
          </reference>
          <reference field="31" count="1" selected="0">
            <x v="4"/>
          </reference>
        </references>
      </pivotArea>
    </format>
    <format dxfId="166">
      <pivotArea dataOnly="0" labelOnly="1" fieldPosition="0">
        <references count="3">
          <reference field="0" count="1">
            <x v="882"/>
          </reference>
          <reference field="1" count="1" selected="0">
            <x v="168"/>
          </reference>
          <reference field="31" count="1" selected="0">
            <x v="4"/>
          </reference>
        </references>
      </pivotArea>
    </format>
    <format dxfId="165">
      <pivotArea dataOnly="0" labelOnly="1" fieldPosition="0">
        <references count="3">
          <reference field="0" count="1">
            <x v="716"/>
          </reference>
          <reference field="1" count="1" selected="0">
            <x v="169"/>
          </reference>
          <reference field="31" count="1" selected="0">
            <x v="4"/>
          </reference>
        </references>
      </pivotArea>
    </format>
    <format dxfId="164">
      <pivotArea dataOnly="0" labelOnly="1" fieldPosition="0">
        <references count="3">
          <reference field="0" count="2">
            <x v="397"/>
            <x v="954"/>
          </reference>
          <reference field="1" count="1" selected="0">
            <x v="172"/>
          </reference>
          <reference field="31" count="1" selected="0">
            <x v="4"/>
          </reference>
        </references>
      </pivotArea>
    </format>
    <format dxfId="163">
      <pivotArea dataOnly="0" labelOnly="1" fieldPosition="0">
        <references count="3">
          <reference field="0" count="2">
            <x v="165"/>
            <x v="836"/>
          </reference>
          <reference field="1" count="1" selected="0">
            <x v="178"/>
          </reference>
          <reference field="31" count="1" selected="0">
            <x v="4"/>
          </reference>
        </references>
      </pivotArea>
    </format>
    <format dxfId="162">
      <pivotArea dataOnly="0" labelOnly="1" fieldPosition="0">
        <references count="3">
          <reference field="0" count="5">
            <x v="1"/>
            <x v="461"/>
            <x v="608"/>
            <x v="688"/>
            <x v="778"/>
          </reference>
          <reference field="1" count="1" selected="0">
            <x v="179"/>
          </reference>
          <reference field="31" count="1" selected="0">
            <x v="4"/>
          </reference>
        </references>
      </pivotArea>
    </format>
    <format dxfId="161">
      <pivotArea dataOnly="0" labelOnly="1" fieldPosition="0">
        <references count="3">
          <reference field="0" count="1">
            <x v="264"/>
          </reference>
          <reference field="1" count="1" selected="0">
            <x v="181"/>
          </reference>
          <reference field="31" count="1" selected="0">
            <x v="4"/>
          </reference>
        </references>
      </pivotArea>
    </format>
    <format dxfId="160">
      <pivotArea dataOnly="0" labelOnly="1" fieldPosition="0">
        <references count="3">
          <reference field="0" count="1">
            <x v="655"/>
          </reference>
          <reference field="1" count="1" selected="0">
            <x v="184"/>
          </reference>
          <reference field="31" count="1" selected="0">
            <x v="4"/>
          </reference>
        </references>
      </pivotArea>
    </format>
    <format dxfId="159">
      <pivotArea dataOnly="0" labelOnly="1" fieldPosition="0">
        <references count="3">
          <reference field="0" count="1">
            <x v="466"/>
          </reference>
          <reference field="1" count="1" selected="0">
            <x v="185"/>
          </reference>
          <reference field="31" count="1" selected="0">
            <x v="4"/>
          </reference>
        </references>
      </pivotArea>
    </format>
    <format dxfId="158">
      <pivotArea dataOnly="0" labelOnly="1" fieldPosition="0">
        <references count="3">
          <reference field="0" count="1">
            <x v="980"/>
          </reference>
          <reference field="1" count="1" selected="0">
            <x v="186"/>
          </reference>
          <reference field="31" count="1" selected="0">
            <x v="4"/>
          </reference>
        </references>
      </pivotArea>
    </format>
    <format dxfId="157">
      <pivotArea dataOnly="0" labelOnly="1" fieldPosition="0">
        <references count="3">
          <reference field="0" count="1">
            <x v="602"/>
          </reference>
          <reference field="1" count="1" selected="0">
            <x v="190"/>
          </reference>
          <reference field="31" count="1" selected="0">
            <x v="4"/>
          </reference>
        </references>
      </pivotArea>
    </format>
    <format dxfId="156">
      <pivotArea dataOnly="0" labelOnly="1" fieldPosition="0">
        <references count="3">
          <reference field="0" count="1">
            <x v="435"/>
          </reference>
          <reference field="1" count="1" selected="0">
            <x v="195"/>
          </reference>
          <reference field="31" count="1" selected="0">
            <x v="4"/>
          </reference>
        </references>
      </pivotArea>
    </format>
    <format dxfId="155">
      <pivotArea dataOnly="0" labelOnly="1" fieldPosition="0">
        <references count="3">
          <reference field="0" count="2">
            <x v="375"/>
            <x v="747"/>
          </reference>
          <reference field="1" count="1" selected="0">
            <x v="201"/>
          </reference>
          <reference field="31" count="1" selected="0">
            <x v="4"/>
          </reference>
        </references>
      </pivotArea>
    </format>
    <format dxfId="154">
      <pivotArea dataOnly="0" labelOnly="1" fieldPosition="0">
        <references count="3">
          <reference field="0" count="2">
            <x v="644"/>
            <x v="702"/>
          </reference>
          <reference field="1" count="1" selected="0">
            <x v="202"/>
          </reference>
          <reference field="31" count="1" selected="0">
            <x v="4"/>
          </reference>
        </references>
      </pivotArea>
    </format>
    <format dxfId="153">
      <pivotArea dataOnly="0" labelOnly="1" fieldPosition="0">
        <references count="3">
          <reference field="0" count="1">
            <x v="380"/>
          </reference>
          <reference field="1" count="1" selected="0">
            <x v="203"/>
          </reference>
          <reference field="31" count="1" selected="0">
            <x v="4"/>
          </reference>
        </references>
      </pivotArea>
    </format>
    <format dxfId="152">
      <pivotArea dataOnly="0" labelOnly="1" fieldPosition="0">
        <references count="3">
          <reference field="0" count="1">
            <x v="768"/>
          </reference>
          <reference field="1" count="1" selected="0">
            <x v="206"/>
          </reference>
          <reference field="31" count="1" selected="0">
            <x v="4"/>
          </reference>
        </references>
      </pivotArea>
    </format>
    <format dxfId="151">
      <pivotArea dataOnly="0" labelOnly="1" fieldPosition="0">
        <references count="3">
          <reference field="0" count="1">
            <x v="455"/>
          </reference>
          <reference field="1" count="1" selected="0">
            <x v="208"/>
          </reference>
          <reference field="31" count="1" selected="0">
            <x v="4"/>
          </reference>
        </references>
      </pivotArea>
    </format>
    <format dxfId="150">
      <pivotArea dataOnly="0" labelOnly="1" fieldPosition="0">
        <references count="3">
          <reference field="0" count="1">
            <x v="611"/>
          </reference>
          <reference field="1" count="1" selected="0">
            <x v="212"/>
          </reference>
          <reference field="31" count="1" selected="0">
            <x v="4"/>
          </reference>
        </references>
      </pivotArea>
    </format>
    <format dxfId="149">
      <pivotArea dataOnly="0" labelOnly="1" fieldPosition="0">
        <references count="3">
          <reference field="0" count="1">
            <x v="373"/>
          </reference>
          <reference field="1" count="1" selected="0">
            <x v="216"/>
          </reference>
          <reference field="31" count="1" selected="0">
            <x v="4"/>
          </reference>
        </references>
      </pivotArea>
    </format>
    <format dxfId="148">
      <pivotArea dataOnly="0" labelOnly="1" fieldPosition="0">
        <references count="3">
          <reference field="0" count="1">
            <x v="647"/>
          </reference>
          <reference field="1" count="1" selected="0">
            <x v="220"/>
          </reference>
          <reference field="31" count="1" selected="0">
            <x v="4"/>
          </reference>
        </references>
      </pivotArea>
    </format>
    <format dxfId="147">
      <pivotArea dataOnly="0" labelOnly="1" fieldPosition="0">
        <references count="3">
          <reference field="0" count="1">
            <x v="125"/>
          </reference>
          <reference field="1" count="1" selected="0">
            <x v="221"/>
          </reference>
          <reference field="31" count="1" selected="0">
            <x v="4"/>
          </reference>
        </references>
      </pivotArea>
    </format>
    <format dxfId="146">
      <pivotArea dataOnly="0" labelOnly="1" fieldPosition="0">
        <references count="3">
          <reference field="0" count="1">
            <x v="12"/>
          </reference>
          <reference field="1" count="1" selected="0">
            <x v="222"/>
          </reference>
          <reference field="31" count="1" selected="0">
            <x v="4"/>
          </reference>
        </references>
      </pivotArea>
    </format>
    <format dxfId="145">
      <pivotArea dataOnly="0" labelOnly="1" fieldPosition="0">
        <references count="3">
          <reference field="0" count="2">
            <x v="44"/>
            <x v="816"/>
          </reference>
          <reference field="1" count="1" selected="0">
            <x v="223"/>
          </reference>
          <reference field="31" count="1" selected="0">
            <x v="4"/>
          </reference>
        </references>
      </pivotArea>
    </format>
    <format dxfId="144">
      <pivotArea dataOnly="0" labelOnly="1" fieldPosition="0">
        <references count="3">
          <reference field="0" count="2">
            <x v="727"/>
            <x v="845"/>
          </reference>
          <reference field="1" count="1" selected="0">
            <x v="224"/>
          </reference>
          <reference field="31" count="1" selected="0">
            <x v="4"/>
          </reference>
        </references>
      </pivotArea>
    </format>
    <format dxfId="143">
      <pivotArea dataOnly="0" labelOnly="1" fieldPosition="0">
        <references count="3">
          <reference field="0" count="1">
            <x v="928"/>
          </reference>
          <reference field="1" count="1" selected="0">
            <x v="225"/>
          </reference>
          <reference field="31" count="1" selected="0">
            <x v="4"/>
          </reference>
        </references>
      </pivotArea>
    </format>
    <format dxfId="142">
      <pivotArea dataOnly="0" labelOnly="1" fieldPosition="0">
        <references count="3">
          <reference field="0" count="1">
            <x v="341"/>
          </reference>
          <reference field="1" count="1" selected="0">
            <x v="227"/>
          </reference>
          <reference field="31" count="1" selected="0">
            <x v="4"/>
          </reference>
        </references>
      </pivotArea>
    </format>
    <format dxfId="141">
      <pivotArea dataOnly="0" labelOnly="1" fieldPosition="0">
        <references count="3">
          <reference field="0" count="1">
            <x v="74"/>
          </reference>
          <reference field="1" count="1" selected="0">
            <x v="228"/>
          </reference>
          <reference field="31" count="1" selected="0">
            <x v="4"/>
          </reference>
        </references>
      </pivotArea>
    </format>
    <format dxfId="140">
      <pivotArea dataOnly="0" labelOnly="1" fieldPosition="0">
        <references count="3">
          <reference field="0" count="1">
            <x v="846"/>
          </reference>
          <reference field="1" count="1" selected="0">
            <x v="229"/>
          </reference>
          <reference field="31" count="1" selected="0">
            <x v="4"/>
          </reference>
        </references>
      </pivotArea>
    </format>
    <format dxfId="139">
      <pivotArea dataOnly="0" labelOnly="1" fieldPosition="0">
        <references count="3">
          <reference field="0" count="1">
            <x v="510"/>
          </reference>
          <reference field="1" count="1" selected="0">
            <x v="232"/>
          </reference>
          <reference field="31" count="1" selected="0">
            <x v="4"/>
          </reference>
        </references>
      </pivotArea>
    </format>
    <format dxfId="138">
      <pivotArea dataOnly="0" labelOnly="1" fieldPosition="0">
        <references count="3">
          <reference field="0" count="2">
            <x v="196"/>
            <x v="866"/>
          </reference>
          <reference field="1" count="1" selected="0">
            <x v="234"/>
          </reference>
          <reference field="31" count="1" selected="0">
            <x v="4"/>
          </reference>
        </references>
      </pivotArea>
    </format>
    <format dxfId="137">
      <pivotArea dataOnly="0" labelOnly="1" fieldPosition="0">
        <references count="3">
          <reference field="0" count="3">
            <x v="11"/>
            <x v="63"/>
            <x v="812"/>
          </reference>
          <reference field="1" count="1" selected="0">
            <x v="237"/>
          </reference>
          <reference field="31" count="1" selected="0">
            <x v="4"/>
          </reference>
        </references>
      </pivotArea>
    </format>
    <format dxfId="136">
      <pivotArea dataOnly="0" labelOnly="1" fieldPosition="0">
        <references count="3">
          <reference field="0" count="1">
            <x v="926"/>
          </reference>
          <reference field="1" count="1" selected="0">
            <x v="239"/>
          </reference>
          <reference field="31" count="1" selected="0">
            <x v="4"/>
          </reference>
        </references>
      </pivotArea>
    </format>
    <format dxfId="135">
      <pivotArea dataOnly="0" labelOnly="1" fieldPosition="0">
        <references count="3">
          <reference field="0" count="1">
            <x v="871"/>
          </reference>
          <reference field="1" count="1" selected="0">
            <x v="240"/>
          </reference>
          <reference field="31" count="1" selected="0">
            <x v="4"/>
          </reference>
        </references>
      </pivotArea>
    </format>
    <format dxfId="134">
      <pivotArea dataOnly="0" labelOnly="1" fieldPosition="0">
        <references count="3">
          <reference field="0" count="2">
            <x v="407"/>
            <x v="512"/>
          </reference>
          <reference field="1" count="1" selected="0">
            <x v="243"/>
          </reference>
          <reference field="31" count="1" selected="0">
            <x v="4"/>
          </reference>
        </references>
      </pivotArea>
    </format>
    <format dxfId="133">
      <pivotArea dataOnly="0" labelOnly="1" fieldPosition="0">
        <references count="3">
          <reference field="0" count="4">
            <x v="207"/>
            <x v="328"/>
            <x v="550"/>
            <x v="629"/>
          </reference>
          <reference field="1" count="1" selected="0">
            <x v="245"/>
          </reference>
          <reference field="31" count="1" selected="0">
            <x v="4"/>
          </reference>
        </references>
      </pivotArea>
    </format>
    <format dxfId="132">
      <pivotArea dataOnly="0" labelOnly="1" fieldPosition="0">
        <references count="3">
          <reference field="0" count="1">
            <x v="642"/>
          </reference>
          <reference field="1" count="1" selected="0">
            <x v="247"/>
          </reference>
          <reference field="31" count="1" selected="0">
            <x v="4"/>
          </reference>
        </references>
      </pivotArea>
    </format>
    <format dxfId="131">
      <pivotArea dataOnly="0" labelOnly="1" fieldPosition="0">
        <references count="3">
          <reference field="0" count="1">
            <x v="438"/>
          </reference>
          <reference field="1" count="1" selected="0">
            <x v="248"/>
          </reference>
          <reference field="31" count="1" selected="0">
            <x v="4"/>
          </reference>
        </references>
      </pivotArea>
    </format>
    <format dxfId="130">
      <pivotArea dataOnly="0" labelOnly="1" fieldPosition="0">
        <references count="3">
          <reference field="0" count="1">
            <x v="701"/>
          </reference>
          <reference field="1" count="1" selected="0">
            <x v="251"/>
          </reference>
          <reference field="31" count="1" selected="0">
            <x v="4"/>
          </reference>
        </references>
      </pivotArea>
    </format>
    <format dxfId="129">
      <pivotArea dataOnly="0" labelOnly="1" fieldPosition="0">
        <references count="3">
          <reference field="0" count="1">
            <x v="756"/>
          </reference>
          <reference field="1" count="1" selected="0">
            <x v="252"/>
          </reference>
          <reference field="31" count="1" selected="0">
            <x v="4"/>
          </reference>
        </references>
      </pivotArea>
    </format>
    <format dxfId="128">
      <pivotArea dataOnly="0" labelOnly="1" fieldPosition="0">
        <references count="3">
          <reference field="0" count="2">
            <x v="520"/>
            <x v="751"/>
          </reference>
          <reference field="1" count="1" selected="0">
            <x v="253"/>
          </reference>
          <reference field="31" count="1" selected="0">
            <x v="4"/>
          </reference>
        </references>
      </pivotArea>
    </format>
    <format dxfId="127">
      <pivotArea dataOnly="0" labelOnly="1" fieldPosition="0">
        <references count="3">
          <reference field="0" count="1">
            <x v="820"/>
          </reference>
          <reference field="1" count="1" selected="0">
            <x v="254"/>
          </reference>
          <reference field="31" count="1" selected="0">
            <x v="4"/>
          </reference>
        </references>
      </pivotArea>
    </format>
    <format dxfId="126">
      <pivotArea dataOnly="0" labelOnly="1" fieldPosition="0">
        <references count="3">
          <reference field="0" count="1">
            <x v="740"/>
          </reference>
          <reference field="1" count="1" selected="0">
            <x v="257"/>
          </reference>
          <reference field="31" count="1" selected="0">
            <x v="4"/>
          </reference>
        </references>
      </pivotArea>
    </format>
    <format dxfId="125">
      <pivotArea dataOnly="0" labelOnly="1" fieldPosition="0">
        <references count="3">
          <reference field="0" count="1">
            <x v="663"/>
          </reference>
          <reference field="1" count="1" selected="0">
            <x v="261"/>
          </reference>
          <reference field="31" count="1" selected="0">
            <x v="4"/>
          </reference>
        </references>
      </pivotArea>
    </format>
    <format dxfId="124">
      <pivotArea dataOnly="0" labelOnly="1" fieldPosition="0">
        <references count="3">
          <reference field="0" count="2">
            <x v="252"/>
            <x v="540"/>
          </reference>
          <reference field="1" count="1" selected="0">
            <x v="265"/>
          </reference>
          <reference field="31" count="1" selected="0">
            <x v="4"/>
          </reference>
        </references>
      </pivotArea>
    </format>
    <format dxfId="123">
      <pivotArea dataOnly="0" labelOnly="1" fieldPosition="0">
        <references count="3">
          <reference field="0" count="1">
            <x v="303"/>
          </reference>
          <reference field="1" count="1" selected="0">
            <x v="269"/>
          </reference>
          <reference field="31" count="1" selected="0">
            <x v="4"/>
          </reference>
        </references>
      </pivotArea>
    </format>
    <format dxfId="122">
      <pivotArea dataOnly="0" labelOnly="1" fieldPosition="0">
        <references count="3">
          <reference field="0" count="1">
            <x v="366"/>
          </reference>
          <reference field="1" count="1" selected="0">
            <x v="272"/>
          </reference>
          <reference field="31" count="1" selected="0">
            <x v="4"/>
          </reference>
        </references>
      </pivotArea>
    </format>
    <format dxfId="121">
      <pivotArea dataOnly="0" labelOnly="1" fieldPosition="0">
        <references count="3">
          <reference field="0" count="1">
            <x v="689"/>
          </reference>
          <reference field="1" count="1" selected="0">
            <x v="275"/>
          </reference>
          <reference field="31" count="1" selected="0">
            <x v="4"/>
          </reference>
        </references>
      </pivotArea>
    </format>
    <format dxfId="120">
      <pivotArea dataOnly="0" labelOnly="1" fieldPosition="0">
        <references count="3">
          <reference field="0" count="4">
            <x v="25"/>
            <x v="115"/>
            <x v="271"/>
            <x v="994"/>
          </reference>
          <reference field="1" count="1" selected="0">
            <x v="276"/>
          </reference>
          <reference field="31" count="1" selected="0">
            <x v="4"/>
          </reference>
        </references>
      </pivotArea>
    </format>
    <format dxfId="119">
      <pivotArea dataOnly="0" labelOnly="1" fieldPosition="0">
        <references count="3">
          <reference field="0" count="1">
            <x v="523"/>
          </reference>
          <reference field="1" count="1" selected="0">
            <x v="278"/>
          </reference>
          <reference field="31" count="1" selected="0">
            <x v="4"/>
          </reference>
        </references>
      </pivotArea>
    </format>
    <format dxfId="118">
      <pivotArea dataOnly="0" labelOnly="1" fieldPosition="0">
        <references count="3">
          <reference field="0" count="1">
            <x v="444"/>
          </reference>
          <reference field="1" count="1" selected="0">
            <x v="279"/>
          </reference>
          <reference field="31" count="1" selected="0">
            <x v="4"/>
          </reference>
        </references>
      </pivotArea>
    </format>
    <format dxfId="117">
      <pivotArea dataOnly="0" labelOnly="1" fieldPosition="0">
        <references count="3">
          <reference field="0" count="1">
            <x v="191"/>
          </reference>
          <reference field="1" count="1" selected="0">
            <x v="281"/>
          </reference>
          <reference field="31" count="1" selected="0">
            <x v="4"/>
          </reference>
        </references>
      </pivotArea>
    </format>
    <format dxfId="116">
      <pivotArea dataOnly="0" labelOnly="1" fieldPosition="0">
        <references count="3">
          <reference field="0" count="1">
            <x v="811"/>
          </reference>
          <reference field="1" count="1" selected="0">
            <x v="282"/>
          </reference>
          <reference field="31" count="1" selected="0">
            <x v="4"/>
          </reference>
        </references>
      </pivotArea>
    </format>
    <format dxfId="115">
      <pivotArea dataOnly="0" labelOnly="1" fieldPosition="0">
        <references count="3">
          <reference field="0" count="1">
            <x v="59"/>
          </reference>
          <reference field="1" count="1" selected="0">
            <x v="283"/>
          </reference>
          <reference field="31" count="1" selected="0">
            <x v="4"/>
          </reference>
        </references>
      </pivotArea>
    </format>
    <format dxfId="114">
      <pivotArea dataOnly="0" labelOnly="1" fieldPosition="0">
        <references count="3">
          <reference field="0" count="1">
            <x v="296"/>
          </reference>
          <reference field="1" count="1" selected="0">
            <x v="285"/>
          </reference>
          <reference field="31" count="1" selected="0">
            <x v="4"/>
          </reference>
        </references>
      </pivotArea>
    </format>
    <format dxfId="113">
      <pivotArea dataOnly="0" labelOnly="1" fieldPosition="0">
        <references count="3">
          <reference field="0" count="1">
            <x v="767"/>
          </reference>
          <reference field="1" count="1" selected="0">
            <x v="286"/>
          </reference>
          <reference field="31" count="1" selected="0">
            <x v="4"/>
          </reference>
        </references>
      </pivotArea>
    </format>
    <format dxfId="112">
      <pivotArea dataOnly="0" labelOnly="1" fieldPosition="0">
        <references count="3">
          <reference field="0" count="1">
            <x v="314"/>
          </reference>
          <reference field="1" count="1" selected="0">
            <x v="289"/>
          </reference>
          <reference field="31" count="1" selected="0">
            <x v="4"/>
          </reference>
        </references>
      </pivotArea>
    </format>
    <format dxfId="111">
      <pivotArea dataOnly="0" labelOnly="1" fieldPosition="0">
        <references count="3">
          <reference field="0" count="1">
            <x v="2"/>
          </reference>
          <reference field="1" count="1" selected="0">
            <x v="292"/>
          </reference>
          <reference field="31" count="1" selected="0">
            <x v="4"/>
          </reference>
        </references>
      </pivotArea>
    </format>
    <format dxfId="110">
      <pivotArea dataOnly="0" labelOnly="1" fieldPosition="0">
        <references count="3">
          <reference field="0" count="1">
            <x v="402"/>
          </reference>
          <reference field="1" count="1" selected="0">
            <x v="293"/>
          </reference>
          <reference field="31" count="1" selected="0">
            <x v="4"/>
          </reference>
        </references>
      </pivotArea>
    </format>
    <format dxfId="109">
      <pivotArea dataOnly="0" labelOnly="1" fieldPosition="0">
        <references count="3">
          <reference field="0" count="1">
            <x v="548"/>
          </reference>
          <reference field="1" count="1" selected="0">
            <x v="296"/>
          </reference>
          <reference field="31" count="1" selected="0">
            <x v="4"/>
          </reference>
        </references>
      </pivotArea>
    </format>
    <format dxfId="108">
      <pivotArea dataOnly="0" labelOnly="1" fieldPosition="0">
        <references count="3">
          <reference field="0" count="3">
            <x v="394"/>
            <x v="525"/>
            <x v="904"/>
          </reference>
          <reference field="1" count="1" selected="0">
            <x v="298"/>
          </reference>
          <reference field="31" count="1" selected="0">
            <x v="4"/>
          </reference>
        </references>
      </pivotArea>
    </format>
    <format dxfId="107">
      <pivotArea dataOnly="0" labelOnly="1" fieldPosition="0">
        <references count="3">
          <reference field="0" count="1">
            <x v="848"/>
          </reference>
          <reference field="1" count="1" selected="0">
            <x v="300"/>
          </reference>
          <reference field="31" count="1" selected="0">
            <x v="4"/>
          </reference>
        </references>
      </pivotArea>
    </format>
    <format dxfId="106">
      <pivotArea dataOnly="0" labelOnly="1" fieldPosition="0">
        <references count="3">
          <reference field="0" count="1">
            <x v="244"/>
          </reference>
          <reference field="1" count="1" selected="0">
            <x v="301"/>
          </reference>
          <reference field="31" count="1" selected="0">
            <x v="4"/>
          </reference>
        </references>
      </pivotArea>
    </format>
    <format dxfId="105">
      <pivotArea dataOnly="0" labelOnly="1" fieldPosition="0">
        <references count="3">
          <reference field="0" count="1">
            <x v="86"/>
          </reference>
          <reference field="1" count="1" selected="0">
            <x v="302"/>
          </reference>
          <reference field="31" count="1" selected="0">
            <x v="4"/>
          </reference>
        </references>
      </pivotArea>
    </format>
    <format dxfId="104">
      <pivotArea dataOnly="0" labelOnly="1" fieldPosition="0">
        <references count="3">
          <reference field="0" count="1">
            <x v="251"/>
          </reference>
          <reference field="1" count="1" selected="0">
            <x v="305"/>
          </reference>
          <reference field="31" count="1" selected="0">
            <x v="4"/>
          </reference>
        </references>
      </pivotArea>
    </format>
    <format dxfId="103">
      <pivotArea dataOnly="0" labelOnly="1" fieldPosition="0">
        <references count="3">
          <reference field="0" count="1">
            <x v="421"/>
          </reference>
          <reference field="1" count="1" selected="0">
            <x v="309"/>
          </reference>
          <reference field="31" count="1" selected="0">
            <x v="4"/>
          </reference>
        </references>
      </pivotArea>
    </format>
    <format dxfId="102">
      <pivotArea dataOnly="0" labelOnly="1" fieldPosition="0">
        <references count="3">
          <reference field="0" count="1">
            <x v="80"/>
          </reference>
          <reference field="1" count="1" selected="0">
            <x v="314"/>
          </reference>
          <reference field="31" count="1" selected="0">
            <x v="4"/>
          </reference>
        </references>
      </pivotArea>
    </format>
    <format dxfId="101">
      <pivotArea dataOnly="0" labelOnly="1" fieldPosition="0">
        <references count="3">
          <reference field="0" count="2">
            <x v="733"/>
            <x v="948"/>
          </reference>
          <reference field="1" count="1" selected="0">
            <x v="316"/>
          </reference>
          <reference field="31" count="1" selected="0">
            <x v="4"/>
          </reference>
        </references>
      </pivotArea>
    </format>
    <format dxfId="100">
      <pivotArea dataOnly="0" labelOnly="1" fieldPosition="0">
        <references count="3">
          <reference field="0" count="1">
            <x v="378"/>
          </reference>
          <reference field="1" count="1" selected="0">
            <x v="321"/>
          </reference>
          <reference field="31" count="1" selected="0">
            <x v="4"/>
          </reference>
        </references>
      </pivotArea>
    </format>
    <format dxfId="99">
      <pivotArea dataOnly="0" labelOnly="1" fieldPosition="0">
        <references count="3">
          <reference field="0" count="2">
            <x v="229"/>
            <x v="521"/>
          </reference>
          <reference field="1" count="1" selected="0">
            <x v="322"/>
          </reference>
          <reference field="31" count="1" selected="0">
            <x v="4"/>
          </reference>
        </references>
      </pivotArea>
    </format>
    <format dxfId="98">
      <pivotArea dataOnly="0" labelOnly="1" fieldPosition="0">
        <references count="3">
          <reference field="0" count="1">
            <x v="197"/>
          </reference>
          <reference field="1" count="1" selected="0">
            <x v="324"/>
          </reference>
          <reference field="31" count="1" selected="0">
            <x v="4"/>
          </reference>
        </references>
      </pivotArea>
    </format>
    <format dxfId="97">
      <pivotArea dataOnly="0" labelOnly="1" fieldPosition="0">
        <references count="3">
          <reference field="0" count="1">
            <x v="312"/>
          </reference>
          <reference field="1" count="1" selected="0">
            <x v="325"/>
          </reference>
          <reference field="31" count="1" selected="0">
            <x v="4"/>
          </reference>
        </references>
      </pivotArea>
    </format>
    <format dxfId="96">
      <pivotArea dataOnly="0" labelOnly="1" fieldPosition="0">
        <references count="3">
          <reference field="0" count="1">
            <x v="315"/>
          </reference>
          <reference field="1" count="1" selected="0">
            <x v="326"/>
          </reference>
          <reference field="31" count="1" selected="0">
            <x v="4"/>
          </reference>
        </references>
      </pivotArea>
    </format>
    <format dxfId="95">
      <pivotArea dataOnly="0" labelOnly="1" fieldPosition="0">
        <references count="3">
          <reference field="0" count="1">
            <x v="177"/>
          </reference>
          <reference field="1" count="1" selected="0">
            <x v="329"/>
          </reference>
          <reference field="31" count="1" selected="0">
            <x v="4"/>
          </reference>
        </references>
      </pivotArea>
    </format>
    <format dxfId="94">
      <pivotArea dataOnly="0" labelOnly="1" fieldPosition="0">
        <references count="3">
          <reference field="0" count="1">
            <x v="527"/>
          </reference>
          <reference field="1" count="1" selected="0">
            <x v="330"/>
          </reference>
          <reference field="31" count="1" selected="0">
            <x v="4"/>
          </reference>
        </references>
      </pivotArea>
    </format>
    <format dxfId="93">
      <pivotArea dataOnly="0" labelOnly="1" fieldPosition="0">
        <references count="3">
          <reference field="0" count="2">
            <x v="30"/>
            <x v="507"/>
          </reference>
          <reference field="1" count="1" selected="0">
            <x v="335"/>
          </reference>
          <reference field="31" count="1" selected="0">
            <x v="4"/>
          </reference>
        </references>
      </pivotArea>
    </format>
    <format dxfId="92">
      <pivotArea dataOnly="0" labelOnly="1" fieldPosition="0">
        <references count="3">
          <reference field="0" count="1">
            <x v="57"/>
          </reference>
          <reference field="1" count="1" selected="0">
            <x v="337"/>
          </reference>
          <reference field="31" count="1" selected="0">
            <x v="4"/>
          </reference>
        </references>
      </pivotArea>
    </format>
    <format dxfId="91">
      <pivotArea dataOnly="0" labelOnly="1" outline="0" fieldPosition="0">
        <references count="1">
          <reference field="4294967294" count="2">
            <x v="0"/>
            <x v="1"/>
          </reference>
        </references>
      </pivotArea>
    </format>
  </formats>
  <chartFormats count="6">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3"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608C0C4-EE89-4FB2-B261-B0D1FD85BB5B}" name="Peak Watch Time Trend"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S12:T45" firstHeaderRow="1" firstDataRow="1" firstDataCol="1"/>
  <pivotFields count="33">
    <pivotField dataField="1" numFmtId="1" showAll="0"/>
    <pivotField showAll="0"/>
    <pivotField showAll="0"/>
    <pivotField showAll="0"/>
    <pivotField showAll="0"/>
    <pivotField showAll="0"/>
    <pivotField numFmtId="2" showAll="0"/>
    <pivotField showAll="0"/>
    <pivotField showAll="0"/>
    <pivotField numFmtId="166"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showAll="0"/>
    <pivotField showAll="0"/>
    <pivotField showAll="0"/>
    <pivotField numFmtId="167" showAll="0"/>
    <pivotField showAll="0"/>
    <pivotField showAll="0"/>
    <pivotField showAll="0"/>
    <pivotField axis="axisRow" showAll="0">
      <items count="5">
        <item x="3"/>
        <item x="1"/>
        <item x="0"/>
        <item x="2"/>
        <item t="default"/>
      </items>
    </pivotField>
  </pivotFields>
  <rowFields count="2">
    <field x="32"/>
    <field x="19"/>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dataFields count="1">
    <dataField name="Count of User_ID" fld="0" subtotal="count" baseField="25" baseItem="0"/>
  </dataFields>
  <formats count="10">
    <format dxfId="806">
      <pivotArea type="all" dataOnly="0" outline="0" fieldPosition="0"/>
    </format>
    <format dxfId="805">
      <pivotArea outline="0" collapsedLevelsAreSubtotals="1" fieldPosition="0"/>
    </format>
    <format dxfId="804">
      <pivotArea field="32" type="button" dataOnly="0" labelOnly="1" outline="0" axis="axisRow" fieldPosition="0"/>
    </format>
    <format dxfId="803">
      <pivotArea dataOnly="0" labelOnly="1" fieldPosition="0">
        <references count="1">
          <reference field="32" count="0"/>
        </references>
      </pivotArea>
    </format>
    <format dxfId="802">
      <pivotArea dataOnly="0" labelOnly="1" grandRow="1" outline="0" fieldPosition="0"/>
    </format>
    <format dxfId="801">
      <pivotArea dataOnly="0" labelOnly="1" fieldPosition="0">
        <references count="2">
          <reference field="19" count="0"/>
          <reference field="32" count="1" selected="0">
            <x v="0"/>
          </reference>
        </references>
      </pivotArea>
    </format>
    <format dxfId="800">
      <pivotArea dataOnly="0" labelOnly="1" fieldPosition="0">
        <references count="2">
          <reference field="19" count="0"/>
          <reference field="32" count="1" selected="0">
            <x v="1"/>
          </reference>
        </references>
      </pivotArea>
    </format>
    <format dxfId="799">
      <pivotArea dataOnly="0" labelOnly="1" fieldPosition="0">
        <references count="2">
          <reference field="19" count="0"/>
          <reference field="32" count="1" selected="0">
            <x v="2"/>
          </reference>
        </references>
      </pivotArea>
    </format>
    <format dxfId="798">
      <pivotArea dataOnly="0" labelOnly="1" fieldPosition="0">
        <references count="2">
          <reference field="19" count="0"/>
          <reference field="32" count="1" selected="0">
            <x v="3"/>
          </reference>
        </references>
      </pivotArea>
    </format>
    <format dxfId="797">
      <pivotArea dataOnly="0" labelOnly="1" outline="0" axis="axisValues" fieldPosition="0"/>
    </format>
  </formats>
  <chartFormats count="28">
    <chartFormat chart="19" format="55" series="1">
      <pivotArea type="data" outline="0" fieldPosition="0">
        <references count="1">
          <reference field="4294967294" count="1" selected="0">
            <x v="0"/>
          </reference>
        </references>
      </pivotArea>
    </chartFormat>
    <chartFormat chart="19" format="56">
      <pivotArea type="data" outline="0" fieldPosition="0">
        <references count="3">
          <reference field="4294967294" count="1" selected="0">
            <x v="0"/>
          </reference>
          <reference field="19" count="1" selected="0">
            <x v="0"/>
          </reference>
          <reference field="32" count="1" selected="0">
            <x v="0"/>
          </reference>
        </references>
      </pivotArea>
    </chartFormat>
    <chartFormat chart="19" format="57">
      <pivotArea type="data" outline="0" fieldPosition="0">
        <references count="3">
          <reference field="4294967294" count="1" selected="0">
            <x v="0"/>
          </reference>
          <reference field="19" count="1" selected="0">
            <x v="1"/>
          </reference>
          <reference field="32" count="1" selected="0">
            <x v="0"/>
          </reference>
        </references>
      </pivotArea>
    </chartFormat>
    <chartFormat chart="19" format="58">
      <pivotArea type="data" outline="0" fieldPosition="0">
        <references count="3">
          <reference field="4294967294" count="1" selected="0">
            <x v="0"/>
          </reference>
          <reference field="19" count="1" selected="0">
            <x v="2"/>
          </reference>
          <reference field="32" count="1" selected="0">
            <x v="0"/>
          </reference>
        </references>
      </pivotArea>
    </chartFormat>
    <chartFormat chart="19" format="59">
      <pivotArea type="data" outline="0" fieldPosition="0">
        <references count="3">
          <reference field="4294967294" count="1" selected="0">
            <x v="0"/>
          </reference>
          <reference field="19" count="1" selected="0">
            <x v="3"/>
          </reference>
          <reference field="32" count="1" selected="0">
            <x v="0"/>
          </reference>
        </references>
      </pivotArea>
    </chartFormat>
    <chartFormat chart="19" format="60">
      <pivotArea type="data" outline="0" fieldPosition="0">
        <references count="3">
          <reference field="4294967294" count="1" selected="0">
            <x v="0"/>
          </reference>
          <reference field="19" count="1" selected="0">
            <x v="4"/>
          </reference>
          <reference field="32" count="1" selected="0">
            <x v="0"/>
          </reference>
        </references>
      </pivotArea>
    </chartFormat>
    <chartFormat chart="19" format="61">
      <pivotArea type="data" outline="0" fieldPosition="0">
        <references count="3">
          <reference field="4294967294" count="1" selected="0">
            <x v="0"/>
          </reference>
          <reference field="19" count="1" selected="0">
            <x v="5"/>
          </reference>
          <reference field="32" count="1" selected="0">
            <x v="0"/>
          </reference>
        </references>
      </pivotArea>
    </chartFormat>
    <chartFormat chart="19" format="62">
      <pivotArea type="data" outline="0" fieldPosition="0">
        <references count="3">
          <reference field="4294967294" count="1" selected="0">
            <x v="0"/>
          </reference>
          <reference field="19" count="1" selected="0">
            <x v="6"/>
          </reference>
          <reference field="32" count="1" selected="0">
            <x v="0"/>
          </reference>
        </references>
      </pivotArea>
    </chartFormat>
    <chartFormat chart="19" format="63">
      <pivotArea type="data" outline="0" fieldPosition="0">
        <references count="3">
          <reference field="4294967294" count="1" selected="0">
            <x v="0"/>
          </reference>
          <reference field="19" count="1" selected="0">
            <x v="0"/>
          </reference>
          <reference field="32" count="1" selected="0">
            <x v="1"/>
          </reference>
        </references>
      </pivotArea>
    </chartFormat>
    <chartFormat chart="19" format="64">
      <pivotArea type="data" outline="0" fieldPosition="0">
        <references count="3">
          <reference field="4294967294" count="1" selected="0">
            <x v="0"/>
          </reference>
          <reference field="19" count="1" selected="0">
            <x v="1"/>
          </reference>
          <reference field="32" count="1" selected="0">
            <x v="1"/>
          </reference>
        </references>
      </pivotArea>
    </chartFormat>
    <chartFormat chart="19" format="65">
      <pivotArea type="data" outline="0" fieldPosition="0">
        <references count="3">
          <reference field="4294967294" count="1" selected="0">
            <x v="0"/>
          </reference>
          <reference field="19" count="1" selected="0">
            <x v="2"/>
          </reference>
          <reference field="32" count="1" selected="0">
            <x v="1"/>
          </reference>
        </references>
      </pivotArea>
    </chartFormat>
    <chartFormat chart="19" format="66">
      <pivotArea type="data" outline="0" fieldPosition="0">
        <references count="3">
          <reference field="4294967294" count="1" selected="0">
            <x v="0"/>
          </reference>
          <reference field="19" count="1" selected="0">
            <x v="3"/>
          </reference>
          <reference field="32" count="1" selected="0">
            <x v="1"/>
          </reference>
        </references>
      </pivotArea>
    </chartFormat>
    <chartFormat chart="19" format="67">
      <pivotArea type="data" outline="0" fieldPosition="0">
        <references count="3">
          <reference field="4294967294" count="1" selected="0">
            <x v="0"/>
          </reference>
          <reference field="19" count="1" selected="0">
            <x v="4"/>
          </reference>
          <reference field="32" count="1" selected="0">
            <x v="1"/>
          </reference>
        </references>
      </pivotArea>
    </chartFormat>
    <chartFormat chart="19" format="68">
      <pivotArea type="data" outline="0" fieldPosition="0">
        <references count="3">
          <reference field="4294967294" count="1" selected="0">
            <x v="0"/>
          </reference>
          <reference field="19" count="1" selected="0">
            <x v="5"/>
          </reference>
          <reference field="32" count="1" selected="0">
            <x v="1"/>
          </reference>
        </references>
      </pivotArea>
    </chartFormat>
    <chartFormat chart="19" format="69">
      <pivotArea type="data" outline="0" fieldPosition="0">
        <references count="3">
          <reference field="4294967294" count="1" selected="0">
            <x v="0"/>
          </reference>
          <reference field="19" count="1" selected="0">
            <x v="6"/>
          </reference>
          <reference field="32" count="1" selected="0">
            <x v="1"/>
          </reference>
        </references>
      </pivotArea>
    </chartFormat>
    <chartFormat chart="19" format="70">
      <pivotArea type="data" outline="0" fieldPosition="0">
        <references count="3">
          <reference field="4294967294" count="1" selected="0">
            <x v="0"/>
          </reference>
          <reference field="19" count="1" selected="0">
            <x v="0"/>
          </reference>
          <reference field="32" count="1" selected="0">
            <x v="2"/>
          </reference>
        </references>
      </pivotArea>
    </chartFormat>
    <chartFormat chart="19" format="71">
      <pivotArea type="data" outline="0" fieldPosition="0">
        <references count="3">
          <reference field="4294967294" count="1" selected="0">
            <x v="0"/>
          </reference>
          <reference field="19" count="1" selected="0">
            <x v="1"/>
          </reference>
          <reference field="32" count="1" selected="0">
            <x v="2"/>
          </reference>
        </references>
      </pivotArea>
    </chartFormat>
    <chartFormat chart="19" format="72">
      <pivotArea type="data" outline="0" fieldPosition="0">
        <references count="3">
          <reference field="4294967294" count="1" selected="0">
            <x v="0"/>
          </reference>
          <reference field="19" count="1" selected="0">
            <x v="2"/>
          </reference>
          <reference field="32" count="1" selected="0">
            <x v="2"/>
          </reference>
        </references>
      </pivotArea>
    </chartFormat>
    <chartFormat chart="19" format="73">
      <pivotArea type="data" outline="0" fieldPosition="0">
        <references count="3">
          <reference field="4294967294" count="1" selected="0">
            <x v="0"/>
          </reference>
          <reference field="19" count="1" selected="0">
            <x v="3"/>
          </reference>
          <reference field="32" count="1" selected="0">
            <x v="2"/>
          </reference>
        </references>
      </pivotArea>
    </chartFormat>
    <chartFormat chart="19" format="74">
      <pivotArea type="data" outline="0" fieldPosition="0">
        <references count="3">
          <reference field="4294967294" count="1" selected="0">
            <x v="0"/>
          </reference>
          <reference field="19" count="1" selected="0">
            <x v="4"/>
          </reference>
          <reference field="32" count="1" selected="0">
            <x v="2"/>
          </reference>
        </references>
      </pivotArea>
    </chartFormat>
    <chartFormat chart="19" format="75">
      <pivotArea type="data" outline="0" fieldPosition="0">
        <references count="3">
          <reference field="4294967294" count="1" selected="0">
            <x v="0"/>
          </reference>
          <reference field="19" count="1" selected="0">
            <x v="5"/>
          </reference>
          <reference field="32" count="1" selected="0">
            <x v="2"/>
          </reference>
        </references>
      </pivotArea>
    </chartFormat>
    <chartFormat chart="19" format="76">
      <pivotArea type="data" outline="0" fieldPosition="0">
        <references count="3">
          <reference field="4294967294" count="1" selected="0">
            <x v="0"/>
          </reference>
          <reference field="19" count="1" selected="0">
            <x v="0"/>
          </reference>
          <reference field="32" count="1" selected="0">
            <x v="3"/>
          </reference>
        </references>
      </pivotArea>
    </chartFormat>
    <chartFormat chart="19" format="77">
      <pivotArea type="data" outline="0" fieldPosition="0">
        <references count="3">
          <reference field="4294967294" count="1" selected="0">
            <x v="0"/>
          </reference>
          <reference field="19" count="1" selected="0">
            <x v="1"/>
          </reference>
          <reference field="32" count="1" selected="0">
            <x v="3"/>
          </reference>
        </references>
      </pivotArea>
    </chartFormat>
    <chartFormat chart="19" format="78">
      <pivotArea type="data" outline="0" fieldPosition="0">
        <references count="3">
          <reference field="4294967294" count="1" selected="0">
            <x v="0"/>
          </reference>
          <reference field="19" count="1" selected="0">
            <x v="2"/>
          </reference>
          <reference field="32" count="1" selected="0">
            <x v="3"/>
          </reference>
        </references>
      </pivotArea>
    </chartFormat>
    <chartFormat chart="19" format="79">
      <pivotArea type="data" outline="0" fieldPosition="0">
        <references count="3">
          <reference field="4294967294" count="1" selected="0">
            <x v="0"/>
          </reference>
          <reference field="19" count="1" selected="0">
            <x v="3"/>
          </reference>
          <reference field="32" count="1" selected="0">
            <x v="3"/>
          </reference>
        </references>
      </pivotArea>
    </chartFormat>
    <chartFormat chart="19" format="80">
      <pivotArea type="data" outline="0" fieldPosition="0">
        <references count="3">
          <reference field="4294967294" count="1" selected="0">
            <x v="0"/>
          </reference>
          <reference field="19" count="1" selected="0">
            <x v="4"/>
          </reference>
          <reference field="32" count="1" selected="0">
            <x v="3"/>
          </reference>
        </references>
      </pivotArea>
    </chartFormat>
    <chartFormat chart="19" format="81">
      <pivotArea type="data" outline="0" fieldPosition="0">
        <references count="3">
          <reference field="4294967294" count="1" selected="0">
            <x v="0"/>
          </reference>
          <reference field="19" count="1" selected="0">
            <x v="5"/>
          </reference>
          <reference field="32" count="1" selected="0">
            <x v="3"/>
          </reference>
        </references>
      </pivotArea>
    </chartFormat>
    <chartFormat chart="19" format="82">
      <pivotArea type="data" outline="0" fieldPosition="0">
        <references count="3">
          <reference field="4294967294" count="1" selected="0">
            <x v="0"/>
          </reference>
          <reference field="19" count="1" selected="0">
            <x v="6"/>
          </reference>
          <reference field="3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7112CA9-EE5C-4AD6-987F-E6686BBA29E2}" name="Pref. Payment Method"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B3:AG12" firstHeaderRow="1" firstDataRow="2" firstDataCol="1"/>
  <pivotFields count="33">
    <pivotField dataField="1" numFmtId="1" showAll="0"/>
    <pivotField showAll="0"/>
    <pivotField showAll="0"/>
    <pivotField showAll="0"/>
    <pivotField showAll="0"/>
    <pivotField showAll="0"/>
    <pivotField numFmtId="2" showAll="0"/>
    <pivotField showAll="0"/>
    <pivotField showAll="0"/>
    <pivotField numFmtId="166"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axis="axisCol" showAll="0">
      <items count="5">
        <item x="2"/>
        <item x="3"/>
        <item x="1"/>
        <item x="0"/>
        <item t="default"/>
      </items>
    </pivotField>
    <pivotField showAll="0"/>
    <pivotField showAll="0"/>
    <pivotField showAll="0"/>
    <pivotField showAll="0"/>
    <pivotField showAll="0"/>
    <pivotField showAll="0"/>
    <pivotField showAll="0"/>
    <pivotField numFmtId="167" showAll="0"/>
    <pivotField showAll="0"/>
    <pivotField showAll="0"/>
    <pivotField showAll="0"/>
    <pivotField showAll="0"/>
  </pivotFields>
  <rowFields count="1">
    <field x="19"/>
  </rowFields>
  <rowItems count="8">
    <i>
      <x/>
    </i>
    <i>
      <x v="1"/>
    </i>
    <i>
      <x v="2"/>
    </i>
    <i>
      <x v="3"/>
    </i>
    <i>
      <x v="4"/>
    </i>
    <i>
      <x v="5"/>
    </i>
    <i>
      <x v="6"/>
    </i>
    <i t="grand">
      <x/>
    </i>
  </rowItems>
  <colFields count="1">
    <field x="20"/>
  </colFields>
  <colItems count="5">
    <i>
      <x/>
    </i>
    <i>
      <x v="1"/>
    </i>
    <i>
      <x v="2"/>
    </i>
    <i>
      <x v="3"/>
    </i>
    <i t="grand">
      <x/>
    </i>
  </colItems>
  <dataFields count="1">
    <dataField name="Count of User_ID" fld="0" subtotal="count" baseField="14" baseItem="0"/>
  </dataFields>
  <formats count="10">
    <format dxfId="816">
      <pivotArea type="all" dataOnly="0" outline="0" fieldPosition="0"/>
    </format>
    <format dxfId="815">
      <pivotArea outline="0" collapsedLevelsAreSubtotals="1" fieldPosition="0"/>
    </format>
    <format dxfId="814">
      <pivotArea type="origin" dataOnly="0" labelOnly="1" outline="0" fieldPosition="0"/>
    </format>
    <format dxfId="813">
      <pivotArea field="20" type="button" dataOnly="0" labelOnly="1" outline="0" axis="axisCol" fieldPosition="0"/>
    </format>
    <format dxfId="812">
      <pivotArea type="topRight" dataOnly="0" labelOnly="1" outline="0" fieldPosition="0"/>
    </format>
    <format dxfId="811">
      <pivotArea field="19" type="button" dataOnly="0" labelOnly="1" outline="0" axis="axisRow" fieldPosition="0"/>
    </format>
    <format dxfId="810">
      <pivotArea dataOnly="0" labelOnly="1" fieldPosition="0">
        <references count="1">
          <reference field="19" count="0"/>
        </references>
      </pivotArea>
    </format>
    <format dxfId="809">
      <pivotArea dataOnly="0" labelOnly="1" grandRow="1" outline="0" fieldPosition="0"/>
    </format>
    <format dxfId="808">
      <pivotArea dataOnly="0" labelOnly="1" fieldPosition="0">
        <references count="1">
          <reference field="20" count="0"/>
        </references>
      </pivotArea>
    </format>
    <format dxfId="807">
      <pivotArea dataOnly="0" labelOnly="1" grandCol="1" outline="0" fieldPosition="0"/>
    </format>
  </formats>
  <conditionalFormats count="1">
    <conditionalFormat priority="8">
      <pivotAreas count="1">
        <pivotArea type="data" collapsedLevelsAreSubtotals="1" fieldPosition="0">
          <references count="3">
            <reference field="4294967294" count="1" selected="0">
              <x v="0"/>
            </reference>
            <reference field="19" count="7">
              <x v="0"/>
              <x v="1"/>
              <x v="2"/>
              <x v="3"/>
              <x v="4"/>
              <x v="5"/>
              <x v="6"/>
            </reference>
            <reference field="20" count="4" selected="0">
              <x v="0"/>
              <x v="1"/>
              <x v="2"/>
              <x v="3"/>
            </reference>
          </references>
        </pivotArea>
      </pivotAreas>
    </conditionalFormat>
  </conditionalFormats>
  <chartFormats count="34">
    <chartFormat chart="34" format="0" series="1">
      <pivotArea type="data" outline="0" fieldPosition="0">
        <references count="2">
          <reference field="4294967294" count="1" selected="0">
            <x v="0"/>
          </reference>
          <reference field="20" count="1" selected="0">
            <x v="0"/>
          </reference>
        </references>
      </pivotArea>
    </chartFormat>
    <chartFormat chart="34" format="1" series="1">
      <pivotArea type="data" outline="0" fieldPosition="0">
        <references count="2">
          <reference field="4294967294" count="1" selected="0">
            <x v="0"/>
          </reference>
          <reference field="20" count="1" selected="0">
            <x v="1"/>
          </reference>
        </references>
      </pivotArea>
    </chartFormat>
    <chartFormat chart="34" format="2" series="1">
      <pivotArea type="data" outline="0" fieldPosition="0">
        <references count="2">
          <reference field="4294967294" count="1" selected="0">
            <x v="0"/>
          </reference>
          <reference field="20" count="1" selected="0">
            <x v="2"/>
          </reference>
        </references>
      </pivotArea>
    </chartFormat>
    <chartFormat chart="34" format="3" series="1">
      <pivotArea type="data" outline="0" fieldPosition="0">
        <references count="2">
          <reference field="4294967294" count="1" selected="0">
            <x v="0"/>
          </reference>
          <reference field="20" count="1" selected="0">
            <x v="3"/>
          </reference>
        </references>
      </pivotArea>
    </chartFormat>
    <chartFormat chart="34" format="4">
      <pivotArea type="data" outline="0" fieldPosition="0">
        <references count="3">
          <reference field="4294967294" count="1" selected="0">
            <x v="0"/>
          </reference>
          <reference field="19" count="1" selected="0">
            <x v="1"/>
          </reference>
          <reference field="20" count="1" selected="0">
            <x v="3"/>
          </reference>
        </references>
      </pivotArea>
    </chartFormat>
    <chartFormat chart="34" format="5">
      <pivotArea type="data" outline="0" fieldPosition="0">
        <references count="3">
          <reference field="4294967294" count="1" selected="0">
            <x v="0"/>
          </reference>
          <reference field="19" count="1" selected="0">
            <x v="0"/>
          </reference>
          <reference field="20" count="1" selected="0">
            <x v="3"/>
          </reference>
        </references>
      </pivotArea>
    </chartFormat>
    <chartFormat chart="34" format="6">
      <pivotArea type="data" outline="0" fieldPosition="0">
        <references count="3">
          <reference field="4294967294" count="1" selected="0">
            <x v="0"/>
          </reference>
          <reference field="19" count="1" selected="0">
            <x v="2"/>
          </reference>
          <reference field="20" count="1" selected="0">
            <x v="3"/>
          </reference>
        </references>
      </pivotArea>
    </chartFormat>
    <chartFormat chart="34" format="7">
      <pivotArea type="data" outline="0" fieldPosition="0">
        <references count="3">
          <reference field="4294967294" count="1" selected="0">
            <x v="0"/>
          </reference>
          <reference field="19" count="1" selected="0">
            <x v="0"/>
          </reference>
          <reference field="20" count="1" selected="0">
            <x v="2"/>
          </reference>
        </references>
      </pivotArea>
    </chartFormat>
    <chartFormat chart="34" format="8">
      <pivotArea type="data" outline="0" fieldPosition="0">
        <references count="3">
          <reference field="4294967294" count="1" selected="0">
            <x v="0"/>
          </reference>
          <reference field="19" count="1" selected="0">
            <x v="1"/>
          </reference>
          <reference field="20" count="1" selected="0">
            <x v="0"/>
          </reference>
        </references>
      </pivotArea>
    </chartFormat>
    <chartFormat chart="34" format="9">
      <pivotArea type="data" outline="0" fieldPosition="0">
        <references count="3">
          <reference field="4294967294" count="1" selected="0">
            <x v="0"/>
          </reference>
          <reference field="19" count="1" selected="0">
            <x v="1"/>
          </reference>
          <reference field="20" count="1" selected="0">
            <x v="2"/>
          </reference>
        </references>
      </pivotArea>
    </chartFormat>
    <chartFormat chart="34" format="10">
      <pivotArea type="data" outline="0" fieldPosition="0">
        <references count="3">
          <reference field="4294967294" count="1" selected="0">
            <x v="0"/>
          </reference>
          <reference field="19" count="1" selected="0">
            <x v="2"/>
          </reference>
          <reference field="20" count="1" selected="0">
            <x v="2"/>
          </reference>
        </references>
      </pivotArea>
    </chartFormat>
    <chartFormat chart="34" format="11">
      <pivotArea type="data" outline="0" fieldPosition="0">
        <references count="3">
          <reference field="4294967294" count="1" selected="0">
            <x v="0"/>
          </reference>
          <reference field="19" count="1" selected="0">
            <x v="3"/>
          </reference>
          <reference field="20" count="1" selected="0">
            <x v="0"/>
          </reference>
        </references>
      </pivotArea>
    </chartFormat>
    <chartFormat chart="34" format="12">
      <pivotArea type="data" outline="0" fieldPosition="0">
        <references count="3">
          <reference field="4294967294" count="1" selected="0">
            <x v="0"/>
          </reference>
          <reference field="19" count="1" selected="0">
            <x v="3"/>
          </reference>
          <reference field="20" count="1" selected="0">
            <x v="1"/>
          </reference>
        </references>
      </pivotArea>
    </chartFormat>
    <chartFormat chart="34" format="13">
      <pivotArea type="data" outline="0" fieldPosition="0">
        <references count="3">
          <reference field="4294967294" count="1" selected="0">
            <x v="0"/>
          </reference>
          <reference field="19" count="1" selected="0">
            <x v="3"/>
          </reference>
          <reference field="20" count="1" selected="0">
            <x v="3"/>
          </reference>
        </references>
      </pivotArea>
    </chartFormat>
    <chartFormat chart="34" format="14">
      <pivotArea type="data" outline="0" fieldPosition="0">
        <references count="3">
          <reference field="4294967294" count="1" selected="0">
            <x v="0"/>
          </reference>
          <reference field="19" count="1" selected="0">
            <x v="3"/>
          </reference>
          <reference field="20" count="1" selected="0">
            <x v="2"/>
          </reference>
        </references>
      </pivotArea>
    </chartFormat>
    <chartFormat chart="34" format="15">
      <pivotArea type="data" outline="0" fieldPosition="0">
        <references count="3">
          <reference field="4294967294" count="1" selected="0">
            <x v="0"/>
          </reference>
          <reference field="19" count="1" selected="0">
            <x v="4"/>
          </reference>
          <reference field="20" count="1" selected="0">
            <x v="0"/>
          </reference>
        </references>
      </pivotArea>
    </chartFormat>
    <chartFormat chart="34" format="16">
      <pivotArea type="data" outline="0" fieldPosition="0">
        <references count="3">
          <reference field="4294967294" count="1" selected="0">
            <x v="0"/>
          </reference>
          <reference field="19" count="1" selected="0">
            <x v="2"/>
          </reference>
          <reference field="20" count="1" selected="0">
            <x v="0"/>
          </reference>
        </references>
      </pivotArea>
    </chartFormat>
    <chartFormat chart="34" format="17">
      <pivotArea type="data" outline="0" fieldPosition="0">
        <references count="3">
          <reference field="4294967294" count="1" selected="0">
            <x v="0"/>
          </reference>
          <reference field="19" count="1" selected="0">
            <x v="0"/>
          </reference>
          <reference field="20" count="1" selected="0">
            <x v="0"/>
          </reference>
        </references>
      </pivotArea>
    </chartFormat>
    <chartFormat chart="34" format="18">
      <pivotArea type="data" outline="0" fieldPosition="0">
        <references count="3">
          <reference field="4294967294" count="1" selected="0">
            <x v="0"/>
          </reference>
          <reference field="19" count="1" selected="0">
            <x v="5"/>
          </reference>
          <reference field="20" count="1" selected="0">
            <x v="0"/>
          </reference>
        </references>
      </pivotArea>
    </chartFormat>
    <chartFormat chart="34" format="19">
      <pivotArea type="data" outline="0" fieldPosition="0">
        <references count="3">
          <reference field="4294967294" count="1" selected="0">
            <x v="0"/>
          </reference>
          <reference field="19" count="1" selected="0">
            <x v="6"/>
          </reference>
          <reference field="20" count="1" selected="0">
            <x v="0"/>
          </reference>
        </references>
      </pivotArea>
    </chartFormat>
    <chartFormat chart="45" format="34" series="1">
      <pivotArea type="data" outline="0" fieldPosition="0">
        <references count="2">
          <reference field="4294967294" count="1" selected="0">
            <x v="0"/>
          </reference>
          <reference field="20" count="1" selected="0">
            <x v="0"/>
          </reference>
        </references>
      </pivotArea>
    </chartFormat>
    <chartFormat chart="45" format="35">
      <pivotArea type="data" outline="0" fieldPosition="0">
        <references count="3">
          <reference field="4294967294" count="1" selected="0">
            <x v="0"/>
          </reference>
          <reference field="19" count="1" selected="0">
            <x v="0"/>
          </reference>
          <reference field="20" count="1" selected="0">
            <x v="0"/>
          </reference>
        </references>
      </pivotArea>
    </chartFormat>
    <chartFormat chart="45" format="36">
      <pivotArea type="data" outline="0" fieldPosition="0">
        <references count="3">
          <reference field="4294967294" count="1" selected="0">
            <x v="0"/>
          </reference>
          <reference field="19" count="1" selected="0">
            <x v="1"/>
          </reference>
          <reference field="20" count="1" selected="0">
            <x v="0"/>
          </reference>
        </references>
      </pivotArea>
    </chartFormat>
    <chartFormat chart="45" format="37">
      <pivotArea type="data" outline="0" fieldPosition="0">
        <references count="3">
          <reference field="4294967294" count="1" selected="0">
            <x v="0"/>
          </reference>
          <reference field="19" count="1" selected="0">
            <x v="2"/>
          </reference>
          <reference field="20" count="1" selected="0">
            <x v="0"/>
          </reference>
        </references>
      </pivotArea>
    </chartFormat>
    <chartFormat chart="45" format="38">
      <pivotArea type="data" outline="0" fieldPosition="0">
        <references count="3">
          <reference field="4294967294" count="1" selected="0">
            <x v="0"/>
          </reference>
          <reference field="19" count="1" selected="0">
            <x v="3"/>
          </reference>
          <reference field="20" count="1" selected="0">
            <x v="0"/>
          </reference>
        </references>
      </pivotArea>
    </chartFormat>
    <chartFormat chart="45" format="39">
      <pivotArea type="data" outline="0" fieldPosition="0">
        <references count="3">
          <reference field="4294967294" count="1" selected="0">
            <x v="0"/>
          </reference>
          <reference field="19" count="1" selected="0">
            <x v="4"/>
          </reference>
          <reference field="20" count="1" selected="0">
            <x v="0"/>
          </reference>
        </references>
      </pivotArea>
    </chartFormat>
    <chartFormat chart="45" format="40">
      <pivotArea type="data" outline="0" fieldPosition="0">
        <references count="3">
          <reference field="4294967294" count="1" selected="0">
            <x v="0"/>
          </reference>
          <reference field="19" count="1" selected="0">
            <x v="5"/>
          </reference>
          <reference field="20" count="1" selected="0">
            <x v="0"/>
          </reference>
        </references>
      </pivotArea>
    </chartFormat>
    <chartFormat chart="45" format="41">
      <pivotArea type="data" outline="0" fieldPosition="0">
        <references count="3">
          <reference field="4294967294" count="1" selected="0">
            <x v="0"/>
          </reference>
          <reference field="19" count="1" selected="0">
            <x v="6"/>
          </reference>
          <reference field="20" count="1" selected="0">
            <x v="0"/>
          </reference>
        </references>
      </pivotArea>
    </chartFormat>
    <chartFormat chart="45" format="42" series="1">
      <pivotArea type="data" outline="0" fieldPosition="0">
        <references count="2">
          <reference field="4294967294" count="1" selected="0">
            <x v="0"/>
          </reference>
          <reference field="20" count="1" selected="0">
            <x v="1"/>
          </reference>
        </references>
      </pivotArea>
    </chartFormat>
    <chartFormat chart="45" format="43">
      <pivotArea type="data" outline="0" fieldPosition="0">
        <references count="3">
          <reference field="4294967294" count="1" selected="0">
            <x v="0"/>
          </reference>
          <reference field="19" count="1" selected="0">
            <x v="3"/>
          </reference>
          <reference field="20" count="1" selected="0">
            <x v="1"/>
          </reference>
        </references>
      </pivotArea>
    </chartFormat>
    <chartFormat chart="45" format="44" series="1">
      <pivotArea type="data" outline="0" fieldPosition="0">
        <references count="2">
          <reference field="4294967294" count="1" selected="0">
            <x v="0"/>
          </reference>
          <reference field="20" count="1" selected="0">
            <x v="2"/>
          </reference>
        </references>
      </pivotArea>
    </chartFormat>
    <chartFormat chart="45" format="45">
      <pivotArea type="data" outline="0" fieldPosition="0">
        <references count="3">
          <reference field="4294967294" count="1" selected="0">
            <x v="0"/>
          </reference>
          <reference field="19" count="1" selected="0">
            <x v="0"/>
          </reference>
          <reference field="20" count="1" selected="0">
            <x v="2"/>
          </reference>
        </references>
      </pivotArea>
    </chartFormat>
    <chartFormat chart="45" format="46" series="1">
      <pivotArea type="data" outline="0" fieldPosition="0">
        <references count="2">
          <reference field="4294967294" count="1" selected="0">
            <x v="0"/>
          </reference>
          <reference field="20" count="1" selected="0">
            <x v="3"/>
          </reference>
        </references>
      </pivotArea>
    </chartFormat>
    <chartFormat chart="45" format="47">
      <pivotArea type="data" outline="0" fieldPosition="0">
        <references count="3">
          <reference field="4294967294" count="1" selected="0">
            <x v="0"/>
          </reference>
          <reference field="19"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46BA06E-7DF1-4366-9AC5-D2D435A72929}" name="MV. AND SER. 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4">
  <location ref="H3:J9" firstHeaderRow="0" firstDataRow="1" firstDataCol="1"/>
  <pivotFields count="33">
    <pivotField numFmtId="1" showAll="0"/>
    <pivotField showAll="0"/>
    <pivotField showAll="0"/>
    <pivotField showAll="0"/>
    <pivotField showAll="0"/>
    <pivotField showAll="0"/>
    <pivotField numFmtId="2" showAll="0"/>
    <pivotField showAll="0"/>
    <pivotField showAll="0"/>
    <pivotField numFmtId="166"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numFmtId="167" showAll="0"/>
    <pivotField showAll="0"/>
    <pivotField showAll="0"/>
    <pivotField axis="axisRow" showAll="0">
      <items count="6">
        <item x="2"/>
        <item x="1"/>
        <item x="0"/>
        <item x="3"/>
        <item x="4"/>
        <item t="default"/>
      </items>
    </pivotField>
    <pivotField showAll="0"/>
  </pivotFields>
  <rowFields count="1">
    <field x="31"/>
  </rowFields>
  <rowItems count="6">
    <i>
      <x/>
    </i>
    <i>
      <x v="1"/>
    </i>
    <i>
      <x v="2"/>
    </i>
    <i>
      <x v="3"/>
    </i>
    <i>
      <x v="4"/>
    </i>
    <i t="grand">
      <x/>
    </i>
  </rowItems>
  <colFields count="1">
    <field x="-2"/>
  </colFields>
  <colItems count="2">
    <i>
      <x/>
    </i>
    <i i="1">
      <x v="1"/>
    </i>
  </colItems>
  <dataFields count="2">
    <dataField name="Sum of Total_Movies_Watched" fld="16" baseField="0" baseItem="0"/>
    <dataField name="Sum of Total_Series_Watched" fld="17" baseField="0" baseItem="0"/>
  </dataFields>
  <formats count="6">
    <format dxfId="822">
      <pivotArea type="all" dataOnly="0" outline="0" fieldPosition="0"/>
    </format>
    <format dxfId="821">
      <pivotArea outline="0" collapsedLevelsAreSubtotals="1" fieldPosition="0"/>
    </format>
    <format dxfId="820">
      <pivotArea field="31" type="button" dataOnly="0" labelOnly="1" outline="0" axis="axisRow" fieldPosition="0"/>
    </format>
    <format dxfId="819">
      <pivotArea dataOnly="0" labelOnly="1" fieldPosition="0">
        <references count="1">
          <reference field="31" count="0"/>
        </references>
      </pivotArea>
    </format>
    <format dxfId="818">
      <pivotArea dataOnly="0" labelOnly="1" grandRow="1" outline="0" fieldPosition="0"/>
    </format>
    <format dxfId="817">
      <pivotArea dataOnly="0" labelOnly="1" outline="0" fieldPosition="0">
        <references count="1">
          <reference field="4294967294" count="2">
            <x v="0"/>
            <x v="1"/>
          </reference>
        </references>
      </pivotArea>
    </format>
  </formats>
  <chartFormats count="8">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20"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1"/>
          </reference>
        </references>
      </pivotArea>
    </chartFormat>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F9A0483-F4C6-439B-AFFD-DC5AFDA9F231}" name="S&amp;R Pla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C7" firstHeaderRow="0" firstDataRow="1" firstDataCol="1"/>
  <pivotFields count="33">
    <pivotField dataField="1" numFmtId="1" showAll="0"/>
    <pivotField showAll="0"/>
    <pivotField showAll="0"/>
    <pivotField showAll="0"/>
    <pivotField showAll="0"/>
    <pivotField showAll="0"/>
    <pivotField numFmtId="2" showAll="0"/>
    <pivotField showAll="0"/>
    <pivotField showAll="0"/>
    <pivotField axis="axisRow" dataField="1" numFmtId="166" showAll="0">
      <items count="4">
        <item x="0"/>
        <item x="1"/>
        <item x="2"/>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showAll="0"/>
    <pivotField showAll="0"/>
    <pivotField showAll="0"/>
  </pivotFields>
  <rowFields count="1">
    <field x="9"/>
  </rowFields>
  <rowItems count="4">
    <i>
      <x/>
    </i>
    <i>
      <x v="1"/>
    </i>
    <i>
      <x v="2"/>
    </i>
    <i t="grand">
      <x/>
    </i>
  </rowItems>
  <colFields count="1">
    <field x="-2"/>
  </colFields>
  <colItems count="2">
    <i>
      <x/>
    </i>
    <i i="1">
      <x v="1"/>
    </i>
  </colItems>
  <dataFields count="2">
    <dataField name="Count of User_ID" fld="0" subtotal="count" baseField="4" baseItem="0"/>
    <dataField name="Sum of Monthly_Price" fld="9" baseField="4" baseItem="0" numFmtId="168"/>
  </dataFields>
  <formats count="6">
    <format dxfId="828">
      <pivotArea type="all" dataOnly="0" outline="0" fieldPosition="0"/>
    </format>
    <format dxfId="827">
      <pivotArea outline="0" collapsedLevelsAreSubtotals="1" fieldPosition="0"/>
    </format>
    <format dxfId="826">
      <pivotArea field="9" type="button" dataOnly="0" labelOnly="1" outline="0" axis="axisRow" fieldPosition="0"/>
    </format>
    <format dxfId="825">
      <pivotArea dataOnly="0" labelOnly="1" fieldPosition="0">
        <references count="1">
          <reference field="9" count="0"/>
        </references>
      </pivotArea>
    </format>
    <format dxfId="824">
      <pivotArea dataOnly="0" labelOnly="1" grandRow="1" outline="0" fieldPosition="0"/>
    </format>
    <format dxfId="823">
      <pivotArea dataOnly="0" labelOnly="1" outline="0" fieldPosition="0">
        <references count="1">
          <reference field="4294967294" count="2">
            <x v="0"/>
            <x v="1"/>
          </reference>
        </references>
      </pivotArea>
    </format>
  </formats>
  <chartFormats count="2">
    <chartFormat chart="25" format="5"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976DB9A-F01B-49A5-BFD4-C2AC5A687578}" name="Device Usage Trend"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O12:Q55" firstHeaderRow="0" firstDataRow="1" firstDataCol="1"/>
  <pivotFields count="33">
    <pivotField dataField="1" numFmtId="1" showAll="0"/>
    <pivotField showAll="0"/>
    <pivotField showAll="0"/>
    <pivotField showAll="0"/>
    <pivotField showAll="0"/>
    <pivotField showAll="0"/>
    <pivotField numFmtId="2" showAll="0"/>
    <pivotField showAll="0"/>
    <pivotField showAll="0"/>
    <pivotField numFmtId="166" showAll="0"/>
    <pivotField showAll="0"/>
    <pivotField showAll="0"/>
    <pivotField showAll="0"/>
    <pivotField dataField="1"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showAll="0"/>
    <pivotField showAll="0"/>
    <pivotField showAll="0"/>
    <pivotField numFmtId="167" showAll="0"/>
    <pivotField showAll="0"/>
    <pivotField axis="axisRow" showAll="0">
      <items count="6">
        <item x="1"/>
        <item x="3"/>
        <item x="2"/>
        <item x="0"/>
        <item x="4"/>
        <item t="default"/>
      </items>
    </pivotField>
    <pivotField showAll="0"/>
    <pivotField showAll="0"/>
  </pivotFields>
  <rowFields count="2">
    <field x="19"/>
    <field x="30"/>
  </rowFields>
  <rowItems count="43">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r="1">
      <x v="4"/>
    </i>
    <i t="grand">
      <x/>
    </i>
  </rowItems>
  <colFields count="1">
    <field x="-2"/>
  </colFields>
  <colItems count="2">
    <i>
      <x/>
    </i>
    <i i="1">
      <x v="1"/>
    </i>
  </colItems>
  <dataFields count="2">
    <dataField name="Count of User_ID" fld="0" subtotal="count" baseField="23" baseItem="0"/>
    <dataField name="Average of Active_Devices" fld="13" subtotal="average" baseField="23" baseItem="0" numFmtId="2"/>
  </dataFields>
  <formats count="13">
    <format dxfId="841">
      <pivotArea type="all" dataOnly="0" outline="0" fieldPosition="0"/>
    </format>
    <format dxfId="840">
      <pivotArea outline="0" collapsedLevelsAreSubtotals="1" fieldPosition="0"/>
    </format>
    <format dxfId="839">
      <pivotArea field="19" type="button" dataOnly="0" labelOnly="1" outline="0" axis="axisRow" fieldPosition="0"/>
    </format>
    <format dxfId="838">
      <pivotArea dataOnly="0" labelOnly="1" fieldPosition="0">
        <references count="1">
          <reference field="19" count="0"/>
        </references>
      </pivotArea>
    </format>
    <format dxfId="837">
      <pivotArea dataOnly="0" labelOnly="1" grandRow="1" outline="0" fieldPosition="0"/>
    </format>
    <format dxfId="836">
      <pivotArea dataOnly="0" labelOnly="1" fieldPosition="0">
        <references count="2">
          <reference field="19" count="1" selected="0">
            <x v="0"/>
          </reference>
          <reference field="30" count="0"/>
        </references>
      </pivotArea>
    </format>
    <format dxfId="835">
      <pivotArea dataOnly="0" labelOnly="1" fieldPosition="0">
        <references count="2">
          <reference field="19" count="1" selected="0">
            <x v="1"/>
          </reference>
          <reference field="30" count="0"/>
        </references>
      </pivotArea>
    </format>
    <format dxfId="834">
      <pivotArea dataOnly="0" labelOnly="1" fieldPosition="0">
        <references count="2">
          <reference field="19" count="1" selected="0">
            <x v="2"/>
          </reference>
          <reference field="30" count="0"/>
        </references>
      </pivotArea>
    </format>
    <format dxfId="833">
      <pivotArea dataOnly="0" labelOnly="1" fieldPosition="0">
        <references count="2">
          <reference field="19" count="1" selected="0">
            <x v="3"/>
          </reference>
          <reference field="30" count="0"/>
        </references>
      </pivotArea>
    </format>
    <format dxfId="832">
      <pivotArea dataOnly="0" labelOnly="1" fieldPosition="0">
        <references count="2">
          <reference field="19" count="1" selected="0">
            <x v="4"/>
          </reference>
          <reference field="30" count="0"/>
        </references>
      </pivotArea>
    </format>
    <format dxfId="831">
      <pivotArea dataOnly="0" labelOnly="1" fieldPosition="0">
        <references count="2">
          <reference field="19" count="1" selected="0">
            <x v="5"/>
          </reference>
          <reference field="30" count="0"/>
        </references>
      </pivotArea>
    </format>
    <format dxfId="830">
      <pivotArea dataOnly="0" labelOnly="1" fieldPosition="0">
        <references count="2">
          <reference field="19" count="1" selected="0">
            <x v="6"/>
          </reference>
          <reference field="30" count="0"/>
        </references>
      </pivotArea>
    </format>
    <format dxfId="829">
      <pivotArea dataOnly="0" labelOnly="1" outline="0" fieldPosition="0">
        <references count="1">
          <reference field="4294967294" count="2">
            <x v="0"/>
            <x v="1"/>
          </reference>
        </references>
      </pivotArea>
    </format>
  </formats>
  <chartFormats count="2">
    <chartFormat chart="39" format="4" series="1">
      <pivotArea type="data" outline="0" fieldPosition="0">
        <references count="1">
          <reference field="4294967294" count="1" selected="0">
            <x v="0"/>
          </reference>
        </references>
      </pivotArea>
    </chartFormat>
    <chartFormat chart="3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B80DA0E-EF0F-4C7A-AC25-E7832DF0AF0F}" name="Frequency of Logi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Y49:Z74" firstHeaderRow="1" firstDataRow="1" firstDataCol="1"/>
  <pivotFields count="33">
    <pivotField dataField="1" numFmtId="1" showAll="0"/>
    <pivotField showAll="0"/>
    <pivotField showAll="0"/>
    <pivotField showAll="0"/>
    <pivotField showAll="0"/>
    <pivotField showAll="0"/>
    <pivotField numFmtId="2" showAll="0"/>
    <pivotField showAll="0"/>
    <pivotField axis="axisRow" showAll="0">
      <items count="4">
        <item x="0"/>
        <item x="1"/>
        <item x="2"/>
        <item t="default"/>
      </items>
    </pivotField>
    <pivotField numFmtId="166"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showAll="0"/>
    <pivotField showAll="0"/>
    <pivotField showAll="0">
      <items count="2">
        <item x="0"/>
        <item t="default"/>
      </items>
    </pivotField>
    <pivotField numFmtId="167" showAll="0"/>
    <pivotField showAll="0"/>
    <pivotField showAll="0"/>
    <pivotField showAll="0"/>
    <pivotField showAll="0"/>
  </pivotFields>
  <rowFields count="2">
    <field x="8"/>
    <field x="19"/>
  </rowFields>
  <rowItems count="25">
    <i>
      <x/>
    </i>
    <i r="1">
      <x/>
    </i>
    <i r="1">
      <x v="1"/>
    </i>
    <i r="1">
      <x v="2"/>
    </i>
    <i r="1">
      <x v="3"/>
    </i>
    <i r="1">
      <x v="4"/>
    </i>
    <i r="1">
      <x v="5"/>
    </i>
    <i r="1">
      <x v="6"/>
    </i>
    <i>
      <x v="1"/>
    </i>
    <i r="1">
      <x/>
    </i>
    <i r="1">
      <x v="1"/>
    </i>
    <i r="1">
      <x v="2"/>
    </i>
    <i r="1">
      <x v="3"/>
    </i>
    <i r="1">
      <x v="4"/>
    </i>
    <i r="1">
      <x v="5"/>
    </i>
    <i r="1">
      <x v="6"/>
    </i>
    <i>
      <x v="2"/>
    </i>
    <i r="1">
      <x/>
    </i>
    <i r="1">
      <x v="1"/>
    </i>
    <i r="1">
      <x v="2"/>
    </i>
    <i r="1">
      <x v="3"/>
    </i>
    <i r="1">
      <x v="4"/>
    </i>
    <i r="1">
      <x v="5"/>
    </i>
    <i r="1">
      <x v="6"/>
    </i>
    <i t="grand">
      <x/>
    </i>
  </rowItems>
  <colItems count="1">
    <i/>
  </colItems>
  <dataFields count="1">
    <dataField name="Count of User_ID" fld="0" subtotal="count" baseField="21" baseItem="0"/>
  </dataFields>
  <formats count="9">
    <format dxfId="850">
      <pivotArea type="all" dataOnly="0" outline="0" fieldPosition="0"/>
    </format>
    <format dxfId="849">
      <pivotArea outline="0" collapsedLevelsAreSubtotals="1" fieldPosition="0"/>
    </format>
    <format dxfId="848">
      <pivotArea field="8" type="button" dataOnly="0" labelOnly="1" outline="0" axis="axisRow" fieldPosition="0"/>
    </format>
    <format dxfId="847">
      <pivotArea dataOnly="0" labelOnly="1" fieldPosition="0">
        <references count="1">
          <reference field="8" count="0"/>
        </references>
      </pivotArea>
    </format>
    <format dxfId="846">
      <pivotArea dataOnly="0" labelOnly="1" grandRow="1" outline="0" fieldPosition="0"/>
    </format>
    <format dxfId="845">
      <pivotArea dataOnly="0" labelOnly="1" fieldPosition="0">
        <references count="2">
          <reference field="8" count="1" selected="0">
            <x v="0"/>
          </reference>
          <reference field="19" count="0"/>
        </references>
      </pivotArea>
    </format>
    <format dxfId="844">
      <pivotArea dataOnly="0" labelOnly="1" fieldPosition="0">
        <references count="2">
          <reference field="8" count="1" selected="0">
            <x v="1"/>
          </reference>
          <reference field="19" count="0"/>
        </references>
      </pivotArea>
    </format>
    <format dxfId="843">
      <pivotArea dataOnly="0" labelOnly="1" fieldPosition="0">
        <references count="2">
          <reference field="8" count="1" selected="0">
            <x v="2"/>
          </reference>
          <reference field="19" count="0"/>
        </references>
      </pivotArea>
    </format>
    <format dxfId="842">
      <pivotArea dataOnly="0" labelOnly="1" outline="0" axis="axisValues" fieldPosition="0"/>
    </format>
  </formats>
  <chartFormats count="3">
    <chartFormat chart="28" format="0"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907371B-A3E7-48BD-89B7-D7442C3B661A}" name="IMPACT OF RC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L3:M12" firstHeaderRow="1" firstDataRow="1" firstDataCol="1"/>
  <pivotFields count="33">
    <pivotField numFmtId="1" showAll="0"/>
    <pivotField showAll="0"/>
    <pivotField showAll="0"/>
    <pivotField showAll="0"/>
    <pivotField showAll="0"/>
    <pivotField showAll="0"/>
    <pivotField numFmtId="2" showAll="0"/>
    <pivotField showAll="0"/>
    <pivotField showAll="0"/>
    <pivotField numFmtId="166"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1"/>
        <item x="0"/>
        <item t="default"/>
      </items>
    </pivotField>
    <pivotField showAll="0"/>
    <pivotField showAll="0"/>
    <pivotField showAll="0"/>
    <pivotField axis="axisRow" showAll="0">
      <items count="2">
        <item x="0"/>
        <item t="default"/>
      </items>
    </pivotField>
    <pivotField numFmtId="167" showAll="0"/>
    <pivotField showAll="0"/>
    <pivotField showAll="0"/>
    <pivotField showAll="0">
      <items count="6">
        <item x="2"/>
        <item x="1"/>
        <item x="0"/>
        <item x="3"/>
        <item x="4"/>
        <item t="default"/>
      </items>
    </pivotField>
    <pivotField showAll="0"/>
  </pivotFields>
  <rowFields count="2">
    <field x="23"/>
    <field x="27"/>
  </rowFields>
  <rowItems count="9">
    <i>
      <x/>
    </i>
    <i r="1">
      <x/>
    </i>
    <i>
      <x v="1"/>
    </i>
    <i r="1">
      <x/>
    </i>
    <i>
      <x v="2"/>
    </i>
    <i r="1">
      <x/>
    </i>
    <i>
      <x v="3"/>
    </i>
    <i r="1">
      <x/>
    </i>
    <i t="grand">
      <x/>
    </i>
  </rowItems>
  <colItems count="1">
    <i/>
  </colItems>
  <dataFields count="1">
    <dataField name="Average of Watch_Hours" fld="11" subtotal="average" baseField="18" baseItem="0" numFmtId="2"/>
  </dataFields>
  <formats count="10">
    <format dxfId="860">
      <pivotArea type="all" dataOnly="0" outline="0" fieldPosition="0"/>
    </format>
    <format dxfId="859">
      <pivotArea outline="0" collapsedLevelsAreSubtotals="1" fieldPosition="0"/>
    </format>
    <format dxfId="858">
      <pivotArea field="23" type="button" dataOnly="0" labelOnly="1" outline="0" axis="axisRow" fieldPosition="0"/>
    </format>
    <format dxfId="857">
      <pivotArea dataOnly="0" labelOnly="1" fieldPosition="0">
        <references count="1">
          <reference field="23" count="0"/>
        </references>
      </pivotArea>
    </format>
    <format dxfId="856">
      <pivotArea dataOnly="0" labelOnly="1" grandRow="1" outline="0" fieldPosition="0"/>
    </format>
    <format dxfId="855">
      <pivotArea dataOnly="0" labelOnly="1" fieldPosition="0">
        <references count="2">
          <reference field="23" count="1" selected="0">
            <x v="0"/>
          </reference>
          <reference field="27" count="0"/>
        </references>
      </pivotArea>
    </format>
    <format dxfId="854">
      <pivotArea dataOnly="0" labelOnly="1" fieldPosition="0">
        <references count="2">
          <reference field="23" count="1" selected="0">
            <x v="1"/>
          </reference>
          <reference field="27" count="0"/>
        </references>
      </pivotArea>
    </format>
    <format dxfId="853">
      <pivotArea dataOnly="0" labelOnly="1" fieldPosition="0">
        <references count="2">
          <reference field="23" count="1" selected="0">
            <x v="2"/>
          </reference>
          <reference field="27" count="0"/>
        </references>
      </pivotArea>
    </format>
    <format dxfId="852">
      <pivotArea dataOnly="0" labelOnly="1" fieldPosition="0">
        <references count="2">
          <reference field="23" count="1" selected="0">
            <x v="3"/>
          </reference>
          <reference field="27" count="0"/>
        </references>
      </pivotArea>
    </format>
    <format dxfId="851">
      <pivotArea dataOnly="0" labelOnly="1" outline="0" axis="axisValues" fieldPosition="0"/>
    </format>
  </formats>
  <chartFormats count="1">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_Price" xr10:uid="{3D4F8BAC-C09F-41D2-A42C-4E7C5B97638F}" sourceName="Monthly_Price">
  <pivotTables>
    <pivotTable tabId="8" name="S&amp;R Plan"/>
    <pivotTable tabId="8" name="Users by Price Tier"/>
  </pivotTables>
  <data>
    <tabular pivotCacheId="178002795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500F2A78-F4AE-420A-B329-2EFA5DFFAA0A}" sourceName="Age_Group">
  <pivotTables>
    <pivotTable tabId="8" name="AVG. WH 1"/>
    <pivotTable tabId="8" name="AVG. WH 2"/>
    <pivotTable tabId="8" name="IMPACT OF RCE"/>
    <pivotTable tabId="8" name="MV. AND SER. 1"/>
  </pivotTables>
  <data>
    <tabular pivotCacheId="1780027957">
      <items count="5">
        <i x="2" s="1"/>
        <i x="1" s="1"/>
        <i x="0"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 xr10:uid="{7EB9A2F1-B1AB-4CE5-A382-5E832C9A4EDA}" sourceName="Favorite_Genre">
  <pivotTables>
    <pivotTable tabId="8" name="Pref. Genre Type"/>
  </pivotTables>
  <data>
    <tabular pivotCacheId="1780027957">
      <items count="7">
        <i x="0" s="1"/>
        <i x="5" s="1"/>
        <i x="3" s="1"/>
        <i x="1" s="1"/>
        <i x="4" s="1"/>
        <i x="6"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A3C2228-025B-410E-85A7-4CA7C0CAF7B6}" sourceName="Country">
  <pivotTables>
    <pivotTable tabId="8" name="Device Usage Trend"/>
    <pivotTable tabId="8" name="Peak Watch Time Trend"/>
  </pivotTables>
  <data>
    <tabular pivotCacheId="1780027957">
      <items count="7">
        <i x="4" s="1"/>
        <i x="1" s="1"/>
        <i x="6" s="1"/>
        <i x="5"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0E20DF2C-CFA5-4F18-BA2C-29E956B22DF9}" sourceName="Country">
  <pivotTables>
    <pivotTable tabId="8" name="Pref. Payment Method"/>
    <pivotTable tabId="8" name="Sub. Trend by Country"/>
  </pivotTables>
  <data>
    <tabular pivotCacheId="1780027957">
      <items count="7">
        <i x="4" s="1"/>
        <i x="1" s="1"/>
        <i x="6" s="1"/>
        <i x="5" s="1"/>
        <i x="3"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_Preference" xr10:uid="{2BF98E2A-47CC-4F8A-A650-AA39D4538E4B}" sourceName="Language_Preference">
  <pivotTables>
    <pivotTable tabId="8" name="Language Prefrence and Engagement"/>
  </pivotTables>
  <data>
    <tabular pivotCacheId="1780027957">
      <items count="6">
        <i x="4" s="1"/>
        <i x="5" s="1"/>
        <i x="1" s="1"/>
        <i x="0" s="1"/>
        <i x="2"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_of_Loyalty" xr10:uid="{1F81A88A-1369-4CA8-B46C-2F5DFCFE6B7D}" sourceName="Bucket of Loyalty">
  <pivotTables>
    <pivotTable tabId="8" name="Loyalty Points"/>
  </pivotTables>
  <data>
    <tabular pivotCacheId="1780027957">
      <items count="5">
        <i x="2" s="1"/>
        <i x="1" s="1"/>
        <i x="0"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1902644F-A4FA-47F7-A599-47371F251F3B}" sourceName="Country">
  <pivotTables>
    <pivotTable tabId="8" name="Download Adoption"/>
    <pivotTable tabId="8" name="Frequency of Login"/>
  </pivotTables>
  <data>
    <tabular pivotCacheId="1780027957">
      <items count="7">
        <i x="4" s="1"/>
        <i x="1" s="1"/>
        <i x="6" s="1"/>
        <i x="5"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ly_Price" xr10:uid="{BFB577AB-EA4F-4F86-8F4F-9BD26624257B}" cache="Slicer_Monthly_Price" caption="Monthly_Price" rowHeight="247650"/>
  <slicer name="Age_Group" xr10:uid="{DFD73563-E3B0-4576-9FF3-51456593DCD2}" cache="Slicer_Age_Group" caption="Age_Group" rowHeight="247650"/>
  <slicer name="Favorite_Genre" xr10:uid="{9FC77865-1409-40EB-BBD1-6E5ED7849526}" cache="Slicer_Favorite_Genre" caption="Favorite_Genre" rowHeight="247650"/>
  <slicer name="Country" xr10:uid="{2D04BFD6-F014-468F-A78A-530C1A992F10}" cache="Slicer_Country" caption="Country" rowHeight="247650"/>
  <slicer name="Country 1" xr10:uid="{A4B222E9-343C-469B-817F-36752F2C649A}" cache="Slicer_Country1" caption="Country" rowHeight="247650"/>
  <slicer name="Language_Preference" xr10:uid="{5A8845F9-5209-48D5-9966-3A722900FCA9}" cache="Slicer_Language_Preference" caption="Language_Preference" rowHeight="247650"/>
  <slicer name="Bucket of Loyalty" xr10:uid="{36513C14-805D-44CE-B846-DDB89E6F7CB0}" cache="Slicer_Bucket_of_Loyalty" caption="Bucket of Loyalty" rowHeight="247650"/>
  <slicer name="Country 2" xr10:uid="{4DD1CD40-F3AC-4BBA-A51E-09E1F6A2903C}" cache="Slicer_Country2" caption="Country"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70B847-E3F0-4CDF-942B-F4A76E97E373}" name="DATA" displayName="DATA" ref="A1:AG1001" totalsRowShown="0" headerRowDxfId="895" dataDxfId="894">
  <autoFilter ref="A1:AG1001" xr:uid="{C078B671-8150-4796-97E7-C55C1C9F61E5}"/>
  <tableColumns count="33">
    <tableColumn id="1" xr3:uid="{3F63226D-DDB3-47EB-881F-70A608144776}" name="User_ID" dataDxfId="893"/>
    <tableColumn id="2" xr3:uid="{8D81BAFC-FFEB-4950-B5EB-ABEF07B955D9}" name="User_Name" dataDxfId="892"/>
    <tableColumn id="3" xr3:uid="{33542416-21EA-4BCB-8553-B210BD5720A2}" name="Join_Date" dataDxfId="891"/>
    <tableColumn id="4" xr3:uid="{E832E073-A694-4C34-A529-8932BA031DA3}" name="Last_Login" dataDxfId="890"/>
    <tableColumn id="32" xr3:uid="{9310AA76-F17B-47F8-B64B-4BB6F488AC4E}" name="Join Month" dataDxfId="889">
      <calculatedColumnFormula>TEXT(DATA[[#This Row],[Join_Date]],"mm-yyyy")</calculatedColumnFormula>
    </tableColumn>
    <tableColumn id="40" xr3:uid="{E7031BF7-0CE9-4A63-B9C6-04890D330B40}" name="Assume_date" dataDxfId="888"/>
    <tableColumn id="41" xr3:uid="{42E437DA-D5B8-441D-B81B-CECA45E84B92}" name="Difference_from _assume" dataDxfId="887">
      <calculatedColumnFormula>$F$2-DATA[[#This Row],[Last_Login]]</calculatedColumnFormula>
    </tableColumn>
    <tableColumn id="42" xr3:uid="{A6F53FA1-C407-482B-98F7-A62DC6FB8E48}" name="Frequency of Login" dataDxfId="886">
      <calculatedColumnFormula array="1">_xlfn.IFS(DATA[[#This Row],[Difference_from _assume]]&lt;=10,"0-17",DATA[[#This Row],[Difference_from _assume]]&lt;=34,"17-34",DATA[[#This Row],[Difference_from _assume]]&lt;=51,"34-51",DATA[[#This Row],[Difference_from _assume]]&lt;=119,"51-119",DATA[[#This Row],[Difference_from _assume]]&lt;=354,"119-357")</calculatedColumnFormula>
    </tableColumn>
    <tableColumn id="43" xr3:uid="{9A80BEC9-0DFA-47A9-AC39-F795CAB14037}" name="Status of Login" dataDxfId="885">
      <calculatedColumnFormula array="1">_xlfn.IFS(DATA[[#This Row],[Difference_from _assume]]&lt;=35,"Active",DATA[[#This Row],[Difference_from _assume]]&lt;=110,"Inactive",DATA[[#This Row],[Difference_from _assume]]&lt;=360,"Dormant")</calculatedColumnFormula>
    </tableColumn>
    <tableColumn id="5" xr3:uid="{D8F028E8-EB8B-47BE-BA4A-8474EC9A45D8}" name="Monthly_Price" dataDxfId="884"/>
    <tableColumn id="28" xr3:uid="{3782094D-F267-4D08-9B89-9DB408E217E7}" name="Price Tier" dataDxfId="883">
      <calculatedColumnFormula array="1">_xlfn.IFS(DATA[[#This Row],[Monthly_Price]]&lt;=7.99,"Low",J2&lt;=11.99,"Mid",J2&lt;=15.99,"High")</calculatedColumnFormula>
    </tableColumn>
    <tableColumn id="6" xr3:uid="{087B70F9-B79B-4DA0-99E3-6C196C1E1AA0}" name="Watch_Hours" dataDxfId="882"/>
    <tableColumn id="7" xr3:uid="{8FF2EDB3-7519-4654-BF56-310D8A4D3A5B}" name="Favorite_Genre" dataDxfId="881"/>
    <tableColumn id="8" xr3:uid="{93CDF621-89AE-496C-B6AF-610C3B878F1D}" name="Active_Devices" dataDxfId="880"/>
    <tableColumn id="9" xr3:uid="{42E1C598-A5E7-4FB1-BFB2-BBEFD96D89B1}" name="Profile_Count" dataDxfId="879"/>
    <tableColumn id="10" xr3:uid="{7833BAF5-BD66-40DD-9EDA-A9D9C66E8593}" name="Parental_Controls" dataDxfId="878"/>
    <tableColumn id="11" xr3:uid="{00D6E4A4-D459-43CF-AB5A-D346EE8BB241}" name="Total_Movies_Watched" dataDxfId="877"/>
    <tableColumn id="12" xr3:uid="{11EBA5FE-46E1-4A46-8348-1F3CD0C01EDA}" name="Total_Series_Watched" dataDxfId="876" dataCellStyle="Comma"/>
    <tableColumn id="26" xr3:uid="{47CA913E-83BE-40C2-BCBF-33D983E2D187}" name="Total Watched" dataDxfId="875" dataCellStyle="Comma">
      <calculatedColumnFormula>DATA[[#This Row],[Total_Movies_Watched]]+DATA[[#This Row],[Total_Series_Watched]]</calculatedColumnFormula>
    </tableColumn>
    <tableColumn id="13" xr3:uid="{FD1ADA31-E855-483B-84A2-AA06428BAC0A}" name="Country" dataDxfId="874"/>
    <tableColumn id="14" xr3:uid="{D98C0D79-BC4E-43FC-947F-4CC09A638172}" name="Payment_Method" dataDxfId="873"/>
    <tableColumn id="15" xr3:uid="{F7A5FFF8-A90C-479E-9A98-23BAD760818F}" name="Language_Preference" dataDxfId="872"/>
    <tableColumn id="16" xr3:uid="{195F83E7-54D8-465F-A567-8BB77E11D47C}" name="Recommended_Content_Count" dataDxfId="871"/>
    <tableColumn id="24" xr3:uid="{FB3EFED9-5209-4E17-9CE7-23B3357C2C31}" name="Impact of Recommended Content" dataDxfId="870">
      <calculatedColumnFormula array="1">_xlfn.IFS(DATA[[#This Row],[Recommended_Content_Count]]&lt;=25,"0-25",W2&lt;=50,"25-50",W2&lt;=75,"50-75",W2&lt;=100,"75-100")</calculatedColumnFormula>
    </tableColumn>
    <tableColumn id="17" xr3:uid="{95192CBF-C5E1-423D-8C3B-6F813FB782D3}" name="Average_Rating_Given" dataDxfId="869"/>
    <tableColumn id="18" xr3:uid="{87EF96BB-701B-4EF3-96D0-08710804FD65}" name="Has_Downloaded_Content" dataDxfId="868"/>
    <tableColumn id="27" xr3:uid="{B21CED16-E7BC-4858-B29E-5CCBA096A281}" name="Ys or No" dataDxfId="867">
      <calculatedColumnFormula array="1">_xlfn.IFS(DATA[[#This Row],[Has_Downloaded_Content]]=FALSE,"No",Z2=TRUE,"Yes")</calculatedColumnFormula>
    </tableColumn>
    <tableColumn id="19" xr3:uid="{DA845074-98B1-43C3-BA2D-918F0ADCFA2F}" name="Membership_Status" dataDxfId="866"/>
    <tableColumn id="20" xr3:uid="{EF643AA3-29E3-4281-AA70-48517954D711}" name="Loyalty_Points" dataDxfId="865" dataCellStyle="Comma"/>
    <tableColumn id="25" xr3:uid="{47815B2A-627D-4BA4-BC72-36A3E6A213C7}" name="Bucket of Loyalty" dataDxfId="864" dataCellStyle="Comma">
      <calculatedColumnFormula array="1">_xlfn.IFS(DATA[[#This Row],[Loyalty_Points]]&lt;=1000,"0-1000",AC2&lt;=2000,"1000-2000",AC2&lt;=3000,"2000-3000",AC2&lt;=4000,"3000-4000",AC2&lt;=4999,"4000-5000")</calculatedColumnFormula>
    </tableColumn>
    <tableColumn id="21" xr3:uid="{5E5F5C92-802A-488A-A053-72510D7F2DA6}" name="First_Device_Used" dataDxfId="863"/>
    <tableColumn id="22" xr3:uid="{1BC354F7-06D6-4204-8437-47855526BFAD}" name="Age_Group" dataDxfId="862"/>
    <tableColumn id="23" xr3:uid="{9BDAA689-FA05-4E6C-BADA-0A9E9D743FC7}" name="Primary_Watch_Time" dataDxfId="861"/>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8B671-8150-4796-97E7-C55C1C9F61E5}">
  <sheetPr codeName="Sheet1"/>
  <dimension ref="A1:AR1979"/>
  <sheetViews>
    <sheetView showRowColHeaders="0" zoomScale="115" zoomScaleNormal="115" workbookViewId="0">
      <pane ySplit="1" topLeftCell="A2" activePane="bottomLeft" state="frozen"/>
      <selection activeCell="Q1" sqref="Q1"/>
      <selection pane="bottomLeft" activeCell="A2" sqref="A2"/>
    </sheetView>
  </sheetViews>
  <sheetFormatPr defaultRowHeight="14.4" x14ac:dyDescent="0.3"/>
  <cols>
    <col min="1" max="1" width="11.77734375" style="14" bestFit="1" customWidth="1"/>
    <col min="2" max="2" width="15" bestFit="1" customWidth="1"/>
    <col min="3" max="3" width="13.33203125" style="5" bestFit="1" customWidth="1"/>
    <col min="4" max="4" width="14" style="5" bestFit="1" customWidth="1"/>
    <col min="5" max="5" width="14" style="31" customWidth="1"/>
    <col min="6" max="9" width="14.77734375" style="31" customWidth="1"/>
    <col min="10" max="10" width="17.109375" style="17" bestFit="1" customWidth="1"/>
    <col min="11" max="11" width="17.109375" style="17" customWidth="1"/>
    <col min="12" max="12" width="16.44140625" bestFit="1" customWidth="1"/>
    <col min="13" max="14" width="18.109375" bestFit="1" customWidth="1"/>
    <col min="15" max="15" width="16.5546875" bestFit="1" customWidth="1"/>
    <col min="16" max="16" width="20.33203125" bestFit="1" customWidth="1"/>
    <col min="17" max="17" width="24.5546875" bestFit="1" customWidth="1"/>
    <col min="18" max="18" width="24" style="11" bestFit="1" customWidth="1"/>
    <col min="19" max="19" width="24" style="11" customWidth="1"/>
    <col min="20" max="20" width="11.88671875" bestFit="1" customWidth="1"/>
    <col min="21" max="21" width="19.88671875" bestFit="1" customWidth="1"/>
    <col min="22" max="22" width="23.109375" bestFit="1" customWidth="1"/>
    <col min="23" max="23" width="31.6640625" bestFit="1" customWidth="1"/>
    <col min="24" max="24" width="31.6640625" customWidth="1"/>
    <col min="25" max="25" width="23.77734375" bestFit="1" customWidth="1"/>
    <col min="26" max="26" width="27.44140625" bestFit="1" customWidth="1"/>
    <col min="27" max="27" width="27.44140625" customWidth="1"/>
    <col min="28" max="28" width="22.21875" bestFit="1" customWidth="1"/>
    <col min="29" max="29" width="17.33203125" style="8" bestFit="1" customWidth="1"/>
    <col min="30" max="30" width="17.33203125" style="8" customWidth="1"/>
    <col min="31" max="31" width="20.77734375" bestFit="1" customWidth="1"/>
    <col min="32" max="32" width="14.33203125" bestFit="1" customWidth="1"/>
    <col min="33" max="33" width="23.21875" bestFit="1" customWidth="1"/>
    <col min="39" max="39" width="9.6640625" bestFit="1" customWidth="1"/>
    <col min="43" max="44" width="9.6640625" bestFit="1" customWidth="1"/>
  </cols>
  <sheetData>
    <row r="1" spans="1:44" x14ac:dyDescent="0.3">
      <c r="A1" s="12" t="s">
        <v>0</v>
      </c>
      <c r="B1" s="3" t="s">
        <v>1</v>
      </c>
      <c r="C1" s="4" t="s">
        <v>2</v>
      </c>
      <c r="D1" s="4" t="s">
        <v>3</v>
      </c>
      <c r="E1" s="30" t="s">
        <v>765</v>
      </c>
      <c r="F1" s="31" t="s">
        <v>791</v>
      </c>
      <c r="G1" s="31" t="s">
        <v>792</v>
      </c>
      <c r="H1" s="31" t="s">
        <v>793</v>
      </c>
      <c r="I1" s="31" t="s">
        <v>794</v>
      </c>
      <c r="J1" s="15" t="s">
        <v>4</v>
      </c>
      <c r="K1" s="15" t="s">
        <v>744</v>
      </c>
      <c r="L1" s="3" t="s">
        <v>5</v>
      </c>
      <c r="M1" s="3" t="s">
        <v>6</v>
      </c>
      <c r="N1" s="3" t="s">
        <v>7</v>
      </c>
      <c r="O1" s="3" t="s">
        <v>8</v>
      </c>
      <c r="P1" s="3" t="s">
        <v>9</v>
      </c>
      <c r="Q1" s="3" t="s">
        <v>10</v>
      </c>
      <c r="R1" s="9" t="s">
        <v>11</v>
      </c>
      <c r="S1" s="9" t="s">
        <v>748</v>
      </c>
      <c r="T1" s="3" t="s">
        <v>12</v>
      </c>
      <c r="U1" s="3" t="s">
        <v>13</v>
      </c>
      <c r="V1" s="3" t="s">
        <v>14</v>
      </c>
      <c r="W1" s="3" t="s">
        <v>15</v>
      </c>
      <c r="X1" s="3" t="s">
        <v>749</v>
      </c>
      <c r="Y1" s="3" t="s">
        <v>16</v>
      </c>
      <c r="Z1" s="3" t="s">
        <v>17</v>
      </c>
      <c r="AA1" s="3" t="s">
        <v>762</v>
      </c>
      <c r="AB1" s="3" t="s">
        <v>18</v>
      </c>
      <c r="AC1" s="6" t="s">
        <v>19</v>
      </c>
      <c r="AD1" s="6" t="s">
        <v>756</v>
      </c>
      <c r="AE1" s="3" t="s">
        <v>20</v>
      </c>
      <c r="AF1" s="3" t="s">
        <v>21</v>
      </c>
      <c r="AG1" s="3" t="s">
        <v>22</v>
      </c>
    </row>
    <row r="2" spans="1:44" x14ac:dyDescent="0.3">
      <c r="A2" s="13">
        <v>2518</v>
      </c>
      <c r="B2" s="1" t="s">
        <v>23</v>
      </c>
      <c r="C2" s="2" t="s">
        <v>24</v>
      </c>
      <c r="D2" s="2" t="s">
        <v>25</v>
      </c>
      <c r="E2" s="29" t="str">
        <f>TEXT(DATA[[#This Row],[Join_Date]],"mm-yyyy")</f>
        <v>05-2023</v>
      </c>
      <c r="F2" s="5">
        <v>45657</v>
      </c>
      <c r="G2" s="31">
        <f>$F$2-DATA[[#This Row],[Last_Login]]</f>
        <v>18</v>
      </c>
      <c r="H2" s="31" t="str" cm="1">
        <f t="array" ref="H2">_xlfn.IFS(DATA[[#This Row],[Difference_from _assume]]&lt;=10,"0-17",DATA[[#This Row],[Difference_from _assume]]&lt;=34,"17-34",DATA[[#This Row],[Difference_from _assume]]&lt;=51,"34-51",DATA[[#This Row],[Difference_from _assume]]&lt;=119,"51-119",DATA[[#This Row],[Difference_from _assume]]&lt;=354,"119-357")</f>
        <v>17-34</v>
      </c>
      <c r="I2" s="31" t="str" cm="1">
        <f t="array" ref="I2">_xlfn.IFS(DATA[[#This Row],[Difference_from _assume]]&lt;=35,"Active",DATA[[#This Row],[Difference_from _assume]]&lt;=110,"Inactive",DATA[[#This Row],[Difference_from _assume]]&lt;=360,"Dormant")</f>
        <v>Active</v>
      </c>
      <c r="J2" s="16">
        <v>7.99</v>
      </c>
      <c r="K2" s="16" t="str" cm="1">
        <f t="array" ref="K2">_xlfn.IFS(DATA[[#This Row],[Monthly_Price]]&lt;=7.99,"Low",J2&lt;=11.99,"Mid",J2&lt;=15.99,"High")</f>
        <v>Low</v>
      </c>
      <c r="L2" s="1">
        <v>49</v>
      </c>
      <c r="M2" s="1" t="s">
        <v>26</v>
      </c>
      <c r="N2" s="1">
        <v>3</v>
      </c>
      <c r="O2" s="1">
        <v>6</v>
      </c>
      <c r="P2" s="1" t="b">
        <v>1</v>
      </c>
      <c r="Q2" s="1">
        <v>641</v>
      </c>
      <c r="R2" s="10">
        <v>117</v>
      </c>
      <c r="S2" s="10">
        <f>DATA[[#This Row],[Total_Movies_Watched]]+DATA[[#This Row],[Total_Series_Watched]]</f>
        <v>758</v>
      </c>
      <c r="T2" s="1" t="s">
        <v>27</v>
      </c>
      <c r="U2" s="1" t="s">
        <v>28</v>
      </c>
      <c r="V2" s="1" t="s">
        <v>29</v>
      </c>
      <c r="W2" s="1">
        <v>84</v>
      </c>
      <c r="X2" s="1" t="str" cm="1">
        <f t="array" ref="X2">_xlfn.IFS(DATA[[#This Row],[Recommended_Content_Count]]&lt;=25,"0-25",W2&lt;=50,"25-50",W2&lt;=75,"50-75",W2&lt;=100,"75-100")</f>
        <v>75-100</v>
      </c>
      <c r="Y2" s="1">
        <v>3.3</v>
      </c>
      <c r="Z2" s="1" t="b">
        <v>0</v>
      </c>
      <c r="AA2" s="1" t="str" cm="1">
        <f t="array" ref="AA2">_xlfn.IFS(DATA[[#This Row],[Has_Downloaded_Content]]=FALSE,"No",Z2=TRUE,"Yes")</f>
        <v>No</v>
      </c>
      <c r="AB2" s="1" t="s">
        <v>30</v>
      </c>
      <c r="AC2" s="7">
        <v>2878</v>
      </c>
      <c r="AD2" s="7" t="str" cm="1">
        <f t="array" ref="AD2">_xlfn.IFS(DATA[[#This Row],[Loyalty_Points]]&lt;=1000,"0-1000",AC2&lt;=2000,"1000-2000",AC2&lt;=3000,"2000-3000",AC2&lt;=4000,"3000-4000",AC2&lt;=4999,"4000-5000")</f>
        <v>2000-3000</v>
      </c>
      <c r="AE2" s="1" t="s">
        <v>31</v>
      </c>
      <c r="AF2" s="1" t="s">
        <v>32</v>
      </c>
      <c r="AG2" s="1" t="s">
        <v>33</v>
      </c>
      <c r="AM2" s="5"/>
    </row>
    <row r="3" spans="1:44" x14ac:dyDescent="0.3">
      <c r="A3" s="13">
        <v>6430</v>
      </c>
      <c r="B3" s="1" t="s">
        <v>34</v>
      </c>
      <c r="C3" s="2">
        <v>44989</v>
      </c>
      <c r="D3" s="2" t="s">
        <v>35</v>
      </c>
      <c r="E3" s="29" t="str">
        <f>TEXT(DATA[[#This Row],[Join_Date]],"mm-yyyy")</f>
        <v>03-2023</v>
      </c>
      <c r="G3" s="31">
        <f>$F$2-DATA[[#This Row],[Last_Login]]</f>
        <v>16</v>
      </c>
      <c r="H3" s="31" t="str" cm="1">
        <f t="array" ref="H3">_xlfn.IFS(DATA[[#This Row],[Difference_from _assume]]&lt;=10,"0-17",DATA[[#This Row],[Difference_from _assume]]&lt;=34,"17-34",DATA[[#This Row],[Difference_from _assume]]&lt;=51,"34-51",DATA[[#This Row],[Difference_from _assume]]&lt;=119,"51-119",DATA[[#This Row],[Difference_from _assume]]&lt;=354,"119-357")</f>
        <v>17-34</v>
      </c>
      <c r="I3" s="31" t="str" cm="1">
        <f t="array" ref="I3">_xlfn.IFS(DATA[[#This Row],[Difference_from _assume]]&lt;=35,"Active",DATA[[#This Row],[Difference_from _assume]]&lt;=110,"Inactive",DATA[[#This Row],[Difference_from _assume]]&lt;=360,"Dormant")</f>
        <v>Active</v>
      </c>
      <c r="J3" s="16">
        <v>7.99</v>
      </c>
      <c r="K3" s="16" t="str" cm="1">
        <f t="array" ref="K3">_xlfn.IFS(DATA[[#This Row],[Monthly_Price]]&lt;=7.99,"Low",J3&lt;=11.99,"Mid",J3&lt;=15.99,"High")</f>
        <v>Low</v>
      </c>
      <c r="L3" s="1">
        <v>161</v>
      </c>
      <c r="M3" s="1" t="s">
        <v>36</v>
      </c>
      <c r="N3" s="1">
        <v>1</v>
      </c>
      <c r="O3" s="1">
        <v>2</v>
      </c>
      <c r="P3" s="1" t="b">
        <v>1</v>
      </c>
      <c r="Q3" s="1">
        <v>192</v>
      </c>
      <c r="R3" s="10">
        <v>65</v>
      </c>
      <c r="S3" s="10">
        <f>DATA[[#This Row],[Total_Movies_Watched]]+DATA[[#This Row],[Total_Series_Watched]]</f>
        <v>257</v>
      </c>
      <c r="T3" s="1" t="s">
        <v>27</v>
      </c>
      <c r="U3" s="1" t="s">
        <v>28</v>
      </c>
      <c r="V3" s="1" t="s">
        <v>37</v>
      </c>
      <c r="W3" s="1">
        <v>69</v>
      </c>
      <c r="X3" s="1" t="str" cm="1">
        <f t="array" ref="X3">_xlfn.IFS(DATA[[#This Row],[Recommended_Content_Count]]&lt;=25,"0-25",W3&lt;=50,"25-50",W3&lt;=75,"50-75",W3&lt;=100,"75-100")</f>
        <v>50-75</v>
      </c>
      <c r="Y3" s="1">
        <v>4</v>
      </c>
      <c r="Z3" s="1" t="b">
        <v>0</v>
      </c>
      <c r="AA3" s="1" t="str" cm="1">
        <f t="array" ref="AA3">_xlfn.IFS(DATA[[#This Row],[Has_Downloaded_Content]]=FALSE,"No",Z3=TRUE,"Yes")</f>
        <v>No</v>
      </c>
      <c r="AB3" s="1" t="s">
        <v>30</v>
      </c>
      <c r="AC3" s="7">
        <v>2291</v>
      </c>
      <c r="AD3" s="7" t="str" cm="1">
        <f t="array" ref="AD3">_xlfn.IFS(DATA[[#This Row],[Loyalty_Points]]&lt;=1000,"0-1000",AC3&lt;=2000,"1000-2000",AC3&lt;=3000,"2000-3000",AC3&lt;=4000,"3000-4000",AC3&lt;=4999,"4000-5000")</f>
        <v>2000-3000</v>
      </c>
      <c r="AE3" s="1" t="s">
        <v>38</v>
      </c>
      <c r="AF3" s="1" t="s">
        <v>39</v>
      </c>
      <c r="AG3" s="1" t="s">
        <v>40</v>
      </c>
    </row>
    <row r="4" spans="1:44" x14ac:dyDescent="0.3">
      <c r="A4" s="13">
        <v>1798</v>
      </c>
      <c r="B4" s="1" t="s">
        <v>41</v>
      </c>
      <c r="C4" s="2">
        <v>44965</v>
      </c>
      <c r="D4" s="2" t="s">
        <v>42</v>
      </c>
      <c r="E4" s="29" t="str">
        <f>TEXT(DATA[[#This Row],[Join_Date]],"mm-yyyy")</f>
        <v>02-2023</v>
      </c>
      <c r="G4" s="31">
        <f>$F$2-DATA[[#This Row],[Last_Login]]</f>
        <v>17</v>
      </c>
      <c r="H4" s="31" t="str" cm="1">
        <f t="array" ref="H4">_xlfn.IFS(DATA[[#This Row],[Difference_from _assume]]&lt;=10,"0-17",DATA[[#This Row],[Difference_from _assume]]&lt;=34,"17-34",DATA[[#This Row],[Difference_from _assume]]&lt;=51,"34-51",DATA[[#This Row],[Difference_from _assume]]&lt;=119,"51-119",DATA[[#This Row],[Difference_from _assume]]&lt;=354,"119-357")</f>
        <v>17-34</v>
      </c>
      <c r="I4" s="31" t="str" cm="1">
        <f t="array" ref="I4">_xlfn.IFS(DATA[[#This Row],[Difference_from _assume]]&lt;=35,"Active",DATA[[#This Row],[Difference_from _assume]]&lt;=110,"Inactive",DATA[[#This Row],[Difference_from _assume]]&lt;=360,"Dormant")</f>
        <v>Active</v>
      </c>
      <c r="J4" s="16">
        <v>11.99</v>
      </c>
      <c r="K4" s="16" t="str" cm="1">
        <f t="array" ref="K4">_xlfn.IFS(DATA[[#This Row],[Monthly_Price]]&lt;=7.99,"Low",J4&lt;=11.99,"Mid",J4&lt;=15.99,"High")</f>
        <v>Mid</v>
      </c>
      <c r="L4" s="1">
        <v>87</v>
      </c>
      <c r="M4" s="1" t="s">
        <v>26</v>
      </c>
      <c r="N4" s="1">
        <v>2</v>
      </c>
      <c r="O4" s="1">
        <v>5</v>
      </c>
      <c r="P4" s="1" t="b">
        <v>0</v>
      </c>
      <c r="Q4" s="1">
        <v>260</v>
      </c>
      <c r="R4" s="10">
        <v>127</v>
      </c>
      <c r="S4" s="10">
        <f>DATA[[#This Row],[Total_Movies_Watched]]+DATA[[#This Row],[Total_Series_Watched]]</f>
        <v>387</v>
      </c>
      <c r="T4" s="1" t="s">
        <v>43</v>
      </c>
      <c r="U4" s="1" t="s">
        <v>44</v>
      </c>
      <c r="V4" s="1" t="s">
        <v>45</v>
      </c>
      <c r="W4" s="1">
        <v>56</v>
      </c>
      <c r="X4" s="1" t="str" cm="1">
        <f t="array" ref="X4">_xlfn.IFS(DATA[[#This Row],[Recommended_Content_Count]]&lt;=25,"0-25",W4&lt;=50,"25-50",W4&lt;=75,"50-75",W4&lt;=100,"75-100")</f>
        <v>50-75</v>
      </c>
      <c r="Y4" s="1">
        <v>3.1</v>
      </c>
      <c r="Z4" s="1" t="b">
        <v>0</v>
      </c>
      <c r="AA4" s="1" t="str" cm="1">
        <f t="array" ref="AA4">_xlfn.IFS(DATA[[#This Row],[Has_Downloaded_Content]]=FALSE,"No",Z4=TRUE,"Yes")</f>
        <v>No</v>
      </c>
      <c r="AB4" s="1" t="s">
        <v>30</v>
      </c>
      <c r="AC4" s="7">
        <v>1692</v>
      </c>
      <c r="AD4" s="7" t="str" cm="1">
        <f t="array" ref="AD4">_xlfn.IFS(DATA[[#This Row],[Loyalty_Points]]&lt;=1000,"0-1000",AC4&lt;=2000,"1000-2000",AC4&lt;=3000,"2000-3000",AC4&lt;=4000,"3000-4000",AC4&lt;=4999,"4000-5000")</f>
        <v>1000-2000</v>
      </c>
      <c r="AE4" s="1" t="s">
        <v>38</v>
      </c>
      <c r="AF4" s="1" t="s">
        <v>32</v>
      </c>
      <c r="AG4" s="1" t="s">
        <v>33</v>
      </c>
    </row>
    <row r="5" spans="1:44" x14ac:dyDescent="0.3">
      <c r="A5" s="13">
        <v>5255</v>
      </c>
      <c r="B5" s="1" t="s">
        <v>46</v>
      </c>
      <c r="C5" s="2" t="s">
        <v>47</v>
      </c>
      <c r="D5" s="2">
        <v>45334</v>
      </c>
      <c r="E5" s="29" t="str">
        <f>TEXT(DATA[[#This Row],[Join_Date]],"mm-yyyy")</f>
        <v>01-2023</v>
      </c>
      <c r="G5" s="31">
        <f>$F$2-DATA[[#This Row],[Last_Login]]</f>
        <v>323</v>
      </c>
      <c r="H5" s="31" t="str" cm="1">
        <f t="array" ref="H5">_xlfn.IFS(DATA[[#This Row],[Difference_from _assume]]&lt;=10,"0-17",DATA[[#This Row],[Difference_from _assume]]&lt;=34,"17-34",DATA[[#This Row],[Difference_from _assume]]&lt;=51,"34-51",DATA[[#This Row],[Difference_from _assume]]&lt;=119,"51-119",DATA[[#This Row],[Difference_from _assume]]&lt;=354,"119-357")</f>
        <v>119-357</v>
      </c>
      <c r="I5" s="31" t="str" cm="1">
        <f t="array" ref="I5">_xlfn.IFS(DATA[[#This Row],[Difference_from _assume]]&lt;=35,"Active",DATA[[#This Row],[Difference_from _assume]]&lt;=110,"Inactive",DATA[[#This Row],[Difference_from _assume]]&lt;=360,"Dormant")</f>
        <v>Dormant</v>
      </c>
      <c r="J5" s="16">
        <v>15.99</v>
      </c>
      <c r="K5" s="16" t="str" cm="1">
        <f t="array" ref="K5">_xlfn.IFS(DATA[[#This Row],[Monthly_Price]]&lt;=7.99,"Low",J5&lt;=11.99,"Mid",J5&lt;=15.99,"High")</f>
        <v>High</v>
      </c>
      <c r="L5" s="1">
        <v>321</v>
      </c>
      <c r="M5" s="1" t="s">
        <v>48</v>
      </c>
      <c r="N5" s="1">
        <v>1</v>
      </c>
      <c r="O5" s="1">
        <v>5</v>
      </c>
      <c r="P5" s="1" t="b">
        <v>0</v>
      </c>
      <c r="Q5" s="1">
        <v>61</v>
      </c>
      <c r="R5" s="10">
        <v>192</v>
      </c>
      <c r="S5" s="10">
        <f>DATA[[#This Row],[Total_Movies_Watched]]+DATA[[#This Row],[Total_Series_Watched]]</f>
        <v>253</v>
      </c>
      <c r="T5" s="1" t="s">
        <v>49</v>
      </c>
      <c r="U5" s="1" t="s">
        <v>44</v>
      </c>
      <c r="V5" s="1" t="s">
        <v>45</v>
      </c>
      <c r="W5" s="1">
        <v>47</v>
      </c>
      <c r="X5" s="1" t="str" cm="1">
        <f t="array" ref="X5">_xlfn.IFS(DATA[[#This Row],[Recommended_Content_Count]]&lt;=25,"0-25",W5&lt;=50,"25-50",W5&lt;=75,"50-75",W5&lt;=100,"75-100")</f>
        <v>25-50</v>
      </c>
      <c r="Y5" s="1">
        <v>4.5999999999999996</v>
      </c>
      <c r="Z5" s="1" t="b">
        <v>0</v>
      </c>
      <c r="AA5" s="1" t="str" cm="1">
        <f t="array" ref="AA5">_xlfn.IFS(DATA[[#This Row],[Has_Downloaded_Content]]=FALSE,"No",Z5=TRUE,"Yes")</f>
        <v>No</v>
      </c>
      <c r="AB5" s="1" t="s">
        <v>30</v>
      </c>
      <c r="AC5" s="7">
        <v>952</v>
      </c>
      <c r="AD5" s="7" t="str" cm="1">
        <f t="array" ref="AD5">_xlfn.IFS(DATA[[#This Row],[Loyalty_Points]]&lt;=1000,"0-1000",AC5&lt;=2000,"1000-2000",AC5&lt;=3000,"2000-3000",AC5&lt;=4000,"3000-4000",AC5&lt;=4999,"4000-5000")</f>
        <v>0-1000</v>
      </c>
      <c r="AE5" s="1" t="s">
        <v>38</v>
      </c>
      <c r="AF5" s="1" t="s">
        <v>39</v>
      </c>
      <c r="AG5" s="1" t="s">
        <v>40</v>
      </c>
      <c r="AM5" s="5"/>
    </row>
    <row r="6" spans="1:44" x14ac:dyDescent="0.3">
      <c r="A6" s="13">
        <v>2854</v>
      </c>
      <c r="B6" s="1" t="s">
        <v>50</v>
      </c>
      <c r="C6" s="2">
        <v>45083</v>
      </c>
      <c r="D6" s="2" t="s">
        <v>35</v>
      </c>
      <c r="E6" s="29" t="str">
        <f>TEXT(DATA[[#This Row],[Join_Date]],"mm-yyyy")</f>
        <v>06-2023</v>
      </c>
      <c r="G6" s="31">
        <f>$F$2-DATA[[#This Row],[Last_Login]]</f>
        <v>16</v>
      </c>
      <c r="H6" s="31" t="str" cm="1">
        <f t="array" ref="H6">_xlfn.IFS(DATA[[#This Row],[Difference_from _assume]]&lt;=10,"0-17",DATA[[#This Row],[Difference_from _assume]]&lt;=34,"17-34",DATA[[#This Row],[Difference_from _assume]]&lt;=51,"34-51",DATA[[#This Row],[Difference_from _assume]]&lt;=119,"51-119",DATA[[#This Row],[Difference_from _assume]]&lt;=354,"119-357")</f>
        <v>17-34</v>
      </c>
      <c r="I6" s="31" t="str" cm="1">
        <f t="array" ref="I6">_xlfn.IFS(DATA[[#This Row],[Difference_from _assume]]&lt;=35,"Active",DATA[[#This Row],[Difference_from _assume]]&lt;=110,"Inactive",DATA[[#This Row],[Difference_from _assume]]&lt;=360,"Dormant")</f>
        <v>Active</v>
      </c>
      <c r="J6" s="16">
        <v>11.99</v>
      </c>
      <c r="K6" s="16" t="str" cm="1">
        <f t="array" ref="K6">_xlfn.IFS(DATA[[#This Row],[Monthly_Price]]&lt;=7.99,"Low",J6&lt;=11.99,"Mid",J6&lt;=15.99,"High")</f>
        <v>Mid</v>
      </c>
      <c r="L6" s="1">
        <v>386</v>
      </c>
      <c r="M6" s="1" t="s">
        <v>51</v>
      </c>
      <c r="N6" s="1">
        <v>1</v>
      </c>
      <c r="O6" s="1">
        <v>4</v>
      </c>
      <c r="P6" s="1" t="b">
        <v>1</v>
      </c>
      <c r="Q6" s="1">
        <v>230</v>
      </c>
      <c r="R6" s="10">
        <v>2</v>
      </c>
      <c r="S6" s="10">
        <f>DATA[[#This Row],[Total_Movies_Watched]]+DATA[[#This Row],[Total_Series_Watched]]</f>
        <v>232</v>
      </c>
      <c r="T6" s="1" t="s">
        <v>27</v>
      </c>
      <c r="U6" s="1" t="s">
        <v>28</v>
      </c>
      <c r="V6" s="1" t="s">
        <v>45</v>
      </c>
      <c r="W6" s="1">
        <v>39</v>
      </c>
      <c r="X6" s="1" t="str" cm="1">
        <f t="array" ref="X6">_xlfn.IFS(DATA[[#This Row],[Recommended_Content_Count]]&lt;=25,"0-25",W6&lt;=50,"25-50",W6&lt;=75,"50-75",W6&lt;=100,"75-100")</f>
        <v>25-50</v>
      </c>
      <c r="Y6" s="1">
        <v>3.7</v>
      </c>
      <c r="Z6" s="1" t="b">
        <v>0</v>
      </c>
      <c r="AA6" s="1" t="str" cm="1">
        <f t="array" ref="AA6">_xlfn.IFS(DATA[[#This Row],[Has_Downloaded_Content]]=FALSE,"No",Z6=TRUE,"Yes")</f>
        <v>No</v>
      </c>
      <c r="AB6" s="1" t="s">
        <v>30</v>
      </c>
      <c r="AC6" s="7">
        <v>1823</v>
      </c>
      <c r="AD6" s="7" t="str" cm="1">
        <f t="array" ref="AD6">_xlfn.IFS(DATA[[#This Row],[Loyalty_Points]]&lt;=1000,"0-1000",AC6&lt;=2000,"1000-2000",AC6&lt;=3000,"2000-3000",AC6&lt;=4000,"3000-4000",AC6&lt;=4999,"4000-5000")</f>
        <v>1000-2000</v>
      </c>
      <c r="AE6" s="1" t="s">
        <v>38</v>
      </c>
      <c r="AF6" s="1" t="s">
        <v>39</v>
      </c>
      <c r="AG6" s="1" t="s">
        <v>33</v>
      </c>
    </row>
    <row r="7" spans="1:44" x14ac:dyDescent="0.3">
      <c r="A7" s="13">
        <v>6735</v>
      </c>
      <c r="B7" s="1" t="s">
        <v>52</v>
      </c>
      <c r="C7" s="2" t="s">
        <v>53</v>
      </c>
      <c r="D7" s="2" t="s">
        <v>54</v>
      </c>
      <c r="E7" s="29" t="str">
        <f>TEXT(DATA[[#This Row],[Join_Date]],"mm-yyyy")</f>
        <v>09-2023</v>
      </c>
      <c r="G7" s="31">
        <f>$F$2-DATA[[#This Row],[Last_Login]]</f>
        <v>42</v>
      </c>
      <c r="H7" s="31" t="str" cm="1">
        <f t="array" ref="H7">_xlfn.IFS(DATA[[#This Row],[Difference_from _assume]]&lt;=10,"0-17",DATA[[#This Row],[Difference_from _assume]]&lt;=34,"17-34",DATA[[#This Row],[Difference_from _assume]]&lt;=51,"34-51",DATA[[#This Row],[Difference_from _assume]]&lt;=119,"51-119",DATA[[#This Row],[Difference_from _assume]]&lt;=354,"119-357")</f>
        <v>34-51</v>
      </c>
      <c r="I7" s="31" t="str" cm="1">
        <f t="array" ref="I7">_xlfn.IFS(DATA[[#This Row],[Difference_from _assume]]&lt;=35,"Active",DATA[[#This Row],[Difference_from _assume]]&lt;=110,"Inactive",DATA[[#This Row],[Difference_from _assume]]&lt;=360,"Dormant")</f>
        <v>Inactive</v>
      </c>
      <c r="J7" s="16">
        <v>15.99</v>
      </c>
      <c r="K7" s="16" t="str" cm="1">
        <f t="array" ref="K7">_xlfn.IFS(DATA[[#This Row],[Monthly_Price]]&lt;=7.99,"Low",J7&lt;=11.99,"Mid",J7&lt;=15.99,"High")</f>
        <v>High</v>
      </c>
      <c r="L7" s="1">
        <v>408</v>
      </c>
      <c r="M7" s="1" t="s">
        <v>51</v>
      </c>
      <c r="N7" s="1">
        <v>2</v>
      </c>
      <c r="O7" s="1">
        <v>6</v>
      </c>
      <c r="P7" s="1" t="b">
        <v>1</v>
      </c>
      <c r="Q7" s="1">
        <v>837</v>
      </c>
      <c r="R7" s="10">
        <v>105</v>
      </c>
      <c r="S7" s="10">
        <f>DATA[[#This Row],[Total_Movies_Watched]]+DATA[[#This Row],[Total_Series_Watched]]</f>
        <v>942</v>
      </c>
      <c r="T7" s="1" t="s">
        <v>55</v>
      </c>
      <c r="U7" s="1" t="s">
        <v>56</v>
      </c>
      <c r="V7" s="1" t="s">
        <v>57</v>
      </c>
      <c r="W7" s="1">
        <v>71</v>
      </c>
      <c r="X7" s="1" t="str" cm="1">
        <f t="array" ref="X7">_xlfn.IFS(DATA[[#This Row],[Recommended_Content_Count]]&lt;=25,"0-25",W7&lt;=50,"25-50",W7&lt;=75,"50-75",W7&lt;=100,"75-100")</f>
        <v>50-75</v>
      </c>
      <c r="Y7" s="1">
        <v>4.3</v>
      </c>
      <c r="Z7" s="1" t="b">
        <v>1</v>
      </c>
      <c r="AA7" s="1" t="str" cm="1">
        <f t="array" ref="AA7">_xlfn.IFS(DATA[[#This Row],[Has_Downloaded_Content]]=FALSE,"No",Z7=TRUE,"Yes")</f>
        <v>Yes</v>
      </c>
      <c r="AB7" s="1" t="s">
        <v>30</v>
      </c>
      <c r="AC7" s="7">
        <v>33</v>
      </c>
      <c r="AD7" s="7" t="str" cm="1">
        <f t="array" ref="AD7">_xlfn.IFS(DATA[[#This Row],[Loyalty_Points]]&lt;=1000,"0-1000",AC7&lt;=2000,"1000-2000",AC7&lt;=3000,"2000-3000",AC7&lt;=4000,"3000-4000",AC7&lt;=4999,"4000-5000")</f>
        <v>0-1000</v>
      </c>
      <c r="AE7" s="1" t="s">
        <v>58</v>
      </c>
      <c r="AF7" s="1" t="s">
        <v>59</v>
      </c>
      <c r="AG7" s="1" t="s">
        <v>60</v>
      </c>
    </row>
    <row r="8" spans="1:44" x14ac:dyDescent="0.3">
      <c r="A8" s="13">
        <v>2995</v>
      </c>
      <c r="B8" s="1" t="s">
        <v>61</v>
      </c>
      <c r="C8" s="2" t="s">
        <v>62</v>
      </c>
      <c r="D8" s="2">
        <v>45577</v>
      </c>
      <c r="E8" s="29" t="str">
        <f>TEXT(DATA[[#This Row],[Join_Date]],"mm-yyyy")</f>
        <v>08-2024</v>
      </c>
      <c r="G8" s="31">
        <f>$F$2-DATA[[#This Row],[Last_Login]]</f>
        <v>80</v>
      </c>
      <c r="H8" s="31" t="str" cm="1">
        <f t="array" ref="H8">_xlfn.IFS(DATA[[#This Row],[Difference_from _assume]]&lt;=10,"0-17",DATA[[#This Row],[Difference_from _assume]]&lt;=34,"17-34",DATA[[#This Row],[Difference_from _assume]]&lt;=51,"34-51",DATA[[#This Row],[Difference_from _assume]]&lt;=119,"51-119",DATA[[#This Row],[Difference_from _assume]]&lt;=354,"119-357")</f>
        <v>51-119</v>
      </c>
      <c r="I8" s="31" t="str" cm="1">
        <f t="array" ref="I8">_xlfn.IFS(DATA[[#This Row],[Difference_from _assume]]&lt;=35,"Active",DATA[[#This Row],[Difference_from _assume]]&lt;=110,"Inactive",DATA[[#This Row],[Difference_from _assume]]&lt;=360,"Dormant")</f>
        <v>Inactive</v>
      </c>
      <c r="J8" s="16">
        <v>7.99</v>
      </c>
      <c r="K8" s="16" t="str" cm="1">
        <f t="array" ref="K8">_xlfn.IFS(DATA[[#This Row],[Monthly_Price]]&lt;=7.99,"Low",J8&lt;=11.99,"Mid",J8&lt;=15.99,"High")</f>
        <v>Low</v>
      </c>
      <c r="L8" s="1">
        <v>475</v>
      </c>
      <c r="M8" s="1" t="s">
        <v>63</v>
      </c>
      <c r="N8" s="1">
        <v>5</v>
      </c>
      <c r="O8" s="1">
        <v>4</v>
      </c>
      <c r="P8" s="1" t="b">
        <v>1</v>
      </c>
      <c r="Q8" s="1">
        <v>510</v>
      </c>
      <c r="R8" s="10">
        <v>143</v>
      </c>
      <c r="S8" s="10">
        <f>DATA[[#This Row],[Total_Movies_Watched]]+DATA[[#This Row],[Total_Series_Watched]]</f>
        <v>653</v>
      </c>
      <c r="T8" s="1" t="s">
        <v>27</v>
      </c>
      <c r="U8" s="1" t="s">
        <v>56</v>
      </c>
      <c r="V8" s="1" t="s">
        <v>64</v>
      </c>
      <c r="W8" s="1">
        <v>1</v>
      </c>
      <c r="X8" s="1" t="str" cm="1">
        <f t="array" ref="X8">_xlfn.IFS(DATA[[#This Row],[Recommended_Content_Count]]&lt;=25,"0-25",W8&lt;=50,"25-50",W8&lt;=75,"50-75",W8&lt;=100,"75-100")</f>
        <v>0-25</v>
      </c>
      <c r="Y8" s="1">
        <v>4.5</v>
      </c>
      <c r="Z8" s="1" t="b">
        <v>0</v>
      </c>
      <c r="AA8" s="1" t="str" cm="1">
        <f t="array" ref="AA8">_xlfn.IFS(DATA[[#This Row],[Has_Downloaded_Content]]=FALSE,"No",Z8=TRUE,"Yes")</f>
        <v>No</v>
      </c>
      <c r="AB8" s="1" t="s">
        <v>30</v>
      </c>
      <c r="AC8" s="7">
        <v>755</v>
      </c>
      <c r="AD8" s="7" t="str" cm="1">
        <f t="array" ref="AD8">_xlfn.IFS(DATA[[#This Row],[Loyalty_Points]]&lt;=1000,"0-1000",AC8&lt;=2000,"1000-2000",AC8&lt;=3000,"2000-3000",AC8&lt;=4000,"3000-4000",AC8&lt;=4999,"4000-5000")</f>
        <v>0-1000</v>
      </c>
      <c r="AE8" s="1" t="s">
        <v>65</v>
      </c>
      <c r="AF8" s="1" t="s">
        <v>32</v>
      </c>
      <c r="AG8" s="1" t="s">
        <v>33</v>
      </c>
    </row>
    <row r="9" spans="1:44" x14ac:dyDescent="0.3">
      <c r="A9" s="13">
        <v>5120</v>
      </c>
      <c r="B9" s="1" t="s">
        <v>66</v>
      </c>
      <c r="C9" s="2" t="s">
        <v>67</v>
      </c>
      <c r="D9" s="2" t="s">
        <v>42</v>
      </c>
      <c r="E9" s="29" t="str">
        <f>TEXT(DATA[[#This Row],[Join_Date]],"mm-yyyy")</f>
        <v>05-2024</v>
      </c>
      <c r="G9" s="31">
        <f>$F$2-DATA[[#This Row],[Last_Login]]</f>
        <v>17</v>
      </c>
      <c r="H9" s="31" t="str" cm="1">
        <f t="array" ref="H9">_xlfn.IFS(DATA[[#This Row],[Difference_from _assume]]&lt;=10,"0-17",DATA[[#This Row],[Difference_from _assume]]&lt;=34,"17-34",DATA[[#This Row],[Difference_from _assume]]&lt;=51,"34-51",DATA[[#This Row],[Difference_from _assume]]&lt;=119,"51-119",DATA[[#This Row],[Difference_from _assume]]&lt;=354,"119-357")</f>
        <v>17-34</v>
      </c>
      <c r="I9" s="31" t="str" cm="1">
        <f t="array" ref="I9">_xlfn.IFS(DATA[[#This Row],[Difference_from _assume]]&lt;=35,"Active",DATA[[#This Row],[Difference_from _assume]]&lt;=110,"Inactive",DATA[[#This Row],[Difference_from _assume]]&lt;=360,"Dormant")</f>
        <v>Active</v>
      </c>
      <c r="J9" s="16">
        <v>15.99</v>
      </c>
      <c r="K9" s="16" t="str" cm="1">
        <f t="array" ref="K9">_xlfn.IFS(DATA[[#This Row],[Monthly_Price]]&lt;=7.99,"Low",J9&lt;=11.99,"Mid",J9&lt;=15.99,"High")</f>
        <v>High</v>
      </c>
      <c r="L9" s="1">
        <v>258</v>
      </c>
      <c r="M9" s="1" t="s">
        <v>26</v>
      </c>
      <c r="N9" s="1">
        <v>4</v>
      </c>
      <c r="O9" s="1">
        <v>1</v>
      </c>
      <c r="P9" s="1" t="b">
        <v>1</v>
      </c>
      <c r="Q9" s="1">
        <v>907</v>
      </c>
      <c r="R9" s="10">
        <v>47</v>
      </c>
      <c r="S9" s="10">
        <f>DATA[[#This Row],[Total_Movies_Watched]]+DATA[[#This Row],[Total_Series_Watched]]</f>
        <v>954</v>
      </c>
      <c r="T9" s="1" t="s">
        <v>68</v>
      </c>
      <c r="U9" s="1" t="s">
        <v>44</v>
      </c>
      <c r="V9" s="1" t="s">
        <v>29</v>
      </c>
      <c r="W9" s="1">
        <v>32</v>
      </c>
      <c r="X9" s="1" t="str" cm="1">
        <f t="array" ref="X9">_xlfn.IFS(DATA[[#This Row],[Recommended_Content_Count]]&lt;=25,"0-25",W9&lt;=50,"25-50",W9&lt;=75,"50-75",W9&lt;=100,"75-100")</f>
        <v>25-50</v>
      </c>
      <c r="Y9" s="1">
        <v>3.7</v>
      </c>
      <c r="Z9" s="1" t="b">
        <v>1</v>
      </c>
      <c r="AA9" s="1" t="str" cm="1">
        <f t="array" ref="AA9">_xlfn.IFS(DATA[[#This Row],[Has_Downloaded_Content]]=FALSE,"No",Z9=TRUE,"Yes")</f>
        <v>Yes</v>
      </c>
      <c r="AB9" s="1" t="s">
        <v>30</v>
      </c>
      <c r="AC9" s="7">
        <v>2866</v>
      </c>
      <c r="AD9" s="7" t="str" cm="1">
        <f t="array" ref="AD9">_xlfn.IFS(DATA[[#This Row],[Loyalty_Points]]&lt;=1000,"0-1000",AC9&lt;=2000,"1000-2000",AC9&lt;=3000,"2000-3000",AC9&lt;=4000,"3000-4000",AC9&lt;=4999,"4000-5000")</f>
        <v>2000-3000</v>
      </c>
      <c r="AE9" s="1" t="s">
        <v>31</v>
      </c>
      <c r="AF9" s="1" t="s">
        <v>69</v>
      </c>
      <c r="AG9" s="1" t="s">
        <v>33</v>
      </c>
    </row>
    <row r="10" spans="1:44" x14ac:dyDescent="0.3">
      <c r="A10" s="13">
        <v>6063</v>
      </c>
      <c r="B10" s="1" t="s">
        <v>70</v>
      </c>
      <c r="C10" s="2" t="s">
        <v>71</v>
      </c>
      <c r="D10" s="2" t="s">
        <v>72</v>
      </c>
      <c r="E10" s="29" t="str">
        <f>TEXT(DATA[[#This Row],[Join_Date]],"mm-yyyy")</f>
        <v>06-2023</v>
      </c>
      <c r="G10" s="31">
        <f>$F$2-DATA[[#This Row],[Last_Login]]</f>
        <v>14</v>
      </c>
      <c r="H10" s="31" t="str" cm="1">
        <f t="array" ref="H10">_xlfn.IFS(DATA[[#This Row],[Difference_from _assume]]&lt;=10,"0-17",DATA[[#This Row],[Difference_from _assume]]&lt;=34,"17-34",DATA[[#This Row],[Difference_from _assume]]&lt;=51,"34-51",DATA[[#This Row],[Difference_from _assume]]&lt;=119,"51-119",DATA[[#This Row],[Difference_from _assume]]&lt;=354,"119-357")</f>
        <v>17-34</v>
      </c>
      <c r="I10" s="31" t="str" cm="1">
        <f t="array" ref="I10">_xlfn.IFS(DATA[[#This Row],[Difference_from _assume]]&lt;=35,"Active",DATA[[#This Row],[Difference_from _assume]]&lt;=110,"Inactive",DATA[[#This Row],[Difference_from _assume]]&lt;=360,"Dormant")</f>
        <v>Active</v>
      </c>
      <c r="J10" s="16">
        <v>15.99</v>
      </c>
      <c r="K10" s="16" t="str" cm="1">
        <f t="array" ref="K10">_xlfn.IFS(DATA[[#This Row],[Monthly_Price]]&lt;=7.99,"Low",J10&lt;=11.99,"Mid",J10&lt;=15.99,"High")</f>
        <v>High</v>
      </c>
      <c r="L10" s="1">
        <v>183</v>
      </c>
      <c r="M10" s="1" t="s">
        <v>73</v>
      </c>
      <c r="N10" s="1">
        <v>5</v>
      </c>
      <c r="O10" s="1">
        <v>2</v>
      </c>
      <c r="P10" s="1" t="b">
        <v>1</v>
      </c>
      <c r="Q10" s="1">
        <v>676</v>
      </c>
      <c r="R10" s="10">
        <v>61</v>
      </c>
      <c r="S10" s="10">
        <f>DATA[[#This Row],[Total_Movies_Watched]]+DATA[[#This Row],[Total_Series_Watched]]</f>
        <v>737</v>
      </c>
      <c r="T10" s="1" t="s">
        <v>74</v>
      </c>
      <c r="U10" s="1" t="s">
        <v>75</v>
      </c>
      <c r="V10" s="1" t="s">
        <v>45</v>
      </c>
      <c r="W10" s="1">
        <v>26</v>
      </c>
      <c r="X10" s="1" t="str" cm="1">
        <f t="array" ref="X10">_xlfn.IFS(DATA[[#This Row],[Recommended_Content_Count]]&lt;=25,"0-25",W10&lt;=50,"25-50",W10&lt;=75,"50-75",W10&lt;=100,"75-100")</f>
        <v>25-50</v>
      </c>
      <c r="Y10" s="1">
        <v>3.3</v>
      </c>
      <c r="Z10" s="1" t="b">
        <v>1</v>
      </c>
      <c r="AA10" s="1" t="str" cm="1">
        <f t="array" ref="AA10">_xlfn.IFS(DATA[[#This Row],[Has_Downloaded_Content]]=FALSE,"No",Z10=TRUE,"Yes")</f>
        <v>Yes</v>
      </c>
      <c r="AB10" s="1" t="s">
        <v>30</v>
      </c>
      <c r="AC10" s="7">
        <v>336</v>
      </c>
      <c r="AD10" s="7" t="str" cm="1">
        <f t="array" ref="AD10">_xlfn.IFS(DATA[[#This Row],[Loyalty_Points]]&lt;=1000,"0-1000",AC10&lt;=2000,"1000-2000",AC10&lt;=3000,"2000-3000",AC10&lt;=4000,"3000-4000",AC10&lt;=4999,"4000-5000")</f>
        <v>0-1000</v>
      </c>
      <c r="AE10" s="1" t="s">
        <v>76</v>
      </c>
      <c r="AF10" s="1" t="s">
        <v>39</v>
      </c>
      <c r="AG10" s="1" t="s">
        <v>33</v>
      </c>
    </row>
    <row r="11" spans="1:44" x14ac:dyDescent="0.3">
      <c r="A11" s="13">
        <v>6896</v>
      </c>
      <c r="B11" s="1" t="s">
        <v>77</v>
      </c>
      <c r="C11" s="2">
        <v>44969</v>
      </c>
      <c r="D11" s="2" t="s">
        <v>42</v>
      </c>
      <c r="E11" s="29" t="str">
        <f>TEXT(DATA[[#This Row],[Join_Date]],"mm-yyyy")</f>
        <v>02-2023</v>
      </c>
      <c r="G11" s="31">
        <f>$F$2-DATA[[#This Row],[Last_Login]]</f>
        <v>17</v>
      </c>
      <c r="H11" s="31" t="str" cm="1">
        <f t="array" ref="H11">_xlfn.IFS(DATA[[#This Row],[Difference_from _assume]]&lt;=10,"0-17",DATA[[#This Row],[Difference_from _assume]]&lt;=34,"17-34",DATA[[#This Row],[Difference_from _assume]]&lt;=51,"34-51",DATA[[#This Row],[Difference_from _assume]]&lt;=119,"51-119",DATA[[#This Row],[Difference_from _assume]]&lt;=354,"119-357")</f>
        <v>17-34</v>
      </c>
      <c r="I11" s="31" t="str" cm="1">
        <f t="array" ref="I11">_xlfn.IFS(DATA[[#This Row],[Difference_from _assume]]&lt;=35,"Active",DATA[[#This Row],[Difference_from _assume]]&lt;=110,"Inactive",DATA[[#This Row],[Difference_from _assume]]&lt;=360,"Dormant")</f>
        <v>Active</v>
      </c>
      <c r="J11" s="16">
        <v>7.99</v>
      </c>
      <c r="K11" s="16" t="str" cm="1">
        <f t="array" ref="K11">_xlfn.IFS(DATA[[#This Row],[Monthly_Price]]&lt;=7.99,"Low",J11&lt;=11.99,"Mid",J11&lt;=15.99,"High")</f>
        <v>Low</v>
      </c>
      <c r="L11" s="1">
        <v>164</v>
      </c>
      <c r="M11" s="1" t="s">
        <v>51</v>
      </c>
      <c r="N11" s="1">
        <v>5</v>
      </c>
      <c r="O11" s="1">
        <v>4</v>
      </c>
      <c r="P11" s="1" t="b">
        <v>1</v>
      </c>
      <c r="Q11" s="1">
        <v>406</v>
      </c>
      <c r="R11" s="10">
        <v>79</v>
      </c>
      <c r="S11" s="10">
        <f>DATA[[#This Row],[Total_Movies_Watched]]+DATA[[#This Row],[Total_Series_Watched]]</f>
        <v>485</v>
      </c>
      <c r="T11" s="1" t="s">
        <v>27</v>
      </c>
      <c r="U11" s="1" t="s">
        <v>56</v>
      </c>
      <c r="V11" s="1" t="s">
        <v>78</v>
      </c>
      <c r="W11" s="1">
        <v>90</v>
      </c>
      <c r="X11" s="1" t="str" cm="1">
        <f t="array" ref="X11">_xlfn.IFS(DATA[[#This Row],[Recommended_Content_Count]]&lt;=25,"0-25",W11&lt;=50,"25-50",W11&lt;=75,"50-75",W11&lt;=100,"75-100")</f>
        <v>75-100</v>
      </c>
      <c r="Y11" s="1">
        <v>3.2</v>
      </c>
      <c r="Z11" s="1" t="b">
        <v>0</v>
      </c>
      <c r="AA11" s="1" t="str" cm="1">
        <f t="array" ref="AA11">_xlfn.IFS(DATA[[#This Row],[Has_Downloaded_Content]]=FALSE,"No",Z11=TRUE,"Yes")</f>
        <v>No</v>
      </c>
      <c r="AB11" s="1" t="s">
        <v>30</v>
      </c>
      <c r="AC11" s="7">
        <v>3898</v>
      </c>
      <c r="AD11" s="7" t="str" cm="1">
        <f t="array" ref="AD11">_xlfn.IFS(DATA[[#This Row],[Loyalty_Points]]&lt;=1000,"0-1000",AC11&lt;=2000,"1000-2000",AC11&lt;=3000,"2000-3000",AC11&lt;=4000,"3000-4000",AC11&lt;=4999,"4000-5000")</f>
        <v>3000-4000</v>
      </c>
      <c r="AE11" s="1" t="s">
        <v>65</v>
      </c>
      <c r="AF11" s="1" t="s">
        <v>79</v>
      </c>
      <c r="AG11" s="1" t="s">
        <v>33</v>
      </c>
    </row>
    <row r="12" spans="1:44" x14ac:dyDescent="0.3">
      <c r="A12" s="13">
        <v>8447</v>
      </c>
      <c r="B12" s="1" t="s">
        <v>80</v>
      </c>
      <c r="C12" s="2" t="s">
        <v>81</v>
      </c>
      <c r="D12" s="2" t="s">
        <v>82</v>
      </c>
      <c r="E12" s="29" t="str">
        <f>TEXT(DATA[[#This Row],[Join_Date]],"mm-yyyy")</f>
        <v>03-2023</v>
      </c>
      <c r="G12" s="31">
        <f>$F$2-DATA[[#This Row],[Last_Login]]</f>
        <v>39</v>
      </c>
      <c r="H12" s="31" t="str" cm="1">
        <f t="array" ref="H12">_xlfn.IFS(DATA[[#This Row],[Difference_from _assume]]&lt;=10,"0-17",DATA[[#This Row],[Difference_from _assume]]&lt;=34,"17-34",DATA[[#This Row],[Difference_from _assume]]&lt;=51,"34-51",DATA[[#This Row],[Difference_from _assume]]&lt;=119,"51-119",DATA[[#This Row],[Difference_from _assume]]&lt;=354,"119-357")</f>
        <v>34-51</v>
      </c>
      <c r="I12" s="31" t="str" cm="1">
        <f t="array" ref="I12">_xlfn.IFS(DATA[[#This Row],[Difference_from _assume]]&lt;=35,"Active",DATA[[#This Row],[Difference_from _assume]]&lt;=110,"Inactive",DATA[[#This Row],[Difference_from _assume]]&lt;=360,"Dormant")</f>
        <v>Inactive</v>
      </c>
      <c r="J12" s="16">
        <v>11.99</v>
      </c>
      <c r="K12" s="16" t="str" cm="1">
        <f t="array" ref="K12">_xlfn.IFS(DATA[[#This Row],[Monthly_Price]]&lt;=7.99,"Low",J12&lt;=11.99,"Mid",J12&lt;=15.99,"High")</f>
        <v>Mid</v>
      </c>
      <c r="L12" s="1">
        <v>411</v>
      </c>
      <c r="M12" s="1" t="s">
        <v>73</v>
      </c>
      <c r="N12" s="1">
        <v>5</v>
      </c>
      <c r="O12" s="1">
        <v>4</v>
      </c>
      <c r="P12" s="1" t="b">
        <v>1</v>
      </c>
      <c r="Q12" s="1">
        <v>352</v>
      </c>
      <c r="R12" s="10">
        <v>78</v>
      </c>
      <c r="S12" s="10">
        <f>DATA[[#This Row],[Total_Movies_Watched]]+DATA[[#This Row],[Total_Series_Watched]]</f>
        <v>430</v>
      </c>
      <c r="T12" s="1" t="s">
        <v>49</v>
      </c>
      <c r="U12" s="1" t="s">
        <v>56</v>
      </c>
      <c r="V12" s="1" t="s">
        <v>64</v>
      </c>
      <c r="W12" s="1">
        <v>47</v>
      </c>
      <c r="X12" s="1" t="str" cm="1">
        <f t="array" ref="X12">_xlfn.IFS(DATA[[#This Row],[Recommended_Content_Count]]&lt;=25,"0-25",W12&lt;=50,"25-50",W12&lt;=75,"50-75",W12&lt;=100,"75-100")</f>
        <v>25-50</v>
      </c>
      <c r="Y12" s="1">
        <v>3.7</v>
      </c>
      <c r="Z12" s="1" t="b">
        <v>0</v>
      </c>
      <c r="AA12" s="1" t="str" cm="1">
        <f t="array" ref="AA12">_xlfn.IFS(DATA[[#This Row],[Has_Downloaded_Content]]=FALSE,"No",Z12=TRUE,"Yes")</f>
        <v>No</v>
      </c>
      <c r="AB12" s="1" t="s">
        <v>30</v>
      </c>
      <c r="AC12" s="7">
        <v>650</v>
      </c>
      <c r="AD12" s="7" t="str" cm="1">
        <f t="array" ref="AD12">_xlfn.IFS(DATA[[#This Row],[Loyalty_Points]]&lt;=1000,"0-1000",AC12&lt;=2000,"1000-2000",AC12&lt;=3000,"2000-3000",AC12&lt;=4000,"3000-4000",AC12&lt;=4999,"4000-5000")</f>
        <v>0-1000</v>
      </c>
      <c r="AE12" s="1" t="s">
        <v>76</v>
      </c>
      <c r="AF12" s="1" t="s">
        <v>79</v>
      </c>
      <c r="AG12" s="1" t="s">
        <v>33</v>
      </c>
    </row>
    <row r="13" spans="1:44" x14ac:dyDescent="0.3">
      <c r="A13" s="13">
        <v>1433</v>
      </c>
      <c r="B13" s="1" t="s">
        <v>83</v>
      </c>
      <c r="C13" s="2">
        <v>45325</v>
      </c>
      <c r="D13" s="2" t="s">
        <v>84</v>
      </c>
      <c r="E13" s="29" t="str">
        <f>TEXT(DATA[[#This Row],[Join_Date]],"mm-yyyy")</f>
        <v>02-2024</v>
      </c>
      <c r="G13" s="31">
        <f>$F$2-DATA[[#This Row],[Last_Login]]</f>
        <v>41</v>
      </c>
      <c r="H13" s="31" t="str" cm="1">
        <f t="array" ref="H13">_xlfn.IFS(DATA[[#This Row],[Difference_from _assume]]&lt;=10,"0-17",DATA[[#This Row],[Difference_from _assume]]&lt;=34,"17-34",DATA[[#This Row],[Difference_from _assume]]&lt;=51,"34-51",DATA[[#This Row],[Difference_from _assume]]&lt;=119,"51-119",DATA[[#This Row],[Difference_from _assume]]&lt;=354,"119-357")</f>
        <v>34-51</v>
      </c>
      <c r="I13" s="31" t="str" cm="1">
        <f t="array" ref="I13">_xlfn.IFS(DATA[[#This Row],[Difference_from _assume]]&lt;=35,"Active",DATA[[#This Row],[Difference_from _assume]]&lt;=110,"Inactive",DATA[[#This Row],[Difference_from _assume]]&lt;=360,"Dormant")</f>
        <v>Inactive</v>
      </c>
      <c r="J13" s="16">
        <v>15.99</v>
      </c>
      <c r="K13" s="16" t="str" cm="1">
        <f t="array" ref="K13">_xlfn.IFS(DATA[[#This Row],[Monthly_Price]]&lt;=7.99,"Low",J13&lt;=11.99,"Mid",J13&lt;=15.99,"High")</f>
        <v>High</v>
      </c>
      <c r="L13" s="1">
        <v>160</v>
      </c>
      <c r="M13" s="1" t="s">
        <v>36</v>
      </c>
      <c r="N13" s="1">
        <v>5</v>
      </c>
      <c r="O13" s="1">
        <v>6</v>
      </c>
      <c r="P13" s="1" t="b">
        <v>1</v>
      </c>
      <c r="Q13" s="1">
        <v>391</v>
      </c>
      <c r="R13" s="10">
        <v>132</v>
      </c>
      <c r="S13" s="10">
        <f>DATA[[#This Row],[Total_Movies_Watched]]+DATA[[#This Row],[Total_Series_Watched]]</f>
        <v>523</v>
      </c>
      <c r="T13" s="1" t="s">
        <v>43</v>
      </c>
      <c r="U13" s="1" t="s">
        <v>44</v>
      </c>
      <c r="V13" s="1" t="s">
        <v>37</v>
      </c>
      <c r="W13" s="1">
        <v>57</v>
      </c>
      <c r="X13" s="1" t="str" cm="1">
        <f t="array" ref="X13">_xlfn.IFS(DATA[[#This Row],[Recommended_Content_Count]]&lt;=25,"0-25",W13&lt;=50,"25-50",W13&lt;=75,"50-75",W13&lt;=100,"75-100")</f>
        <v>50-75</v>
      </c>
      <c r="Y13" s="1">
        <v>3</v>
      </c>
      <c r="Z13" s="1" t="b">
        <v>0</v>
      </c>
      <c r="AA13" s="1" t="str" cm="1">
        <f t="array" ref="AA13">_xlfn.IFS(DATA[[#This Row],[Has_Downloaded_Content]]=FALSE,"No",Z13=TRUE,"Yes")</f>
        <v>No</v>
      </c>
      <c r="AB13" s="1" t="s">
        <v>30</v>
      </c>
      <c r="AC13" s="7">
        <v>185</v>
      </c>
      <c r="AD13" s="7" t="str" cm="1">
        <f t="array" ref="AD13">_xlfn.IFS(DATA[[#This Row],[Loyalty_Points]]&lt;=1000,"0-1000",AC13&lt;=2000,"1000-2000",AC13&lt;=3000,"2000-3000",AC13&lt;=4000,"3000-4000",AC13&lt;=4999,"4000-5000")</f>
        <v>0-1000</v>
      </c>
      <c r="AE13" s="1" t="s">
        <v>65</v>
      </c>
      <c r="AF13" s="1" t="s">
        <v>32</v>
      </c>
      <c r="AG13" s="1" t="s">
        <v>33</v>
      </c>
    </row>
    <row r="14" spans="1:44" x14ac:dyDescent="0.3">
      <c r="A14" s="13">
        <v>4511</v>
      </c>
      <c r="B14" s="1" t="s">
        <v>85</v>
      </c>
      <c r="C14" s="2" t="s">
        <v>86</v>
      </c>
      <c r="D14" s="2" t="s">
        <v>87</v>
      </c>
      <c r="E14" s="29" t="str">
        <f>TEXT(DATA[[#This Row],[Join_Date]],"mm-yyyy")</f>
        <v>03-2023</v>
      </c>
      <c r="G14" s="31">
        <f>$F$2-DATA[[#This Row],[Last_Login]]</f>
        <v>36</v>
      </c>
      <c r="H14" s="31" t="str" cm="1">
        <f t="array" ref="H14">_xlfn.IFS(DATA[[#This Row],[Difference_from _assume]]&lt;=10,"0-17",DATA[[#This Row],[Difference_from _assume]]&lt;=34,"17-34",DATA[[#This Row],[Difference_from _assume]]&lt;=51,"34-51",DATA[[#This Row],[Difference_from _assume]]&lt;=119,"51-119",DATA[[#This Row],[Difference_from _assume]]&lt;=354,"119-357")</f>
        <v>34-51</v>
      </c>
      <c r="I14" s="31" t="str" cm="1">
        <f t="array" ref="I14">_xlfn.IFS(DATA[[#This Row],[Difference_from _assume]]&lt;=35,"Active",DATA[[#This Row],[Difference_from _assume]]&lt;=110,"Inactive",DATA[[#This Row],[Difference_from _assume]]&lt;=360,"Dormant")</f>
        <v>Inactive</v>
      </c>
      <c r="J14" s="16">
        <v>7.99</v>
      </c>
      <c r="K14" s="16" t="str" cm="1">
        <f t="array" ref="K14">_xlfn.IFS(DATA[[#This Row],[Monthly_Price]]&lt;=7.99,"Low",J14&lt;=11.99,"Mid",J14&lt;=15.99,"High")</f>
        <v>Low</v>
      </c>
      <c r="L14" s="1">
        <v>348</v>
      </c>
      <c r="M14" s="1" t="s">
        <v>36</v>
      </c>
      <c r="N14" s="1">
        <v>2</v>
      </c>
      <c r="O14" s="1">
        <v>5</v>
      </c>
      <c r="P14" s="1" t="b">
        <v>0</v>
      </c>
      <c r="Q14" s="1">
        <v>501</v>
      </c>
      <c r="R14" s="10">
        <v>71</v>
      </c>
      <c r="S14" s="10">
        <f>DATA[[#This Row],[Total_Movies_Watched]]+DATA[[#This Row],[Total_Series_Watched]]</f>
        <v>572</v>
      </c>
      <c r="T14" s="1" t="s">
        <v>74</v>
      </c>
      <c r="U14" s="1" t="s">
        <v>44</v>
      </c>
      <c r="V14" s="1" t="s">
        <v>78</v>
      </c>
      <c r="W14" s="1">
        <v>38</v>
      </c>
      <c r="X14" s="1" t="str" cm="1">
        <f t="array" ref="X14">_xlfn.IFS(DATA[[#This Row],[Recommended_Content_Count]]&lt;=25,"0-25",W14&lt;=50,"25-50",W14&lt;=75,"50-75",W14&lt;=100,"75-100")</f>
        <v>25-50</v>
      </c>
      <c r="Y14" s="1">
        <v>4.3</v>
      </c>
      <c r="Z14" s="1" t="b">
        <v>0</v>
      </c>
      <c r="AA14" s="1" t="str" cm="1">
        <f t="array" ref="AA14">_xlfn.IFS(DATA[[#This Row],[Has_Downloaded_Content]]=FALSE,"No",Z14=TRUE,"Yes")</f>
        <v>No</v>
      </c>
      <c r="AB14" s="1" t="s">
        <v>30</v>
      </c>
      <c r="AC14" s="7">
        <v>1547</v>
      </c>
      <c r="AD14" s="7" t="str" cm="1">
        <f t="array" ref="AD14">_xlfn.IFS(DATA[[#This Row],[Loyalty_Points]]&lt;=1000,"0-1000",AC14&lt;=2000,"1000-2000",AC14&lt;=3000,"2000-3000",AC14&lt;=4000,"3000-4000",AC14&lt;=4999,"4000-5000")</f>
        <v>1000-2000</v>
      </c>
      <c r="AE14" s="1" t="s">
        <v>31</v>
      </c>
      <c r="AF14" s="1" t="s">
        <v>69</v>
      </c>
      <c r="AG14" s="1" t="s">
        <v>33</v>
      </c>
    </row>
    <row r="15" spans="1:44" x14ac:dyDescent="0.3">
      <c r="A15" s="13">
        <v>9966</v>
      </c>
      <c r="B15" s="1" t="s">
        <v>88</v>
      </c>
      <c r="C15" s="2" t="s">
        <v>89</v>
      </c>
      <c r="D15" s="2" t="s">
        <v>90</v>
      </c>
      <c r="E15" s="29" t="str">
        <f>TEXT(DATA[[#This Row],[Join_Date]],"mm-yyyy")</f>
        <v>09-2024</v>
      </c>
      <c r="G15" s="31">
        <f>$F$2-DATA[[#This Row],[Last_Login]]</f>
        <v>31</v>
      </c>
      <c r="H15" s="31" t="str" cm="1">
        <f t="array" ref="H15">_xlfn.IFS(DATA[[#This Row],[Difference_from _assume]]&lt;=10,"0-17",DATA[[#This Row],[Difference_from _assume]]&lt;=34,"17-34",DATA[[#This Row],[Difference_from _assume]]&lt;=51,"34-51",DATA[[#This Row],[Difference_from _assume]]&lt;=119,"51-119",DATA[[#This Row],[Difference_from _assume]]&lt;=354,"119-357")</f>
        <v>17-34</v>
      </c>
      <c r="I15" s="31" t="str" cm="1">
        <f t="array" ref="I15">_xlfn.IFS(DATA[[#This Row],[Difference_from _assume]]&lt;=35,"Active",DATA[[#This Row],[Difference_from _assume]]&lt;=110,"Inactive",DATA[[#This Row],[Difference_from _assume]]&lt;=360,"Dormant")</f>
        <v>Active</v>
      </c>
      <c r="J15" s="16">
        <v>7.99</v>
      </c>
      <c r="K15" s="16" t="str" cm="1">
        <f t="array" ref="K15">_xlfn.IFS(DATA[[#This Row],[Monthly_Price]]&lt;=7.99,"Low",J15&lt;=11.99,"Mid",J15&lt;=15.99,"High")</f>
        <v>Low</v>
      </c>
      <c r="L15" s="1">
        <v>451</v>
      </c>
      <c r="M15" s="1" t="s">
        <v>51</v>
      </c>
      <c r="N15" s="1">
        <v>3</v>
      </c>
      <c r="O15" s="1">
        <v>1</v>
      </c>
      <c r="P15" s="1" t="b">
        <v>0</v>
      </c>
      <c r="Q15" s="1">
        <v>995</v>
      </c>
      <c r="R15" s="10">
        <v>164</v>
      </c>
      <c r="S15" s="10">
        <f>DATA[[#This Row],[Total_Movies_Watched]]+DATA[[#This Row],[Total_Series_Watched]]</f>
        <v>1159</v>
      </c>
      <c r="T15" s="1" t="s">
        <v>49</v>
      </c>
      <c r="U15" s="1" t="s">
        <v>75</v>
      </c>
      <c r="V15" s="1" t="s">
        <v>64</v>
      </c>
      <c r="W15" s="1">
        <v>62</v>
      </c>
      <c r="X15" s="1" t="str" cm="1">
        <f t="array" ref="X15">_xlfn.IFS(DATA[[#This Row],[Recommended_Content_Count]]&lt;=25,"0-25",W15&lt;=50,"25-50",W15&lt;=75,"50-75",W15&lt;=100,"75-100")</f>
        <v>50-75</v>
      </c>
      <c r="Y15" s="1">
        <v>3</v>
      </c>
      <c r="Z15" s="1" t="b">
        <v>1</v>
      </c>
      <c r="AA15" s="1" t="str" cm="1">
        <f t="array" ref="AA15">_xlfn.IFS(DATA[[#This Row],[Has_Downloaded_Content]]=FALSE,"No",Z15=TRUE,"Yes")</f>
        <v>Yes</v>
      </c>
      <c r="AB15" s="1" t="s">
        <v>30</v>
      </c>
      <c r="AC15" s="7">
        <v>3788</v>
      </c>
      <c r="AD15" s="7" t="str" cm="1">
        <f t="array" ref="AD15">_xlfn.IFS(DATA[[#This Row],[Loyalty_Points]]&lt;=1000,"0-1000",AC15&lt;=2000,"1000-2000",AC15&lt;=3000,"2000-3000",AC15&lt;=4000,"3000-4000",AC15&lt;=4999,"4000-5000")</f>
        <v>3000-4000</v>
      </c>
      <c r="AE15" s="1" t="s">
        <v>31</v>
      </c>
      <c r="AF15" s="1" t="s">
        <v>59</v>
      </c>
      <c r="AG15" s="1" t="s">
        <v>33</v>
      </c>
      <c r="AQ15" s="5"/>
      <c r="AR15" s="5"/>
    </row>
    <row r="16" spans="1:44" x14ac:dyDescent="0.3">
      <c r="A16" s="13">
        <v>7093</v>
      </c>
      <c r="B16" s="1" t="s">
        <v>91</v>
      </c>
      <c r="C16" s="2">
        <v>45113</v>
      </c>
      <c r="D16" s="2">
        <v>45608</v>
      </c>
      <c r="E16" s="29" t="str">
        <f>TEXT(DATA[[#This Row],[Join_Date]],"mm-yyyy")</f>
        <v>07-2023</v>
      </c>
      <c r="G16" s="31">
        <f>$F$2-DATA[[#This Row],[Last_Login]]</f>
        <v>49</v>
      </c>
      <c r="H16" s="31" t="str" cm="1">
        <f t="array" ref="H16">_xlfn.IFS(DATA[[#This Row],[Difference_from _assume]]&lt;=10,"0-17",DATA[[#This Row],[Difference_from _assume]]&lt;=34,"17-34",DATA[[#This Row],[Difference_from _assume]]&lt;=51,"34-51",DATA[[#This Row],[Difference_from _assume]]&lt;=119,"51-119",DATA[[#This Row],[Difference_from _assume]]&lt;=354,"119-357")</f>
        <v>34-51</v>
      </c>
      <c r="I16" s="31" t="str" cm="1">
        <f t="array" ref="I16">_xlfn.IFS(DATA[[#This Row],[Difference_from _assume]]&lt;=35,"Active",DATA[[#This Row],[Difference_from _assume]]&lt;=110,"Inactive",DATA[[#This Row],[Difference_from _assume]]&lt;=360,"Dormant")</f>
        <v>Inactive</v>
      </c>
      <c r="J16" s="16">
        <v>7.99</v>
      </c>
      <c r="K16" s="16" t="str" cm="1">
        <f t="array" ref="K16">_xlfn.IFS(DATA[[#This Row],[Monthly_Price]]&lt;=7.99,"Low",J16&lt;=11.99,"Mid",J16&lt;=15.99,"High")</f>
        <v>Low</v>
      </c>
      <c r="L16" s="1">
        <v>69</v>
      </c>
      <c r="M16" s="1" t="s">
        <v>51</v>
      </c>
      <c r="N16" s="1">
        <v>2</v>
      </c>
      <c r="O16" s="1">
        <v>5</v>
      </c>
      <c r="P16" s="1" t="b">
        <v>0</v>
      </c>
      <c r="Q16" s="1">
        <v>222</v>
      </c>
      <c r="R16" s="10">
        <v>13</v>
      </c>
      <c r="S16" s="10">
        <f>DATA[[#This Row],[Total_Movies_Watched]]+DATA[[#This Row],[Total_Series_Watched]]</f>
        <v>235</v>
      </c>
      <c r="T16" s="1" t="s">
        <v>92</v>
      </c>
      <c r="U16" s="1" t="s">
        <v>28</v>
      </c>
      <c r="V16" s="1" t="s">
        <v>37</v>
      </c>
      <c r="W16" s="1">
        <v>0</v>
      </c>
      <c r="X16" s="1" t="str" cm="1">
        <f t="array" ref="X16">_xlfn.IFS(DATA[[#This Row],[Recommended_Content_Count]]&lt;=25,"0-25",W16&lt;=50,"25-50",W16&lt;=75,"50-75",W16&lt;=100,"75-100")</f>
        <v>0-25</v>
      </c>
      <c r="Y16" s="1">
        <v>4.7</v>
      </c>
      <c r="Z16" s="1" t="b">
        <v>1</v>
      </c>
      <c r="AA16" s="1" t="str" cm="1">
        <f t="array" ref="AA16">_xlfn.IFS(DATA[[#This Row],[Has_Downloaded_Content]]=FALSE,"No",Z16=TRUE,"Yes")</f>
        <v>Yes</v>
      </c>
      <c r="AB16" s="1" t="s">
        <v>30</v>
      </c>
      <c r="AC16" s="7">
        <v>1051</v>
      </c>
      <c r="AD16" s="7" t="str" cm="1">
        <f t="array" ref="AD16">_xlfn.IFS(DATA[[#This Row],[Loyalty_Points]]&lt;=1000,"0-1000",AC16&lt;=2000,"1000-2000",AC16&lt;=3000,"2000-3000",AC16&lt;=4000,"3000-4000",AC16&lt;=4999,"4000-5000")</f>
        <v>1000-2000</v>
      </c>
      <c r="AE16" s="1" t="s">
        <v>38</v>
      </c>
      <c r="AF16" s="1" t="s">
        <v>59</v>
      </c>
      <c r="AG16" s="1" t="s">
        <v>93</v>
      </c>
    </row>
    <row r="17" spans="1:33" x14ac:dyDescent="0.3">
      <c r="A17" s="13">
        <v>4351</v>
      </c>
      <c r="B17" s="1" t="s">
        <v>94</v>
      </c>
      <c r="C17" s="2" t="s">
        <v>95</v>
      </c>
      <c r="D17" s="2" t="s">
        <v>90</v>
      </c>
      <c r="E17" s="29" t="str">
        <f>TEXT(DATA[[#This Row],[Join_Date]],"mm-yyyy")</f>
        <v>05-2024</v>
      </c>
      <c r="G17" s="31">
        <f>$F$2-DATA[[#This Row],[Last_Login]]</f>
        <v>31</v>
      </c>
      <c r="H17" s="31" t="str" cm="1">
        <f t="array" ref="H17">_xlfn.IFS(DATA[[#This Row],[Difference_from _assume]]&lt;=10,"0-17",DATA[[#This Row],[Difference_from _assume]]&lt;=34,"17-34",DATA[[#This Row],[Difference_from _assume]]&lt;=51,"34-51",DATA[[#This Row],[Difference_from _assume]]&lt;=119,"51-119",DATA[[#This Row],[Difference_from _assume]]&lt;=354,"119-357")</f>
        <v>17-34</v>
      </c>
      <c r="I17" s="31" t="str" cm="1">
        <f t="array" ref="I17">_xlfn.IFS(DATA[[#This Row],[Difference_from _assume]]&lt;=35,"Active",DATA[[#This Row],[Difference_from _assume]]&lt;=110,"Inactive",DATA[[#This Row],[Difference_from _assume]]&lt;=360,"Dormant")</f>
        <v>Active</v>
      </c>
      <c r="J17" s="16">
        <v>11.99</v>
      </c>
      <c r="K17" s="16" t="str" cm="1">
        <f t="array" ref="K17">_xlfn.IFS(DATA[[#This Row],[Monthly_Price]]&lt;=7.99,"Low",J17&lt;=11.99,"Mid",J17&lt;=15.99,"High")</f>
        <v>Mid</v>
      </c>
      <c r="L17" s="1">
        <v>166</v>
      </c>
      <c r="M17" s="1" t="s">
        <v>63</v>
      </c>
      <c r="N17" s="1">
        <v>1</v>
      </c>
      <c r="O17" s="1">
        <v>6</v>
      </c>
      <c r="P17" s="1" t="b">
        <v>1</v>
      </c>
      <c r="Q17" s="1">
        <v>788</v>
      </c>
      <c r="R17" s="10">
        <v>31</v>
      </c>
      <c r="S17" s="10">
        <f>DATA[[#This Row],[Total_Movies_Watched]]+DATA[[#This Row],[Total_Series_Watched]]</f>
        <v>819</v>
      </c>
      <c r="T17" s="1" t="s">
        <v>27</v>
      </c>
      <c r="U17" s="1" t="s">
        <v>28</v>
      </c>
      <c r="V17" s="1" t="s">
        <v>37</v>
      </c>
      <c r="W17" s="1">
        <v>25</v>
      </c>
      <c r="X17" s="1" t="str" cm="1">
        <f t="array" ref="X17">_xlfn.IFS(DATA[[#This Row],[Recommended_Content_Count]]&lt;=25,"0-25",W17&lt;=50,"25-50",W17&lt;=75,"50-75",W17&lt;=100,"75-100")</f>
        <v>0-25</v>
      </c>
      <c r="Y17" s="1">
        <v>4.3</v>
      </c>
      <c r="Z17" s="1" t="b">
        <v>1</v>
      </c>
      <c r="AA17" s="1" t="str" cm="1">
        <f t="array" ref="AA17">_xlfn.IFS(DATA[[#This Row],[Has_Downloaded_Content]]=FALSE,"No",Z17=TRUE,"Yes")</f>
        <v>Yes</v>
      </c>
      <c r="AB17" s="1" t="s">
        <v>30</v>
      </c>
      <c r="AC17" s="7">
        <v>633</v>
      </c>
      <c r="AD17" s="7" t="str" cm="1">
        <f t="array" ref="AD17">_xlfn.IFS(DATA[[#This Row],[Loyalty_Points]]&lt;=1000,"0-1000",AC17&lt;=2000,"1000-2000",AC17&lt;=3000,"2000-3000",AC17&lt;=4000,"3000-4000",AC17&lt;=4999,"4000-5000")</f>
        <v>0-1000</v>
      </c>
      <c r="AE17" s="1" t="s">
        <v>58</v>
      </c>
      <c r="AF17" s="1" t="s">
        <v>32</v>
      </c>
      <c r="AG17" s="1" t="s">
        <v>93</v>
      </c>
    </row>
    <row r="18" spans="1:33" x14ac:dyDescent="0.3">
      <c r="A18" s="13">
        <v>6007</v>
      </c>
      <c r="B18" s="1" t="s">
        <v>96</v>
      </c>
      <c r="C18" s="2" t="s">
        <v>97</v>
      </c>
      <c r="D18" s="2" t="s">
        <v>72</v>
      </c>
      <c r="E18" s="29" t="str">
        <f>TEXT(DATA[[#This Row],[Join_Date]],"mm-yyyy")</f>
        <v>02-2023</v>
      </c>
      <c r="G18" s="31">
        <f>$F$2-DATA[[#This Row],[Last_Login]]</f>
        <v>14</v>
      </c>
      <c r="H18" s="31" t="str" cm="1">
        <f t="array" ref="H18">_xlfn.IFS(DATA[[#This Row],[Difference_from _assume]]&lt;=10,"0-17",DATA[[#This Row],[Difference_from _assume]]&lt;=34,"17-34",DATA[[#This Row],[Difference_from _assume]]&lt;=51,"34-51",DATA[[#This Row],[Difference_from _assume]]&lt;=119,"51-119",DATA[[#This Row],[Difference_from _assume]]&lt;=354,"119-357")</f>
        <v>17-34</v>
      </c>
      <c r="I18" s="31" t="str" cm="1">
        <f t="array" ref="I18">_xlfn.IFS(DATA[[#This Row],[Difference_from _assume]]&lt;=35,"Active",DATA[[#This Row],[Difference_from _assume]]&lt;=110,"Inactive",DATA[[#This Row],[Difference_from _assume]]&lt;=360,"Dormant")</f>
        <v>Active</v>
      </c>
      <c r="J18" s="16">
        <v>7.99</v>
      </c>
      <c r="K18" s="16" t="str" cm="1">
        <f t="array" ref="K18">_xlfn.IFS(DATA[[#This Row],[Monthly_Price]]&lt;=7.99,"Low",J18&lt;=11.99,"Mid",J18&lt;=15.99,"High")</f>
        <v>Low</v>
      </c>
      <c r="L18" s="1">
        <v>449</v>
      </c>
      <c r="M18" s="1" t="s">
        <v>63</v>
      </c>
      <c r="N18" s="1">
        <v>2</v>
      </c>
      <c r="O18" s="1">
        <v>4</v>
      </c>
      <c r="P18" s="1" t="b">
        <v>1</v>
      </c>
      <c r="Q18" s="1">
        <v>369</v>
      </c>
      <c r="R18" s="10">
        <v>25</v>
      </c>
      <c r="S18" s="10">
        <f>DATA[[#This Row],[Total_Movies_Watched]]+DATA[[#This Row],[Total_Series_Watched]]</f>
        <v>394</v>
      </c>
      <c r="T18" s="1" t="s">
        <v>74</v>
      </c>
      <c r="U18" s="1" t="s">
        <v>44</v>
      </c>
      <c r="V18" s="1" t="s">
        <v>57</v>
      </c>
      <c r="W18" s="1">
        <v>65</v>
      </c>
      <c r="X18" s="1" t="str" cm="1">
        <f t="array" ref="X18">_xlfn.IFS(DATA[[#This Row],[Recommended_Content_Count]]&lt;=25,"0-25",W18&lt;=50,"25-50",W18&lt;=75,"50-75",W18&lt;=100,"75-100")</f>
        <v>50-75</v>
      </c>
      <c r="Y18" s="1">
        <v>4.5999999999999996</v>
      </c>
      <c r="Z18" s="1" t="b">
        <v>0</v>
      </c>
      <c r="AA18" s="1" t="str" cm="1">
        <f t="array" ref="AA18">_xlfn.IFS(DATA[[#This Row],[Has_Downloaded_Content]]=FALSE,"No",Z18=TRUE,"Yes")</f>
        <v>No</v>
      </c>
      <c r="AB18" s="1" t="s">
        <v>30</v>
      </c>
      <c r="AC18" s="7">
        <v>4133</v>
      </c>
      <c r="AD18" s="7" t="str" cm="1">
        <f t="array" ref="AD18">_xlfn.IFS(DATA[[#This Row],[Loyalty_Points]]&lt;=1000,"0-1000",AC18&lt;=2000,"1000-2000",AC18&lt;=3000,"2000-3000",AC18&lt;=4000,"3000-4000",AC18&lt;=4999,"4000-5000")</f>
        <v>4000-5000</v>
      </c>
      <c r="AE18" s="1" t="s">
        <v>31</v>
      </c>
      <c r="AF18" s="1" t="s">
        <v>39</v>
      </c>
      <c r="AG18" s="1" t="s">
        <v>40</v>
      </c>
    </row>
    <row r="19" spans="1:33" x14ac:dyDescent="0.3">
      <c r="A19" s="13">
        <v>9710</v>
      </c>
      <c r="B19" s="1" t="s">
        <v>98</v>
      </c>
      <c r="C19" s="2">
        <v>44963</v>
      </c>
      <c r="D19" s="2" t="s">
        <v>99</v>
      </c>
      <c r="E19" s="29" t="str">
        <f>TEXT(DATA[[#This Row],[Join_Date]],"mm-yyyy")</f>
        <v>02-2023</v>
      </c>
      <c r="G19" s="31">
        <f>$F$2-DATA[[#This Row],[Last_Login]]</f>
        <v>34</v>
      </c>
      <c r="H19" s="31" t="str" cm="1">
        <f t="array" ref="H19">_xlfn.IFS(DATA[[#This Row],[Difference_from _assume]]&lt;=10,"0-17",DATA[[#This Row],[Difference_from _assume]]&lt;=34,"17-34",DATA[[#This Row],[Difference_from _assume]]&lt;=51,"34-51",DATA[[#This Row],[Difference_from _assume]]&lt;=119,"51-119",DATA[[#This Row],[Difference_from _assume]]&lt;=354,"119-357")</f>
        <v>17-34</v>
      </c>
      <c r="I19" s="31" t="str" cm="1">
        <f t="array" ref="I19">_xlfn.IFS(DATA[[#This Row],[Difference_from _assume]]&lt;=35,"Active",DATA[[#This Row],[Difference_from _assume]]&lt;=110,"Inactive",DATA[[#This Row],[Difference_from _assume]]&lt;=360,"Dormant")</f>
        <v>Active</v>
      </c>
      <c r="J19" s="16">
        <v>7.99</v>
      </c>
      <c r="K19" s="16" t="str" cm="1">
        <f t="array" ref="K19">_xlfn.IFS(DATA[[#This Row],[Monthly_Price]]&lt;=7.99,"Low",J19&lt;=11.99,"Mid",J19&lt;=15.99,"High")</f>
        <v>Low</v>
      </c>
      <c r="L19" s="1">
        <v>441</v>
      </c>
      <c r="M19" s="1" t="s">
        <v>100</v>
      </c>
      <c r="N19" s="1">
        <v>1</v>
      </c>
      <c r="O19" s="1">
        <v>5</v>
      </c>
      <c r="P19" s="1" t="b">
        <v>0</v>
      </c>
      <c r="Q19" s="1">
        <v>228</v>
      </c>
      <c r="R19" s="10">
        <v>39</v>
      </c>
      <c r="S19" s="10">
        <f>DATA[[#This Row],[Total_Movies_Watched]]+DATA[[#This Row],[Total_Series_Watched]]</f>
        <v>267</v>
      </c>
      <c r="T19" s="1" t="s">
        <v>74</v>
      </c>
      <c r="U19" s="1" t="s">
        <v>28</v>
      </c>
      <c r="V19" s="1" t="s">
        <v>45</v>
      </c>
      <c r="W19" s="1">
        <v>50</v>
      </c>
      <c r="X19" s="1" t="str" cm="1">
        <f t="array" ref="X19">_xlfn.IFS(DATA[[#This Row],[Recommended_Content_Count]]&lt;=25,"0-25",W19&lt;=50,"25-50",W19&lt;=75,"50-75",W19&lt;=100,"75-100")</f>
        <v>25-50</v>
      </c>
      <c r="Y19" s="1">
        <v>3.1</v>
      </c>
      <c r="Z19" s="1" t="b">
        <v>1</v>
      </c>
      <c r="AA19" s="1" t="str" cm="1">
        <f t="array" ref="AA19">_xlfn.IFS(DATA[[#This Row],[Has_Downloaded_Content]]=FALSE,"No",Z19=TRUE,"Yes")</f>
        <v>Yes</v>
      </c>
      <c r="AB19" s="1" t="s">
        <v>30</v>
      </c>
      <c r="AC19" s="7">
        <v>1159</v>
      </c>
      <c r="AD19" s="7" t="str" cm="1">
        <f t="array" ref="AD19">_xlfn.IFS(DATA[[#This Row],[Loyalty_Points]]&lt;=1000,"0-1000",AC19&lt;=2000,"1000-2000",AC19&lt;=3000,"2000-3000",AC19&lt;=4000,"3000-4000",AC19&lt;=4999,"4000-5000")</f>
        <v>1000-2000</v>
      </c>
      <c r="AE19" s="1" t="s">
        <v>38</v>
      </c>
      <c r="AF19" s="1" t="s">
        <v>32</v>
      </c>
      <c r="AG19" s="1" t="s">
        <v>60</v>
      </c>
    </row>
    <row r="20" spans="1:33" x14ac:dyDescent="0.3">
      <c r="A20" s="13">
        <v>9034</v>
      </c>
      <c r="B20" s="1" t="s">
        <v>101</v>
      </c>
      <c r="C20" s="2" t="s">
        <v>102</v>
      </c>
      <c r="D20" s="2" t="s">
        <v>103</v>
      </c>
      <c r="E20" s="29" t="str">
        <f>TEXT(DATA[[#This Row],[Join_Date]],"mm-yyyy")</f>
        <v>09-2023</v>
      </c>
      <c r="G20" s="31">
        <f>$F$2-DATA[[#This Row],[Last_Login]]</f>
        <v>13</v>
      </c>
      <c r="H20" s="31" t="str" cm="1">
        <f t="array" ref="H20">_xlfn.IFS(DATA[[#This Row],[Difference_from _assume]]&lt;=10,"0-17",DATA[[#This Row],[Difference_from _assume]]&lt;=34,"17-34",DATA[[#This Row],[Difference_from _assume]]&lt;=51,"34-51",DATA[[#This Row],[Difference_from _assume]]&lt;=119,"51-119",DATA[[#This Row],[Difference_from _assume]]&lt;=354,"119-357")</f>
        <v>17-34</v>
      </c>
      <c r="I20" s="31" t="str" cm="1">
        <f t="array" ref="I20">_xlfn.IFS(DATA[[#This Row],[Difference_from _assume]]&lt;=35,"Active",DATA[[#This Row],[Difference_from _assume]]&lt;=110,"Inactive",DATA[[#This Row],[Difference_from _assume]]&lt;=360,"Dormant")</f>
        <v>Active</v>
      </c>
      <c r="J20" s="16">
        <v>15.99</v>
      </c>
      <c r="K20" s="16" t="str" cm="1">
        <f t="array" ref="K20">_xlfn.IFS(DATA[[#This Row],[Monthly_Price]]&lt;=7.99,"Low",J20&lt;=11.99,"Mid",J20&lt;=15.99,"High")</f>
        <v>High</v>
      </c>
      <c r="L20" s="1">
        <v>224</v>
      </c>
      <c r="M20" s="1" t="s">
        <v>73</v>
      </c>
      <c r="N20" s="1">
        <v>1</v>
      </c>
      <c r="O20" s="1">
        <v>5</v>
      </c>
      <c r="P20" s="1" t="b">
        <v>1</v>
      </c>
      <c r="Q20" s="1">
        <v>827</v>
      </c>
      <c r="R20" s="10">
        <v>138</v>
      </c>
      <c r="S20" s="10">
        <f>DATA[[#This Row],[Total_Movies_Watched]]+DATA[[#This Row],[Total_Series_Watched]]</f>
        <v>965</v>
      </c>
      <c r="T20" s="1" t="s">
        <v>43</v>
      </c>
      <c r="U20" s="1" t="s">
        <v>44</v>
      </c>
      <c r="V20" s="1" t="s">
        <v>45</v>
      </c>
      <c r="W20" s="1">
        <v>11</v>
      </c>
      <c r="X20" s="1" t="str" cm="1">
        <f t="array" ref="X20">_xlfn.IFS(DATA[[#This Row],[Recommended_Content_Count]]&lt;=25,"0-25",W20&lt;=50,"25-50",W20&lt;=75,"50-75",W20&lt;=100,"75-100")</f>
        <v>0-25</v>
      </c>
      <c r="Y20" s="1">
        <v>4.5</v>
      </c>
      <c r="Z20" s="1" t="b">
        <v>1</v>
      </c>
      <c r="AA20" s="1" t="str" cm="1">
        <f t="array" ref="AA20">_xlfn.IFS(DATA[[#This Row],[Has_Downloaded_Content]]=FALSE,"No",Z20=TRUE,"Yes")</f>
        <v>Yes</v>
      </c>
      <c r="AB20" s="1" t="s">
        <v>30</v>
      </c>
      <c r="AC20" s="7">
        <v>4673</v>
      </c>
      <c r="AD20" s="7" t="str" cm="1">
        <f t="array" ref="AD20">_xlfn.IFS(DATA[[#This Row],[Loyalty_Points]]&lt;=1000,"0-1000",AC20&lt;=2000,"1000-2000",AC20&lt;=3000,"2000-3000",AC20&lt;=4000,"3000-4000",AC20&lt;=4999,"4000-5000")</f>
        <v>4000-5000</v>
      </c>
      <c r="AE20" s="1" t="s">
        <v>76</v>
      </c>
      <c r="AF20" s="1" t="s">
        <v>59</v>
      </c>
      <c r="AG20" s="1" t="s">
        <v>93</v>
      </c>
    </row>
    <row r="21" spans="1:33" x14ac:dyDescent="0.3">
      <c r="A21" s="13">
        <v>6197</v>
      </c>
      <c r="B21" s="1" t="s">
        <v>104</v>
      </c>
      <c r="C21" s="2">
        <v>44992</v>
      </c>
      <c r="D21" s="2" t="s">
        <v>105</v>
      </c>
      <c r="E21" s="29" t="str">
        <f>TEXT(DATA[[#This Row],[Join_Date]],"mm-yyyy")</f>
        <v>03-2023</v>
      </c>
      <c r="G21" s="31">
        <f>$F$2-DATA[[#This Row],[Last_Login]]</f>
        <v>33</v>
      </c>
      <c r="H21" s="31" t="str" cm="1">
        <f t="array" ref="H21">_xlfn.IFS(DATA[[#This Row],[Difference_from _assume]]&lt;=10,"0-17",DATA[[#This Row],[Difference_from _assume]]&lt;=34,"17-34",DATA[[#This Row],[Difference_from _assume]]&lt;=51,"34-51",DATA[[#This Row],[Difference_from _assume]]&lt;=119,"51-119",DATA[[#This Row],[Difference_from _assume]]&lt;=354,"119-357")</f>
        <v>17-34</v>
      </c>
      <c r="I21" s="31" t="str" cm="1">
        <f t="array" ref="I21">_xlfn.IFS(DATA[[#This Row],[Difference_from _assume]]&lt;=35,"Active",DATA[[#This Row],[Difference_from _assume]]&lt;=110,"Inactive",DATA[[#This Row],[Difference_from _assume]]&lt;=360,"Dormant")</f>
        <v>Active</v>
      </c>
      <c r="J21" s="16">
        <v>15.99</v>
      </c>
      <c r="K21" s="16" t="str" cm="1">
        <f t="array" ref="K21">_xlfn.IFS(DATA[[#This Row],[Monthly_Price]]&lt;=7.99,"Low",J21&lt;=11.99,"Mid",J21&lt;=15.99,"High")</f>
        <v>High</v>
      </c>
      <c r="L21" s="1">
        <v>44</v>
      </c>
      <c r="M21" s="1" t="s">
        <v>26</v>
      </c>
      <c r="N21" s="1">
        <v>2</v>
      </c>
      <c r="O21" s="1">
        <v>4</v>
      </c>
      <c r="P21" s="1" t="b">
        <v>0</v>
      </c>
      <c r="Q21" s="1">
        <v>983</v>
      </c>
      <c r="R21" s="10">
        <v>145</v>
      </c>
      <c r="S21" s="10">
        <f>DATA[[#This Row],[Total_Movies_Watched]]+DATA[[#This Row],[Total_Series_Watched]]</f>
        <v>1128</v>
      </c>
      <c r="T21" s="1" t="s">
        <v>55</v>
      </c>
      <c r="U21" s="1" t="s">
        <v>28</v>
      </c>
      <c r="V21" s="1" t="s">
        <v>78</v>
      </c>
      <c r="W21" s="1">
        <v>78</v>
      </c>
      <c r="X21" s="1" t="str" cm="1">
        <f t="array" ref="X21">_xlfn.IFS(DATA[[#This Row],[Recommended_Content_Count]]&lt;=25,"0-25",W21&lt;=50,"25-50",W21&lt;=75,"50-75",W21&lt;=100,"75-100")</f>
        <v>75-100</v>
      </c>
      <c r="Y21" s="1">
        <v>3</v>
      </c>
      <c r="Z21" s="1" t="b">
        <v>0</v>
      </c>
      <c r="AA21" s="1" t="str" cm="1">
        <f t="array" ref="AA21">_xlfn.IFS(DATA[[#This Row],[Has_Downloaded_Content]]=FALSE,"No",Z21=TRUE,"Yes")</f>
        <v>No</v>
      </c>
      <c r="AB21" s="1" t="s">
        <v>30</v>
      </c>
      <c r="AC21" s="7">
        <v>4200</v>
      </c>
      <c r="AD21" s="7" t="str" cm="1">
        <f t="array" ref="AD21">_xlfn.IFS(DATA[[#This Row],[Loyalty_Points]]&lt;=1000,"0-1000",AC21&lt;=2000,"1000-2000",AC21&lt;=3000,"2000-3000",AC21&lt;=4000,"3000-4000",AC21&lt;=4999,"4000-5000")</f>
        <v>4000-5000</v>
      </c>
      <c r="AE21" s="1" t="s">
        <v>65</v>
      </c>
      <c r="AF21" s="1" t="s">
        <v>69</v>
      </c>
      <c r="AG21" s="1" t="s">
        <v>40</v>
      </c>
    </row>
    <row r="22" spans="1:33" x14ac:dyDescent="0.3">
      <c r="A22" s="13">
        <v>2820</v>
      </c>
      <c r="B22" s="1" t="s">
        <v>106</v>
      </c>
      <c r="C22" s="2" t="s">
        <v>107</v>
      </c>
      <c r="D22" s="2">
        <v>45303</v>
      </c>
      <c r="E22" s="29" t="str">
        <f>TEXT(DATA[[#This Row],[Join_Date]],"mm-yyyy")</f>
        <v>07-2023</v>
      </c>
      <c r="G22" s="31">
        <f>$F$2-DATA[[#This Row],[Last_Login]]</f>
        <v>354</v>
      </c>
      <c r="H22" s="31" t="str" cm="1">
        <f t="array" ref="H22">_xlfn.IFS(DATA[[#This Row],[Difference_from _assume]]&lt;=10,"0-17",DATA[[#This Row],[Difference_from _assume]]&lt;=34,"17-34",DATA[[#This Row],[Difference_from _assume]]&lt;=51,"34-51",DATA[[#This Row],[Difference_from _assume]]&lt;=119,"51-119",DATA[[#This Row],[Difference_from _assume]]&lt;=354,"119-357")</f>
        <v>119-357</v>
      </c>
      <c r="I22" s="31" t="str" cm="1">
        <f t="array" ref="I22">_xlfn.IFS(DATA[[#This Row],[Difference_from _assume]]&lt;=35,"Active",DATA[[#This Row],[Difference_from _assume]]&lt;=110,"Inactive",DATA[[#This Row],[Difference_from _assume]]&lt;=360,"Dormant")</f>
        <v>Dormant</v>
      </c>
      <c r="J22" s="16">
        <v>7.99</v>
      </c>
      <c r="K22" s="16" t="str" cm="1">
        <f t="array" ref="K22">_xlfn.IFS(DATA[[#This Row],[Monthly_Price]]&lt;=7.99,"Low",J22&lt;=11.99,"Mid",J22&lt;=15.99,"High")</f>
        <v>Low</v>
      </c>
      <c r="L22" s="1">
        <v>202</v>
      </c>
      <c r="M22" s="1" t="s">
        <v>36</v>
      </c>
      <c r="N22" s="1">
        <v>1</v>
      </c>
      <c r="O22" s="1">
        <v>5</v>
      </c>
      <c r="P22" s="1" t="b">
        <v>1</v>
      </c>
      <c r="Q22" s="1">
        <v>109</v>
      </c>
      <c r="R22" s="10">
        <v>41</v>
      </c>
      <c r="S22" s="10">
        <f>DATA[[#This Row],[Total_Movies_Watched]]+DATA[[#This Row],[Total_Series_Watched]]</f>
        <v>150</v>
      </c>
      <c r="T22" s="1" t="s">
        <v>27</v>
      </c>
      <c r="U22" s="1" t="s">
        <v>75</v>
      </c>
      <c r="V22" s="1" t="s">
        <v>57</v>
      </c>
      <c r="W22" s="1">
        <v>42</v>
      </c>
      <c r="X22" s="1" t="str" cm="1">
        <f t="array" ref="X22">_xlfn.IFS(DATA[[#This Row],[Recommended_Content_Count]]&lt;=25,"0-25",W22&lt;=50,"25-50",W22&lt;=75,"50-75",W22&lt;=100,"75-100")</f>
        <v>25-50</v>
      </c>
      <c r="Y22" s="1">
        <v>4.5999999999999996</v>
      </c>
      <c r="Z22" s="1" t="b">
        <v>0</v>
      </c>
      <c r="AA22" s="1" t="str" cm="1">
        <f t="array" ref="AA22">_xlfn.IFS(DATA[[#This Row],[Has_Downloaded_Content]]=FALSE,"No",Z22=TRUE,"Yes")</f>
        <v>No</v>
      </c>
      <c r="AB22" s="1" t="s">
        <v>30</v>
      </c>
      <c r="AC22" s="7">
        <v>3607</v>
      </c>
      <c r="AD22" s="7" t="str" cm="1">
        <f t="array" ref="AD22">_xlfn.IFS(DATA[[#This Row],[Loyalty_Points]]&lt;=1000,"0-1000",AC22&lt;=2000,"1000-2000",AC22&lt;=3000,"2000-3000",AC22&lt;=4000,"3000-4000",AC22&lt;=4999,"4000-5000")</f>
        <v>3000-4000</v>
      </c>
      <c r="AE22" s="1" t="s">
        <v>38</v>
      </c>
      <c r="AF22" s="1" t="s">
        <v>32</v>
      </c>
      <c r="AG22" s="1" t="s">
        <v>33</v>
      </c>
    </row>
    <row r="23" spans="1:33" x14ac:dyDescent="0.3">
      <c r="A23" s="13">
        <v>1101</v>
      </c>
      <c r="B23" s="1" t="s">
        <v>52</v>
      </c>
      <c r="C23" s="2" t="s">
        <v>108</v>
      </c>
      <c r="D23" s="2" t="s">
        <v>109</v>
      </c>
      <c r="E23" s="29" t="str">
        <f>TEXT(DATA[[#This Row],[Join_Date]],"mm-yyyy")</f>
        <v>06-2024</v>
      </c>
      <c r="G23" s="31">
        <f>$F$2-DATA[[#This Row],[Last_Login]]</f>
        <v>38</v>
      </c>
      <c r="H23" s="31" t="str" cm="1">
        <f t="array" ref="H23">_xlfn.IFS(DATA[[#This Row],[Difference_from _assume]]&lt;=10,"0-17",DATA[[#This Row],[Difference_from _assume]]&lt;=34,"17-34",DATA[[#This Row],[Difference_from _assume]]&lt;=51,"34-51",DATA[[#This Row],[Difference_from _assume]]&lt;=119,"51-119",DATA[[#This Row],[Difference_from _assume]]&lt;=354,"119-357")</f>
        <v>34-51</v>
      </c>
      <c r="I23" s="31" t="str" cm="1">
        <f t="array" ref="I23">_xlfn.IFS(DATA[[#This Row],[Difference_from _assume]]&lt;=35,"Active",DATA[[#This Row],[Difference_from _assume]]&lt;=110,"Inactive",DATA[[#This Row],[Difference_from _assume]]&lt;=360,"Dormant")</f>
        <v>Inactive</v>
      </c>
      <c r="J23" s="16">
        <v>15.99</v>
      </c>
      <c r="K23" s="16" t="str" cm="1">
        <f t="array" ref="K23">_xlfn.IFS(DATA[[#This Row],[Monthly_Price]]&lt;=7.99,"Low",J23&lt;=11.99,"Mid",J23&lt;=15.99,"High")</f>
        <v>High</v>
      </c>
      <c r="L23" s="1">
        <v>39</v>
      </c>
      <c r="M23" s="1" t="s">
        <v>63</v>
      </c>
      <c r="N23" s="1">
        <v>2</v>
      </c>
      <c r="O23" s="1">
        <v>3</v>
      </c>
      <c r="P23" s="1" t="b">
        <v>1</v>
      </c>
      <c r="Q23" s="1">
        <v>181</v>
      </c>
      <c r="R23" s="10">
        <v>128</v>
      </c>
      <c r="S23" s="10">
        <f>DATA[[#This Row],[Total_Movies_Watched]]+DATA[[#This Row],[Total_Series_Watched]]</f>
        <v>309</v>
      </c>
      <c r="T23" s="1" t="s">
        <v>68</v>
      </c>
      <c r="U23" s="1" t="s">
        <v>28</v>
      </c>
      <c r="V23" s="1" t="s">
        <v>45</v>
      </c>
      <c r="W23" s="1">
        <v>3</v>
      </c>
      <c r="X23" s="1" t="str" cm="1">
        <f t="array" ref="X23">_xlfn.IFS(DATA[[#This Row],[Recommended_Content_Count]]&lt;=25,"0-25",W23&lt;=50,"25-50",W23&lt;=75,"50-75",W23&lt;=100,"75-100")</f>
        <v>0-25</v>
      </c>
      <c r="Y23" s="1">
        <v>4.5</v>
      </c>
      <c r="Z23" s="1" t="b">
        <v>1</v>
      </c>
      <c r="AA23" s="1" t="str" cm="1">
        <f t="array" ref="AA23">_xlfn.IFS(DATA[[#This Row],[Has_Downloaded_Content]]=FALSE,"No",Z23=TRUE,"Yes")</f>
        <v>Yes</v>
      </c>
      <c r="AB23" s="1" t="s">
        <v>30</v>
      </c>
      <c r="AC23" s="7">
        <v>4602</v>
      </c>
      <c r="AD23" s="7" t="str" cm="1">
        <f t="array" ref="AD23">_xlfn.IFS(DATA[[#This Row],[Loyalty_Points]]&lt;=1000,"0-1000",AC23&lt;=2000,"1000-2000",AC23&lt;=3000,"2000-3000",AC23&lt;=4000,"3000-4000",AC23&lt;=4999,"4000-5000")</f>
        <v>4000-5000</v>
      </c>
      <c r="AE23" s="1" t="s">
        <v>58</v>
      </c>
      <c r="AF23" s="1" t="s">
        <v>79</v>
      </c>
      <c r="AG23" s="1" t="s">
        <v>40</v>
      </c>
    </row>
    <row r="24" spans="1:33" x14ac:dyDescent="0.3">
      <c r="A24" s="13">
        <v>1650</v>
      </c>
      <c r="B24" s="1" t="s">
        <v>98</v>
      </c>
      <c r="C24" s="2" t="s">
        <v>62</v>
      </c>
      <c r="D24" s="2" t="s">
        <v>109</v>
      </c>
      <c r="E24" s="29" t="str">
        <f>TEXT(DATA[[#This Row],[Join_Date]],"mm-yyyy")</f>
        <v>08-2024</v>
      </c>
      <c r="G24" s="31">
        <f>$F$2-DATA[[#This Row],[Last_Login]]</f>
        <v>38</v>
      </c>
      <c r="H24" s="31" t="str" cm="1">
        <f t="array" ref="H24">_xlfn.IFS(DATA[[#This Row],[Difference_from _assume]]&lt;=10,"0-17",DATA[[#This Row],[Difference_from _assume]]&lt;=34,"17-34",DATA[[#This Row],[Difference_from _assume]]&lt;=51,"34-51",DATA[[#This Row],[Difference_from _assume]]&lt;=119,"51-119",DATA[[#This Row],[Difference_from _assume]]&lt;=354,"119-357")</f>
        <v>34-51</v>
      </c>
      <c r="I24" s="31" t="str" cm="1">
        <f t="array" ref="I24">_xlfn.IFS(DATA[[#This Row],[Difference_from _assume]]&lt;=35,"Active",DATA[[#This Row],[Difference_from _assume]]&lt;=110,"Inactive",DATA[[#This Row],[Difference_from _assume]]&lt;=360,"Dormant")</f>
        <v>Inactive</v>
      </c>
      <c r="J24" s="16">
        <v>15.99</v>
      </c>
      <c r="K24" s="16" t="str" cm="1">
        <f t="array" ref="K24">_xlfn.IFS(DATA[[#This Row],[Monthly_Price]]&lt;=7.99,"Low",J24&lt;=11.99,"Mid",J24&lt;=15.99,"High")</f>
        <v>High</v>
      </c>
      <c r="L24" s="1">
        <v>319</v>
      </c>
      <c r="M24" s="1" t="s">
        <v>100</v>
      </c>
      <c r="N24" s="1">
        <v>2</v>
      </c>
      <c r="O24" s="1">
        <v>2</v>
      </c>
      <c r="P24" s="1" t="b">
        <v>0</v>
      </c>
      <c r="Q24" s="1">
        <v>842</v>
      </c>
      <c r="R24" s="10">
        <v>145</v>
      </c>
      <c r="S24" s="10">
        <f>DATA[[#This Row],[Total_Movies_Watched]]+DATA[[#This Row],[Total_Series_Watched]]</f>
        <v>987</v>
      </c>
      <c r="T24" s="1" t="s">
        <v>92</v>
      </c>
      <c r="U24" s="1" t="s">
        <v>75</v>
      </c>
      <c r="V24" s="1" t="s">
        <v>45</v>
      </c>
      <c r="W24" s="1">
        <v>27</v>
      </c>
      <c r="X24" s="1" t="str" cm="1">
        <f t="array" ref="X24">_xlfn.IFS(DATA[[#This Row],[Recommended_Content_Count]]&lt;=25,"0-25",W24&lt;=50,"25-50",W24&lt;=75,"50-75",W24&lt;=100,"75-100")</f>
        <v>25-50</v>
      </c>
      <c r="Y24" s="1">
        <v>3.6</v>
      </c>
      <c r="Z24" s="1" t="b">
        <v>1</v>
      </c>
      <c r="AA24" s="1" t="str" cm="1">
        <f t="array" ref="AA24">_xlfn.IFS(DATA[[#This Row],[Has_Downloaded_Content]]=FALSE,"No",Z24=TRUE,"Yes")</f>
        <v>Yes</v>
      </c>
      <c r="AB24" s="1" t="s">
        <v>30</v>
      </c>
      <c r="AC24" s="7">
        <v>256</v>
      </c>
      <c r="AD24" s="7" t="str" cm="1">
        <f t="array" ref="AD24">_xlfn.IFS(DATA[[#This Row],[Loyalty_Points]]&lt;=1000,"0-1000",AC24&lt;=2000,"1000-2000",AC24&lt;=3000,"2000-3000",AC24&lt;=4000,"3000-4000",AC24&lt;=4999,"4000-5000")</f>
        <v>0-1000</v>
      </c>
      <c r="AE24" s="1" t="s">
        <v>58</v>
      </c>
      <c r="AF24" s="1" t="s">
        <v>32</v>
      </c>
      <c r="AG24" s="1" t="s">
        <v>93</v>
      </c>
    </row>
    <row r="25" spans="1:33" x14ac:dyDescent="0.3">
      <c r="A25" s="13">
        <v>4884</v>
      </c>
      <c r="B25" s="1" t="s">
        <v>110</v>
      </c>
      <c r="C25" s="2" t="s">
        <v>111</v>
      </c>
      <c r="D25" s="2" t="s">
        <v>87</v>
      </c>
      <c r="E25" s="29" t="str">
        <f>TEXT(DATA[[#This Row],[Join_Date]],"mm-yyyy")</f>
        <v>11-2023</v>
      </c>
      <c r="G25" s="31">
        <f>$F$2-DATA[[#This Row],[Last_Login]]</f>
        <v>36</v>
      </c>
      <c r="H25" s="31" t="str" cm="1">
        <f t="array" ref="H25">_xlfn.IFS(DATA[[#This Row],[Difference_from _assume]]&lt;=10,"0-17",DATA[[#This Row],[Difference_from _assume]]&lt;=34,"17-34",DATA[[#This Row],[Difference_from _assume]]&lt;=51,"34-51",DATA[[#This Row],[Difference_from _assume]]&lt;=119,"51-119",DATA[[#This Row],[Difference_from _assume]]&lt;=354,"119-357")</f>
        <v>34-51</v>
      </c>
      <c r="I25" s="31" t="str" cm="1">
        <f t="array" ref="I25">_xlfn.IFS(DATA[[#This Row],[Difference_from _assume]]&lt;=35,"Active",DATA[[#This Row],[Difference_from _assume]]&lt;=110,"Inactive",DATA[[#This Row],[Difference_from _assume]]&lt;=360,"Dormant")</f>
        <v>Inactive</v>
      </c>
      <c r="J25" s="16">
        <v>15.99</v>
      </c>
      <c r="K25" s="16" t="str" cm="1">
        <f t="array" ref="K25">_xlfn.IFS(DATA[[#This Row],[Monthly_Price]]&lt;=7.99,"Low",J25&lt;=11.99,"Mid",J25&lt;=15.99,"High")</f>
        <v>High</v>
      </c>
      <c r="L25" s="1">
        <v>150</v>
      </c>
      <c r="M25" s="1" t="s">
        <v>48</v>
      </c>
      <c r="N25" s="1">
        <v>3</v>
      </c>
      <c r="O25" s="1">
        <v>3</v>
      </c>
      <c r="P25" s="1" t="b">
        <v>1</v>
      </c>
      <c r="Q25" s="1">
        <v>40</v>
      </c>
      <c r="R25" s="10">
        <v>196</v>
      </c>
      <c r="S25" s="10">
        <f>DATA[[#This Row],[Total_Movies_Watched]]+DATA[[#This Row],[Total_Series_Watched]]</f>
        <v>236</v>
      </c>
      <c r="T25" s="1" t="s">
        <v>43</v>
      </c>
      <c r="U25" s="1" t="s">
        <v>44</v>
      </c>
      <c r="V25" s="1" t="s">
        <v>37</v>
      </c>
      <c r="W25" s="1">
        <v>60</v>
      </c>
      <c r="X25" s="1" t="str" cm="1">
        <f t="array" ref="X25">_xlfn.IFS(DATA[[#This Row],[Recommended_Content_Count]]&lt;=25,"0-25",W25&lt;=50,"25-50",W25&lt;=75,"50-75",W25&lt;=100,"75-100")</f>
        <v>50-75</v>
      </c>
      <c r="Y25" s="1">
        <v>3.7</v>
      </c>
      <c r="Z25" s="1" t="b">
        <v>0</v>
      </c>
      <c r="AA25" s="1" t="str" cm="1">
        <f t="array" ref="AA25">_xlfn.IFS(DATA[[#This Row],[Has_Downloaded_Content]]=FALSE,"No",Z25=TRUE,"Yes")</f>
        <v>No</v>
      </c>
      <c r="AB25" s="1" t="s">
        <v>30</v>
      </c>
      <c r="AC25" s="7">
        <v>2406</v>
      </c>
      <c r="AD25" s="7" t="str" cm="1">
        <f t="array" ref="AD25">_xlfn.IFS(DATA[[#This Row],[Loyalty_Points]]&lt;=1000,"0-1000",AC25&lt;=2000,"1000-2000",AC25&lt;=3000,"2000-3000",AC25&lt;=4000,"3000-4000",AC25&lt;=4999,"4000-5000")</f>
        <v>2000-3000</v>
      </c>
      <c r="AE25" s="1" t="s">
        <v>65</v>
      </c>
      <c r="AF25" s="1" t="s">
        <v>79</v>
      </c>
      <c r="AG25" s="1" t="s">
        <v>40</v>
      </c>
    </row>
    <row r="26" spans="1:33" x14ac:dyDescent="0.3">
      <c r="A26" s="13">
        <v>8321</v>
      </c>
      <c r="B26" s="1" t="s">
        <v>112</v>
      </c>
      <c r="C26" s="2" t="s">
        <v>113</v>
      </c>
      <c r="D26" s="2" t="s">
        <v>109</v>
      </c>
      <c r="E26" s="29" t="str">
        <f>TEXT(DATA[[#This Row],[Join_Date]],"mm-yyyy")</f>
        <v>09-2023</v>
      </c>
      <c r="G26" s="31">
        <f>$F$2-DATA[[#This Row],[Last_Login]]</f>
        <v>38</v>
      </c>
      <c r="H26" s="31" t="str" cm="1">
        <f t="array" ref="H26">_xlfn.IFS(DATA[[#This Row],[Difference_from _assume]]&lt;=10,"0-17",DATA[[#This Row],[Difference_from _assume]]&lt;=34,"17-34",DATA[[#This Row],[Difference_from _assume]]&lt;=51,"34-51",DATA[[#This Row],[Difference_from _assume]]&lt;=119,"51-119",DATA[[#This Row],[Difference_from _assume]]&lt;=354,"119-357")</f>
        <v>34-51</v>
      </c>
      <c r="I26" s="31" t="str" cm="1">
        <f t="array" ref="I26">_xlfn.IFS(DATA[[#This Row],[Difference_from _assume]]&lt;=35,"Active",DATA[[#This Row],[Difference_from _assume]]&lt;=110,"Inactive",DATA[[#This Row],[Difference_from _assume]]&lt;=360,"Dormant")</f>
        <v>Inactive</v>
      </c>
      <c r="J26" s="16">
        <v>11.99</v>
      </c>
      <c r="K26" s="16" t="str" cm="1">
        <f t="array" ref="K26">_xlfn.IFS(DATA[[#This Row],[Monthly_Price]]&lt;=7.99,"Low",J26&lt;=11.99,"Mid",J26&lt;=15.99,"High")</f>
        <v>Mid</v>
      </c>
      <c r="L26" s="1">
        <v>496</v>
      </c>
      <c r="M26" s="1" t="s">
        <v>100</v>
      </c>
      <c r="N26" s="1">
        <v>3</v>
      </c>
      <c r="O26" s="1">
        <v>1</v>
      </c>
      <c r="P26" s="1" t="b">
        <v>1</v>
      </c>
      <c r="Q26" s="1">
        <v>431</v>
      </c>
      <c r="R26" s="10">
        <v>41</v>
      </c>
      <c r="S26" s="10">
        <f>DATA[[#This Row],[Total_Movies_Watched]]+DATA[[#This Row],[Total_Series_Watched]]</f>
        <v>472</v>
      </c>
      <c r="T26" s="1" t="s">
        <v>55</v>
      </c>
      <c r="U26" s="1" t="s">
        <v>56</v>
      </c>
      <c r="V26" s="1" t="s">
        <v>64</v>
      </c>
      <c r="W26" s="1">
        <v>91</v>
      </c>
      <c r="X26" s="1" t="str" cm="1">
        <f t="array" ref="X26">_xlfn.IFS(DATA[[#This Row],[Recommended_Content_Count]]&lt;=25,"0-25",W26&lt;=50,"25-50",W26&lt;=75,"50-75",W26&lt;=100,"75-100")</f>
        <v>75-100</v>
      </c>
      <c r="Y26" s="1">
        <v>4</v>
      </c>
      <c r="Z26" s="1" t="b">
        <v>1</v>
      </c>
      <c r="AA26" s="1" t="str" cm="1">
        <f t="array" ref="AA26">_xlfn.IFS(DATA[[#This Row],[Has_Downloaded_Content]]=FALSE,"No",Z26=TRUE,"Yes")</f>
        <v>Yes</v>
      </c>
      <c r="AB26" s="1" t="s">
        <v>30</v>
      </c>
      <c r="AC26" s="7">
        <v>1394</v>
      </c>
      <c r="AD26" s="7" t="str" cm="1">
        <f t="array" ref="AD26">_xlfn.IFS(DATA[[#This Row],[Loyalty_Points]]&lt;=1000,"0-1000",AC26&lt;=2000,"1000-2000",AC26&lt;=3000,"2000-3000",AC26&lt;=4000,"3000-4000",AC26&lt;=4999,"4000-5000")</f>
        <v>1000-2000</v>
      </c>
      <c r="AE26" s="1" t="s">
        <v>58</v>
      </c>
      <c r="AF26" s="1" t="s">
        <v>79</v>
      </c>
      <c r="AG26" s="1" t="s">
        <v>93</v>
      </c>
    </row>
    <row r="27" spans="1:33" x14ac:dyDescent="0.3">
      <c r="A27" s="13">
        <v>2381</v>
      </c>
      <c r="B27" s="1" t="s">
        <v>114</v>
      </c>
      <c r="C27" s="2" t="s">
        <v>115</v>
      </c>
      <c r="D27" s="2" t="s">
        <v>35</v>
      </c>
      <c r="E27" s="29" t="str">
        <f>TEXT(DATA[[#This Row],[Join_Date]],"mm-yyyy")</f>
        <v>05-2024</v>
      </c>
      <c r="G27" s="31">
        <f>$F$2-DATA[[#This Row],[Last_Login]]</f>
        <v>16</v>
      </c>
      <c r="H27" s="31" t="str" cm="1">
        <f t="array" ref="H27">_xlfn.IFS(DATA[[#This Row],[Difference_from _assume]]&lt;=10,"0-17",DATA[[#This Row],[Difference_from _assume]]&lt;=34,"17-34",DATA[[#This Row],[Difference_from _assume]]&lt;=51,"34-51",DATA[[#This Row],[Difference_from _assume]]&lt;=119,"51-119",DATA[[#This Row],[Difference_from _assume]]&lt;=354,"119-357")</f>
        <v>17-34</v>
      </c>
      <c r="I27" s="31" t="str" cm="1">
        <f t="array" ref="I27">_xlfn.IFS(DATA[[#This Row],[Difference_from _assume]]&lt;=35,"Active",DATA[[#This Row],[Difference_from _assume]]&lt;=110,"Inactive",DATA[[#This Row],[Difference_from _assume]]&lt;=360,"Dormant")</f>
        <v>Active</v>
      </c>
      <c r="J27" s="16">
        <v>7.99</v>
      </c>
      <c r="K27" s="16" t="str" cm="1">
        <f t="array" ref="K27">_xlfn.IFS(DATA[[#This Row],[Monthly_Price]]&lt;=7.99,"Low",J27&lt;=11.99,"Mid",J27&lt;=15.99,"High")</f>
        <v>Low</v>
      </c>
      <c r="L27" s="1">
        <v>347</v>
      </c>
      <c r="M27" s="1" t="s">
        <v>63</v>
      </c>
      <c r="N27" s="1">
        <v>2</v>
      </c>
      <c r="O27" s="1">
        <v>5</v>
      </c>
      <c r="P27" s="1" t="b">
        <v>0</v>
      </c>
      <c r="Q27" s="1">
        <v>415</v>
      </c>
      <c r="R27" s="10">
        <v>194</v>
      </c>
      <c r="S27" s="10">
        <f>DATA[[#This Row],[Total_Movies_Watched]]+DATA[[#This Row],[Total_Series_Watched]]</f>
        <v>609</v>
      </c>
      <c r="T27" s="1" t="s">
        <v>27</v>
      </c>
      <c r="U27" s="1" t="s">
        <v>56</v>
      </c>
      <c r="V27" s="1" t="s">
        <v>37</v>
      </c>
      <c r="W27" s="1">
        <v>76</v>
      </c>
      <c r="X27" s="1" t="str" cm="1">
        <f t="array" ref="X27">_xlfn.IFS(DATA[[#This Row],[Recommended_Content_Count]]&lt;=25,"0-25",W27&lt;=50,"25-50",W27&lt;=75,"50-75",W27&lt;=100,"75-100")</f>
        <v>75-100</v>
      </c>
      <c r="Y27" s="1">
        <v>4.3</v>
      </c>
      <c r="Z27" s="1" t="b">
        <v>1</v>
      </c>
      <c r="AA27" s="1" t="str" cm="1">
        <f t="array" ref="AA27">_xlfn.IFS(DATA[[#This Row],[Has_Downloaded_Content]]=FALSE,"No",Z27=TRUE,"Yes")</f>
        <v>Yes</v>
      </c>
      <c r="AB27" s="1" t="s">
        <v>30</v>
      </c>
      <c r="AC27" s="7">
        <v>1856</v>
      </c>
      <c r="AD27" s="7" t="str" cm="1">
        <f t="array" ref="AD27">_xlfn.IFS(DATA[[#This Row],[Loyalty_Points]]&lt;=1000,"0-1000",AC27&lt;=2000,"1000-2000",AC27&lt;=3000,"2000-3000",AC27&lt;=4000,"3000-4000",AC27&lt;=4999,"4000-5000")</f>
        <v>1000-2000</v>
      </c>
      <c r="AE27" s="1" t="s">
        <v>38</v>
      </c>
      <c r="AF27" s="1" t="s">
        <v>59</v>
      </c>
      <c r="AG27" s="1" t="s">
        <v>93</v>
      </c>
    </row>
    <row r="28" spans="1:33" x14ac:dyDescent="0.3">
      <c r="A28" s="13">
        <v>9507</v>
      </c>
      <c r="B28" s="1" t="s">
        <v>116</v>
      </c>
      <c r="C28" s="2" t="s">
        <v>117</v>
      </c>
      <c r="D28" s="2" t="s">
        <v>54</v>
      </c>
      <c r="E28" s="29" t="str">
        <f>TEXT(DATA[[#This Row],[Join_Date]],"mm-yyyy")</f>
        <v>06-2023</v>
      </c>
      <c r="G28" s="31">
        <f>$F$2-DATA[[#This Row],[Last_Login]]</f>
        <v>42</v>
      </c>
      <c r="H28" s="31" t="str" cm="1">
        <f t="array" ref="H28">_xlfn.IFS(DATA[[#This Row],[Difference_from _assume]]&lt;=10,"0-17",DATA[[#This Row],[Difference_from _assume]]&lt;=34,"17-34",DATA[[#This Row],[Difference_from _assume]]&lt;=51,"34-51",DATA[[#This Row],[Difference_from _assume]]&lt;=119,"51-119",DATA[[#This Row],[Difference_from _assume]]&lt;=354,"119-357")</f>
        <v>34-51</v>
      </c>
      <c r="I28" s="31" t="str" cm="1">
        <f t="array" ref="I28">_xlfn.IFS(DATA[[#This Row],[Difference_from _assume]]&lt;=35,"Active",DATA[[#This Row],[Difference_from _assume]]&lt;=110,"Inactive",DATA[[#This Row],[Difference_from _assume]]&lt;=360,"Dormant")</f>
        <v>Inactive</v>
      </c>
      <c r="J28" s="16">
        <v>11.99</v>
      </c>
      <c r="K28" s="16" t="str" cm="1">
        <f t="array" ref="K28">_xlfn.IFS(DATA[[#This Row],[Monthly_Price]]&lt;=7.99,"Low",J28&lt;=11.99,"Mid",J28&lt;=15.99,"High")</f>
        <v>Mid</v>
      </c>
      <c r="L28" s="1">
        <v>201</v>
      </c>
      <c r="M28" s="1" t="s">
        <v>26</v>
      </c>
      <c r="N28" s="1">
        <v>1</v>
      </c>
      <c r="O28" s="1">
        <v>6</v>
      </c>
      <c r="P28" s="1" t="b">
        <v>1</v>
      </c>
      <c r="Q28" s="1">
        <v>902</v>
      </c>
      <c r="R28" s="10">
        <v>86</v>
      </c>
      <c r="S28" s="10">
        <f>DATA[[#This Row],[Total_Movies_Watched]]+DATA[[#This Row],[Total_Series_Watched]]</f>
        <v>988</v>
      </c>
      <c r="T28" s="1" t="s">
        <v>27</v>
      </c>
      <c r="U28" s="1" t="s">
        <v>75</v>
      </c>
      <c r="V28" s="1" t="s">
        <v>78</v>
      </c>
      <c r="W28" s="1">
        <v>69</v>
      </c>
      <c r="X28" s="1" t="str" cm="1">
        <f t="array" ref="X28">_xlfn.IFS(DATA[[#This Row],[Recommended_Content_Count]]&lt;=25,"0-25",W28&lt;=50,"25-50",W28&lt;=75,"50-75",W28&lt;=100,"75-100")</f>
        <v>50-75</v>
      </c>
      <c r="Y28" s="1">
        <v>4.9000000000000004</v>
      </c>
      <c r="Z28" s="1" t="b">
        <v>1</v>
      </c>
      <c r="AA28" s="1" t="str" cm="1">
        <f t="array" ref="AA28">_xlfn.IFS(DATA[[#This Row],[Has_Downloaded_Content]]=FALSE,"No",Z28=TRUE,"Yes")</f>
        <v>Yes</v>
      </c>
      <c r="AB28" s="1" t="s">
        <v>30</v>
      </c>
      <c r="AC28" s="7">
        <v>1665</v>
      </c>
      <c r="AD28" s="7" t="str" cm="1">
        <f t="array" ref="AD28">_xlfn.IFS(DATA[[#This Row],[Loyalty_Points]]&lt;=1000,"0-1000",AC28&lt;=2000,"1000-2000",AC28&lt;=3000,"2000-3000",AC28&lt;=4000,"3000-4000",AC28&lt;=4999,"4000-5000")</f>
        <v>1000-2000</v>
      </c>
      <c r="AE28" s="1" t="s">
        <v>58</v>
      </c>
      <c r="AF28" s="1" t="s">
        <v>59</v>
      </c>
      <c r="AG28" s="1" t="s">
        <v>93</v>
      </c>
    </row>
    <row r="29" spans="1:33" x14ac:dyDescent="0.3">
      <c r="A29" s="13">
        <v>2851</v>
      </c>
      <c r="B29" s="1" t="s">
        <v>118</v>
      </c>
      <c r="C29" s="2" t="s">
        <v>119</v>
      </c>
      <c r="D29" s="2" t="s">
        <v>109</v>
      </c>
      <c r="E29" s="29" t="str">
        <f>TEXT(DATA[[#This Row],[Join_Date]],"mm-yyyy")</f>
        <v>05-2024</v>
      </c>
      <c r="G29" s="31">
        <f>$F$2-DATA[[#This Row],[Last_Login]]</f>
        <v>38</v>
      </c>
      <c r="H29" s="31" t="str" cm="1">
        <f t="array" ref="H29">_xlfn.IFS(DATA[[#This Row],[Difference_from _assume]]&lt;=10,"0-17",DATA[[#This Row],[Difference_from _assume]]&lt;=34,"17-34",DATA[[#This Row],[Difference_from _assume]]&lt;=51,"34-51",DATA[[#This Row],[Difference_from _assume]]&lt;=119,"51-119",DATA[[#This Row],[Difference_from _assume]]&lt;=354,"119-357")</f>
        <v>34-51</v>
      </c>
      <c r="I29" s="31" t="str" cm="1">
        <f t="array" ref="I29">_xlfn.IFS(DATA[[#This Row],[Difference_from _assume]]&lt;=35,"Active",DATA[[#This Row],[Difference_from _assume]]&lt;=110,"Inactive",DATA[[#This Row],[Difference_from _assume]]&lt;=360,"Dormant")</f>
        <v>Inactive</v>
      </c>
      <c r="J29" s="16">
        <v>15.99</v>
      </c>
      <c r="K29" s="16" t="str" cm="1">
        <f t="array" ref="K29">_xlfn.IFS(DATA[[#This Row],[Monthly_Price]]&lt;=7.99,"Low",J29&lt;=11.99,"Mid",J29&lt;=15.99,"High")</f>
        <v>High</v>
      </c>
      <c r="L29" s="1">
        <v>415</v>
      </c>
      <c r="M29" s="1" t="s">
        <v>100</v>
      </c>
      <c r="N29" s="1">
        <v>3</v>
      </c>
      <c r="O29" s="1">
        <v>5</v>
      </c>
      <c r="P29" s="1" t="b">
        <v>1</v>
      </c>
      <c r="Q29" s="1">
        <v>769</v>
      </c>
      <c r="R29" s="10">
        <v>144</v>
      </c>
      <c r="S29" s="10">
        <f>DATA[[#This Row],[Total_Movies_Watched]]+DATA[[#This Row],[Total_Series_Watched]]</f>
        <v>913</v>
      </c>
      <c r="T29" s="1" t="s">
        <v>68</v>
      </c>
      <c r="U29" s="1" t="s">
        <v>75</v>
      </c>
      <c r="V29" s="1" t="s">
        <v>57</v>
      </c>
      <c r="W29" s="1">
        <v>98</v>
      </c>
      <c r="X29" s="1" t="str" cm="1">
        <f t="array" ref="X29">_xlfn.IFS(DATA[[#This Row],[Recommended_Content_Count]]&lt;=25,"0-25",W29&lt;=50,"25-50",W29&lt;=75,"50-75",W29&lt;=100,"75-100")</f>
        <v>75-100</v>
      </c>
      <c r="Y29" s="1">
        <v>3.9</v>
      </c>
      <c r="Z29" s="1" t="b">
        <v>0</v>
      </c>
      <c r="AA29" s="1" t="str" cm="1">
        <f t="array" ref="AA29">_xlfn.IFS(DATA[[#This Row],[Has_Downloaded_Content]]=FALSE,"No",Z29=TRUE,"Yes")</f>
        <v>No</v>
      </c>
      <c r="AB29" s="1" t="s">
        <v>30</v>
      </c>
      <c r="AC29" s="7">
        <v>2759</v>
      </c>
      <c r="AD29" s="7" t="str" cm="1">
        <f t="array" ref="AD29">_xlfn.IFS(DATA[[#This Row],[Loyalty_Points]]&lt;=1000,"0-1000",AC29&lt;=2000,"1000-2000",AC29&lt;=3000,"2000-3000",AC29&lt;=4000,"3000-4000",AC29&lt;=4999,"4000-5000")</f>
        <v>2000-3000</v>
      </c>
      <c r="AE29" s="1" t="s">
        <v>76</v>
      </c>
      <c r="AF29" s="1" t="s">
        <v>32</v>
      </c>
      <c r="AG29" s="1" t="s">
        <v>40</v>
      </c>
    </row>
    <row r="30" spans="1:33" x14ac:dyDescent="0.3">
      <c r="A30" s="13">
        <v>4083</v>
      </c>
      <c r="B30" s="1" t="s">
        <v>120</v>
      </c>
      <c r="C30" s="2" t="s">
        <v>121</v>
      </c>
      <c r="D30" s="2">
        <v>45577</v>
      </c>
      <c r="E30" s="29" t="str">
        <f>TEXT(DATA[[#This Row],[Join_Date]],"mm-yyyy")</f>
        <v>01-2024</v>
      </c>
      <c r="G30" s="31">
        <f>$F$2-DATA[[#This Row],[Last_Login]]</f>
        <v>80</v>
      </c>
      <c r="H30" s="31" t="str" cm="1">
        <f t="array" ref="H30">_xlfn.IFS(DATA[[#This Row],[Difference_from _assume]]&lt;=10,"0-17",DATA[[#This Row],[Difference_from _assume]]&lt;=34,"17-34",DATA[[#This Row],[Difference_from _assume]]&lt;=51,"34-51",DATA[[#This Row],[Difference_from _assume]]&lt;=119,"51-119",DATA[[#This Row],[Difference_from _assume]]&lt;=354,"119-357")</f>
        <v>51-119</v>
      </c>
      <c r="I30" s="31" t="str" cm="1">
        <f t="array" ref="I30">_xlfn.IFS(DATA[[#This Row],[Difference_from _assume]]&lt;=35,"Active",DATA[[#This Row],[Difference_from _assume]]&lt;=110,"Inactive",DATA[[#This Row],[Difference_from _assume]]&lt;=360,"Dormant")</f>
        <v>Inactive</v>
      </c>
      <c r="J30" s="16">
        <v>11.99</v>
      </c>
      <c r="K30" s="16" t="str" cm="1">
        <f t="array" ref="K30">_xlfn.IFS(DATA[[#This Row],[Monthly_Price]]&lt;=7.99,"Low",J30&lt;=11.99,"Mid",J30&lt;=15.99,"High")</f>
        <v>Mid</v>
      </c>
      <c r="L30" s="1">
        <v>32</v>
      </c>
      <c r="M30" s="1" t="s">
        <v>63</v>
      </c>
      <c r="N30" s="1">
        <v>1</v>
      </c>
      <c r="O30" s="1">
        <v>4</v>
      </c>
      <c r="P30" s="1" t="b">
        <v>1</v>
      </c>
      <c r="Q30" s="1">
        <v>588</v>
      </c>
      <c r="R30" s="10">
        <v>137</v>
      </c>
      <c r="S30" s="10">
        <f>DATA[[#This Row],[Total_Movies_Watched]]+DATA[[#This Row],[Total_Series_Watched]]</f>
        <v>725</v>
      </c>
      <c r="T30" s="1" t="s">
        <v>92</v>
      </c>
      <c r="U30" s="1" t="s">
        <v>56</v>
      </c>
      <c r="V30" s="1" t="s">
        <v>64</v>
      </c>
      <c r="W30" s="1">
        <v>85</v>
      </c>
      <c r="X30" s="1" t="str" cm="1">
        <f t="array" ref="X30">_xlfn.IFS(DATA[[#This Row],[Recommended_Content_Count]]&lt;=25,"0-25",W30&lt;=50,"25-50",W30&lt;=75,"50-75",W30&lt;=100,"75-100")</f>
        <v>75-100</v>
      </c>
      <c r="Y30" s="1">
        <v>3.7</v>
      </c>
      <c r="Z30" s="1" t="b">
        <v>1</v>
      </c>
      <c r="AA30" s="1" t="str" cm="1">
        <f t="array" ref="AA30">_xlfn.IFS(DATA[[#This Row],[Has_Downloaded_Content]]=FALSE,"No",Z30=TRUE,"Yes")</f>
        <v>Yes</v>
      </c>
      <c r="AB30" s="1" t="s">
        <v>30</v>
      </c>
      <c r="AC30" s="7">
        <v>3433</v>
      </c>
      <c r="AD30" s="7" t="str" cm="1">
        <f t="array" ref="AD30">_xlfn.IFS(DATA[[#This Row],[Loyalty_Points]]&lt;=1000,"0-1000",AC30&lt;=2000,"1000-2000",AC30&lt;=3000,"2000-3000",AC30&lt;=4000,"3000-4000",AC30&lt;=4999,"4000-5000")</f>
        <v>3000-4000</v>
      </c>
      <c r="AE30" s="1" t="s">
        <v>65</v>
      </c>
      <c r="AF30" s="1" t="s">
        <v>32</v>
      </c>
      <c r="AG30" s="1" t="s">
        <v>93</v>
      </c>
    </row>
    <row r="31" spans="1:33" x14ac:dyDescent="0.3">
      <c r="A31" s="13">
        <v>4608</v>
      </c>
      <c r="B31" s="1" t="s">
        <v>122</v>
      </c>
      <c r="C31" s="2" t="s">
        <v>123</v>
      </c>
      <c r="D31" s="2" t="s">
        <v>105</v>
      </c>
      <c r="E31" s="29" t="str">
        <f>TEXT(DATA[[#This Row],[Join_Date]],"mm-yyyy")</f>
        <v>03-2024</v>
      </c>
      <c r="G31" s="31">
        <f>$F$2-DATA[[#This Row],[Last_Login]]</f>
        <v>33</v>
      </c>
      <c r="H31" s="31" t="str" cm="1">
        <f t="array" ref="H31">_xlfn.IFS(DATA[[#This Row],[Difference_from _assume]]&lt;=10,"0-17",DATA[[#This Row],[Difference_from _assume]]&lt;=34,"17-34",DATA[[#This Row],[Difference_from _assume]]&lt;=51,"34-51",DATA[[#This Row],[Difference_from _assume]]&lt;=119,"51-119",DATA[[#This Row],[Difference_from _assume]]&lt;=354,"119-357")</f>
        <v>17-34</v>
      </c>
      <c r="I31" s="31" t="str" cm="1">
        <f t="array" ref="I31">_xlfn.IFS(DATA[[#This Row],[Difference_from _assume]]&lt;=35,"Active",DATA[[#This Row],[Difference_from _assume]]&lt;=110,"Inactive",DATA[[#This Row],[Difference_from _assume]]&lt;=360,"Dormant")</f>
        <v>Active</v>
      </c>
      <c r="J31" s="16">
        <v>11.99</v>
      </c>
      <c r="K31" s="16" t="str" cm="1">
        <f t="array" ref="K31">_xlfn.IFS(DATA[[#This Row],[Monthly_Price]]&lt;=7.99,"Low",J31&lt;=11.99,"Mid",J31&lt;=15.99,"High")</f>
        <v>Mid</v>
      </c>
      <c r="L31" s="1">
        <v>338</v>
      </c>
      <c r="M31" s="1" t="s">
        <v>73</v>
      </c>
      <c r="N31" s="1">
        <v>3</v>
      </c>
      <c r="O31" s="1">
        <v>2</v>
      </c>
      <c r="P31" s="1" t="b">
        <v>1</v>
      </c>
      <c r="Q31" s="1">
        <v>528</v>
      </c>
      <c r="R31" s="10">
        <v>184</v>
      </c>
      <c r="S31" s="10">
        <f>DATA[[#This Row],[Total_Movies_Watched]]+DATA[[#This Row],[Total_Series_Watched]]</f>
        <v>712</v>
      </c>
      <c r="T31" s="1" t="s">
        <v>49</v>
      </c>
      <c r="U31" s="1" t="s">
        <v>75</v>
      </c>
      <c r="V31" s="1" t="s">
        <v>57</v>
      </c>
      <c r="W31" s="1">
        <v>58</v>
      </c>
      <c r="X31" s="1" t="str" cm="1">
        <f t="array" ref="X31">_xlfn.IFS(DATA[[#This Row],[Recommended_Content_Count]]&lt;=25,"0-25",W31&lt;=50,"25-50",W31&lt;=75,"50-75",W31&lt;=100,"75-100")</f>
        <v>50-75</v>
      </c>
      <c r="Y31" s="1">
        <v>3.7</v>
      </c>
      <c r="Z31" s="1" t="b">
        <v>1</v>
      </c>
      <c r="AA31" s="1" t="str" cm="1">
        <f t="array" ref="AA31">_xlfn.IFS(DATA[[#This Row],[Has_Downloaded_Content]]=FALSE,"No",Z31=TRUE,"Yes")</f>
        <v>Yes</v>
      </c>
      <c r="AB31" s="1" t="s">
        <v>30</v>
      </c>
      <c r="AC31" s="7">
        <v>3966</v>
      </c>
      <c r="AD31" s="7" t="str" cm="1">
        <f t="array" ref="AD31">_xlfn.IFS(DATA[[#This Row],[Loyalty_Points]]&lt;=1000,"0-1000",AC31&lt;=2000,"1000-2000",AC31&lt;=3000,"2000-3000",AC31&lt;=4000,"3000-4000",AC31&lt;=4999,"4000-5000")</f>
        <v>3000-4000</v>
      </c>
      <c r="AE31" s="1" t="s">
        <v>38</v>
      </c>
      <c r="AF31" s="1" t="s">
        <v>79</v>
      </c>
      <c r="AG31" s="1" t="s">
        <v>33</v>
      </c>
    </row>
    <row r="32" spans="1:33" x14ac:dyDescent="0.3">
      <c r="A32" s="13">
        <v>4815</v>
      </c>
      <c r="B32" s="1" t="s">
        <v>124</v>
      </c>
      <c r="C32" s="2">
        <v>45329</v>
      </c>
      <c r="D32" s="2" t="s">
        <v>84</v>
      </c>
      <c r="E32" s="29" t="str">
        <f>TEXT(DATA[[#This Row],[Join_Date]],"mm-yyyy")</f>
        <v>02-2024</v>
      </c>
      <c r="G32" s="31">
        <f>$F$2-DATA[[#This Row],[Last_Login]]</f>
        <v>41</v>
      </c>
      <c r="H32" s="31" t="str" cm="1">
        <f t="array" ref="H32">_xlfn.IFS(DATA[[#This Row],[Difference_from _assume]]&lt;=10,"0-17",DATA[[#This Row],[Difference_from _assume]]&lt;=34,"17-34",DATA[[#This Row],[Difference_from _assume]]&lt;=51,"34-51",DATA[[#This Row],[Difference_from _assume]]&lt;=119,"51-119",DATA[[#This Row],[Difference_from _assume]]&lt;=354,"119-357")</f>
        <v>34-51</v>
      </c>
      <c r="I32" s="31" t="str" cm="1">
        <f t="array" ref="I32">_xlfn.IFS(DATA[[#This Row],[Difference_from _assume]]&lt;=35,"Active",DATA[[#This Row],[Difference_from _assume]]&lt;=110,"Inactive",DATA[[#This Row],[Difference_from _assume]]&lt;=360,"Dormant")</f>
        <v>Inactive</v>
      </c>
      <c r="J32" s="16">
        <v>7.99</v>
      </c>
      <c r="K32" s="16" t="str" cm="1">
        <f t="array" ref="K32">_xlfn.IFS(DATA[[#This Row],[Monthly_Price]]&lt;=7.99,"Low",J32&lt;=11.99,"Mid",J32&lt;=15.99,"High")</f>
        <v>Low</v>
      </c>
      <c r="L32" s="1">
        <v>52</v>
      </c>
      <c r="M32" s="1" t="s">
        <v>51</v>
      </c>
      <c r="N32" s="1">
        <v>5</v>
      </c>
      <c r="O32" s="1">
        <v>5</v>
      </c>
      <c r="P32" s="1" t="b">
        <v>0</v>
      </c>
      <c r="Q32" s="1">
        <v>467</v>
      </c>
      <c r="R32" s="10">
        <v>23</v>
      </c>
      <c r="S32" s="10">
        <f>DATA[[#This Row],[Total_Movies_Watched]]+DATA[[#This Row],[Total_Series_Watched]]</f>
        <v>490</v>
      </c>
      <c r="T32" s="1" t="s">
        <v>27</v>
      </c>
      <c r="U32" s="1" t="s">
        <v>28</v>
      </c>
      <c r="V32" s="1" t="s">
        <v>57</v>
      </c>
      <c r="W32" s="1">
        <v>97</v>
      </c>
      <c r="X32" s="1" t="str" cm="1">
        <f t="array" ref="X32">_xlfn.IFS(DATA[[#This Row],[Recommended_Content_Count]]&lt;=25,"0-25",W32&lt;=50,"25-50",W32&lt;=75,"50-75",W32&lt;=100,"75-100")</f>
        <v>75-100</v>
      </c>
      <c r="Y32" s="1">
        <v>3.3</v>
      </c>
      <c r="Z32" s="1" t="b">
        <v>1</v>
      </c>
      <c r="AA32" s="1" t="str" cm="1">
        <f t="array" ref="AA32">_xlfn.IFS(DATA[[#This Row],[Has_Downloaded_Content]]=FALSE,"No",Z32=TRUE,"Yes")</f>
        <v>Yes</v>
      </c>
      <c r="AB32" s="1" t="s">
        <v>30</v>
      </c>
      <c r="AC32" s="7">
        <v>4185</v>
      </c>
      <c r="AD32" s="7" t="str" cm="1">
        <f t="array" ref="AD32">_xlfn.IFS(DATA[[#This Row],[Loyalty_Points]]&lt;=1000,"0-1000",AC32&lt;=2000,"1000-2000",AC32&lt;=3000,"2000-3000",AC32&lt;=4000,"3000-4000",AC32&lt;=4999,"4000-5000")</f>
        <v>4000-5000</v>
      </c>
      <c r="AE32" s="1" t="s">
        <v>38</v>
      </c>
      <c r="AF32" s="1" t="s">
        <v>79</v>
      </c>
      <c r="AG32" s="1" t="s">
        <v>40</v>
      </c>
    </row>
    <row r="33" spans="1:33" x14ac:dyDescent="0.3">
      <c r="A33" s="13">
        <v>9597</v>
      </c>
      <c r="B33" s="1" t="s">
        <v>125</v>
      </c>
      <c r="C33" s="2">
        <v>45455</v>
      </c>
      <c r="D33" s="2">
        <v>45334</v>
      </c>
      <c r="E33" s="29" t="str">
        <f>TEXT(DATA[[#This Row],[Join_Date]],"mm-yyyy")</f>
        <v>06-2024</v>
      </c>
      <c r="G33" s="31">
        <f>$F$2-DATA[[#This Row],[Last_Login]]</f>
        <v>323</v>
      </c>
      <c r="H33" s="31" t="str" cm="1">
        <f t="array" ref="H33">_xlfn.IFS(DATA[[#This Row],[Difference_from _assume]]&lt;=10,"0-17",DATA[[#This Row],[Difference_from _assume]]&lt;=34,"17-34",DATA[[#This Row],[Difference_from _assume]]&lt;=51,"34-51",DATA[[#This Row],[Difference_from _assume]]&lt;=119,"51-119",DATA[[#This Row],[Difference_from _assume]]&lt;=354,"119-357")</f>
        <v>119-357</v>
      </c>
      <c r="I33" s="31" t="str" cm="1">
        <f t="array" ref="I33">_xlfn.IFS(DATA[[#This Row],[Difference_from _assume]]&lt;=35,"Active",DATA[[#This Row],[Difference_from _assume]]&lt;=110,"Inactive",DATA[[#This Row],[Difference_from _assume]]&lt;=360,"Dormant")</f>
        <v>Dormant</v>
      </c>
      <c r="J33" s="16">
        <v>11.99</v>
      </c>
      <c r="K33" s="16" t="str" cm="1">
        <f t="array" ref="K33">_xlfn.IFS(DATA[[#This Row],[Monthly_Price]]&lt;=7.99,"Low",J33&lt;=11.99,"Mid",J33&lt;=15.99,"High")</f>
        <v>Mid</v>
      </c>
      <c r="L33" s="1">
        <v>447</v>
      </c>
      <c r="M33" s="1" t="s">
        <v>100</v>
      </c>
      <c r="N33" s="1">
        <v>5</v>
      </c>
      <c r="O33" s="1">
        <v>5</v>
      </c>
      <c r="P33" s="1" t="b">
        <v>0</v>
      </c>
      <c r="Q33" s="1">
        <v>73</v>
      </c>
      <c r="R33" s="10">
        <v>138</v>
      </c>
      <c r="S33" s="10">
        <f>DATA[[#This Row],[Total_Movies_Watched]]+DATA[[#This Row],[Total_Series_Watched]]</f>
        <v>211</v>
      </c>
      <c r="T33" s="1" t="s">
        <v>74</v>
      </c>
      <c r="U33" s="1" t="s">
        <v>44</v>
      </c>
      <c r="V33" s="1" t="s">
        <v>29</v>
      </c>
      <c r="W33" s="1">
        <v>84</v>
      </c>
      <c r="X33" s="1" t="str" cm="1">
        <f t="array" ref="X33">_xlfn.IFS(DATA[[#This Row],[Recommended_Content_Count]]&lt;=25,"0-25",W33&lt;=50,"25-50",W33&lt;=75,"50-75",W33&lt;=100,"75-100")</f>
        <v>75-100</v>
      </c>
      <c r="Y33" s="1">
        <v>4.0999999999999996</v>
      </c>
      <c r="Z33" s="1" t="b">
        <v>0</v>
      </c>
      <c r="AA33" s="1" t="str" cm="1">
        <f t="array" ref="AA33">_xlfn.IFS(DATA[[#This Row],[Has_Downloaded_Content]]=FALSE,"No",Z33=TRUE,"Yes")</f>
        <v>No</v>
      </c>
      <c r="AB33" s="1" t="s">
        <v>30</v>
      </c>
      <c r="AC33" s="7">
        <v>784</v>
      </c>
      <c r="AD33" s="7" t="str" cm="1">
        <f t="array" ref="AD33">_xlfn.IFS(DATA[[#This Row],[Loyalty_Points]]&lt;=1000,"0-1000",AC33&lt;=2000,"1000-2000",AC33&lt;=3000,"2000-3000",AC33&lt;=4000,"3000-4000",AC33&lt;=4999,"4000-5000")</f>
        <v>0-1000</v>
      </c>
      <c r="AE33" s="1" t="s">
        <v>31</v>
      </c>
      <c r="AF33" s="1" t="s">
        <v>39</v>
      </c>
      <c r="AG33" s="1" t="s">
        <v>93</v>
      </c>
    </row>
    <row r="34" spans="1:33" x14ac:dyDescent="0.3">
      <c r="A34" s="13">
        <v>6566</v>
      </c>
      <c r="B34" s="1" t="s">
        <v>126</v>
      </c>
      <c r="C34" s="2" t="s">
        <v>127</v>
      </c>
      <c r="D34" s="2" t="s">
        <v>72</v>
      </c>
      <c r="E34" s="29" t="str">
        <f>TEXT(DATA[[#This Row],[Join_Date]],"mm-yyyy")</f>
        <v>06-2023</v>
      </c>
      <c r="G34" s="31">
        <f>$F$2-DATA[[#This Row],[Last_Login]]</f>
        <v>14</v>
      </c>
      <c r="H34" s="31" t="str" cm="1">
        <f t="array" ref="H34">_xlfn.IFS(DATA[[#This Row],[Difference_from _assume]]&lt;=10,"0-17",DATA[[#This Row],[Difference_from _assume]]&lt;=34,"17-34",DATA[[#This Row],[Difference_from _assume]]&lt;=51,"34-51",DATA[[#This Row],[Difference_from _assume]]&lt;=119,"51-119",DATA[[#This Row],[Difference_from _assume]]&lt;=354,"119-357")</f>
        <v>17-34</v>
      </c>
      <c r="I34" s="31" t="str" cm="1">
        <f t="array" ref="I34">_xlfn.IFS(DATA[[#This Row],[Difference_from _assume]]&lt;=35,"Active",DATA[[#This Row],[Difference_from _assume]]&lt;=110,"Inactive",DATA[[#This Row],[Difference_from _assume]]&lt;=360,"Dormant")</f>
        <v>Active</v>
      </c>
      <c r="J34" s="16">
        <v>11.99</v>
      </c>
      <c r="K34" s="16" t="str" cm="1">
        <f t="array" ref="K34">_xlfn.IFS(DATA[[#This Row],[Monthly_Price]]&lt;=7.99,"Low",J34&lt;=11.99,"Mid",J34&lt;=15.99,"High")</f>
        <v>Mid</v>
      </c>
      <c r="L34" s="1">
        <v>312</v>
      </c>
      <c r="M34" s="1" t="s">
        <v>63</v>
      </c>
      <c r="N34" s="1">
        <v>5</v>
      </c>
      <c r="O34" s="1">
        <v>1</v>
      </c>
      <c r="P34" s="1" t="b">
        <v>1</v>
      </c>
      <c r="Q34" s="1">
        <v>895</v>
      </c>
      <c r="R34" s="10">
        <v>154</v>
      </c>
      <c r="S34" s="10">
        <f>DATA[[#This Row],[Total_Movies_Watched]]+DATA[[#This Row],[Total_Series_Watched]]</f>
        <v>1049</v>
      </c>
      <c r="T34" s="1" t="s">
        <v>74</v>
      </c>
      <c r="U34" s="1" t="s">
        <v>44</v>
      </c>
      <c r="V34" s="1" t="s">
        <v>57</v>
      </c>
      <c r="W34" s="1">
        <v>85</v>
      </c>
      <c r="X34" s="1" t="str" cm="1">
        <f t="array" ref="X34">_xlfn.IFS(DATA[[#This Row],[Recommended_Content_Count]]&lt;=25,"0-25",W34&lt;=50,"25-50",W34&lt;=75,"50-75",W34&lt;=100,"75-100")</f>
        <v>75-100</v>
      </c>
      <c r="Y34" s="1">
        <v>4.7</v>
      </c>
      <c r="Z34" s="1" t="b">
        <v>1</v>
      </c>
      <c r="AA34" s="1" t="str" cm="1">
        <f t="array" ref="AA34">_xlfn.IFS(DATA[[#This Row],[Has_Downloaded_Content]]=FALSE,"No",Z34=TRUE,"Yes")</f>
        <v>Yes</v>
      </c>
      <c r="AB34" s="1" t="s">
        <v>30</v>
      </c>
      <c r="AC34" s="7">
        <v>3428</v>
      </c>
      <c r="AD34" s="7" t="str" cm="1">
        <f t="array" ref="AD34">_xlfn.IFS(DATA[[#This Row],[Loyalty_Points]]&lt;=1000,"0-1000",AC34&lt;=2000,"1000-2000",AC34&lt;=3000,"2000-3000",AC34&lt;=4000,"3000-4000",AC34&lt;=4999,"4000-5000")</f>
        <v>3000-4000</v>
      </c>
      <c r="AE34" s="1" t="s">
        <v>65</v>
      </c>
      <c r="AF34" s="1" t="s">
        <v>39</v>
      </c>
      <c r="AG34" s="1" t="s">
        <v>40</v>
      </c>
    </row>
    <row r="35" spans="1:33" x14ac:dyDescent="0.3">
      <c r="A35" s="13">
        <v>1419</v>
      </c>
      <c r="B35" s="1" t="s">
        <v>128</v>
      </c>
      <c r="C35" s="2">
        <v>44992</v>
      </c>
      <c r="D35" s="2" t="s">
        <v>129</v>
      </c>
      <c r="E35" s="29" t="str">
        <f>TEXT(DATA[[#This Row],[Join_Date]],"mm-yyyy")</f>
        <v>03-2023</v>
      </c>
      <c r="G35" s="31">
        <f>$F$2-DATA[[#This Row],[Last_Login]]</f>
        <v>15</v>
      </c>
      <c r="H35" s="31" t="str" cm="1">
        <f t="array" ref="H35">_xlfn.IFS(DATA[[#This Row],[Difference_from _assume]]&lt;=10,"0-17",DATA[[#This Row],[Difference_from _assume]]&lt;=34,"17-34",DATA[[#This Row],[Difference_from _assume]]&lt;=51,"34-51",DATA[[#This Row],[Difference_from _assume]]&lt;=119,"51-119",DATA[[#This Row],[Difference_from _assume]]&lt;=354,"119-357")</f>
        <v>17-34</v>
      </c>
      <c r="I35" s="31" t="str" cm="1">
        <f t="array" ref="I35">_xlfn.IFS(DATA[[#This Row],[Difference_from _assume]]&lt;=35,"Active",DATA[[#This Row],[Difference_from _assume]]&lt;=110,"Inactive",DATA[[#This Row],[Difference_from _assume]]&lt;=360,"Dormant")</f>
        <v>Active</v>
      </c>
      <c r="J35" s="16">
        <v>11.99</v>
      </c>
      <c r="K35" s="16" t="str" cm="1">
        <f t="array" ref="K35">_xlfn.IFS(DATA[[#This Row],[Monthly_Price]]&lt;=7.99,"Low",J35&lt;=11.99,"Mid",J35&lt;=15.99,"High")</f>
        <v>Mid</v>
      </c>
      <c r="L35" s="1">
        <v>406</v>
      </c>
      <c r="M35" s="1" t="s">
        <v>48</v>
      </c>
      <c r="N35" s="1">
        <v>2</v>
      </c>
      <c r="O35" s="1">
        <v>6</v>
      </c>
      <c r="P35" s="1" t="b">
        <v>0</v>
      </c>
      <c r="Q35" s="1">
        <v>983</v>
      </c>
      <c r="R35" s="10">
        <v>113</v>
      </c>
      <c r="S35" s="10">
        <f>DATA[[#This Row],[Total_Movies_Watched]]+DATA[[#This Row],[Total_Series_Watched]]</f>
        <v>1096</v>
      </c>
      <c r="T35" s="1" t="s">
        <v>55</v>
      </c>
      <c r="U35" s="1" t="s">
        <v>75</v>
      </c>
      <c r="V35" s="1" t="s">
        <v>37</v>
      </c>
      <c r="W35" s="1">
        <v>78</v>
      </c>
      <c r="X35" s="1" t="str" cm="1">
        <f t="array" ref="X35">_xlfn.IFS(DATA[[#This Row],[Recommended_Content_Count]]&lt;=25,"0-25",W35&lt;=50,"25-50",W35&lt;=75,"50-75",W35&lt;=100,"75-100")</f>
        <v>75-100</v>
      </c>
      <c r="Y35" s="1">
        <v>3.1</v>
      </c>
      <c r="Z35" s="1" t="b">
        <v>0</v>
      </c>
      <c r="AA35" s="1" t="str" cm="1">
        <f t="array" ref="AA35">_xlfn.IFS(DATA[[#This Row],[Has_Downloaded_Content]]=FALSE,"No",Z35=TRUE,"Yes")</f>
        <v>No</v>
      </c>
      <c r="AB35" s="1" t="s">
        <v>30</v>
      </c>
      <c r="AC35" s="7">
        <v>4245</v>
      </c>
      <c r="AD35" s="7" t="str" cm="1">
        <f t="array" ref="AD35">_xlfn.IFS(DATA[[#This Row],[Loyalty_Points]]&lt;=1000,"0-1000",AC35&lt;=2000,"1000-2000",AC35&lt;=3000,"2000-3000",AC35&lt;=4000,"3000-4000",AC35&lt;=4999,"4000-5000")</f>
        <v>4000-5000</v>
      </c>
      <c r="AE35" s="1" t="s">
        <v>31</v>
      </c>
      <c r="AF35" s="1" t="s">
        <v>39</v>
      </c>
      <c r="AG35" s="1" t="s">
        <v>40</v>
      </c>
    </row>
    <row r="36" spans="1:33" x14ac:dyDescent="0.3">
      <c r="A36" s="13">
        <v>9470</v>
      </c>
      <c r="B36" s="1" t="s">
        <v>130</v>
      </c>
      <c r="C36" s="2" t="s">
        <v>131</v>
      </c>
      <c r="D36" s="2" t="s">
        <v>35</v>
      </c>
      <c r="E36" s="29" t="str">
        <f>TEXT(DATA[[#This Row],[Join_Date]],"mm-yyyy")</f>
        <v>11-2023</v>
      </c>
      <c r="G36" s="31">
        <f>$F$2-DATA[[#This Row],[Last_Login]]</f>
        <v>16</v>
      </c>
      <c r="H36" s="31" t="str" cm="1">
        <f t="array" ref="H36">_xlfn.IFS(DATA[[#This Row],[Difference_from _assume]]&lt;=10,"0-17",DATA[[#This Row],[Difference_from _assume]]&lt;=34,"17-34",DATA[[#This Row],[Difference_from _assume]]&lt;=51,"34-51",DATA[[#This Row],[Difference_from _assume]]&lt;=119,"51-119",DATA[[#This Row],[Difference_from _assume]]&lt;=354,"119-357")</f>
        <v>17-34</v>
      </c>
      <c r="I36" s="31" t="str" cm="1">
        <f t="array" ref="I36">_xlfn.IFS(DATA[[#This Row],[Difference_from _assume]]&lt;=35,"Active",DATA[[#This Row],[Difference_from _assume]]&lt;=110,"Inactive",DATA[[#This Row],[Difference_from _assume]]&lt;=360,"Dormant")</f>
        <v>Active</v>
      </c>
      <c r="J36" s="16">
        <v>7.99</v>
      </c>
      <c r="K36" s="16" t="str" cm="1">
        <f t="array" ref="K36">_xlfn.IFS(DATA[[#This Row],[Monthly_Price]]&lt;=7.99,"Low",J36&lt;=11.99,"Mid",J36&lt;=15.99,"High")</f>
        <v>Low</v>
      </c>
      <c r="L36" s="1">
        <v>350</v>
      </c>
      <c r="M36" s="1" t="s">
        <v>63</v>
      </c>
      <c r="N36" s="1">
        <v>3</v>
      </c>
      <c r="O36" s="1">
        <v>6</v>
      </c>
      <c r="P36" s="1" t="b">
        <v>1</v>
      </c>
      <c r="Q36" s="1">
        <v>801</v>
      </c>
      <c r="R36" s="10">
        <v>156</v>
      </c>
      <c r="S36" s="10">
        <f>DATA[[#This Row],[Total_Movies_Watched]]+DATA[[#This Row],[Total_Series_Watched]]</f>
        <v>957</v>
      </c>
      <c r="T36" s="1" t="s">
        <v>92</v>
      </c>
      <c r="U36" s="1" t="s">
        <v>56</v>
      </c>
      <c r="V36" s="1" t="s">
        <v>45</v>
      </c>
      <c r="W36" s="1">
        <v>66</v>
      </c>
      <c r="X36" s="1" t="str" cm="1">
        <f t="array" ref="X36">_xlfn.IFS(DATA[[#This Row],[Recommended_Content_Count]]&lt;=25,"0-25",W36&lt;=50,"25-50",W36&lt;=75,"50-75",W36&lt;=100,"75-100")</f>
        <v>50-75</v>
      </c>
      <c r="Y36" s="1">
        <v>4.5999999999999996</v>
      </c>
      <c r="Z36" s="1" t="b">
        <v>1</v>
      </c>
      <c r="AA36" s="1" t="str" cm="1">
        <f t="array" ref="AA36">_xlfn.IFS(DATA[[#This Row],[Has_Downloaded_Content]]=FALSE,"No",Z36=TRUE,"Yes")</f>
        <v>Yes</v>
      </c>
      <c r="AB36" s="1" t="s">
        <v>30</v>
      </c>
      <c r="AC36" s="7">
        <v>2580</v>
      </c>
      <c r="AD36" s="7" t="str" cm="1">
        <f t="array" ref="AD36">_xlfn.IFS(DATA[[#This Row],[Loyalty_Points]]&lt;=1000,"0-1000",AC36&lt;=2000,"1000-2000",AC36&lt;=3000,"2000-3000",AC36&lt;=4000,"3000-4000",AC36&lt;=4999,"4000-5000")</f>
        <v>2000-3000</v>
      </c>
      <c r="AE36" s="1" t="s">
        <v>58</v>
      </c>
      <c r="AF36" s="1" t="s">
        <v>59</v>
      </c>
      <c r="AG36" s="1" t="s">
        <v>33</v>
      </c>
    </row>
    <row r="37" spans="1:33" x14ac:dyDescent="0.3">
      <c r="A37" s="13">
        <v>4989</v>
      </c>
      <c r="B37" s="1" t="s">
        <v>132</v>
      </c>
      <c r="C37" s="2">
        <v>45566</v>
      </c>
      <c r="D37" s="2">
        <v>45577</v>
      </c>
      <c r="E37" s="29" t="str">
        <f>TEXT(DATA[[#This Row],[Join_Date]],"mm-yyyy")</f>
        <v>10-2024</v>
      </c>
      <c r="G37" s="31">
        <f>$F$2-DATA[[#This Row],[Last_Login]]</f>
        <v>80</v>
      </c>
      <c r="H37" s="31" t="str" cm="1">
        <f t="array" ref="H37">_xlfn.IFS(DATA[[#This Row],[Difference_from _assume]]&lt;=10,"0-17",DATA[[#This Row],[Difference_from _assume]]&lt;=34,"17-34",DATA[[#This Row],[Difference_from _assume]]&lt;=51,"34-51",DATA[[#This Row],[Difference_from _assume]]&lt;=119,"51-119",DATA[[#This Row],[Difference_from _assume]]&lt;=354,"119-357")</f>
        <v>51-119</v>
      </c>
      <c r="I37" s="31" t="str" cm="1">
        <f t="array" ref="I37">_xlfn.IFS(DATA[[#This Row],[Difference_from _assume]]&lt;=35,"Active",DATA[[#This Row],[Difference_from _assume]]&lt;=110,"Inactive",DATA[[#This Row],[Difference_from _assume]]&lt;=360,"Dormant")</f>
        <v>Inactive</v>
      </c>
      <c r="J37" s="16">
        <v>7.99</v>
      </c>
      <c r="K37" s="16" t="str" cm="1">
        <f t="array" ref="K37">_xlfn.IFS(DATA[[#This Row],[Monthly_Price]]&lt;=7.99,"Low",J37&lt;=11.99,"Mid",J37&lt;=15.99,"High")</f>
        <v>Low</v>
      </c>
      <c r="L37" s="1">
        <v>99</v>
      </c>
      <c r="M37" s="1" t="s">
        <v>73</v>
      </c>
      <c r="N37" s="1">
        <v>2</v>
      </c>
      <c r="O37" s="1">
        <v>5</v>
      </c>
      <c r="P37" s="1" t="b">
        <v>1</v>
      </c>
      <c r="Q37" s="1">
        <v>96</v>
      </c>
      <c r="R37" s="10">
        <v>114</v>
      </c>
      <c r="S37" s="10">
        <f>DATA[[#This Row],[Total_Movies_Watched]]+DATA[[#This Row],[Total_Series_Watched]]</f>
        <v>210</v>
      </c>
      <c r="T37" s="1" t="s">
        <v>27</v>
      </c>
      <c r="U37" s="1" t="s">
        <v>28</v>
      </c>
      <c r="V37" s="1" t="s">
        <v>29</v>
      </c>
      <c r="W37" s="1">
        <v>45</v>
      </c>
      <c r="X37" s="1" t="str" cm="1">
        <f t="array" ref="X37">_xlfn.IFS(DATA[[#This Row],[Recommended_Content_Count]]&lt;=25,"0-25",W37&lt;=50,"25-50",W37&lt;=75,"50-75",W37&lt;=100,"75-100")</f>
        <v>25-50</v>
      </c>
      <c r="Y37" s="1">
        <v>4.3</v>
      </c>
      <c r="Z37" s="1" t="b">
        <v>0</v>
      </c>
      <c r="AA37" s="1" t="str" cm="1">
        <f t="array" ref="AA37">_xlfn.IFS(DATA[[#This Row],[Has_Downloaded_Content]]=FALSE,"No",Z37=TRUE,"Yes")</f>
        <v>No</v>
      </c>
      <c r="AB37" s="1" t="s">
        <v>30</v>
      </c>
      <c r="AC37" s="7">
        <v>2779</v>
      </c>
      <c r="AD37" s="7" t="str" cm="1">
        <f t="array" ref="AD37">_xlfn.IFS(DATA[[#This Row],[Loyalty_Points]]&lt;=1000,"0-1000",AC37&lt;=2000,"1000-2000",AC37&lt;=3000,"2000-3000",AC37&lt;=4000,"3000-4000",AC37&lt;=4999,"4000-5000")</f>
        <v>2000-3000</v>
      </c>
      <c r="AE37" s="1" t="s">
        <v>58</v>
      </c>
      <c r="AF37" s="1" t="s">
        <v>79</v>
      </c>
      <c r="AG37" s="1" t="s">
        <v>60</v>
      </c>
    </row>
    <row r="38" spans="1:33" x14ac:dyDescent="0.3">
      <c r="A38" s="13">
        <v>9389</v>
      </c>
      <c r="B38" s="1" t="s">
        <v>133</v>
      </c>
      <c r="C38" s="2">
        <v>45361</v>
      </c>
      <c r="D38" s="2" t="s">
        <v>134</v>
      </c>
      <c r="E38" s="29" t="str">
        <f>TEXT(DATA[[#This Row],[Join_Date]],"mm-yyyy")</f>
        <v>03-2024</v>
      </c>
      <c r="G38" s="31">
        <f>$F$2-DATA[[#This Row],[Last_Login]]</f>
        <v>40</v>
      </c>
      <c r="H38" s="31" t="str" cm="1">
        <f t="array" ref="H38">_xlfn.IFS(DATA[[#This Row],[Difference_from _assume]]&lt;=10,"0-17",DATA[[#This Row],[Difference_from _assume]]&lt;=34,"17-34",DATA[[#This Row],[Difference_from _assume]]&lt;=51,"34-51",DATA[[#This Row],[Difference_from _assume]]&lt;=119,"51-119",DATA[[#This Row],[Difference_from _assume]]&lt;=354,"119-357")</f>
        <v>34-51</v>
      </c>
      <c r="I38" s="31" t="str" cm="1">
        <f t="array" ref="I38">_xlfn.IFS(DATA[[#This Row],[Difference_from _assume]]&lt;=35,"Active",DATA[[#This Row],[Difference_from _assume]]&lt;=110,"Inactive",DATA[[#This Row],[Difference_from _assume]]&lt;=360,"Dormant")</f>
        <v>Inactive</v>
      </c>
      <c r="J38" s="16">
        <v>15.99</v>
      </c>
      <c r="K38" s="16" t="str" cm="1">
        <f t="array" ref="K38">_xlfn.IFS(DATA[[#This Row],[Monthly_Price]]&lt;=7.99,"Low",J38&lt;=11.99,"Mid",J38&lt;=15.99,"High")</f>
        <v>High</v>
      </c>
      <c r="L38" s="1">
        <v>53</v>
      </c>
      <c r="M38" s="1" t="s">
        <v>48</v>
      </c>
      <c r="N38" s="1">
        <v>1</v>
      </c>
      <c r="O38" s="1">
        <v>2</v>
      </c>
      <c r="P38" s="1" t="b">
        <v>0</v>
      </c>
      <c r="Q38" s="1">
        <v>849</v>
      </c>
      <c r="R38" s="10">
        <v>98</v>
      </c>
      <c r="S38" s="10">
        <f>DATA[[#This Row],[Total_Movies_Watched]]+DATA[[#This Row],[Total_Series_Watched]]</f>
        <v>947</v>
      </c>
      <c r="T38" s="1" t="s">
        <v>55</v>
      </c>
      <c r="U38" s="1" t="s">
        <v>56</v>
      </c>
      <c r="V38" s="1" t="s">
        <v>45</v>
      </c>
      <c r="W38" s="1">
        <v>14</v>
      </c>
      <c r="X38" s="1" t="str" cm="1">
        <f t="array" ref="X38">_xlfn.IFS(DATA[[#This Row],[Recommended_Content_Count]]&lt;=25,"0-25",W38&lt;=50,"25-50",W38&lt;=75,"50-75",W38&lt;=100,"75-100")</f>
        <v>0-25</v>
      </c>
      <c r="Y38" s="1">
        <v>3.1</v>
      </c>
      <c r="Z38" s="1" t="b">
        <v>0</v>
      </c>
      <c r="AA38" s="1" t="str" cm="1">
        <f t="array" ref="AA38">_xlfn.IFS(DATA[[#This Row],[Has_Downloaded_Content]]=FALSE,"No",Z38=TRUE,"Yes")</f>
        <v>No</v>
      </c>
      <c r="AB38" s="1" t="s">
        <v>30</v>
      </c>
      <c r="AC38" s="7">
        <v>2318</v>
      </c>
      <c r="AD38" s="7" t="str" cm="1">
        <f t="array" ref="AD38">_xlfn.IFS(DATA[[#This Row],[Loyalty_Points]]&lt;=1000,"0-1000",AC38&lt;=2000,"1000-2000",AC38&lt;=3000,"2000-3000",AC38&lt;=4000,"3000-4000",AC38&lt;=4999,"4000-5000")</f>
        <v>2000-3000</v>
      </c>
      <c r="AE38" s="1" t="s">
        <v>31</v>
      </c>
      <c r="AF38" s="1" t="s">
        <v>32</v>
      </c>
      <c r="AG38" s="1" t="s">
        <v>40</v>
      </c>
    </row>
    <row r="39" spans="1:33" x14ac:dyDescent="0.3">
      <c r="A39" s="13">
        <v>7728</v>
      </c>
      <c r="B39" s="1" t="s">
        <v>135</v>
      </c>
      <c r="C39" s="2" t="s">
        <v>136</v>
      </c>
      <c r="D39" s="2" t="s">
        <v>25</v>
      </c>
      <c r="E39" s="29" t="str">
        <f>TEXT(DATA[[#This Row],[Join_Date]],"mm-yyyy")</f>
        <v>09-2023</v>
      </c>
      <c r="G39" s="31">
        <f>$F$2-DATA[[#This Row],[Last_Login]]</f>
        <v>18</v>
      </c>
      <c r="H39" s="31" t="str" cm="1">
        <f t="array" ref="H39">_xlfn.IFS(DATA[[#This Row],[Difference_from _assume]]&lt;=10,"0-17",DATA[[#This Row],[Difference_from _assume]]&lt;=34,"17-34",DATA[[#This Row],[Difference_from _assume]]&lt;=51,"34-51",DATA[[#This Row],[Difference_from _assume]]&lt;=119,"51-119",DATA[[#This Row],[Difference_from _assume]]&lt;=354,"119-357")</f>
        <v>17-34</v>
      </c>
      <c r="I39" s="31" t="str" cm="1">
        <f t="array" ref="I39">_xlfn.IFS(DATA[[#This Row],[Difference_from _assume]]&lt;=35,"Active",DATA[[#This Row],[Difference_from _assume]]&lt;=110,"Inactive",DATA[[#This Row],[Difference_from _assume]]&lt;=360,"Dormant")</f>
        <v>Active</v>
      </c>
      <c r="J39" s="16">
        <v>11.99</v>
      </c>
      <c r="K39" s="16" t="str" cm="1">
        <f t="array" ref="K39">_xlfn.IFS(DATA[[#This Row],[Monthly_Price]]&lt;=7.99,"Low",J39&lt;=11.99,"Mid",J39&lt;=15.99,"High")</f>
        <v>Mid</v>
      </c>
      <c r="L39" s="1">
        <v>484</v>
      </c>
      <c r="M39" s="1" t="s">
        <v>100</v>
      </c>
      <c r="N39" s="1">
        <v>3</v>
      </c>
      <c r="O39" s="1">
        <v>6</v>
      </c>
      <c r="P39" s="1" t="b">
        <v>0</v>
      </c>
      <c r="Q39" s="1">
        <v>515</v>
      </c>
      <c r="R39" s="10">
        <v>174</v>
      </c>
      <c r="S39" s="10">
        <f>DATA[[#This Row],[Total_Movies_Watched]]+DATA[[#This Row],[Total_Series_Watched]]</f>
        <v>689</v>
      </c>
      <c r="T39" s="1" t="s">
        <v>49</v>
      </c>
      <c r="U39" s="1" t="s">
        <v>28</v>
      </c>
      <c r="V39" s="1" t="s">
        <v>37</v>
      </c>
      <c r="W39" s="1">
        <v>12</v>
      </c>
      <c r="X39" s="1" t="str" cm="1">
        <f t="array" ref="X39">_xlfn.IFS(DATA[[#This Row],[Recommended_Content_Count]]&lt;=25,"0-25",W39&lt;=50,"25-50",W39&lt;=75,"50-75",W39&lt;=100,"75-100")</f>
        <v>0-25</v>
      </c>
      <c r="Y39" s="1">
        <v>4</v>
      </c>
      <c r="Z39" s="1" t="b">
        <v>1</v>
      </c>
      <c r="AA39" s="1" t="str" cm="1">
        <f t="array" ref="AA39">_xlfn.IFS(DATA[[#This Row],[Has_Downloaded_Content]]=FALSE,"No",Z39=TRUE,"Yes")</f>
        <v>Yes</v>
      </c>
      <c r="AB39" s="1" t="s">
        <v>30</v>
      </c>
      <c r="AC39" s="7">
        <v>827</v>
      </c>
      <c r="AD39" s="7" t="str" cm="1">
        <f t="array" ref="AD39">_xlfn.IFS(DATA[[#This Row],[Loyalty_Points]]&lt;=1000,"0-1000",AC39&lt;=2000,"1000-2000",AC39&lt;=3000,"2000-3000",AC39&lt;=4000,"3000-4000",AC39&lt;=4999,"4000-5000")</f>
        <v>0-1000</v>
      </c>
      <c r="AE39" s="1" t="s">
        <v>31</v>
      </c>
      <c r="AF39" s="1" t="s">
        <v>39</v>
      </c>
      <c r="AG39" s="1" t="s">
        <v>60</v>
      </c>
    </row>
    <row r="40" spans="1:33" x14ac:dyDescent="0.3">
      <c r="A40" s="13">
        <v>7943</v>
      </c>
      <c r="B40" s="1" t="s">
        <v>137</v>
      </c>
      <c r="C40" s="2">
        <v>45301</v>
      </c>
      <c r="D40" s="2">
        <v>45303</v>
      </c>
      <c r="E40" s="29" t="str">
        <f>TEXT(DATA[[#This Row],[Join_Date]],"mm-yyyy")</f>
        <v>01-2024</v>
      </c>
      <c r="G40" s="31">
        <f>$F$2-DATA[[#This Row],[Last_Login]]</f>
        <v>354</v>
      </c>
      <c r="H40" s="31" t="str" cm="1">
        <f t="array" ref="H40">_xlfn.IFS(DATA[[#This Row],[Difference_from _assume]]&lt;=10,"0-17",DATA[[#This Row],[Difference_from _assume]]&lt;=34,"17-34",DATA[[#This Row],[Difference_from _assume]]&lt;=51,"34-51",DATA[[#This Row],[Difference_from _assume]]&lt;=119,"51-119",DATA[[#This Row],[Difference_from _assume]]&lt;=354,"119-357")</f>
        <v>119-357</v>
      </c>
      <c r="I40" s="31" t="str" cm="1">
        <f t="array" ref="I40">_xlfn.IFS(DATA[[#This Row],[Difference_from _assume]]&lt;=35,"Active",DATA[[#This Row],[Difference_from _assume]]&lt;=110,"Inactive",DATA[[#This Row],[Difference_from _assume]]&lt;=360,"Dormant")</f>
        <v>Dormant</v>
      </c>
      <c r="J40" s="16">
        <v>15.99</v>
      </c>
      <c r="K40" s="16" t="str" cm="1">
        <f t="array" ref="K40">_xlfn.IFS(DATA[[#This Row],[Monthly_Price]]&lt;=7.99,"Low",J40&lt;=11.99,"Mid",J40&lt;=15.99,"High")</f>
        <v>High</v>
      </c>
      <c r="L40" s="1">
        <v>211</v>
      </c>
      <c r="M40" s="1" t="s">
        <v>51</v>
      </c>
      <c r="N40" s="1">
        <v>2</v>
      </c>
      <c r="O40" s="1">
        <v>6</v>
      </c>
      <c r="P40" s="1" t="b">
        <v>1</v>
      </c>
      <c r="Q40" s="1">
        <v>657</v>
      </c>
      <c r="R40" s="10">
        <v>137</v>
      </c>
      <c r="S40" s="10">
        <f>DATA[[#This Row],[Total_Movies_Watched]]+DATA[[#This Row],[Total_Series_Watched]]</f>
        <v>794</v>
      </c>
      <c r="T40" s="1" t="s">
        <v>68</v>
      </c>
      <c r="U40" s="1" t="s">
        <v>56</v>
      </c>
      <c r="V40" s="1" t="s">
        <v>29</v>
      </c>
      <c r="W40" s="1">
        <v>26</v>
      </c>
      <c r="X40" s="1" t="str" cm="1">
        <f t="array" ref="X40">_xlfn.IFS(DATA[[#This Row],[Recommended_Content_Count]]&lt;=25,"0-25",W40&lt;=50,"25-50",W40&lt;=75,"50-75",W40&lt;=100,"75-100")</f>
        <v>25-50</v>
      </c>
      <c r="Y40" s="1">
        <v>4</v>
      </c>
      <c r="Z40" s="1" t="b">
        <v>1</v>
      </c>
      <c r="AA40" s="1" t="str" cm="1">
        <f t="array" ref="AA40">_xlfn.IFS(DATA[[#This Row],[Has_Downloaded_Content]]=FALSE,"No",Z40=TRUE,"Yes")</f>
        <v>Yes</v>
      </c>
      <c r="AB40" s="1" t="s">
        <v>30</v>
      </c>
      <c r="AC40" s="7">
        <v>2670</v>
      </c>
      <c r="AD40" s="7" t="str" cm="1">
        <f t="array" ref="AD40">_xlfn.IFS(DATA[[#This Row],[Loyalty_Points]]&lt;=1000,"0-1000",AC40&lt;=2000,"1000-2000",AC40&lt;=3000,"2000-3000",AC40&lt;=4000,"3000-4000",AC40&lt;=4999,"4000-5000")</f>
        <v>2000-3000</v>
      </c>
      <c r="AE40" s="1" t="s">
        <v>38</v>
      </c>
      <c r="AF40" s="1" t="s">
        <v>59</v>
      </c>
      <c r="AG40" s="1" t="s">
        <v>33</v>
      </c>
    </row>
    <row r="41" spans="1:33" x14ac:dyDescent="0.3">
      <c r="A41" s="13">
        <v>2490</v>
      </c>
      <c r="B41" s="1" t="s">
        <v>138</v>
      </c>
      <c r="C41" s="2" t="s">
        <v>139</v>
      </c>
      <c r="D41" s="2" t="s">
        <v>54</v>
      </c>
      <c r="E41" s="29" t="str">
        <f>TEXT(DATA[[#This Row],[Join_Date]],"mm-yyyy")</f>
        <v>08-2023</v>
      </c>
      <c r="G41" s="31">
        <f>$F$2-DATA[[#This Row],[Last_Login]]</f>
        <v>42</v>
      </c>
      <c r="H41" s="31" t="str" cm="1">
        <f t="array" ref="H41">_xlfn.IFS(DATA[[#This Row],[Difference_from _assume]]&lt;=10,"0-17",DATA[[#This Row],[Difference_from _assume]]&lt;=34,"17-34",DATA[[#This Row],[Difference_from _assume]]&lt;=51,"34-51",DATA[[#This Row],[Difference_from _assume]]&lt;=119,"51-119",DATA[[#This Row],[Difference_from _assume]]&lt;=354,"119-357")</f>
        <v>34-51</v>
      </c>
      <c r="I41" s="31" t="str" cm="1">
        <f t="array" ref="I41">_xlfn.IFS(DATA[[#This Row],[Difference_from _assume]]&lt;=35,"Active",DATA[[#This Row],[Difference_from _assume]]&lt;=110,"Inactive",DATA[[#This Row],[Difference_from _assume]]&lt;=360,"Dormant")</f>
        <v>Inactive</v>
      </c>
      <c r="J41" s="16">
        <v>11.99</v>
      </c>
      <c r="K41" s="16" t="str" cm="1">
        <f t="array" ref="K41">_xlfn.IFS(DATA[[#This Row],[Monthly_Price]]&lt;=7.99,"Low",J41&lt;=11.99,"Mid",J41&lt;=15.99,"High")</f>
        <v>Mid</v>
      </c>
      <c r="L41" s="1">
        <v>248</v>
      </c>
      <c r="M41" s="1" t="s">
        <v>48</v>
      </c>
      <c r="N41" s="1">
        <v>4</v>
      </c>
      <c r="O41" s="1">
        <v>1</v>
      </c>
      <c r="P41" s="1" t="b">
        <v>1</v>
      </c>
      <c r="Q41" s="1">
        <v>426</v>
      </c>
      <c r="R41" s="10">
        <v>21</v>
      </c>
      <c r="S41" s="10">
        <f>DATA[[#This Row],[Total_Movies_Watched]]+DATA[[#This Row],[Total_Series_Watched]]</f>
        <v>447</v>
      </c>
      <c r="T41" s="1" t="s">
        <v>55</v>
      </c>
      <c r="U41" s="1" t="s">
        <v>44</v>
      </c>
      <c r="V41" s="1" t="s">
        <v>57</v>
      </c>
      <c r="W41" s="1">
        <v>99</v>
      </c>
      <c r="X41" s="1" t="str" cm="1">
        <f t="array" ref="X41">_xlfn.IFS(DATA[[#This Row],[Recommended_Content_Count]]&lt;=25,"0-25",W41&lt;=50,"25-50",W41&lt;=75,"50-75",W41&lt;=100,"75-100")</f>
        <v>75-100</v>
      </c>
      <c r="Y41" s="1">
        <v>4.8</v>
      </c>
      <c r="Z41" s="1" t="b">
        <v>0</v>
      </c>
      <c r="AA41" s="1" t="str" cm="1">
        <f t="array" ref="AA41">_xlfn.IFS(DATA[[#This Row],[Has_Downloaded_Content]]=FALSE,"No",Z41=TRUE,"Yes")</f>
        <v>No</v>
      </c>
      <c r="AB41" s="1" t="s">
        <v>30</v>
      </c>
      <c r="AC41" s="7">
        <v>2409</v>
      </c>
      <c r="AD41" s="7" t="str" cm="1">
        <f t="array" ref="AD41">_xlfn.IFS(DATA[[#This Row],[Loyalty_Points]]&lt;=1000,"0-1000",AC41&lt;=2000,"1000-2000",AC41&lt;=3000,"2000-3000",AC41&lt;=4000,"3000-4000",AC41&lt;=4999,"4000-5000")</f>
        <v>2000-3000</v>
      </c>
      <c r="AE41" s="1" t="s">
        <v>31</v>
      </c>
      <c r="AF41" s="1" t="s">
        <v>32</v>
      </c>
      <c r="AG41" s="1" t="s">
        <v>33</v>
      </c>
    </row>
    <row r="42" spans="1:33" x14ac:dyDescent="0.3">
      <c r="A42" s="13">
        <v>5042</v>
      </c>
      <c r="B42" s="1" t="s">
        <v>140</v>
      </c>
      <c r="C42" s="2" t="s">
        <v>141</v>
      </c>
      <c r="D42" s="2" t="s">
        <v>109</v>
      </c>
      <c r="E42" s="29" t="str">
        <f>TEXT(DATA[[#This Row],[Join_Date]],"mm-yyyy")</f>
        <v>02-2024</v>
      </c>
      <c r="G42" s="31">
        <f>$F$2-DATA[[#This Row],[Last_Login]]</f>
        <v>38</v>
      </c>
      <c r="H42" s="31" t="str" cm="1">
        <f t="array" ref="H42">_xlfn.IFS(DATA[[#This Row],[Difference_from _assume]]&lt;=10,"0-17",DATA[[#This Row],[Difference_from _assume]]&lt;=34,"17-34",DATA[[#This Row],[Difference_from _assume]]&lt;=51,"34-51",DATA[[#This Row],[Difference_from _assume]]&lt;=119,"51-119",DATA[[#This Row],[Difference_from _assume]]&lt;=354,"119-357")</f>
        <v>34-51</v>
      </c>
      <c r="I42" s="31" t="str" cm="1">
        <f t="array" ref="I42">_xlfn.IFS(DATA[[#This Row],[Difference_from _assume]]&lt;=35,"Active",DATA[[#This Row],[Difference_from _assume]]&lt;=110,"Inactive",DATA[[#This Row],[Difference_from _assume]]&lt;=360,"Dormant")</f>
        <v>Inactive</v>
      </c>
      <c r="J42" s="16">
        <v>15.99</v>
      </c>
      <c r="K42" s="16" t="str" cm="1">
        <f t="array" ref="K42">_xlfn.IFS(DATA[[#This Row],[Monthly_Price]]&lt;=7.99,"Low",J42&lt;=11.99,"Mid",J42&lt;=15.99,"High")</f>
        <v>High</v>
      </c>
      <c r="L42" s="1">
        <v>197</v>
      </c>
      <c r="M42" s="1" t="s">
        <v>100</v>
      </c>
      <c r="N42" s="1">
        <v>4</v>
      </c>
      <c r="O42" s="1">
        <v>2</v>
      </c>
      <c r="P42" s="1" t="b">
        <v>0</v>
      </c>
      <c r="Q42" s="1">
        <v>309</v>
      </c>
      <c r="R42" s="10">
        <v>178</v>
      </c>
      <c r="S42" s="10">
        <f>DATA[[#This Row],[Total_Movies_Watched]]+DATA[[#This Row],[Total_Series_Watched]]</f>
        <v>487</v>
      </c>
      <c r="T42" s="1" t="s">
        <v>68</v>
      </c>
      <c r="U42" s="1" t="s">
        <v>75</v>
      </c>
      <c r="V42" s="1" t="s">
        <v>45</v>
      </c>
      <c r="W42" s="1">
        <v>7</v>
      </c>
      <c r="X42" s="1" t="str" cm="1">
        <f t="array" ref="X42">_xlfn.IFS(DATA[[#This Row],[Recommended_Content_Count]]&lt;=25,"0-25",W42&lt;=50,"25-50",W42&lt;=75,"50-75",W42&lt;=100,"75-100")</f>
        <v>0-25</v>
      </c>
      <c r="Y42" s="1">
        <v>4.3</v>
      </c>
      <c r="Z42" s="1" t="b">
        <v>0</v>
      </c>
      <c r="AA42" s="1" t="str" cm="1">
        <f t="array" ref="AA42">_xlfn.IFS(DATA[[#This Row],[Has_Downloaded_Content]]=FALSE,"No",Z42=TRUE,"Yes")</f>
        <v>No</v>
      </c>
      <c r="AB42" s="1" t="s">
        <v>30</v>
      </c>
      <c r="AC42" s="7">
        <v>1577</v>
      </c>
      <c r="AD42" s="7" t="str" cm="1">
        <f t="array" ref="AD42">_xlfn.IFS(DATA[[#This Row],[Loyalty_Points]]&lt;=1000,"0-1000",AC42&lt;=2000,"1000-2000",AC42&lt;=3000,"2000-3000",AC42&lt;=4000,"3000-4000",AC42&lt;=4999,"4000-5000")</f>
        <v>1000-2000</v>
      </c>
      <c r="AE42" s="1" t="s">
        <v>58</v>
      </c>
      <c r="AF42" s="1" t="s">
        <v>32</v>
      </c>
      <c r="AG42" s="1" t="s">
        <v>40</v>
      </c>
    </row>
    <row r="43" spans="1:33" x14ac:dyDescent="0.3">
      <c r="A43" s="13">
        <v>3620</v>
      </c>
      <c r="B43" s="1" t="s">
        <v>142</v>
      </c>
      <c r="C43" s="2">
        <v>45481</v>
      </c>
      <c r="D43" s="2">
        <v>45485</v>
      </c>
      <c r="E43" s="29" t="str">
        <f>TEXT(DATA[[#This Row],[Join_Date]],"mm-yyyy")</f>
        <v>07-2024</v>
      </c>
      <c r="G43" s="31">
        <f>$F$2-DATA[[#This Row],[Last_Login]]</f>
        <v>172</v>
      </c>
      <c r="H43" s="31" t="str" cm="1">
        <f t="array" ref="H43">_xlfn.IFS(DATA[[#This Row],[Difference_from _assume]]&lt;=10,"0-17",DATA[[#This Row],[Difference_from _assume]]&lt;=34,"17-34",DATA[[#This Row],[Difference_from _assume]]&lt;=51,"34-51",DATA[[#This Row],[Difference_from _assume]]&lt;=119,"51-119",DATA[[#This Row],[Difference_from _assume]]&lt;=354,"119-357")</f>
        <v>119-357</v>
      </c>
      <c r="I43" s="31" t="str" cm="1">
        <f t="array" ref="I43">_xlfn.IFS(DATA[[#This Row],[Difference_from _assume]]&lt;=35,"Active",DATA[[#This Row],[Difference_from _assume]]&lt;=110,"Inactive",DATA[[#This Row],[Difference_from _assume]]&lt;=360,"Dormant")</f>
        <v>Dormant</v>
      </c>
      <c r="J43" s="16">
        <v>15.99</v>
      </c>
      <c r="K43" s="16" t="str" cm="1">
        <f t="array" ref="K43">_xlfn.IFS(DATA[[#This Row],[Monthly_Price]]&lt;=7.99,"Low",J43&lt;=11.99,"Mid",J43&lt;=15.99,"High")</f>
        <v>High</v>
      </c>
      <c r="L43" s="1">
        <v>253</v>
      </c>
      <c r="M43" s="1" t="s">
        <v>73</v>
      </c>
      <c r="N43" s="1">
        <v>5</v>
      </c>
      <c r="O43" s="1">
        <v>5</v>
      </c>
      <c r="P43" s="1" t="b">
        <v>1</v>
      </c>
      <c r="Q43" s="1">
        <v>141</v>
      </c>
      <c r="R43" s="10">
        <v>199</v>
      </c>
      <c r="S43" s="10">
        <f>DATA[[#This Row],[Total_Movies_Watched]]+DATA[[#This Row],[Total_Series_Watched]]</f>
        <v>340</v>
      </c>
      <c r="T43" s="1" t="s">
        <v>27</v>
      </c>
      <c r="U43" s="1" t="s">
        <v>44</v>
      </c>
      <c r="V43" s="1" t="s">
        <v>78</v>
      </c>
      <c r="W43" s="1">
        <v>72</v>
      </c>
      <c r="X43" s="1" t="str" cm="1">
        <f t="array" ref="X43">_xlfn.IFS(DATA[[#This Row],[Recommended_Content_Count]]&lt;=25,"0-25",W43&lt;=50,"25-50",W43&lt;=75,"50-75",W43&lt;=100,"75-100")</f>
        <v>50-75</v>
      </c>
      <c r="Y43" s="1">
        <v>3.1</v>
      </c>
      <c r="Z43" s="1" t="b">
        <v>0</v>
      </c>
      <c r="AA43" s="1" t="str" cm="1">
        <f t="array" ref="AA43">_xlfn.IFS(DATA[[#This Row],[Has_Downloaded_Content]]=FALSE,"No",Z43=TRUE,"Yes")</f>
        <v>No</v>
      </c>
      <c r="AB43" s="1" t="s">
        <v>30</v>
      </c>
      <c r="AC43" s="7">
        <v>4072</v>
      </c>
      <c r="AD43" s="7" t="str" cm="1">
        <f t="array" ref="AD43">_xlfn.IFS(DATA[[#This Row],[Loyalty_Points]]&lt;=1000,"0-1000",AC43&lt;=2000,"1000-2000",AC43&lt;=3000,"2000-3000",AC43&lt;=4000,"3000-4000",AC43&lt;=4999,"4000-5000")</f>
        <v>4000-5000</v>
      </c>
      <c r="AE43" s="1" t="s">
        <v>65</v>
      </c>
      <c r="AF43" s="1" t="s">
        <v>69</v>
      </c>
      <c r="AG43" s="1" t="s">
        <v>93</v>
      </c>
    </row>
    <row r="44" spans="1:33" x14ac:dyDescent="0.3">
      <c r="A44" s="13">
        <v>8976</v>
      </c>
      <c r="B44" s="1" t="s">
        <v>143</v>
      </c>
      <c r="C44" s="2" t="s">
        <v>144</v>
      </c>
      <c r="D44" s="2">
        <v>45638</v>
      </c>
      <c r="E44" s="29" t="str">
        <f>TEXT(DATA[[#This Row],[Join_Date]],"mm-yyyy")</f>
        <v>09-2024</v>
      </c>
      <c r="G44" s="31">
        <f>$F$2-DATA[[#This Row],[Last_Login]]</f>
        <v>19</v>
      </c>
      <c r="H44" s="31" t="str" cm="1">
        <f t="array" ref="H44">_xlfn.IFS(DATA[[#This Row],[Difference_from _assume]]&lt;=10,"0-17",DATA[[#This Row],[Difference_from _assume]]&lt;=34,"17-34",DATA[[#This Row],[Difference_from _assume]]&lt;=51,"34-51",DATA[[#This Row],[Difference_from _assume]]&lt;=119,"51-119",DATA[[#This Row],[Difference_from _assume]]&lt;=354,"119-357")</f>
        <v>17-34</v>
      </c>
      <c r="I44" s="31" t="str" cm="1">
        <f t="array" ref="I44">_xlfn.IFS(DATA[[#This Row],[Difference_from _assume]]&lt;=35,"Active",DATA[[#This Row],[Difference_from _assume]]&lt;=110,"Inactive",DATA[[#This Row],[Difference_from _assume]]&lt;=360,"Dormant")</f>
        <v>Active</v>
      </c>
      <c r="J44" s="16">
        <v>7.99</v>
      </c>
      <c r="K44" s="16" t="str" cm="1">
        <f t="array" ref="K44">_xlfn.IFS(DATA[[#This Row],[Monthly_Price]]&lt;=7.99,"Low",J44&lt;=11.99,"Mid",J44&lt;=15.99,"High")</f>
        <v>Low</v>
      </c>
      <c r="L44" s="1">
        <v>352</v>
      </c>
      <c r="M44" s="1" t="s">
        <v>100</v>
      </c>
      <c r="N44" s="1">
        <v>4</v>
      </c>
      <c r="O44" s="1">
        <v>3</v>
      </c>
      <c r="P44" s="1" t="b">
        <v>1</v>
      </c>
      <c r="Q44" s="1">
        <v>112</v>
      </c>
      <c r="R44" s="10">
        <v>106</v>
      </c>
      <c r="S44" s="10">
        <f>DATA[[#This Row],[Total_Movies_Watched]]+DATA[[#This Row],[Total_Series_Watched]]</f>
        <v>218</v>
      </c>
      <c r="T44" s="1" t="s">
        <v>92</v>
      </c>
      <c r="U44" s="1" t="s">
        <v>56</v>
      </c>
      <c r="V44" s="1" t="s">
        <v>78</v>
      </c>
      <c r="W44" s="1">
        <v>33</v>
      </c>
      <c r="X44" s="1" t="str" cm="1">
        <f t="array" ref="X44">_xlfn.IFS(DATA[[#This Row],[Recommended_Content_Count]]&lt;=25,"0-25",W44&lt;=50,"25-50",W44&lt;=75,"50-75",W44&lt;=100,"75-100")</f>
        <v>25-50</v>
      </c>
      <c r="Y44" s="1">
        <v>4.5999999999999996</v>
      </c>
      <c r="Z44" s="1" t="b">
        <v>1</v>
      </c>
      <c r="AA44" s="1" t="str" cm="1">
        <f t="array" ref="AA44">_xlfn.IFS(DATA[[#This Row],[Has_Downloaded_Content]]=FALSE,"No",Z44=TRUE,"Yes")</f>
        <v>Yes</v>
      </c>
      <c r="AB44" s="1" t="s">
        <v>30</v>
      </c>
      <c r="AC44" s="7">
        <v>3432</v>
      </c>
      <c r="AD44" s="7" t="str" cm="1">
        <f t="array" ref="AD44">_xlfn.IFS(DATA[[#This Row],[Loyalty_Points]]&lt;=1000,"0-1000",AC44&lt;=2000,"1000-2000",AC44&lt;=3000,"2000-3000",AC44&lt;=4000,"3000-4000",AC44&lt;=4999,"4000-5000")</f>
        <v>3000-4000</v>
      </c>
      <c r="AE44" s="1" t="s">
        <v>76</v>
      </c>
      <c r="AF44" s="1" t="s">
        <v>69</v>
      </c>
      <c r="AG44" s="1" t="s">
        <v>93</v>
      </c>
    </row>
    <row r="45" spans="1:33" x14ac:dyDescent="0.3">
      <c r="A45" s="13">
        <v>1570</v>
      </c>
      <c r="B45" s="1" t="s">
        <v>138</v>
      </c>
      <c r="C45" s="2" t="s">
        <v>145</v>
      </c>
      <c r="D45" s="2" t="s">
        <v>82</v>
      </c>
      <c r="E45" s="29" t="str">
        <f>TEXT(DATA[[#This Row],[Join_Date]],"mm-yyyy")</f>
        <v>07-2023</v>
      </c>
      <c r="G45" s="31">
        <f>$F$2-DATA[[#This Row],[Last_Login]]</f>
        <v>39</v>
      </c>
      <c r="H45" s="31" t="str" cm="1">
        <f t="array" ref="H45">_xlfn.IFS(DATA[[#This Row],[Difference_from _assume]]&lt;=10,"0-17",DATA[[#This Row],[Difference_from _assume]]&lt;=34,"17-34",DATA[[#This Row],[Difference_from _assume]]&lt;=51,"34-51",DATA[[#This Row],[Difference_from _assume]]&lt;=119,"51-119",DATA[[#This Row],[Difference_from _assume]]&lt;=354,"119-357")</f>
        <v>34-51</v>
      </c>
      <c r="I45" s="31" t="str" cm="1">
        <f t="array" ref="I45">_xlfn.IFS(DATA[[#This Row],[Difference_from _assume]]&lt;=35,"Active",DATA[[#This Row],[Difference_from _assume]]&lt;=110,"Inactive",DATA[[#This Row],[Difference_from _assume]]&lt;=360,"Dormant")</f>
        <v>Inactive</v>
      </c>
      <c r="J45" s="16">
        <v>11.99</v>
      </c>
      <c r="K45" s="16" t="str" cm="1">
        <f t="array" ref="K45">_xlfn.IFS(DATA[[#This Row],[Monthly_Price]]&lt;=7.99,"Low",J45&lt;=11.99,"Mid",J45&lt;=15.99,"High")</f>
        <v>Mid</v>
      </c>
      <c r="L45" s="1">
        <v>97</v>
      </c>
      <c r="M45" s="1" t="s">
        <v>100</v>
      </c>
      <c r="N45" s="1">
        <v>1</v>
      </c>
      <c r="O45" s="1">
        <v>2</v>
      </c>
      <c r="P45" s="1" t="b">
        <v>0</v>
      </c>
      <c r="Q45" s="1">
        <v>836</v>
      </c>
      <c r="R45" s="10">
        <v>122</v>
      </c>
      <c r="S45" s="10">
        <f>DATA[[#This Row],[Total_Movies_Watched]]+DATA[[#This Row],[Total_Series_Watched]]</f>
        <v>958</v>
      </c>
      <c r="T45" s="1" t="s">
        <v>49</v>
      </c>
      <c r="U45" s="1" t="s">
        <v>44</v>
      </c>
      <c r="V45" s="1" t="s">
        <v>57</v>
      </c>
      <c r="W45" s="1">
        <v>65</v>
      </c>
      <c r="X45" s="1" t="str" cm="1">
        <f t="array" ref="X45">_xlfn.IFS(DATA[[#This Row],[Recommended_Content_Count]]&lt;=25,"0-25",W45&lt;=50,"25-50",W45&lt;=75,"50-75",W45&lt;=100,"75-100")</f>
        <v>50-75</v>
      </c>
      <c r="Y45" s="1">
        <v>4.3</v>
      </c>
      <c r="Z45" s="1" t="b">
        <v>1</v>
      </c>
      <c r="AA45" s="1" t="str" cm="1">
        <f t="array" ref="AA45">_xlfn.IFS(DATA[[#This Row],[Has_Downloaded_Content]]=FALSE,"No",Z45=TRUE,"Yes")</f>
        <v>Yes</v>
      </c>
      <c r="AB45" s="1" t="s">
        <v>30</v>
      </c>
      <c r="AC45" s="7">
        <v>4511</v>
      </c>
      <c r="AD45" s="7" t="str" cm="1">
        <f t="array" ref="AD45">_xlfn.IFS(DATA[[#This Row],[Loyalty_Points]]&lt;=1000,"0-1000",AC45&lt;=2000,"1000-2000",AC45&lt;=3000,"2000-3000",AC45&lt;=4000,"3000-4000",AC45&lt;=4999,"4000-5000")</f>
        <v>4000-5000</v>
      </c>
      <c r="AE45" s="1" t="s">
        <v>31</v>
      </c>
      <c r="AF45" s="1" t="s">
        <v>59</v>
      </c>
      <c r="AG45" s="1" t="s">
        <v>60</v>
      </c>
    </row>
    <row r="46" spans="1:33" x14ac:dyDescent="0.3">
      <c r="A46" s="13">
        <v>7709</v>
      </c>
      <c r="B46" s="1" t="s">
        <v>146</v>
      </c>
      <c r="C46" s="2">
        <v>45020</v>
      </c>
      <c r="D46" s="2">
        <v>45303</v>
      </c>
      <c r="E46" s="29" t="str">
        <f>TEXT(DATA[[#This Row],[Join_Date]],"mm-yyyy")</f>
        <v>04-2023</v>
      </c>
      <c r="G46" s="31">
        <f>$F$2-DATA[[#This Row],[Last_Login]]</f>
        <v>354</v>
      </c>
      <c r="H46" s="31" t="str" cm="1">
        <f t="array" ref="H46">_xlfn.IFS(DATA[[#This Row],[Difference_from _assume]]&lt;=10,"0-17",DATA[[#This Row],[Difference_from _assume]]&lt;=34,"17-34",DATA[[#This Row],[Difference_from _assume]]&lt;=51,"34-51",DATA[[#This Row],[Difference_from _assume]]&lt;=119,"51-119",DATA[[#This Row],[Difference_from _assume]]&lt;=354,"119-357")</f>
        <v>119-357</v>
      </c>
      <c r="I46" s="31" t="str" cm="1">
        <f t="array" ref="I46">_xlfn.IFS(DATA[[#This Row],[Difference_from _assume]]&lt;=35,"Active",DATA[[#This Row],[Difference_from _assume]]&lt;=110,"Inactive",DATA[[#This Row],[Difference_from _assume]]&lt;=360,"Dormant")</f>
        <v>Dormant</v>
      </c>
      <c r="J46" s="16">
        <v>11.99</v>
      </c>
      <c r="K46" s="16" t="str" cm="1">
        <f t="array" ref="K46">_xlfn.IFS(DATA[[#This Row],[Monthly_Price]]&lt;=7.99,"Low",J46&lt;=11.99,"Mid",J46&lt;=15.99,"High")</f>
        <v>Mid</v>
      </c>
      <c r="L46" s="1">
        <v>283</v>
      </c>
      <c r="M46" s="1" t="s">
        <v>48</v>
      </c>
      <c r="N46" s="1">
        <v>5</v>
      </c>
      <c r="O46" s="1">
        <v>2</v>
      </c>
      <c r="P46" s="1" t="b">
        <v>0</v>
      </c>
      <c r="Q46" s="1">
        <v>785</v>
      </c>
      <c r="R46" s="10">
        <v>1</v>
      </c>
      <c r="S46" s="10">
        <f>DATA[[#This Row],[Total_Movies_Watched]]+DATA[[#This Row],[Total_Series_Watched]]</f>
        <v>786</v>
      </c>
      <c r="T46" s="1" t="s">
        <v>68</v>
      </c>
      <c r="U46" s="1" t="s">
        <v>44</v>
      </c>
      <c r="V46" s="1" t="s">
        <v>37</v>
      </c>
      <c r="W46" s="1">
        <v>79</v>
      </c>
      <c r="X46" s="1" t="str" cm="1">
        <f t="array" ref="X46">_xlfn.IFS(DATA[[#This Row],[Recommended_Content_Count]]&lt;=25,"0-25",W46&lt;=50,"25-50",W46&lt;=75,"50-75",W46&lt;=100,"75-100")</f>
        <v>75-100</v>
      </c>
      <c r="Y46" s="1">
        <v>3.4</v>
      </c>
      <c r="Z46" s="1" t="b">
        <v>1</v>
      </c>
      <c r="AA46" s="1" t="str" cm="1">
        <f t="array" ref="AA46">_xlfn.IFS(DATA[[#This Row],[Has_Downloaded_Content]]=FALSE,"No",Z46=TRUE,"Yes")</f>
        <v>Yes</v>
      </c>
      <c r="AB46" s="1" t="s">
        <v>30</v>
      </c>
      <c r="AC46" s="7">
        <v>583</v>
      </c>
      <c r="AD46" s="7" t="str" cm="1">
        <f t="array" ref="AD46">_xlfn.IFS(DATA[[#This Row],[Loyalty_Points]]&lt;=1000,"0-1000",AC46&lt;=2000,"1000-2000",AC46&lt;=3000,"2000-3000",AC46&lt;=4000,"3000-4000",AC46&lt;=4999,"4000-5000")</f>
        <v>0-1000</v>
      </c>
      <c r="AE46" s="1" t="s">
        <v>76</v>
      </c>
      <c r="AF46" s="1" t="s">
        <v>39</v>
      </c>
      <c r="AG46" s="1" t="s">
        <v>40</v>
      </c>
    </row>
    <row r="47" spans="1:33" x14ac:dyDescent="0.3">
      <c r="A47" s="13">
        <v>9503</v>
      </c>
      <c r="B47" s="1" t="s">
        <v>147</v>
      </c>
      <c r="C47" s="2">
        <v>45600</v>
      </c>
      <c r="D47" s="2">
        <v>45424</v>
      </c>
      <c r="E47" s="29" t="str">
        <f>TEXT(DATA[[#This Row],[Join_Date]],"mm-yyyy")</f>
        <v>11-2024</v>
      </c>
      <c r="G47" s="31">
        <f>$F$2-DATA[[#This Row],[Last_Login]]</f>
        <v>233</v>
      </c>
      <c r="H47" s="31" t="str" cm="1">
        <f t="array" ref="H47">_xlfn.IFS(DATA[[#This Row],[Difference_from _assume]]&lt;=10,"0-17",DATA[[#This Row],[Difference_from _assume]]&lt;=34,"17-34",DATA[[#This Row],[Difference_from _assume]]&lt;=51,"34-51",DATA[[#This Row],[Difference_from _assume]]&lt;=119,"51-119",DATA[[#This Row],[Difference_from _assume]]&lt;=354,"119-357")</f>
        <v>119-357</v>
      </c>
      <c r="I47" s="31" t="str" cm="1">
        <f t="array" ref="I47">_xlfn.IFS(DATA[[#This Row],[Difference_from _assume]]&lt;=35,"Active",DATA[[#This Row],[Difference_from _assume]]&lt;=110,"Inactive",DATA[[#This Row],[Difference_from _assume]]&lt;=360,"Dormant")</f>
        <v>Dormant</v>
      </c>
      <c r="J47" s="16">
        <v>11.99</v>
      </c>
      <c r="K47" s="16" t="str" cm="1">
        <f t="array" ref="K47">_xlfn.IFS(DATA[[#This Row],[Monthly_Price]]&lt;=7.99,"Low",J47&lt;=11.99,"Mid",J47&lt;=15.99,"High")</f>
        <v>Mid</v>
      </c>
      <c r="L47" s="1">
        <v>307</v>
      </c>
      <c r="M47" s="1" t="s">
        <v>51</v>
      </c>
      <c r="N47" s="1">
        <v>5</v>
      </c>
      <c r="O47" s="1">
        <v>6</v>
      </c>
      <c r="P47" s="1" t="b">
        <v>0</v>
      </c>
      <c r="Q47" s="1">
        <v>857</v>
      </c>
      <c r="R47" s="10">
        <v>9</v>
      </c>
      <c r="S47" s="10">
        <f>DATA[[#This Row],[Total_Movies_Watched]]+DATA[[#This Row],[Total_Series_Watched]]</f>
        <v>866</v>
      </c>
      <c r="T47" s="1" t="s">
        <v>92</v>
      </c>
      <c r="U47" s="1" t="s">
        <v>75</v>
      </c>
      <c r="V47" s="1" t="s">
        <v>29</v>
      </c>
      <c r="W47" s="1">
        <v>55</v>
      </c>
      <c r="X47" s="1" t="str" cm="1">
        <f t="array" ref="X47">_xlfn.IFS(DATA[[#This Row],[Recommended_Content_Count]]&lt;=25,"0-25",W47&lt;=50,"25-50",W47&lt;=75,"50-75",W47&lt;=100,"75-100")</f>
        <v>50-75</v>
      </c>
      <c r="Y47" s="1">
        <v>3.2</v>
      </c>
      <c r="Z47" s="1" t="b">
        <v>1</v>
      </c>
      <c r="AA47" s="1" t="str" cm="1">
        <f t="array" ref="AA47">_xlfn.IFS(DATA[[#This Row],[Has_Downloaded_Content]]=FALSE,"No",Z47=TRUE,"Yes")</f>
        <v>Yes</v>
      </c>
      <c r="AB47" s="1" t="s">
        <v>30</v>
      </c>
      <c r="AC47" s="7">
        <v>3626</v>
      </c>
      <c r="AD47" s="7" t="str" cm="1">
        <f t="array" ref="AD47">_xlfn.IFS(DATA[[#This Row],[Loyalty_Points]]&lt;=1000,"0-1000",AC47&lt;=2000,"1000-2000",AC47&lt;=3000,"2000-3000",AC47&lt;=4000,"3000-4000",AC47&lt;=4999,"4000-5000")</f>
        <v>3000-4000</v>
      </c>
      <c r="AE47" s="1" t="s">
        <v>65</v>
      </c>
      <c r="AF47" s="1" t="s">
        <v>32</v>
      </c>
      <c r="AG47" s="1" t="s">
        <v>33</v>
      </c>
    </row>
    <row r="48" spans="1:33" x14ac:dyDescent="0.3">
      <c r="A48" s="13">
        <v>9564</v>
      </c>
      <c r="B48" s="1" t="s">
        <v>148</v>
      </c>
      <c r="C48" s="2" t="s">
        <v>149</v>
      </c>
      <c r="D48" s="2">
        <v>45394</v>
      </c>
      <c r="E48" s="29" t="str">
        <f>TEXT(DATA[[#This Row],[Join_Date]],"mm-yyyy")</f>
        <v>04-2023</v>
      </c>
      <c r="G48" s="31">
        <f>$F$2-DATA[[#This Row],[Last_Login]]</f>
        <v>263</v>
      </c>
      <c r="H48" s="31" t="str" cm="1">
        <f t="array" ref="H48">_xlfn.IFS(DATA[[#This Row],[Difference_from _assume]]&lt;=10,"0-17",DATA[[#This Row],[Difference_from _assume]]&lt;=34,"17-34",DATA[[#This Row],[Difference_from _assume]]&lt;=51,"34-51",DATA[[#This Row],[Difference_from _assume]]&lt;=119,"51-119",DATA[[#This Row],[Difference_from _assume]]&lt;=354,"119-357")</f>
        <v>119-357</v>
      </c>
      <c r="I48" s="31" t="str" cm="1">
        <f t="array" ref="I48">_xlfn.IFS(DATA[[#This Row],[Difference_from _assume]]&lt;=35,"Active",DATA[[#This Row],[Difference_from _assume]]&lt;=110,"Inactive",DATA[[#This Row],[Difference_from _assume]]&lt;=360,"Dormant")</f>
        <v>Dormant</v>
      </c>
      <c r="J48" s="16">
        <v>15.99</v>
      </c>
      <c r="K48" s="16" t="str" cm="1">
        <f t="array" ref="K48">_xlfn.IFS(DATA[[#This Row],[Monthly_Price]]&lt;=7.99,"Low",J48&lt;=11.99,"Mid",J48&lt;=15.99,"High")</f>
        <v>High</v>
      </c>
      <c r="L48" s="1">
        <v>203</v>
      </c>
      <c r="M48" s="1" t="s">
        <v>73</v>
      </c>
      <c r="N48" s="1">
        <v>5</v>
      </c>
      <c r="O48" s="1">
        <v>1</v>
      </c>
      <c r="P48" s="1" t="b">
        <v>0</v>
      </c>
      <c r="Q48" s="1">
        <v>347</v>
      </c>
      <c r="R48" s="10">
        <v>18</v>
      </c>
      <c r="S48" s="10">
        <f>DATA[[#This Row],[Total_Movies_Watched]]+DATA[[#This Row],[Total_Series_Watched]]</f>
        <v>365</v>
      </c>
      <c r="T48" s="1" t="s">
        <v>68</v>
      </c>
      <c r="U48" s="1" t="s">
        <v>75</v>
      </c>
      <c r="V48" s="1" t="s">
        <v>57</v>
      </c>
      <c r="W48" s="1">
        <v>8</v>
      </c>
      <c r="X48" s="1" t="str" cm="1">
        <f t="array" ref="X48">_xlfn.IFS(DATA[[#This Row],[Recommended_Content_Count]]&lt;=25,"0-25",W48&lt;=50,"25-50",W48&lt;=75,"50-75",W48&lt;=100,"75-100")</f>
        <v>0-25</v>
      </c>
      <c r="Y48" s="1">
        <v>4.4000000000000004</v>
      </c>
      <c r="Z48" s="1" t="b">
        <v>1</v>
      </c>
      <c r="AA48" s="1" t="str" cm="1">
        <f t="array" ref="AA48">_xlfn.IFS(DATA[[#This Row],[Has_Downloaded_Content]]=FALSE,"No",Z48=TRUE,"Yes")</f>
        <v>Yes</v>
      </c>
      <c r="AB48" s="1" t="s">
        <v>30</v>
      </c>
      <c r="AC48" s="7">
        <v>476</v>
      </c>
      <c r="AD48" s="7" t="str" cm="1">
        <f t="array" ref="AD48">_xlfn.IFS(DATA[[#This Row],[Loyalty_Points]]&lt;=1000,"0-1000",AC48&lt;=2000,"1000-2000",AC48&lt;=3000,"2000-3000",AC48&lt;=4000,"3000-4000",AC48&lt;=4999,"4000-5000")</f>
        <v>0-1000</v>
      </c>
      <c r="AE48" s="1" t="s">
        <v>65</v>
      </c>
      <c r="AF48" s="1" t="s">
        <v>69</v>
      </c>
      <c r="AG48" s="1" t="s">
        <v>93</v>
      </c>
    </row>
    <row r="49" spans="1:33" x14ac:dyDescent="0.3">
      <c r="A49" s="13">
        <v>8934</v>
      </c>
      <c r="B49" s="1" t="s">
        <v>150</v>
      </c>
      <c r="C49" s="2" t="s">
        <v>151</v>
      </c>
      <c r="D49" s="2">
        <v>45424</v>
      </c>
      <c r="E49" s="29" t="str">
        <f>TEXT(DATA[[#This Row],[Join_Date]],"mm-yyyy")</f>
        <v>03-2023</v>
      </c>
      <c r="G49" s="31">
        <f>$F$2-DATA[[#This Row],[Last_Login]]</f>
        <v>233</v>
      </c>
      <c r="H49" s="31" t="str" cm="1">
        <f t="array" ref="H49">_xlfn.IFS(DATA[[#This Row],[Difference_from _assume]]&lt;=10,"0-17",DATA[[#This Row],[Difference_from _assume]]&lt;=34,"17-34",DATA[[#This Row],[Difference_from _assume]]&lt;=51,"34-51",DATA[[#This Row],[Difference_from _assume]]&lt;=119,"51-119",DATA[[#This Row],[Difference_from _assume]]&lt;=354,"119-357")</f>
        <v>119-357</v>
      </c>
      <c r="I49" s="31" t="str" cm="1">
        <f t="array" ref="I49">_xlfn.IFS(DATA[[#This Row],[Difference_from _assume]]&lt;=35,"Active",DATA[[#This Row],[Difference_from _assume]]&lt;=110,"Inactive",DATA[[#This Row],[Difference_from _assume]]&lt;=360,"Dormant")</f>
        <v>Dormant</v>
      </c>
      <c r="J49" s="16">
        <v>7.99</v>
      </c>
      <c r="K49" s="16" t="str" cm="1">
        <f t="array" ref="K49">_xlfn.IFS(DATA[[#This Row],[Monthly_Price]]&lt;=7.99,"Low",J49&lt;=11.99,"Mid",J49&lt;=15.99,"High")</f>
        <v>Low</v>
      </c>
      <c r="L49" s="1">
        <v>22</v>
      </c>
      <c r="M49" s="1" t="s">
        <v>36</v>
      </c>
      <c r="N49" s="1">
        <v>4</v>
      </c>
      <c r="O49" s="1">
        <v>3</v>
      </c>
      <c r="P49" s="1" t="b">
        <v>0</v>
      </c>
      <c r="Q49" s="1">
        <v>707</v>
      </c>
      <c r="R49" s="10">
        <v>156</v>
      </c>
      <c r="S49" s="10">
        <f>DATA[[#This Row],[Total_Movies_Watched]]+DATA[[#This Row],[Total_Series_Watched]]</f>
        <v>863</v>
      </c>
      <c r="T49" s="1" t="s">
        <v>43</v>
      </c>
      <c r="U49" s="1" t="s">
        <v>75</v>
      </c>
      <c r="V49" s="1" t="s">
        <v>57</v>
      </c>
      <c r="W49" s="1">
        <v>99</v>
      </c>
      <c r="X49" s="1" t="str" cm="1">
        <f t="array" ref="X49">_xlfn.IFS(DATA[[#This Row],[Recommended_Content_Count]]&lt;=25,"0-25",W49&lt;=50,"25-50",W49&lt;=75,"50-75",W49&lt;=100,"75-100")</f>
        <v>75-100</v>
      </c>
      <c r="Y49" s="1">
        <v>3.3</v>
      </c>
      <c r="Z49" s="1" t="b">
        <v>0</v>
      </c>
      <c r="AA49" s="1" t="str" cm="1">
        <f t="array" ref="AA49">_xlfn.IFS(DATA[[#This Row],[Has_Downloaded_Content]]=FALSE,"No",Z49=TRUE,"Yes")</f>
        <v>No</v>
      </c>
      <c r="AB49" s="1" t="s">
        <v>30</v>
      </c>
      <c r="AC49" s="7">
        <v>4114</v>
      </c>
      <c r="AD49" s="7" t="str" cm="1">
        <f t="array" ref="AD49">_xlfn.IFS(DATA[[#This Row],[Loyalty_Points]]&lt;=1000,"0-1000",AC49&lt;=2000,"1000-2000",AC49&lt;=3000,"2000-3000",AC49&lt;=4000,"3000-4000",AC49&lt;=4999,"4000-5000")</f>
        <v>4000-5000</v>
      </c>
      <c r="AE49" s="1" t="s">
        <v>38</v>
      </c>
      <c r="AF49" s="1" t="s">
        <v>59</v>
      </c>
      <c r="AG49" s="1" t="s">
        <v>40</v>
      </c>
    </row>
    <row r="50" spans="1:33" x14ac:dyDescent="0.3">
      <c r="A50" s="13">
        <v>1222</v>
      </c>
      <c r="B50" s="1" t="s">
        <v>152</v>
      </c>
      <c r="C50" s="2">
        <v>44935</v>
      </c>
      <c r="D50" s="2">
        <v>45516</v>
      </c>
      <c r="E50" s="29" t="str">
        <f>TEXT(DATA[[#This Row],[Join_Date]],"mm-yyyy")</f>
        <v>01-2023</v>
      </c>
      <c r="G50" s="31">
        <f>$F$2-DATA[[#This Row],[Last_Login]]</f>
        <v>141</v>
      </c>
      <c r="H50" s="31" t="str" cm="1">
        <f t="array" ref="H50">_xlfn.IFS(DATA[[#This Row],[Difference_from _assume]]&lt;=10,"0-17",DATA[[#This Row],[Difference_from _assume]]&lt;=34,"17-34",DATA[[#This Row],[Difference_from _assume]]&lt;=51,"34-51",DATA[[#This Row],[Difference_from _assume]]&lt;=119,"51-119",DATA[[#This Row],[Difference_from _assume]]&lt;=354,"119-357")</f>
        <v>119-357</v>
      </c>
      <c r="I50" s="31" t="str" cm="1">
        <f t="array" ref="I50">_xlfn.IFS(DATA[[#This Row],[Difference_from _assume]]&lt;=35,"Active",DATA[[#This Row],[Difference_from _assume]]&lt;=110,"Inactive",DATA[[#This Row],[Difference_from _assume]]&lt;=360,"Dormant")</f>
        <v>Dormant</v>
      </c>
      <c r="J50" s="16">
        <v>15.99</v>
      </c>
      <c r="K50" s="16" t="str" cm="1">
        <f t="array" ref="K50">_xlfn.IFS(DATA[[#This Row],[Monthly_Price]]&lt;=7.99,"Low",J50&lt;=11.99,"Mid",J50&lt;=15.99,"High")</f>
        <v>High</v>
      </c>
      <c r="L50" s="1">
        <v>382</v>
      </c>
      <c r="M50" s="1" t="s">
        <v>100</v>
      </c>
      <c r="N50" s="1">
        <v>2</v>
      </c>
      <c r="O50" s="1">
        <v>2</v>
      </c>
      <c r="P50" s="1" t="b">
        <v>0</v>
      </c>
      <c r="Q50" s="1">
        <v>49</v>
      </c>
      <c r="R50" s="10">
        <v>45</v>
      </c>
      <c r="S50" s="10">
        <f>DATA[[#This Row],[Total_Movies_Watched]]+DATA[[#This Row],[Total_Series_Watched]]</f>
        <v>94</v>
      </c>
      <c r="T50" s="1" t="s">
        <v>43</v>
      </c>
      <c r="U50" s="1" t="s">
        <v>28</v>
      </c>
      <c r="V50" s="1" t="s">
        <v>29</v>
      </c>
      <c r="W50" s="1">
        <v>63</v>
      </c>
      <c r="X50" s="1" t="str" cm="1">
        <f t="array" ref="X50">_xlfn.IFS(DATA[[#This Row],[Recommended_Content_Count]]&lt;=25,"0-25",W50&lt;=50,"25-50",W50&lt;=75,"50-75",W50&lt;=100,"75-100")</f>
        <v>50-75</v>
      </c>
      <c r="Y50" s="1">
        <v>4</v>
      </c>
      <c r="Z50" s="1" t="b">
        <v>1</v>
      </c>
      <c r="AA50" s="1" t="str" cm="1">
        <f t="array" ref="AA50">_xlfn.IFS(DATA[[#This Row],[Has_Downloaded_Content]]=FALSE,"No",Z50=TRUE,"Yes")</f>
        <v>Yes</v>
      </c>
      <c r="AB50" s="1" t="s">
        <v>30</v>
      </c>
      <c r="AC50" s="7">
        <v>1581</v>
      </c>
      <c r="AD50" s="7" t="str" cm="1">
        <f t="array" ref="AD50">_xlfn.IFS(DATA[[#This Row],[Loyalty_Points]]&lt;=1000,"0-1000",AC50&lt;=2000,"1000-2000",AC50&lt;=3000,"2000-3000",AC50&lt;=4000,"3000-4000",AC50&lt;=4999,"4000-5000")</f>
        <v>1000-2000</v>
      </c>
      <c r="AE50" s="1" t="s">
        <v>58</v>
      </c>
      <c r="AF50" s="1" t="s">
        <v>32</v>
      </c>
      <c r="AG50" s="1" t="s">
        <v>60</v>
      </c>
    </row>
    <row r="51" spans="1:33" x14ac:dyDescent="0.3">
      <c r="A51" s="13">
        <v>5762</v>
      </c>
      <c r="B51" s="1" t="s">
        <v>153</v>
      </c>
      <c r="C51" s="2" t="s">
        <v>123</v>
      </c>
      <c r="D51" s="2">
        <v>45334</v>
      </c>
      <c r="E51" s="29" t="str">
        <f>TEXT(DATA[[#This Row],[Join_Date]],"mm-yyyy")</f>
        <v>03-2024</v>
      </c>
      <c r="G51" s="31">
        <f>$F$2-DATA[[#This Row],[Last_Login]]</f>
        <v>323</v>
      </c>
      <c r="H51" s="31" t="str" cm="1">
        <f t="array" ref="H51">_xlfn.IFS(DATA[[#This Row],[Difference_from _assume]]&lt;=10,"0-17",DATA[[#This Row],[Difference_from _assume]]&lt;=34,"17-34",DATA[[#This Row],[Difference_from _assume]]&lt;=51,"34-51",DATA[[#This Row],[Difference_from _assume]]&lt;=119,"51-119",DATA[[#This Row],[Difference_from _assume]]&lt;=354,"119-357")</f>
        <v>119-357</v>
      </c>
      <c r="I51" s="31" t="str" cm="1">
        <f t="array" ref="I51">_xlfn.IFS(DATA[[#This Row],[Difference_from _assume]]&lt;=35,"Active",DATA[[#This Row],[Difference_from _assume]]&lt;=110,"Inactive",DATA[[#This Row],[Difference_from _assume]]&lt;=360,"Dormant")</f>
        <v>Dormant</v>
      </c>
      <c r="J51" s="16">
        <v>11.99</v>
      </c>
      <c r="K51" s="16" t="str" cm="1">
        <f t="array" ref="K51">_xlfn.IFS(DATA[[#This Row],[Monthly_Price]]&lt;=7.99,"Low",J51&lt;=11.99,"Mid",J51&lt;=15.99,"High")</f>
        <v>Mid</v>
      </c>
      <c r="L51" s="1">
        <v>302</v>
      </c>
      <c r="M51" s="1" t="s">
        <v>73</v>
      </c>
      <c r="N51" s="1">
        <v>5</v>
      </c>
      <c r="O51" s="1">
        <v>4</v>
      </c>
      <c r="P51" s="1" t="b">
        <v>0</v>
      </c>
      <c r="Q51" s="1">
        <v>801</v>
      </c>
      <c r="R51" s="10">
        <v>141</v>
      </c>
      <c r="S51" s="10">
        <f>DATA[[#This Row],[Total_Movies_Watched]]+DATA[[#This Row],[Total_Series_Watched]]</f>
        <v>942</v>
      </c>
      <c r="T51" s="1" t="s">
        <v>92</v>
      </c>
      <c r="U51" s="1" t="s">
        <v>44</v>
      </c>
      <c r="V51" s="1" t="s">
        <v>45</v>
      </c>
      <c r="W51" s="1">
        <v>62</v>
      </c>
      <c r="X51" s="1" t="str" cm="1">
        <f t="array" ref="X51">_xlfn.IFS(DATA[[#This Row],[Recommended_Content_Count]]&lt;=25,"0-25",W51&lt;=50,"25-50",W51&lt;=75,"50-75",W51&lt;=100,"75-100")</f>
        <v>50-75</v>
      </c>
      <c r="Y51" s="1">
        <v>3.5</v>
      </c>
      <c r="Z51" s="1" t="b">
        <v>1</v>
      </c>
      <c r="AA51" s="1" t="str" cm="1">
        <f t="array" ref="AA51">_xlfn.IFS(DATA[[#This Row],[Has_Downloaded_Content]]=FALSE,"No",Z51=TRUE,"Yes")</f>
        <v>Yes</v>
      </c>
      <c r="AB51" s="1" t="s">
        <v>30</v>
      </c>
      <c r="AC51" s="7">
        <v>1293</v>
      </c>
      <c r="AD51" s="7" t="str" cm="1">
        <f t="array" ref="AD51">_xlfn.IFS(DATA[[#This Row],[Loyalty_Points]]&lt;=1000,"0-1000",AC51&lt;=2000,"1000-2000",AC51&lt;=3000,"2000-3000",AC51&lt;=4000,"3000-4000",AC51&lt;=4999,"4000-5000")</f>
        <v>1000-2000</v>
      </c>
      <c r="AE51" s="1" t="s">
        <v>65</v>
      </c>
      <c r="AF51" s="1" t="s">
        <v>69</v>
      </c>
      <c r="AG51" s="1" t="s">
        <v>60</v>
      </c>
    </row>
    <row r="52" spans="1:33" x14ac:dyDescent="0.3">
      <c r="A52" s="13">
        <v>4066</v>
      </c>
      <c r="B52" s="1" t="s">
        <v>143</v>
      </c>
      <c r="C52" s="2" t="s">
        <v>154</v>
      </c>
      <c r="D52" s="2">
        <v>45638</v>
      </c>
      <c r="E52" s="29" t="str">
        <f>TEXT(DATA[[#This Row],[Join_Date]],"mm-yyyy")</f>
        <v>03-2023</v>
      </c>
      <c r="G52" s="31">
        <f>$F$2-DATA[[#This Row],[Last_Login]]</f>
        <v>19</v>
      </c>
      <c r="H52" s="31" t="str" cm="1">
        <f t="array" ref="H52">_xlfn.IFS(DATA[[#This Row],[Difference_from _assume]]&lt;=10,"0-17",DATA[[#This Row],[Difference_from _assume]]&lt;=34,"17-34",DATA[[#This Row],[Difference_from _assume]]&lt;=51,"34-51",DATA[[#This Row],[Difference_from _assume]]&lt;=119,"51-119",DATA[[#This Row],[Difference_from _assume]]&lt;=354,"119-357")</f>
        <v>17-34</v>
      </c>
      <c r="I52" s="31" t="str" cm="1">
        <f t="array" ref="I52">_xlfn.IFS(DATA[[#This Row],[Difference_from _assume]]&lt;=35,"Active",DATA[[#This Row],[Difference_from _assume]]&lt;=110,"Inactive",DATA[[#This Row],[Difference_from _assume]]&lt;=360,"Dormant")</f>
        <v>Active</v>
      </c>
      <c r="J52" s="16">
        <v>11.99</v>
      </c>
      <c r="K52" s="16" t="str" cm="1">
        <f t="array" ref="K52">_xlfn.IFS(DATA[[#This Row],[Monthly_Price]]&lt;=7.99,"Low",J52&lt;=11.99,"Mid",J52&lt;=15.99,"High")</f>
        <v>Mid</v>
      </c>
      <c r="L52" s="1">
        <v>76</v>
      </c>
      <c r="M52" s="1" t="s">
        <v>48</v>
      </c>
      <c r="N52" s="1">
        <v>2</v>
      </c>
      <c r="O52" s="1">
        <v>3</v>
      </c>
      <c r="P52" s="1" t="b">
        <v>0</v>
      </c>
      <c r="Q52" s="1">
        <v>788</v>
      </c>
      <c r="R52" s="10">
        <v>55</v>
      </c>
      <c r="S52" s="10">
        <f>DATA[[#This Row],[Total_Movies_Watched]]+DATA[[#This Row],[Total_Series_Watched]]</f>
        <v>843</v>
      </c>
      <c r="T52" s="1" t="s">
        <v>49</v>
      </c>
      <c r="U52" s="1" t="s">
        <v>56</v>
      </c>
      <c r="V52" s="1" t="s">
        <v>37</v>
      </c>
      <c r="W52" s="1">
        <v>50</v>
      </c>
      <c r="X52" s="1" t="str" cm="1">
        <f t="array" ref="X52">_xlfn.IFS(DATA[[#This Row],[Recommended_Content_Count]]&lt;=25,"0-25",W52&lt;=50,"25-50",W52&lt;=75,"50-75",W52&lt;=100,"75-100")</f>
        <v>25-50</v>
      </c>
      <c r="Y52" s="1">
        <v>4.8</v>
      </c>
      <c r="Z52" s="1" t="b">
        <v>1</v>
      </c>
      <c r="AA52" s="1" t="str" cm="1">
        <f t="array" ref="AA52">_xlfn.IFS(DATA[[#This Row],[Has_Downloaded_Content]]=FALSE,"No",Z52=TRUE,"Yes")</f>
        <v>Yes</v>
      </c>
      <c r="AB52" s="1" t="s">
        <v>30</v>
      </c>
      <c r="AC52" s="7">
        <v>1744</v>
      </c>
      <c r="AD52" s="7" t="str" cm="1">
        <f t="array" ref="AD52">_xlfn.IFS(DATA[[#This Row],[Loyalty_Points]]&lt;=1000,"0-1000",AC52&lt;=2000,"1000-2000",AC52&lt;=3000,"2000-3000",AC52&lt;=4000,"3000-4000",AC52&lt;=4999,"4000-5000")</f>
        <v>1000-2000</v>
      </c>
      <c r="AE52" s="1" t="s">
        <v>65</v>
      </c>
      <c r="AF52" s="1" t="s">
        <v>59</v>
      </c>
      <c r="AG52" s="1" t="s">
        <v>60</v>
      </c>
    </row>
    <row r="53" spans="1:33" x14ac:dyDescent="0.3">
      <c r="A53" s="13">
        <v>6469</v>
      </c>
      <c r="B53" s="1" t="s">
        <v>98</v>
      </c>
      <c r="C53" s="2" t="s">
        <v>155</v>
      </c>
      <c r="D53" s="2" t="s">
        <v>156</v>
      </c>
      <c r="E53" s="29" t="str">
        <f>TEXT(DATA[[#This Row],[Join_Date]],"mm-yyyy")</f>
        <v>06-2024</v>
      </c>
      <c r="G53" s="31">
        <f>$F$2-DATA[[#This Row],[Last_Login]]</f>
        <v>37</v>
      </c>
      <c r="H53" s="31" t="str" cm="1">
        <f t="array" ref="H53">_xlfn.IFS(DATA[[#This Row],[Difference_from _assume]]&lt;=10,"0-17",DATA[[#This Row],[Difference_from _assume]]&lt;=34,"17-34",DATA[[#This Row],[Difference_from _assume]]&lt;=51,"34-51",DATA[[#This Row],[Difference_from _assume]]&lt;=119,"51-119",DATA[[#This Row],[Difference_from _assume]]&lt;=354,"119-357")</f>
        <v>34-51</v>
      </c>
      <c r="I53" s="31" t="str" cm="1">
        <f t="array" ref="I53">_xlfn.IFS(DATA[[#This Row],[Difference_from _assume]]&lt;=35,"Active",DATA[[#This Row],[Difference_from _assume]]&lt;=110,"Inactive",DATA[[#This Row],[Difference_from _assume]]&lt;=360,"Dormant")</f>
        <v>Inactive</v>
      </c>
      <c r="J53" s="16">
        <v>11.99</v>
      </c>
      <c r="K53" s="16" t="str" cm="1">
        <f t="array" ref="K53">_xlfn.IFS(DATA[[#This Row],[Monthly_Price]]&lt;=7.99,"Low",J53&lt;=11.99,"Mid",J53&lt;=15.99,"High")</f>
        <v>Mid</v>
      </c>
      <c r="L53" s="1">
        <v>125</v>
      </c>
      <c r="M53" s="1" t="s">
        <v>51</v>
      </c>
      <c r="N53" s="1">
        <v>3</v>
      </c>
      <c r="O53" s="1">
        <v>6</v>
      </c>
      <c r="P53" s="1" t="b">
        <v>1</v>
      </c>
      <c r="Q53" s="1">
        <v>853</v>
      </c>
      <c r="R53" s="10">
        <v>16</v>
      </c>
      <c r="S53" s="10">
        <f>DATA[[#This Row],[Total_Movies_Watched]]+DATA[[#This Row],[Total_Series_Watched]]</f>
        <v>869</v>
      </c>
      <c r="T53" s="1" t="s">
        <v>68</v>
      </c>
      <c r="U53" s="1" t="s">
        <v>28</v>
      </c>
      <c r="V53" s="1" t="s">
        <v>37</v>
      </c>
      <c r="W53" s="1">
        <v>65</v>
      </c>
      <c r="X53" s="1" t="str" cm="1">
        <f t="array" ref="X53">_xlfn.IFS(DATA[[#This Row],[Recommended_Content_Count]]&lt;=25,"0-25",W53&lt;=50,"25-50",W53&lt;=75,"50-75",W53&lt;=100,"75-100")</f>
        <v>50-75</v>
      </c>
      <c r="Y53" s="1">
        <v>4.8</v>
      </c>
      <c r="Z53" s="1" t="b">
        <v>1</v>
      </c>
      <c r="AA53" s="1" t="str" cm="1">
        <f t="array" ref="AA53">_xlfn.IFS(DATA[[#This Row],[Has_Downloaded_Content]]=FALSE,"No",Z53=TRUE,"Yes")</f>
        <v>Yes</v>
      </c>
      <c r="AB53" s="1" t="s">
        <v>30</v>
      </c>
      <c r="AC53" s="7">
        <v>448</v>
      </c>
      <c r="AD53" s="7" t="str" cm="1">
        <f t="array" ref="AD53">_xlfn.IFS(DATA[[#This Row],[Loyalty_Points]]&lt;=1000,"0-1000",AC53&lt;=2000,"1000-2000",AC53&lt;=3000,"2000-3000",AC53&lt;=4000,"3000-4000",AC53&lt;=4999,"4000-5000")</f>
        <v>0-1000</v>
      </c>
      <c r="AE53" s="1" t="s">
        <v>65</v>
      </c>
      <c r="AF53" s="1" t="s">
        <v>59</v>
      </c>
      <c r="AG53" s="1" t="s">
        <v>33</v>
      </c>
    </row>
    <row r="54" spans="1:33" x14ac:dyDescent="0.3">
      <c r="A54" s="13">
        <v>1364</v>
      </c>
      <c r="B54" s="1" t="s">
        <v>157</v>
      </c>
      <c r="C54" s="2" t="s">
        <v>158</v>
      </c>
      <c r="D54" s="2">
        <v>45334</v>
      </c>
      <c r="E54" s="29" t="str">
        <f>TEXT(DATA[[#This Row],[Join_Date]],"mm-yyyy")</f>
        <v>07-2023</v>
      </c>
      <c r="G54" s="31">
        <f>$F$2-DATA[[#This Row],[Last_Login]]</f>
        <v>323</v>
      </c>
      <c r="H54" s="31" t="str" cm="1">
        <f t="array" ref="H54">_xlfn.IFS(DATA[[#This Row],[Difference_from _assume]]&lt;=10,"0-17",DATA[[#This Row],[Difference_from _assume]]&lt;=34,"17-34",DATA[[#This Row],[Difference_from _assume]]&lt;=51,"34-51",DATA[[#This Row],[Difference_from _assume]]&lt;=119,"51-119",DATA[[#This Row],[Difference_from _assume]]&lt;=354,"119-357")</f>
        <v>119-357</v>
      </c>
      <c r="I54" s="31" t="str" cm="1">
        <f t="array" ref="I54">_xlfn.IFS(DATA[[#This Row],[Difference_from _assume]]&lt;=35,"Active",DATA[[#This Row],[Difference_from _assume]]&lt;=110,"Inactive",DATA[[#This Row],[Difference_from _assume]]&lt;=360,"Dormant")</f>
        <v>Dormant</v>
      </c>
      <c r="J54" s="16">
        <v>11.99</v>
      </c>
      <c r="K54" s="16" t="str" cm="1">
        <f t="array" ref="K54">_xlfn.IFS(DATA[[#This Row],[Monthly_Price]]&lt;=7.99,"Low",J54&lt;=11.99,"Mid",J54&lt;=15.99,"High")</f>
        <v>Mid</v>
      </c>
      <c r="L54" s="1">
        <v>113</v>
      </c>
      <c r="M54" s="1" t="s">
        <v>63</v>
      </c>
      <c r="N54" s="1">
        <v>1</v>
      </c>
      <c r="O54" s="1">
        <v>1</v>
      </c>
      <c r="P54" s="1" t="b">
        <v>0</v>
      </c>
      <c r="Q54" s="1">
        <v>970</v>
      </c>
      <c r="R54" s="10">
        <v>159</v>
      </c>
      <c r="S54" s="10">
        <f>DATA[[#This Row],[Total_Movies_Watched]]+DATA[[#This Row],[Total_Series_Watched]]</f>
        <v>1129</v>
      </c>
      <c r="T54" s="1" t="s">
        <v>49</v>
      </c>
      <c r="U54" s="1" t="s">
        <v>56</v>
      </c>
      <c r="V54" s="1" t="s">
        <v>37</v>
      </c>
      <c r="W54" s="1">
        <v>96</v>
      </c>
      <c r="X54" s="1" t="str" cm="1">
        <f t="array" ref="X54">_xlfn.IFS(DATA[[#This Row],[Recommended_Content_Count]]&lt;=25,"0-25",W54&lt;=50,"25-50",W54&lt;=75,"50-75",W54&lt;=100,"75-100")</f>
        <v>75-100</v>
      </c>
      <c r="Y54" s="1">
        <v>4.9000000000000004</v>
      </c>
      <c r="Z54" s="1" t="b">
        <v>1</v>
      </c>
      <c r="AA54" s="1" t="str" cm="1">
        <f t="array" ref="AA54">_xlfn.IFS(DATA[[#This Row],[Has_Downloaded_Content]]=FALSE,"No",Z54=TRUE,"Yes")</f>
        <v>Yes</v>
      </c>
      <c r="AB54" s="1" t="s">
        <v>30</v>
      </c>
      <c r="AC54" s="7">
        <v>3398</v>
      </c>
      <c r="AD54" s="7" t="str" cm="1">
        <f t="array" ref="AD54">_xlfn.IFS(DATA[[#This Row],[Loyalty_Points]]&lt;=1000,"0-1000",AC54&lt;=2000,"1000-2000",AC54&lt;=3000,"2000-3000",AC54&lt;=4000,"3000-4000",AC54&lt;=4999,"4000-5000")</f>
        <v>3000-4000</v>
      </c>
      <c r="AE54" s="1" t="s">
        <v>65</v>
      </c>
      <c r="AF54" s="1" t="s">
        <v>32</v>
      </c>
      <c r="AG54" s="1" t="s">
        <v>33</v>
      </c>
    </row>
    <row r="55" spans="1:33" x14ac:dyDescent="0.3">
      <c r="A55" s="13">
        <v>4197</v>
      </c>
      <c r="B55" s="1" t="s">
        <v>143</v>
      </c>
      <c r="C55" s="2" t="s">
        <v>159</v>
      </c>
      <c r="D55" s="2" t="s">
        <v>25</v>
      </c>
      <c r="E55" s="29" t="str">
        <f>TEXT(DATA[[#This Row],[Join_Date]],"mm-yyyy")</f>
        <v>10-2024</v>
      </c>
      <c r="G55" s="31">
        <f>$F$2-DATA[[#This Row],[Last_Login]]</f>
        <v>18</v>
      </c>
      <c r="H55" s="31" t="str" cm="1">
        <f t="array" ref="H55">_xlfn.IFS(DATA[[#This Row],[Difference_from _assume]]&lt;=10,"0-17",DATA[[#This Row],[Difference_from _assume]]&lt;=34,"17-34",DATA[[#This Row],[Difference_from _assume]]&lt;=51,"34-51",DATA[[#This Row],[Difference_from _assume]]&lt;=119,"51-119",DATA[[#This Row],[Difference_from _assume]]&lt;=354,"119-357")</f>
        <v>17-34</v>
      </c>
      <c r="I55" s="31" t="str" cm="1">
        <f t="array" ref="I55">_xlfn.IFS(DATA[[#This Row],[Difference_from _assume]]&lt;=35,"Active",DATA[[#This Row],[Difference_from _assume]]&lt;=110,"Inactive",DATA[[#This Row],[Difference_from _assume]]&lt;=360,"Dormant")</f>
        <v>Active</v>
      </c>
      <c r="J55" s="16">
        <v>15.99</v>
      </c>
      <c r="K55" s="16" t="str" cm="1">
        <f t="array" ref="K55">_xlfn.IFS(DATA[[#This Row],[Monthly_Price]]&lt;=7.99,"Low",J55&lt;=11.99,"Mid",J55&lt;=15.99,"High")</f>
        <v>High</v>
      </c>
      <c r="L55" s="1">
        <v>183</v>
      </c>
      <c r="M55" s="1" t="s">
        <v>100</v>
      </c>
      <c r="N55" s="1">
        <v>3</v>
      </c>
      <c r="O55" s="1">
        <v>5</v>
      </c>
      <c r="P55" s="1" t="b">
        <v>0</v>
      </c>
      <c r="Q55" s="1">
        <v>490</v>
      </c>
      <c r="R55" s="10">
        <v>127</v>
      </c>
      <c r="S55" s="10">
        <f>DATA[[#This Row],[Total_Movies_Watched]]+DATA[[#This Row],[Total_Series_Watched]]</f>
        <v>617</v>
      </c>
      <c r="T55" s="1" t="s">
        <v>43</v>
      </c>
      <c r="U55" s="1" t="s">
        <v>44</v>
      </c>
      <c r="V55" s="1" t="s">
        <v>29</v>
      </c>
      <c r="W55" s="1">
        <v>40</v>
      </c>
      <c r="X55" s="1" t="str" cm="1">
        <f t="array" ref="X55">_xlfn.IFS(DATA[[#This Row],[Recommended_Content_Count]]&lt;=25,"0-25",W55&lt;=50,"25-50",W55&lt;=75,"50-75",W55&lt;=100,"75-100")</f>
        <v>25-50</v>
      </c>
      <c r="Y55" s="1">
        <v>4.5999999999999996</v>
      </c>
      <c r="Z55" s="1" t="b">
        <v>1</v>
      </c>
      <c r="AA55" s="1" t="str" cm="1">
        <f t="array" ref="AA55">_xlfn.IFS(DATA[[#This Row],[Has_Downloaded_Content]]=FALSE,"No",Z55=TRUE,"Yes")</f>
        <v>Yes</v>
      </c>
      <c r="AB55" s="1" t="s">
        <v>30</v>
      </c>
      <c r="AC55" s="7">
        <v>4691</v>
      </c>
      <c r="AD55" s="7" t="str" cm="1">
        <f t="array" ref="AD55">_xlfn.IFS(DATA[[#This Row],[Loyalty_Points]]&lt;=1000,"0-1000",AC55&lt;=2000,"1000-2000",AC55&lt;=3000,"2000-3000",AC55&lt;=4000,"3000-4000",AC55&lt;=4999,"4000-5000")</f>
        <v>4000-5000</v>
      </c>
      <c r="AE55" s="1" t="s">
        <v>38</v>
      </c>
      <c r="AF55" s="1" t="s">
        <v>69</v>
      </c>
      <c r="AG55" s="1" t="s">
        <v>60</v>
      </c>
    </row>
    <row r="56" spans="1:33" x14ac:dyDescent="0.3">
      <c r="A56" s="13">
        <v>9700</v>
      </c>
      <c r="B56" s="1" t="s">
        <v>160</v>
      </c>
      <c r="C56" s="2" t="s">
        <v>161</v>
      </c>
      <c r="D56" s="2" t="s">
        <v>90</v>
      </c>
      <c r="E56" s="29" t="str">
        <f>TEXT(DATA[[#This Row],[Join_Date]],"mm-yyyy")</f>
        <v>12-2022</v>
      </c>
      <c r="G56" s="31">
        <f>$F$2-DATA[[#This Row],[Last_Login]]</f>
        <v>31</v>
      </c>
      <c r="H56" s="31" t="str" cm="1">
        <f t="array" ref="H56">_xlfn.IFS(DATA[[#This Row],[Difference_from _assume]]&lt;=10,"0-17",DATA[[#This Row],[Difference_from _assume]]&lt;=34,"17-34",DATA[[#This Row],[Difference_from _assume]]&lt;=51,"34-51",DATA[[#This Row],[Difference_from _assume]]&lt;=119,"51-119",DATA[[#This Row],[Difference_from _assume]]&lt;=354,"119-357")</f>
        <v>17-34</v>
      </c>
      <c r="I56" s="31" t="str" cm="1">
        <f t="array" ref="I56">_xlfn.IFS(DATA[[#This Row],[Difference_from _assume]]&lt;=35,"Active",DATA[[#This Row],[Difference_from _assume]]&lt;=110,"Inactive",DATA[[#This Row],[Difference_from _assume]]&lt;=360,"Dormant")</f>
        <v>Active</v>
      </c>
      <c r="J56" s="16">
        <v>15.99</v>
      </c>
      <c r="K56" s="16" t="str" cm="1">
        <f t="array" ref="K56">_xlfn.IFS(DATA[[#This Row],[Monthly_Price]]&lt;=7.99,"Low",J56&lt;=11.99,"Mid",J56&lt;=15.99,"High")</f>
        <v>High</v>
      </c>
      <c r="L56" s="1">
        <v>272</v>
      </c>
      <c r="M56" s="1" t="s">
        <v>51</v>
      </c>
      <c r="N56" s="1">
        <v>5</v>
      </c>
      <c r="O56" s="1">
        <v>1</v>
      </c>
      <c r="P56" s="1" t="b">
        <v>0</v>
      </c>
      <c r="Q56" s="1">
        <v>201</v>
      </c>
      <c r="R56" s="10">
        <v>122</v>
      </c>
      <c r="S56" s="10">
        <f>DATA[[#This Row],[Total_Movies_Watched]]+DATA[[#This Row],[Total_Series_Watched]]</f>
        <v>323</v>
      </c>
      <c r="T56" s="1" t="s">
        <v>55</v>
      </c>
      <c r="U56" s="1" t="s">
        <v>75</v>
      </c>
      <c r="V56" s="1" t="s">
        <v>64</v>
      </c>
      <c r="W56" s="1">
        <v>94</v>
      </c>
      <c r="X56" s="1" t="str" cm="1">
        <f t="array" ref="X56">_xlfn.IFS(DATA[[#This Row],[Recommended_Content_Count]]&lt;=25,"0-25",W56&lt;=50,"25-50",W56&lt;=75,"50-75",W56&lt;=100,"75-100")</f>
        <v>75-100</v>
      </c>
      <c r="Y56" s="1">
        <v>4.5999999999999996</v>
      </c>
      <c r="Z56" s="1" t="b">
        <v>1</v>
      </c>
      <c r="AA56" s="1" t="str" cm="1">
        <f t="array" ref="AA56">_xlfn.IFS(DATA[[#This Row],[Has_Downloaded_Content]]=FALSE,"No",Z56=TRUE,"Yes")</f>
        <v>Yes</v>
      </c>
      <c r="AB56" s="1" t="s">
        <v>30</v>
      </c>
      <c r="AC56" s="7">
        <v>4674</v>
      </c>
      <c r="AD56" s="7" t="str" cm="1">
        <f t="array" ref="AD56">_xlfn.IFS(DATA[[#This Row],[Loyalty_Points]]&lt;=1000,"0-1000",AC56&lt;=2000,"1000-2000",AC56&lt;=3000,"2000-3000",AC56&lt;=4000,"3000-4000",AC56&lt;=4999,"4000-5000")</f>
        <v>4000-5000</v>
      </c>
      <c r="AE56" s="1" t="s">
        <v>65</v>
      </c>
      <c r="AF56" s="1" t="s">
        <v>69</v>
      </c>
      <c r="AG56" s="1" t="s">
        <v>93</v>
      </c>
    </row>
    <row r="57" spans="1:33" x14ac:dyDescent="0.3">
      <c r="A57" s="13">
        <v>5644</v>
      </c>
      <c r="B57" s="1" t="s">
        <v>126</v>
      </c>
      <c r="C57" s="2">
        <v>45447</v>
      </c>
      <c r="D57" s="2">
        <v>45363</v>
      </c>
      <c r="E57" s="29" t="str">
        <f>TEXT(DATA[[#This Row],[Join_Date]],"mm-yyyy")</f>
        <v>06-2024</v>
      </c>
      <c r="G57" s="31">
        <f>$F$2-DATA[[#This Row],[Last_Login]]</f>
        <v>294</v>
      </c>
      <c r="H57" s="31" t="str" cm="1">
        <f t="array" ref="H57">_xlfn.IFS(DATA[[#This Row],[Difference_from _assume]]&lt;=10,"0-17",DATA[[#This Row],[Difference_from _assume]]&lt;=34,"17-34",DATA[[#This Row],[Difference_from _assume]]&lt;=51,"34-51",DATA[[#This Row],[Difference_from _assume]]&lt;=119,"51-119",DATA[[#This Row],[Difference_from _assume]]&lt;=354,"119-357")</f>
        <v>119-357</v>
      </c>
      <c r="I57" s="31" t="str" cm="1">
        <f t="array" ref="I57">_xlfn.IFS(DATA[[#This Row],[Difference_from _assume]]&lt;=35,"Active",DATA[[#This Row],[Difference_from _assume]]&lt;=110,"Inactive",DATA[[#This Row],[Difference_from _assume]]&lt;=360,"Dormant")</f>
        <v>Dormant</v>
      </c>
      <c r="J57" s="16">
        <v>11.99</v>
      </c>
      <c r="K57" s="16" t="str" cm="1">
        <f t="array" ref="K57">_xlfn.IFS(DATA[[#This Row],[Monthly_Price]]&lt;=7.99,"Low",J57&lt;=11.99,"Mid",J57&lt;=15.99,"High")</f>
        <v>Mid</v>
      </c>
      <c r="L57" s="1">
        <v>19</v>
      </c>
      <c r="M57" s="1" t="s">
        <v>73</v>
      </c>
      <c r="N57" s="1">
        <v>4</v>
      </c>
      <c r="O57" s="1">
        <v>2</v>
      </c>
      <c r="P57" s="1" t="b">
        <v>1</v>
      </c>
      <c r="Q57" s="1">
        <v>741</v>
      </c>
      <c r="R57" s="10">
        <v>36</v>
      </c>
      <c r="S57" s="10">
        <f>DATA[[#This Row],[Total_Movies_Watched]]+DATA[[#This Row],[Total_Series_Watched]]</f>
        <v>777</v>
      </c>
      <c r="T57" s="1" t="s">
        <v>92</v>
      </c>
      <c r="U57" s="1" t="s">
        <v>28</v>
      </c>
      <c r="V57" s="1" t="s">
        <v>64</v>
      </c>
      <c r="W57" s="1">
        <v>13</v>
      </c>
      <c r="X57" s="1" t="str" cm="1">
        <f t="array" ref="X57">_xlfn.IFS(DATA[[#This Row],[Recommended_Content_Count]]&lt;=25,"0-25",W57&lt;=50,"25-50",W57&lt;=75,"50-75",W57&lt;=100,"75-100")</f>
        <v>0-25</v>
      </c>
      <c r="Y57" s="1">
        <v>4.4000000000000004</v>
      </c>
      <c r="Z57" s="1" t="b">
        <v>0</v>
      </c>
      <c r="AA57" s="1" t="str" cm="1">
        <f t="array" ref="AA57">_xlfn.IFS(DATA[[#This Row],[Has_Downloaded_Content]]=FALSE,"No",Z57=TRUE,"Yes")</f>
        <v>No</v>
      </c>
      <c r="AB57" s="1" t="s">
        <v>30</v>
      </c>
      <c r="AC57" s="7">
        <v>3641</v>
      </c>
      <c r="AD57" s="7" t="str" cm="1">
        <f t="array" ref="AD57">_xlfn.IFS(DATA[[#This Row],[Loyalty_Points]]&lt;=1000,"0-1000",AC57&lt;=2000,"1000-2000",AC57&lt;=3000,"2000-3000",AC57&lt;=4000,"3000-4000",AC57&lt;=4999,"4000-5000")</f>
        <v>3000-4000</v>
      </c>
      <c r="AE57" s="1" t="s">
        <v>76</v>
      </c>
      <c r="AF57" s="1" t="s">
        <v>59</v>
      </c>
      <c r="AG57" s="1" t="s">
        <v>93</v>
      </c>
    </row>
    <row r="58" spans="1:33" x14ac:dyDescent="0.3">
      <c r="A58" s="13">
        <v>5420</v>
      </c>
      <c r="B58" s="1" t="s">
        <v>162</v>
      </c>
      <c r="C58" s="2" t="s">
        <v>163</v>
      </c>
      <c r="D58" s="2">
        <v>45303</v>
      </c>
      <c r="E58" s="29" t="str">
        <f>TEXT(DATA[[#This Row],[Join_Date]],"mm-yyyy")</f>
        <v>12-2022</v>
      </c>
      <c r="G58" s="31">
        <f>$F$2-DATA[[#This Row],[Last_Login]]</f>
        <v>354</v>
      </c>
      <c r="H58" s="31" t="str" cm="1">
        <f t="array" ref="H58">_xlfn.IFS(DATA[[#This Row],[Difference_from _assume]]&lt;=10,"0-17",DATA[[#This Row],[Difference_from _assume]]&lt;=34,"17-34",DATA[[#This Row],[Difference_from _assume]]&lt;=51,"34-51",DATA[[#This Row],[Difference_from _assume]]&lt;=119,"51-119",DATA[[#This Row],[Difference_from _assume]]&lt;=354,"119-357")</f>
        <v>119-357</v>
      </c>
      <c r="I58" s="31" t="str" cm="1">
        <f t="array" ref="I58">_xlfn.IFS(DATA[[#This Row],[Difference_from _assume]]&lt;=35,"Active",DATA[[#This Row],[Difference_from _assume]]&lt;=110,"Inactive",DATA[[#This Row],[Difference_from _assume]]&lt;=360,"Dormant")</f>
        <v>Dormant</v>
      </c>
      <c r="J58" s="16">
        <v>11.99</v>
      </c>
      <c r="K58" s="16" t="str" cm="1">
        <f t="array" ref="K58">_xlfn.IFS(DATA[[#This Row],[Monthly_Price]]&lt;=7.99,"Low",J58&lt;=11.99,"Mid",J58&lt;=15.99,"High")</f>
        <v>Mid</v>
      </c>
      <c r="L58" s="1">
        <v>204</v>
      </c>
      <c r="M58" s="1" t="s">
        <v>36</v>
      </c>
      <c r="N58" s="1">
        <v>4</v>
      </c>
      <c r="O58" s="1">
        <v>6</v>
      </c>
      <c r="P58" s="1" t="b">
        <v>0</v>
      </c>
      <c r="Q58" s="1">
        <v>928</v>
      </c>
      <c r="R58" s="10">
        <v>30</v>
      </c>
      <c r="S58" s="10">
        <f>DATA[[#This Row],[Total_Movies_Watched]]+DATA[[#This Row],[Total_Series_Watched]]</f>
        <v>958</v>
      </c>
      <c r="T58" s="1" t="s">
        <v>55</v>
      </c>
      <c r="U58" s="1" t="s">
        <v>56</v>
      </c>
      <c r="V58" s="1" t="s">
        <v>45</v>
      </c>
      <c r="W58" s="1">
        <v>58</v>
      </c>
      <c r="X58" s="1" t="str" cm="1">
        <f t="array" ref="X58">_xlfn.IFS(DATA[[#This Row],[Recommended_Content_Count]]&lt;=25,"0-25",W58&lt;=50,"25-50",W58&lt;=75,"50-75",W58&lt;=100,"75-100")</f>
        <v>50-75</v>
      </c>
      <c r="Y58" s="1">
        <v>4.4000000000000004</v>
      </c>
      <c r="Z58" s="1" t="b">
        <v>0</v>
      </c>
      <c r="AA58" s="1" t="str" cm="1">
        <f t="array" ref="AA58">_xlfn.IFS(DATA[[#This Row],[Has_Downloaded_Content]]=FALSE,"No",Z58=TRUE,"Yes")</f>
        <v>No</v>
      </c>
      <c r="AB58" s="1" t="s">
        <v>30</v>
      </c>
      <c r="AC58" s="7">
        <v>1765</v>
      </c>
      <c r="AD58" s="7" t="str" cm="1">
        <f t="array" ref="AD58">_xlfn.IFS(DATA[[#This Row],[Loyalty_Points]]&lt;=1000,"0-1000",AC58&lt;=2000,"1000-2000",AC58&lt;=3000,"2000-3000",AC58&lt;=4000,"3000-4000",AC58&lt;=4999,"4000-5000")</f>
        <v>1000-2000</v>
      </c>
      <c r="AE58" s="1" t="s">
        <v>31</v>
      </c>
      <c r="AF58" s="1" t="s">
        <v>69</v>
      </c>
      <c r="AG58" s="1" t="s">
        <v>33</v>
      </c>
    </row>
    <row r="59" spans="1:33" x14ac:dyDescent="0.3">
      <c r="A59" s="13">
        <v>7560</v>
      </c>
      <c r="B59" s="1" t="s">
        <v>164</v>
      </c>
      <c r="C59" s="2" t="s">
        <v>165</v>
      </c>
      <c r="D59" s="2">
        <v>45363</v>
      </c>
      <c r="E59" s="29" t="str">
        <f>TEXT(DATA[[#This Row],[Join_Date]],"mm-yyyy")</f>
        <v>12-2022</v>
      </c>
      <c r="G59" s="31">
        <f>$F$2-DATA[[#This Row],[Last_Login]]</f>
        <v>294</v>
      </c>
      <c r="H59" s="31" t="str" cm="1">
        <f t="array" ref="H59">_xlfn.IFS(DATA[[#This Row],[Difference_from _assume]]&lt;=10,"0-17",DATA[[#This Row],[Difference_from _assume]]&lt;=34,"17-34",DATA[[#This Row],[Difference_from _assume]]&lt;=51,"34-51",DATA[[#This Row],[Difference_from _assume]]&lt;=119,"51-119",DATA[[#This Row],[Difference_from _assume]]&lt;=354,"119-357")</f>
        <v>119-357</v>
      </c>
      <c r="I59" s="31" t="str" cm="1">
        <f t="array" ref="I59">_xlfn.IFS(DATA[[#This Row],[Difference_from _assume]]&lt;=35,"Active",DATA[[#This Row],[Difference_from _assume]]&lt;=110,"Inactive",DATA[[#This Row],[Difference_from _assume]]&lt;=360,"Dormant")</f>
        <v>Dormant</v>
      </c>
      <c r="J59" s="16">
        <v>7.99</v>
      </c>
      <c r="K59" s="16" t="str" cm="1">
        <f t="array" ref="K59">_xlfn.IFS(DATA[[#This Row],[Monthly_Price]]&lt;=7.99,"Low",J59&lt;=11.99,"Mid",J59&lt;=15.99,"High")</f>
        <v>Low</v>
      </c>
      <c r="L59" s="1">
        <v>345</v>
      </c>
      <c r="M59" s="1" t="s">
        <v>63</v>
      </c>
      <c r="N59" s="1">
        <v>3</v>
      </c>
      <c r="O59" s="1">
        <v>3</v>
      </c>
      <c r="P59" s="1" t="b">
        <v>0</v>
      </c>
      <c r="Q59" s="1">
        <v>80</v>
      </c>
      <c r="R59" s="10">
        <v>100</v>
      </c>
      <c r="S59" s="10">
        <f>DATA[[#This Row],[Total_Movies_Watched]]+DATA[[#This Row],[Total_Series_Watched]]</f>
        <v>180</v>
      </c>
      <c r="T59" s="1" t="s">
        <v>27</v>
      </c>
      <c r="U59" s="1" t="s">
        <v>56</v>
      </c>
      <c r="V59" s="1" t="s">
        <v>29</v>
      </c>
      <c r="W59" s="1">
        <v>40</v>
      </c>
      <c r="X59" s="1" t="str" cm="1">
        <f t="array" ref="X59">_xlfn.IFS(DATA[[#This Row],[Recommended_Content_Count]]&lt;=25,"0-25",W59&lt;=50,"25-50",W59&lt;=75,"50-75",W59&lt;=100,"75-100")</f>
        <v>25-50</v>
      </c>
      <c r="Y59" s="1">
        <v>4.9000000000000004</v>
      </c>
      <c r="Z59" s="1" t="b">
        <v>1</v>
      </c>
      <c r="AA59" s="1" t="str" cm="1">
        <f t="array" ref="AA59">_xlfn.IFS(DATA[[#This Row],[Has_Downloaded_Content]]=FALSE,"No",Z59=TRUE,"Yes")</f>
        <v>Yes</v>
      </c>
      <c r="AB59" s="1" t="s">
        <v>30</v>
      </c>
      <c r="AC59" s="7">
        <v>3462</v>
      </c>
      <c r="AD59" s="7" t="str" cm="1">
        <f t="array" ref="AD59">_xlfn.IFS(DATA[[#This Row],[Loyalty_Points]]&lt;=1000,"0-1000",AC59&lt;=2000,"1000-2000",AC59&lt;=3000,"2000-3000",AC59&lt;=4000,"3000-4000",AC59&lt;=4999,"4000-5000")</f>
        <v>3000-4000</v>
      </c>
      <c r="AE59" s="1" t="s">
        <v>31</v>
      </c>
      <c r="AF59" s="1" t="s">
        <v>79</v>
      </c>
      <c r="AG59" s="1" t="s">
        <v>60</v>
      </c>
    </row>
    <row r="60" spans="1:33" x14ac:dyDescent="0.3">
      <c r="A60" s="13">
        <v>9644</v>
      </c>
      <c r="B60" s="1" t="s">
        <v>106</v>
      </c>
      <c r="C60" s="2">
        <v>45513</v>
      </c>
      <c r="D60" s="2" t="s">
        <v>87</v>
      </c>
      <c r="E60" s="29" t="str">
        <f>TEXT(DATA[[#This Row],[Join_Date]],"mm-yyyy")</f>
        <v>08-2024</v>
      </c>
      <c r="G60" s="31">
        <f>$F$2-DATA[[#This Row],[Last_Login]]</f>
        <v>36</v>
      </c>
      <c r="H60" s="31" t="str" cm="1">
        <f t="array" ref="H60">_xlfn.IFS(DATA[[#This Row],[Difference_from _assume]]&lt;=10,"0-17",DATA[[#This Row],[Difference_from _assume]]&lt;=34,"17-34",DATA[[#This Row],[Difference_from _assume]]&lt;=51,"34-51",DATA[[#This Row],[Difference_from _assume]]&lt;=119,"51-119",DATA[[#This Row],[Difference_from _assume]]&lt;=354,"119-357")</f>
        <v>34-51</v>
      </c>
      <c r="I60" s="31" t="str" cm="1">
        <f t="array" ref="I60">_xlfn.IFS(DATA[[#This Row],[Difference_from _assume]]&lt;=35,"Active",DATA[[#This Row],[Difference_from _assume]]&lt;=110,"Inactive",DATA[[#This Row],[Difference_from _assume]]&lt;=360,"Dormant")</f>
        <v>Inactive</v>
      </c>
      <c r="J60" s="16">
        <v>7.99</v>
      </c>
      <c r="K60" s="16" t="str" cm="1">
        <f t="array" ref="K60">_xlfn.IFS(DATA[[#This Row],[Monthly_Price]]&lt;=7.99,"Low",J60&lt;=11.99,"Mid",J60&lt;=15.99,"High")</f>
        <v>Low</v>
      </c>
      <c r="L60" s="1">
        <v>294</v>
      </c>
      <c r="M60" s="1" t="s">
        <v>73</v>
      </c>
      <c r="N60" s="1">
        <v>4</v>
      </c>
      <c r="O60" s="1">
        <v>1</v>
      </c>
      <c r="P60" s="1" t="b">
        <v>1</v>
      </c>
      <c r="Q60" s="1">
        <v>453</v>
      </c>
      <c r="R60" s="10">
        <v>149</v>
      </c>
      <c r="S60" s="10">
        <f>DATA[[#This Row],[Total_Movies_Watched]]+DATA[[#This Row],[Total_Series_Watched]]</f>
        <v>602</v>
      </c>
      <c r="T60" s="1" t="s">
        <v>92</v>
      </c>
      <c r="U60" s="1" t="s">
        <v>28</v>
      </c>
      <c r="V60" s="1" t="s">
        <v>29</v>
      </c>
      <c r="W60" s="1">
        <v>82</v>
      </c>
      <c r="X60" s="1" t="str" cm="1">
        <f t="array" ref="X60">_xlfn.IFS(DATA[[#This Row],[Recommended_Content_Count]]&lt;=25,"0-25",W60&lt;=50,"25-50",W60&lt;=75,"50-75",W60&lt;=100,"75-100")</f>
        <v>75-100</v>
      </c>
      <c r="Y60" s="1">
        <v>3.9</v>
      </c>
      <c r="Z60" s="1" t="b">
        <v>1</v>
      </c>
      <c r="AA60" s="1" t="str" cm="1">
        <f t="array" ref="AA60">_xlfn.IFS(DATA[[#This Row],[Has_Downloaded_Content]]=FALSE,"No",Z60=TRUE,"Yes")</f>
        <v>Yes</v>
      </c>
      <c r="AB60" s="1" t="s">
        <v>30</v>
      </c>
      <c r="AC60" s="7">
        <v>790</v>
      </c>
      <c r="AD60" s="7" t="str" cm="1">
        <f t="array" ref="AD60">_xlfn.IFS(DATA[[#This Row],[Loyalty_Points]]&lt;=1000,"0-1000",AC60&lt;=2000,"1000-2000",AC60&lt;=3000,"2000-3000",AC60&lt;=4000,"3000-4000",AC60&lt;=4999,"4000-5000")</f>
        <v>0-1000</v>
      </c>
      <c r="AE60" s="1" t="s">
        <v>38</v>
      </c>
      <c r="AF60" s="1" t="s">
        <v>59</v>
      </c>
      <c r="AG60" s="1" t="s">
        <v>60</v>
      </c>
    </row>
    <row r="61" spans="1:33" x14ac:dyDescent="0.3">
      <c r="A61" s="13">
        <v>7239</v>
      </c>
      <c r="B61" s="1" t="s">
        <v>166</v>
      </c>
      <c r="C61" s="2" t="s">
        <v>167</v>
      </c>
      <c r="D61" s="2" t="s">
        <v>168</v>
      </c>
      <c r="E61" s="29" t="str">
        <f>TEXT(DATA[[#This Row],[Join_Date]],"mm-yyyy")</f>
        <v>12-2023</v>
      </c>
      <c r="G61" s="31">
        <f>$F$2-DATA[[#This Row],[Last_Login]]</f>
        <v>32</v>
      </c>
      <c r="H61" s="31" t="str" cm="1">
        <f t="array" ref="H61">_xlfn.IFS(DATA[[#This Row],[Difference_from _assume]]&lt;=10,"0-17",DATA[[#This Row],[Difference_from _assume]]&lt;=34,"17-34",DATA[[#This Row],[Difference_from _assume]]&lt;=51,"34-51",DATA[[#This Row],[Difference_from _assume]]&lt;=119,"51-119",DATA[[#This Row],[Difference_from _assume]]&lt;=354,"119-357")</f>
        <v>17-34</v>
      </c>
      <c r="I61" s="31" t="str" cm="1">
        <f t="array" ref="I61">_xlfn.IFS(DATA[[#This Row],[Difference_from _assume]]&lt;=35,"Active",DATA[[#This Row],[Difference_from _assume]]&lt;=110,"Inactive",DATA[[#This Row],[Difference_from _assume]]&lt;=360,"Dormant")</f>
        <v>Active</v>
      </c>
      <c r="J61" s="16">
        <v>15.99</v>
      </c>
      <c r="K61" s="16" t="str" cm="1">
        <f t="array" ref="K61">_xlfn.IFS(DATA[[#This Row],[Monthly_Price]]&lt;=7.99,"Low",J61&lt;=11.99,"Mid",J61&lt;=15.99,"High")</f>
        <v>High</v>
      </c>
      <c r="L61" s="1">
        <v>318</v>
      </c>
      <c r="M61" s="1" t="s">
        <v>26</v>
      </c>
      <c r="N61" s="1">
        <v>3</v>
      </c>
      <c r="O61" s="1">
        <v>2</v>
      </c>
      <c r="P61" s="1" t="b">
        <v>1</v>
      </c>
      <c r="Q61" s="1">
        <v>943</v>
      </c>
      <c r="R61" s="10">
        <v>116</v>
      </c>
      <c r="S61" s="10">
        <f>DATA[[#This Row],[Total_Movies_Watched]]+DATA[[#This Row],[Total_Series_Watched]]</f>
        <v>1059</v>
      </c>
      <c r="T61" s="1" t="s">
        <v>43</v>
      </c>
      <c r="U61" s="1" t="s">
        <v>28</v>
      </c>
      <c r="V61" s="1" t="s">
        <v>29</v>
      </c>
      <c r="W61" s="1">
        <v>22</v>
      </c>
      <c r="X61" s="1" t="str" cm="1">
        <f t="array" ref="X61">_xlfn.IFS(DATA[[#This Row],[Recommended_Content_Count]]&lt;=25,"0-25",W61&lt;=50,"25-50",W61&lt;=75,"50-75",W61&lt;=100,"75-100")</f>
        <v>0-25</v>
      </c>
      <c r="Y61" s="1">
        <v>4.0999999999999996</v>
      </c>
      <c r="Z61" s="1" t="b">
        <v>0</v>
      </c>
      <c r="AA61" s="1" t="str" cm="1">
        <f t="array" ref="AA61">_xlfn.IFS(DATA[[#This Row],[Has_Downloaded_Content]]=FALSE,"No",Z61=TRUE,"Yes")</f>
        <v>No</v>
      </c>
      <c r="AB61" s="1" t="s">
        <v>30</v>
      </c>
      <c r="AC61" s="7">
        <v>4732</v>
      </c>
      <c r="AD61" s="7" t="str" cm="1">
        <f t="array" ref="AD61">_xlfn.IFS(DATA[[#This Row],[Loyalty_Points]]&lt;=1000,"0-1000",AC61&lt;=2000,"1000-2000",AC61&lt;=3000,"2000-3000",AC61&lt;=4000,"3000-4000",AC61&lt;=4999,"4000-5000")</f>
        <v>4000-5000</v>
      </c>
      <c r="AE61" s="1" t="s">
        <v>65</v>
      </c>
      <c r="AF61" s="1" t="s">
        <v>39</v>
      </c>
      <c r="AG61" s="1" t="s">
        <v>93</v>
      </c>
    </row>
    <row r="62" spans="1:33" x14ac:dyDescent="0.3">
      <c r="A62" s="13">
        <v>6415</v>
      </c>
      <c r="B62" s="1" t="s">
        <v>169</v>
      </c>
      <c r="C62" s="2">
        <v>45270</v>
      </c>
      <c r="D62" s="2" t="s">
        <v>54</v>
      </c>
      <c r="E62" s="29" t="str">
        <f>TEXT(DATA[[#This Row],[Join_Date]],"mm-yyyy")</f>
        <v>12-2023</v>
      </c>
      <c r="G62" s="31">
        <f>$F$2-DATA[[#This Row],[Last_Login]]</f>
        <v>42</v>
      </c>
      <c r="H62" s="31" t="str" cm="1">
        <f t="array" ref="H62">_xlfn.IFS(DATA[[#This Row],[Difference_from _assume]]&lt;=10,"0-17",DATA[[#This Row],[Difference_from _assume]]&lt;=34,"17-34",DATA[[#This Row],[Difference_from _assume]]&lt;=51,"34-51",DATA[[#This Row],[Difference_from _assume]]&lt;=119,"51-119",DATA[[#This Row],[Difference_from _assume]]&lt;=354,"119-357")</f>
        <v>34-51</v>
      </c>
      <c r="I62" s="31" t="str" cm="1">
        <f t="array" ref="I62">_xlfn.IFS(DATA[[#This Row],[Difference_from _assume]]&lt;=35,"Active",DATA[[#This Row],[Difference_from _assume]]&lt;=110,"Inactive",DATA[[#This Row],[Difference_from _assume]]&lt;=360,"Dormant")</f>
        <v>Inactive</v>
      </c>
      <c r="J62" s="16">
        <v>11.99</v>
      </c>
      <c r="K62" s="16" t="str" cm="1">
        <f t="array" ref="K62">_xlfn.IFS(DATA[[#This Row],[Monthly_Price]]&lt;=7.99,"Low",J62&lt;=11.99,"Mid",J62&lt;=15.99,"High")</f>
        <v>Mid</v>
      </c>
      <c r="L62" s="1">
        <v>396</v>
      </c>
      <c r="M62" s="1" t="s">
        <v>26</v>
      </c>
      <c r="N62" s="1">
        <v>1</v>
      </c>
      <c r="O62" s="1">
        <v>2</v>
      </c>
      <c r="P62" s="1" t="b">
        <v>0</v>
      </c>
      <c r="Q62" s="1">
        <v>348</v>
      </c>
      <c r="R62" s="10">
        <v>172</v>
      </c>
      <c r="S62" s="10">
        <f>DATA[[#This Row],[Total_Movies_Watched]]+DATA[[#This Row],[Total_Series_Watched]]</f>
        <v>520</v>
      </c>
      <c r="T62" s="1" t="s">
        <v>49</v>
      </c>
      <c r="U62" s="1" t="s">
        <v>75</v>
      </c>
      <c r="V62" s="1" t="s">
        <v>29</v>
      </c>
      <c r="W62" s="1">
        <v>61</v>
      </c>
      <c r="X62" s="1" t="str" cm="1">
        <f t="array" ref="X62">_xlfn.IFS(DATA[[#This Row],[Recommended_Content_Count]]&lt;=25,"0-25",W62&lt;=50,"25-50",W62&lt;=75,"50-75",W62&lt;=100,"75-100")</f>
        <v>50-75</v>
      </c>
      <c r="Y62" s="1">
        <v>3.9</v>
      </c>
      <c r="Z62" s="1" t="b">
        <v>0</v>
      </c>
      <c r="AA62" s="1" t="str" cm="1">
        <f t="array" ref="AA62">_xlfn.IFS(DATA[[#This Row],[Has_Downloaded_Content]]=FALSE,"No",Z62=TRUE,"Yes")</f>
        <v>No</v>
      </c>
      <c r="AB62" s="1" t="s">
        <v>30</v>
      </c>
      <c r="AC62" s="7">
        <v>4599</v>
      </c>
      <c r="AD62" s="7" t="str" cm="1">
        <f t="array" ref="AD62">_xlfn.IFS(DATA[[#This Row],[Loyalty_Points]]&lt;=1000,"0-1000",AC62&lt;=2000,"1000-2000",AC62&lt;=3000,"2000-3000",AC62&lt;=4000,"3000-4000",AC62&lt;=4999,"4000-5000")</f>
        <v>4000-5000</v>
      </c>
      <c r="AE62" s="1" t="s">
        <v>31</v>
      </c>
      <c r="AF62" s="1" t="s">
        <v>32</v>
      </c>
      <c r="AG62" s="1" t="s">
        <v>93</v>
      </c>
    </row>
    <row r="63" spans="1:33" x14ac:dyDescent="0.3">
      <c r="A63" s="13">
        <v>9020</v>
      </c>
      <c r="B63" s="1" t="s">
        <v>170</v>
      </c>
      <c r="C63" s="2">
        <v>44987</v>
      </c>
      <c r="D63" s="2">
        <v>45363</v>
      </c>
      <c r="E63" s="29" t="str">
        <f>TEXT(DATA[[#This Row],[Join_Date]],"mm-yyyy")</f>
        <v>03-2023</v>
      </c>
      <c r="G63" s="31">
        <f>$F$2-DATA[[#This Row],[Last_Login]]</f>
        <v>294</v>
      </c>
      <c r="H63" s="31" t="str" cm="1">
        <f t="array" ref="H63">_xlfn.IFS(DATA[[#This Row],[Difference_from _assume]]&lt;=10,"0-17",DATA[[#This Row],[Difference_from _assume]]&lt;=34,"17-34",DATA[[#This Row],[Difference_from _assume]]&lt;=51,"34-51",DATA[[#This Row],[Difference_from _assume]]&lt;=119,"51-119",DATA[[#This Row],[Difference_from _assume]]&lt;=354,"119-357")</f>
        <v>119-357</v>
      </c>
      <c r="I63" s="31" t="str" cm="1">
        <f t="array" ref="I63">_xlfn.IFS(DATA[[#This Row],[Difference_from _assume]]&lt;=35,"Active",DATA[[#This Row],[Difference_from _assume]]&lt;=110,"Inactive",DATA[[#This Row],[Difference_from _assume]]&lt;=360,"Dormant")</f>
        <v>Dormant</v>
      </c>
      <c r="J63" s="16">
        <v>11.99</v>
      </c>
      <c r="K63" s="16" t="str" cm="1">
        <f t="array" ref="K63">_xlfn.IFS(DATA[[#This Row],[Monthly_Price]]&lt;=7.99,"Low",J63&lt;=11.99,"Mid",J63&lt;=15.99,"High")</f>
        <v>Mid</v>
      </c>
      <c r="L63" s="1">
        <v>455</v>
      </c>
      <c r="M63" s="1" t="s">
        <v>63</v>
      </c>
      <c r="N63" s="1">
        <v>5</v>
      </c>
      <c r="O63" s="1">
        <v>3</v>
      </c>
      <c r="P63" s="1" t="b">
        <v>1</v>
      </c>
      <c r="Q63" s="1">
        <v>112</v>
      </c>
      <c r="R63" s="10">
        <v>158</v>
      </c>
      <c r="S63" s="10">
        <f>DATA[[#This Row],[Total_Movies_Watched]]+DATA[[#This Row],[Total_Series_Watched]]</f>
        <v>270</v>
      </c>
      <c r="T63" s="1" t="s">
        <v>55</v>
      </c>
      <c r="U63" s="1" t="s">
        <v>56</v>
      </c>
      <c r="V63" s="1" t="s">
        <v>37</v>
      </c>
      <c r="W63" s="1">
        <v>15</v>
      </c>
      <c r="X63" s="1" t="str" cm="1">
        <f t="array" ref="X63">_xlfn.IFS(DATA[[#This Row],[Recommended_Content_Count]]&lt;=25,"0-25",W63&lt;=50,"25-50",W63&lt;=75,"50-75",W63&lt;=100,"75-100")</f>
        <v>0-25</v>
      </c>
      <c r="Y63" s="1">
        <v>3.9</v>
      </c>
      <c r="Z63" s="1" t="b">
        <v>1</v>
      </c>
      <c r="AA63" s="1" t="str" cm="1">
        <f t="array" ref="AA63">_xlfn.IFS(DATA[[#This Row],[Has_Downloaded_Content]]=FALSE,"No",Z63=TRUE,"Yes")</f>
        <v>Yes</v>
      </c>
      <c r="AB63" s="1" t="s">
        <v>30</v>
      </c>
      <c r="AC63" s="7">
        <v>965</v>
      </c>
      <c r="AD63" s="7" t="str" cm="1">
        <f t="array" ref="AD63">_xlfn.IFS(DATA[[#This Row],[Loyalty_Points]]&lt;=1000,"0-1000",AC63&lt;=2000,"1000-2000",AC63&lt;=3000,"2000-3000",AC63&lt;=4000,"3000-4000",AC63&lt;=4999,"4000-5000")</f>
        <v>0-1000</v>
      </c>
      <c r="AE63" s="1" t="s">
        <v>58</v>
      </c>
      <c r="AF63" s="1" t="s">
        <v>39</v>
      </c>
      <c r="AG63" s="1" t="s">
        <v>60</v>
      </c>
    </row>
    <row r="64" spans="1:33" x14ac:dyDescent="0.3">
      <c r="A64" s="13">
        <v>2324</v>
      </c>
      <c r="B64" s="1" t="s">
        <v>171</v>
      </c>
      <c r="C64" s="2" t="s">
        <v>156</v>
      </c>
      <c r="D64" s="2">
        <v>45608</v>
      </c>
      <c r="E64" s="29" t="str">
        <f>TEXT(DATA[[#This Row],[Join_Date]],"mm-yyyy")</f>
        <v>11-2024</v>
      </c>
      <c r="G64" s="31">
        <f>$F$2-DATA[[#This Row],[Last_Login]]</f>
        <v>49</v>
      </c>
      <c r="H64" s="31" t="str" cm="1">
        <f t="array" ref="H64">_xlfn.IFS(DATA[[#This Row],[Difference_from _assume]]&lt;=10,"0-17",DATA[[#This Row],[Difference_from _assume]]&lt;=34,"17-34",DATA[[#This Row],[Difference_from _assume]]&lt;=51,"34-51",DATA[[#This Row],[Difference_from _assume]]&lt;=119,"51-119",DATA[[#This Row],[Difference_from _assume]]&lt;=354,"119-357")</f>
        <v>34-51</v>
      </c>
      <c r="I64" s="31" t="str" cm="1">
        <f t="array" ref="I64">_xlfn.IFS(DATA[[#This Row],[Difference_from _assume]]&lt;=35,"Active",DATA[[#This Row],[Difference_from _assume]]&lt;=110,"Inactive",DATA[[#This Row],[Difference_from _assume]]&lt;=360,"Dormant")</f>
        <v>Inactive</v>
      </c>
      <c r="J64" s="16">
        <v>7.99</v>
      </c>
      <c r="K64" s="16" t="str" cm="1">
        <f t="array" ref="K64">_xlfn.IFS(DATA[[#This Row],[Monthly_Price]]&lt;=7.99,"Low",J64&lt;=11.99,"Mid",J64&lt;=15.99,"High")</f>
        <v>Low</v>
      </c>
      <c r="L64" s="1">
        <v>175</v>
      </c>
      <c r="M64" s="1" t="s">
        <v>73</v>
      </c>
      <c r="N64" s="1">
        <v>5</v>
      </c>
      <c r="O64" s="1">
        <v>6</v>
      </c>
      <c r="P64" s="1" t="b">
        <v>1</v>
      </c>
      <c r="Q64" s="1">
        <v>606</v>
      </c>
      <c r="R64" s="10">
        <v>195</v>
      </c>
      <c r="S64" s="10">
        <f>DATA[[#This Row],[Total_Movies_Watched]]+DATA[[#This Row],[Total_Series_Watched]]</f>
        <v>801</v>
      </c>
      <c r="T64" s="1" t="s">
        <v>27</v>
      </c>
      <c r="U64" s="1" t="s">
        <v>56</v>
      </c>
      <c r="V64" s="1" t="s">
        <v>64</v>
      </c>
      <c r="W64" s="1">
        <v>95</v>
      </c>
      <c r="X64" s="1" t="str" cm="1">
        <f t="array" ref="X64">_xlfn.IFS(DATA[[#This Row],[Recommended_Content_Count]]&lt;=25,"0-25",W64&lt;=50,"25-50",W64&lt;=75,"50-75",W64&lt;=100,"75-100")</f>
        <v>75-100</v>
      </c>
      <c r="Y64" s="1">
        <v>4</v>
      </c>
      <c r="Z64" s="1" t="b">
        <v>0</v>
      </c>
      <c r="AA64" s="1" t="str" cm="1">
        <f t="array" ref="AA64">_xlfn.IFS(DATA[[#This Row],[Has_Downloaded_Content]]=FALSE,"No",Z64=TRUE,"Yes")</f>
        <v>No</v>
      </c>
      <c r="AB64" s="1" t="s">
        <v>30</v>
      </c>
      <c r="AC64" s="7">
        <v>1155</v>
      </c>
      <c r="AD64" s="7" t="str" cm="1">
        <f t="array" ref="AD64">_xlfn.IFS(DATA[[#This Row],[Loyalty_Points]]&lt;=1000,"0-1000",AC64&lt;=2000,"1000-2000",AC64&lt;=3000,"2000-3000",AC64&lt;=4000,"3000-4000",AC64&lt;=4999,"4000-5000")</f>
        <v>1000-2000</v>
      </c>
      <c r="AE64" s="1" t="s">
        <v>76</v>
      </c>
      <c r="AF64" s="1" t="s">
        <v>32</v>
      </c>
      <c r="AG64" s="1" t="s">
        <v>33</v>
      </c>
    </row>
    <row r="65" spans="1:33" x14ac:dyDescent="0.3">
      <c r="A65" s="13">
        <v>1354</v>
      </c>
      <c r="B65" s="1" t="s">
        <v>172</v>
      </c>
      <c r="C65" s="2" t="s">
        <v>173</v>
      </c>
      <c r="D65" s="2">
        <v>45485</v>
      </c>
      <c r="E65" s="29" t="str">
        <f>TEXT(DATA[[#This Row],[Join_Date]],"mm-yyyy")</f>
        <v>06-2023</v>
      </c>
      <c r="G65" s="31">
        <f>$F$2-DATA[[#This Row],[Last_Login]]</f>
        <v>172</v>
      </c>
      <c r="H65" s="31" t="str" cm="1">
        <f t="array" ref="H65">_xlfn.IFS(DATA[[#This Row],[Difference_from _assume]]&lt;=10,"0-17",DATA[[#This Row],[Difference_from _assume]]&lt;=34,"17-34",DATA[[#This Row],[Difference_from _assume]]&lt;=51,"34-51",DATA[[#This Row],[Difference_from _assume]]&lt;=119,"51-119",DATA[[#This Row],[Difference_from _assume]]&lt;=354,"119-357")</f>
        <v>119-357</v>
      </c>
      <c r="I65" s="31" t="str" cm="1">
        <f t="array" ref="I65">_xlfn.IFS(DATA[[#This Row],[Difference_from _assume]]&lt;=35,"Active",DATA[[#This Row],[Difference_from _assume]]&lt;=110,"Inactive",DATA[[#This Row],[Difference_from _assume]]&lt;=360,"Dormant")</f>
        <v>Dormant</v>
      </c>
      <c r="J65" s="16">
        <v>7.99</v>
      </c>
      <c r="K65" s="16" t="str" cm="1">
        <f t="array" ref="K65">_xlfn.IFS(DATA[[#This Row],[Monthly_Price]]&lt;=7.99,"Low",J65&lt;=11.99,"Mid",J65&lt;=15.99,"High")</f>
        <v>Low</v>
      </c>
      <c r="L65" s="1">
        <v>36</v>
      </c>
      <c r="M65" s="1" t="s">
        <v>48</v>
      </c>
      <c r="N65" s="1">
        <v>1</v>
      </c>
      <c r="O65" s="1">
        <v>6</v>
      </c>
      <c r="P65" s="1" t="b">
        <v>0</v>
      </c>
      <c r="Q65" s="1">
        <v>214</v>
      </c>
      <c r="R65" s="10">
        <v>114</v>
      </c>
      <c r="S65" s="10">
        <f>DATA[[#This Row],[Total_Movies_Watched]]+DATA[[#This Row],[Total_Series_Watched]]</f>
        <v>328</v>
      </c>
      <c r="T65" s="1" t="s">
        <v>55</v>
      </c>
      <c r="U65" s="1" t="s">
        <v>28</v>
      </c>
      <c r="V65" s="1" t="s">
        <v>57</v>
      </c>
      <c r="W65" s="1">
        <v>39</v>
      </c>
      <c r="X65" s="1" t="str" cm="1">
        <f t="array" ref="X65">_xlfn.IFS(DATA[[#This Row],[Recommended_Content_Count]]&lt;=25,"0-25",W65&lt;=50,"25-50",W65&lt;=75,"50-75",W65&lt;=100,"75-100")</f>
        <v>25-50</v>
      </c>
      <c r="Y65" s="1">
        <v>4.9000000000000004</v>
      </c>
      <c r="Z65" s="1" t="b">
        <v>0</v>
      </c>
      <c r="AA65" s="1" t="str" cm="1">
        <f t="array" ref="AA65">_xlfn.IFS(DATA[[#This Row],[Has_Downloaded_Content]]=FALSE,"No",Z65=TRUE,"Yes")</f>
        <v>No</v>
      </c>
      <c r="AB65" s="1" t="s">
        <v>30</v>
      </c>
      <c r="AC65" s="7">
        <v>1110</v>
      </c>
      <c r="AD65" s="7" t="str" cm="1">
        <f t="array" ref="AD65">_xlfn.IFS(DATA[[#This Row],[Loyalty_Points]]&lt;=1000,"0-1000",AC65&lt;=2000,"1000-2000",AC65&lt;=3000,"2000-3000",AC65&lt;=4000,"3000-4000",AC65&lt;=4999,"4000-5000")</f>
        <v>1000-2000</v>
      </c>
      <c r="AE65" s="1" t="s">
        <v>76</v>
      </c>
      <c r="AF65" s="1" t="s">
        <v>59</v>
      </c>
      <c r="AG65" s="1" t="s">
        <v>93</v>
      </c>
    </row>
    <row r="66" spans="1:33" x14ac:dyDescent="0.3">
      <c r="A66" s="13">
        <v>4019</v>
      </c>
      <c r="B66" s="1" t="s">
        <v>174</v>
      </c>
      <c r="C66" s="2" t="s">
        <v>175</v>
      </c>
      <c r="D66" s="2">
        <v>45455</v>
      </c>
      <c r="E66" s="29" t="str">
        <f>TEXT(DATA[[#This Row],[Join_Date]],"mm-yyyy")</f>
        <v>12-2023</v>
      </c>
      <c r="G66" s="31">
        <f>$F$2-DATA[[#This Row],[Last_Login]]</f>
        <v>202</v>
      </c>
      <c r="H66" s="31" t="str" cm="1">
        <f t="array" ref="H66">_xlfn.IFS(DATA[[#This Row],[Difference_from _assume]]&lt;=10,"0-17",DATA[[#This Row],[Difference_from _assume]]&lt;=34,"17-34",DATA[[#This Row],[Difference_from _assume]]&lt;=51,"34-51",DATA[[#This Row],[Difference_from _assume]]&lt;=119,"51-119",DATA[[#This Row],[Difference_from _assume]]&lt;=354,"119-357")</f>
        <v>119-357</v>
      </c>
      <c r="I66" s="31" t="str" cm="1">
        <f t="array" ref="I66">_xlfn.IFS(DATA[[#This Row],[Difference_from _assume]]&lt;=35,"Active",DATA[[#This Row],[Difference_from _assume]]&lt;=110,"Inactive",DATA[[#This Row],[Difference_from _assume]]&lt;=360,"Dormant")</f>
        <v>Dormant</v>
      </c>
      <c r="J66" s="16">
        <v>15.99</v>
      </c>
      <c r="K66" s="16" t="str" cm="1">
        <f t="array" ref="K66">_xlfn.IFS(DATA[[#This Row],[Monthly_Price]]&lt;=7.99,"Low",J66&lt;=11.99,"Mid",J66&lt;=15.99,"High")</f>
        <v>High</v>
      </c>
      <c r="L66" s="1">
        <v>349</v>
      </c>
      <c r="M66" s="1" t="s">
        <v>51</v>
      </c>
      <c r="N66" s="1">
        <v>1</v>
      </c>
      <c r="O66" s="1">
        <v>6</v>
      </c>
      <c r="P66" s="1" t="b">
        <v>1</v>
      </c>
      <c r="Q66" s="1">
        <v>334</v>
      </c>
      <c r="R66" s="10">
        <v>76</v>
      </c>
      <c r="S66" s="10">
        <f>DATA[[#This Row],[Total_Movies_Watched]]+DATA[[#This Row],[Total_Series_Watched]]</f>
        <v>410</v>
      </c>
      <c r="T66" s="1" t="s">
        <v>43</v>
      </c>
      <c r="U66" s="1" t="s">
        <v>56</v>
      </c>
      <c r="V66" s="1" t="s">
        <v>45</v>
      </c>
      <c r="W66" s="1">
        <v>32</v>
      </c>
      <c r="X66" s="1" t="str" cm="1">
        <f t="array" ref="X66">_xlfn.IFS(DATA[[#This Row],[Recommended_Content_Count]]&lt;=25,"0-25",W66&lt;=50,"25-50",W66&lt;=75,"50-75",W66&lt;=100,"75-100")</f>
        <v>25-50</v>
      </c>
      <c r="Y66" s="1">
        <v>3.3</v>
      </c>
      <c r="Z66" s="1" t="b">
        <v>0</v>
      </c>
      <c r="AA66" s="1" t="str" cm="1">
        <f t="array" ref="AA66">_xlfn.IFS(DATA[[#This Row],[Has_Downloaded_Content]]=FALSE,"No",Z66=TRUE,"Yes")</f>
        <v>No</v>
      </c>
      <c r="AB66" s="1" t="s">
        <v>30</v>
      </c>
      <c r="AC66" s="7">
        <v>1911</v>
      </c>
      <c r="AD66" s="7" t="str" cm="1">
        <f t="array" ref="AD66">_xlfn.IFS(DATA[[#This Row],[Loyalty_Points]]&lt;=1000,"0-1000",AC66&lt;=2000,"1000-2000",AC66&lt;=3000,"2000-3000",AC66&lt;=4000,"3000-4000",AC66&lt;=4999,"4000-5000")</f>
        <v>1000-2000</v>
      </c>
      <c r="AE66" s="1" t="s">
        <v>58</v>
      </c>
      <c r="AF66" s="1" t="s">
        <v>79</v>
      </c>
      <c r="AG66" s="1" t="s">
        <v>93</v>
      </c>
    </row>
    <row r="67" spans="1:33" x14ac:dyDescent="0.3">
      <c r="A67" s="13">
        <v>6178</v>
      </c>
      <c r="B67" s="1" t="s">
        <v>176</v>
      </c>
      <c r="C67" s="2">
        <v>44929</v>
      </c>
      <c r="D67" s="2">
        <v>45547</v>
      </c>
      <c r="E67" s="29" t="str">
        <f>TEXT(DATA[[#This Row],[Join_Date]],"mm-yyyy")</f>
        <v>01-2023</v>
      </c>
      <c r="G67" s="31">
        <f>$F$2-DATA[[#This Row],[Last_Login]]</f>
        <v>110</v>
      </c>
      <c r="H67" s="31" t="str" cm="1">
        <f t="array" ref="H67">_xlfn.IFS(DATA[[#This Row],[Difference_from _assume]]&lt;=10,"0-17",DATA[[#This Row],[Difference_from _assume]]&lt;=34,"17-34",DATA[[#This Row],[Difference_from _assume]]&lt;=51,"34-51",DATA[[#This Row],[Difference_from _assume]]&lt;=119,"51-119",DATA[[#This Row],[Difference_from _assume]]&lt;=354,"119-357")</f>
        <v>51-119</v>
      </c>
      <c r="I67" s="31" t="str" cm="1">
        <f t="array" ref="I67">_xlfn.IFS(DATA[[#This Row],[Difference_from _assume]]&lt;=35,"Active",DATA[[#This Row],[Difference_from _assume]]&lt;=110,"Inactive",DATA[[#This Row],[Difference_from _assume]]&lt;=360,"Dormant")</f>
        <v>Inactive</v>
      </c>
      <c r="J67" s="16">
        <v>11.99</v>
      </c>
      <c r="K67" s="16" t="str" cm="1">
        <f t="array" ref="K67">_xlfn.IFS(DATA[[#This Row],[Monthly_Price]]&lt;=7.99,"Low",J67&lt;=11.99,"Mid",J67&lt;=15.99,"High")</f>
        <v>Mid</v>
      </c>
      <c r="L67" s="1">
        <v>262</v>
      </c>
      <c r="M67" s="1" t="s">
        <v>51</v>
      </c>
      <c r="N67" s="1">
        <v>5</v>
      </c>
      <c r="O67" s="1">
        <v>5</v>
      </c>
      <c r="P67" s="1" t="b">
        <v>1</v>
      </c>
      <c r="Q67" s="1">
        <v>849</v>
      </c>
      <c r="R67" s="10">
        <v>68</v>
      </c>
      <c r="S67" s="10">
        <f>DATA[[#This Row],[Total_Movies_Watched]]+DATA[[#This Row],[Total_Series_Watched]]</f>
        <v>917</v>
      </c>
      <c r="T67" s="1" t="s">
        <v>55</v>
      </c>
      <c r="U67" s="1" t="s">
        <v>56</v>
      </c>
      <c r="V67" s="1" t="s">
        <v>78</v>
      </c>
      <c r="W67" s="1">
        <v>24</v>
      </c>
      <c r="X67" s="1" t="str" cm="1">
        <f t="array" ref="X67">_xlfn.IFS(DATA[[#This Row],[Recommended_Content_Count]]&lt;=25,"0-25",W67&lt;=50,"25-50",W67&lt;=75,"50-75",W67&lt;=100,"75-100")</f>
        <v>0-25</v>
      </c>
      <c r="Y67" s="1">
        <v>3</v>
      </c>
      <c r="Z67" s="1" t="b">
        <v>0</v>
      </c>
      <c r="AA67" s="1" t="str" cm="1">
        <f t="array" ref="AA67">_xlfn.IFS(DATA[[#This Row],[Has_Downloaded_Content]]=FALSE,"No",Z67=TRUE,"Yes")</f>
        <v>No</v>
      </c>
      <c r="AB67" s="1" t="s">
        <v>30</v>
      </c>
      <c r="AC67" s="7">
        <v>1721</v>
      </c>
      <c r="AD67" s="7" t="str" cm="1">
        <f t="array" ref="AD67">_xlfn.IFS(DATA[[#This Row],[Loyalty_Points]]&lt;=1000,"0-1000",AC67&lt;=2000,"1000-2000",AC67&lt;=3000,"2000-3000",AC67&lt;=4000,"3000-4000",AC67&lt;=4999,"4000-5000")</f>
        <v>1000-2000</v>
      </c>
      <c r="AE67" s="1" t="s">
        <v>31</v>
      </c>
      <c r="AF67" s="1" t="s">
        <v>59</v>
      </c>
      <c r="AG67" s="1" t="s">
        <v>60</v>
      </c>
    </row>
    <row r="68" spans="1:33" x14ac:dyDescent="0.3">
      <c r="A68" s="13">
        <v>8673</v>
      </c>
      <c r="B68" s="1" t="s">
        <v>135</v>
      </c>
      <c r="C68" s="2" t="s">
        <v>175</v>
      </c>
      <c r="D68" s="2">
        <v>45608</v>
      </c>
      <c r="E68" s="29" t="str">
        <f>TEXT(DATA[[#This Row],[Join_Date]],"mm-yyyy")</f>
        <v>12-2023</v>
      </c>
      <c r="G68" s="31">
        <f>$F$2-DATA[[#This Row],[Last_Login]]</f>
        <v>49</v>
      </c>
      <c r="H68" s="31" t="str" cm="1">
        <f t="array" ref="H68">_xlfn.IFS(DATA[[#This Row],[Difference_from _assume]]&lt;=10,"0-17",DATA[[#This Row],[Difference_from _assume]]&lt;=34,"17-34",DATA[[#This Row],[Difference_from _assume]]&lt;=51,"34-51",DATA[[#This Row],[Difference_from _assume]]&lt;=119,"51-119",DATA[[#This Row],[Difference_from _assume]]&lt;=354,"119-357")</f>
        <v>34-51</v>
      </c>
      <c r="I68" s="31" t="str" cm="1">
        <f t="array" ref="I68">_xlfn.IFS(DATA[[#This Row],[Difference_from _assume]]&lt;=35,"Active",DATA[[#This Row],[Difference_from _assume]]&lt;=110,"Inactive",DATA[[#This Row],[Difference_from _assume]]&lt;=360,"Dormant")</f>
        <v>Inactive</v>
      </c>
      <c r="J68" s="16">
        <v>7.99</v>
      </c>
      <c r="K68" s="16" t="str" cm="1">
        <f t="array" ref="K68">_xlfn.IFS(DATA[[#This Row],[Monthly_Price]]&lt;=7.99,"Low",J68&lt;=11.99,"Mid",J68&lt;=15.99,"High")</f>
        <v>Low</v>
      </c>
      <c r="L68" s="1">
        <v>378</v>
      </c>
      <c r="M68" s="1" t="s">
        <v>26</v>
      </c>
      <c r="N68" s="1">
        <v>2</v>
      </c>
      <c r="O68" s="1">
        <v>3</v>
      </c>
      <c r="P68" s="1" t="b">
        <v>0</v>
      </c>
      <c r="Q68" s="1">
        <v>155</v>
      </c>
      <c r="R68" s="10">
        <v>69</v>
      </c>
      <c r="S68" s="10">
        <f>DATA[[#This Row],[Total_Movies_Watched]]+DATA[[#This Row],[Total_Series_Watched]]</f>
        <v>224</v>
      </c>
      <c r="T68" s="1" t="s">
        <v>49</v>
      </c>
      <c r="U68" s="1" t="s">
        <v>44</v>
      </c>
      <c r="V68" s="1" t="s">
        <v>57</v>
      </c>
      <c r="W68" s="1">
        <v>11</v>
      </c>
      <c r="X68" s="1" t="str" cm="1">
        <f t="array" ref="X68">_xlfn.IFS(DATA[[#This Row],[Recommended_Content_Count]]&lt;=25,"0-25",W68&lt;=50,"25-50",W68&lt;=75,"50-75",W68&lt;=100,"75-100")</f>
        <v>0-25</v>
      </c>
      <c r="Y68" s="1">
        <v>3.3</v>
      </c>
      <c r="Z68" s="1" t="b">
        <v>0</v>
      </c>
      <c r="AA68" s="1" t="str" cm="1">
        <f t="array" ref="AA68">_xlfn.IFS(DATA[[#This Row],[Has_Downloaded_Content]]=FALSE,"No",Z68=TRUE,"Yes")</f>
        <v>No</v>
      </c>
      <c r="AB68" s="1" t="s">
        <v>30</v>
      </c>
      <c r="AC68" s="7">
        <v>353</v>
      </c>
      <c r="AD68" s="7" t="str" cm="1">
        <f t="array" ref="AD68">_xlfn.IFS(DATA[[#This Row],[Loyalty_Points]]&lt;=1000,"0-1000",AC68&lt;=2000,"1000-2000",AC68&lt;=3000,"2000-3000",AC68&lt;=4000,"3000-4000",AC68&lt;=4999,"4000-5000")</f>
        <v>0-1000</v>
      </c>
      <c r="AE68" s="1" t="s">
        <v>58</v>
      </c>
      <c r="AF68" s="1" t="s">
        <v>79</v>
      </c>
      <c r="AG68" s="1" t="s">
        <v>60</v>
      </c>
    </row>
    <row r="69" spans="1:33" x14ac:dyDescent="0.3">
      <c r="A69" s="13">
        <v>8250</v>
      </c>
      <c r="B69" s="1" t="s">
        <v>177</v>
      </c>
      <c r="C69" s="2" t="s">
        <v>178</v>
      </c>
      <c r="D69" s="2" t="s">
        <v>168</v>
      </c>
      <c r="E69" s="29" t="str">
        <f>TEXT(DATA[[#This Row],[Join_Date]],"mm-yyyy")</f>
        <v>03-2024</v>
      </c>
      <c r="G69" s="31">
        <f>$F$2-DATA[[#This Row],[Last_Login]]</f>
        <v>32</v>
      </c>
      <c r="H69" s="31" t="str" cm="1">
        <f t="array" ref="H69">_xlfn.IFS(DATA[[#This Row],[Difference_from _assume]]&lt;=10,"0-17",DATA[[#This Row],[Difference_from _assume]]&lt;=34,"17-34",DATA[[#This Row],[Difference_from _assume]]&lt;=51,"34-51",DATA[[#This Row],[Difference_from _assume]]&lt;=119,"51-119",DATA[[#This Row],[Difference_from _assume]]&lt;=354,"119-357")</f>
        <v>17-34</v>
      </c>
      <c r="I69" s="31" t="str" cm="1">
        <f t="array" ref="I69">_xlfn.IFS(DATA[[#This Row],[Difference_from _assume]]&lt;=35,"Active",DATA[[#This Row],[Difference_from _assume]]&lt;=110,"Inactive",DATA[[#This Row],[Difference_from _assume]]&lt;=360,"Dormant")</f>
        <v>Active</v>
      </c>
      <c r="J69" s="16">
        <v>15.99</v>
      </c>
      <c r="K69" s="16" t="str" cm="1">
        <f t="array" ref="K69">_xlfn.IFS(DATA[[#This Row],[Monthly_Price]]&lt;=7.99,"Low",J69&lt;=11.99,"Mid",J69&lt;=15.99,"High")</f>
        <v>High</v>
      </c>
      <c r="L69" s="1">
        <v>469</v>
      </c>
      <c r="M69" s="1" t="s">
        <v>51</v>
      </c>
      <c r="N69" s="1">
        <v>3</v>
      </c>
      <c r="O69" s="1">
        <v>5</v>
      </c>
      <c r="P69" s="1" t="b">
        <v>1</v>
      </c>
      <c r="Q69" s="1">
        <v>406</v>
      </c>
      <c r="R69" s="10">
        <v>71</v>
      </c>
      <c r="S69" s="10">
        <f>DATA[[#This Row],[Total_Movies_Watched]]+DATA[[#This Row],[Total_Series_Watched]]</f>
        <v>477</v>
      </c>
      <c r="T69" s="1" t="s">
        <v>68</v>
      </c>
      <c r="U69" s="1" t="s">
        <v>75</v>
      </c>
      <c r="V69" s="1" t="s">
        <v>78</v>
      </c>
      <c r="W69" s="1">
        <v>88</v>
      </c>
      <c r="X69" s="1" t="str" cm="1">
        <f t="array" ref="X69">_xlfn.IFS(DATA[[#This Row],[Recommended_Content_Count]]&lt;=25,"0-25",W69&lt;=50,"25-50",W69&lt;=75,"50-75",W69&lt;=100,"75-100")</f>
        <v>75-100</v>
      </c>
      <c r="Y69" s="1">
        <v>4.8</v>
      </c>
      <c r="Z69" s="1" t="b">
        <v>1</v>
      </c>
      <c r="AA69" s="1" t="str" cm="1">
        <f t="array" ref="AA69">_xlfn.IFS(DATA[[#This Row],[Has_Downloaded_Content]]=FALSE,"No",Z69=TRUE,"Yes")</f>
        <v>Yes</v>
      </c>
      <c r="AB69" s="1" t="s">
        <v>30</v>
      </c>
      <c r="AC69" s="7">
        <v>423</v>
      </c>
      <c r="AD69" s="7" t="str" cm="1">
        <f t="array" ref="AD69">_xlfn.IFS(DATA[[#This Row],[Loyalty_Points]]&lt;=1000,"0-1000",AC69&lt;=2000,"1000-2000",AC69&lt;=3000,"2000-3000",AC69&lt;=4000,"3000-4000",AC69&lt;=4999,"4000-5000")</f>
        <v>0-1000</v>
      </c>
      <c r="AE69" s="1" t="s">
        <v>76</v>
      </c>
      <c r="AF69" s="1" t="s">
        <v>32</v>
      </c>
      <c r="AG69" s="1" t="s">
        <v>93</v>
      </c>
    </row>
    <row r="70" spans="1:33" x14ac:dyDescent="0.3">
      <c r="A70" s="13">
        <v>1609</v>
      </c>
      <c r="B70" s="1" t="s">
        <v>179</v>
      </c>
      <c r="C70" s="2" t="s">
        <v>180</v>
      </c>
      <c r="D70" s="2" t="s">
        <v>72</v>
      </c>
      <c r="E70" s="29" t="str">
        <f>TEXT(DATA[[#This Row],[Join_Date]],"mm-yyyy")</f>
        <v>04-2023</v>
      </c>
      <c r="G70" s="31">
        <f>$F$2-DATA[[#This Row],[Last_Login]]</f>
        <v>14</v>
      </c>
      <c r="H70" s="31" t="str" cm="1">
        <f t="array" ref="H70">_xlfn.IFS(DATA[[#This Row],[Difference_from _assume]]&lt;=10,"0-17",DATA[[#This Row],[Difference_from _assume]]&lt;=34,"17-34",DATA[[#This Row],[Difference_from _assume]]&lt;=51,"34-51",DATA[[#This Row],[Difference_from _assume]]&lt;=119,"51-119",DATA[[#This Row],[Difference_from _assume]]&lt;=354,"119-357")</f>
        <v>17-34</v>
      </c>
      <c r="I70" s="31" t="str" cm="1">
        <f t="array" ref="I70">_xlfn.IFS(DATA[[#This Row],[Difference_from _assume]]&lt;=35,"Active",DATA[[#This Row],[Difference_from _assume]]&lt;=110,"Inactive",DATA[[#This Row],[Difference_from _assume]]&lt;=360,"Dormant")</f>
        <v>Active</v>
      </c>
      <c r="J70" s="16">
        <v>7.99</v>
      </c>
      <c r="K70" s="16" t="str" cm="1">
        <f t="array" ref="K70">_xlfn.IFS(DATA[[#This Row],[Monthly_Price]]&lt;=7.99,"Low",J70&lt;=11.99,"Mid",J70&lt;=15.99,"High")</f>
        <v>Low</v>
      </c>
      <c r="L70" s="1">
        <v>87</v>
      </c>
      <c r="M70" s="1" t="s">
        <v>63</v>
      </c>
      <c r="N70" s="1">
        <v>4</v>
      </c>
      <c r="O70" s="1">
        <v>4</v>
      </c>
      <c r="P70" s="1" t="b">
        <v>0</v>
      </c>
      <c r="Q70" s="1">
        <v>571</v>
      </c>
      <c r="R70" s="10">
        <v>54</v>
      </c>
      <c r="S70" s="10">
        <f>DATA[[#This Row],[Total_Movies_Watched]]+DATA[[#This Row],[Total_Series_Watched]]</f>
        <v>625</v>
      </c>
      <c r="T70" s="1" t="s">
        <v>43</v>
      </c>
      <c r="U70" s="1" t="s">
        <v>56</v>
      </c>
      <c r="V70" s="1" t="s">
        <v>37</v>
      </c>
      <c r="W70" s="1">
        <v>57</v>
      </c>
      <c r="X70" s="1" t="str" cm="1">
        <f t="array" ref="X70">_xlfn.IFS(DATA[[#This Row],[Recommended_Content_Count]]&lt;=25,"0-25",W70&lt;=50,"25-50",W70&lt;=75,"50-75",W70&lt;=100,"75-100")</f>
        <v>50-75</v>
      </c>
      <c r="Y70" s="1">
        <v>4.2</v>
      </c>
      <c r="Z70" s="1" t="b">
        <v>0</v>
      </c>
      <c r="AA70" s="1" t="str" cm="1">
        <f t="array" ref="AA70">_xlfn.IFS(DATA[[#This Row],[Has_Downloaded_Content]]=FALSE,"No",Z70=TRUE,"Yes")</f>
        <v>No</v>
      </c>
      <c r="AB70" s="1" t="s">
        <v>30</v>
      </c>
      <c r="AC70" s="7">
        <v>344</v>
      </c>
      <c r="AD70" s="7" t="str" cm="1">
        <f t="array" ref="AD70">_xlfn.IFS(DATA[[#This Row],[Loyalty_Points]]&lt;=1000,"0-1000",AC70&lt;=2000,"1000-2000",AC70&lt;=3000,"2000-3000",AC70&lt;=4000,"3000-4000",AC70&lt;=4999,"4000-5000")</f>
        <v>0-1000</v>
      </c>
      <c r="AE70" s="1" t="s">
        <v>58</v>
      </c>
      <c r="AF70" s="1" t="s">
        <v>79</v>
      </c>
      <c r="AG70" s="1" t="s">
        <v>60</v>
      </c>
    </row>
    <row r="71" spans="1:33" x14ac:dyDescent="0.3">
      <c r="A71" s="13">
        <v>3806</v>
      </c>
      <c r="B71" s="1" t="s">
        <v>181</v>
      </c>
      <c r="C71" s="2" t="s">
        <v>182</v>
      </c>
      <c r="D71" s="2">
        <v>45638</v>
      </c>
      <c r="E71" s="29" t="str">
        <f>TEXT(DATA[[#This Row],[Join_Date]],"mm-yyyy")</f>
        <v>02-2023</v>
      </c>
      <c r="G71" s="31">
        <f>$F$2-DATA[[#This Row],[Last_Login]]</f>
        <v>19</v>
      </c>
      <c r="H71" s="31" t="str" cm="1">
        <f t="array" ref="H71">_xlfn.IFS(DATA[[#This Row],[Difference_from _assume]]&lt;=10,"0-17",DATA[[#This Row],[Difference_from _assume]]&lt;=34,"17-34",DATA[[#This Row],[Difference_from _assume]]&lt;=51,"34-51",DATA[[#This Row],[Difference_from _assume]]&lt;=119,"51-119",DATA[[#This Row],[Difference_from _assume]]&lt;=354,"119-357")</f>
        <v>17-34</v>
      </c>
      <c r="I71" s="31" t="str" cm="1">
        <f t="array" ref="I71">_xlfn.IFS(DATA[[#This Row],[Difference_from _assume]]&lt;=35,"Active",DATA[[#This Row],[Difference_from _assume]]&lt;=110,"Inactive",DATA[[#This Row],[Difference_from _assume]]&lt;=360,"Dormant")</f>
        <v>Active</v>
      </c>
      <c r="J71" s="16">
        <v>15.99</v>
      </c>
      <c r="K71" s="16" t="str" cm="1">
        <f t="array" ref="K71">_xlfn.IFS(DATA[[#This Row],[Monthly_Price]]&lt;=7.99,"Low",J71&lt;=11.99,"Mid",J71&lt;=15.99,"High")</f>
        <v>High</v>
      </c>
      <c r="L71" s="1">
        <v>471</v>
      </c>
      <c r="M71" s="1" t="s">
        <v>51</v>
      </c>
      <c r="N71" s="1">
        <v>3</v>
      </c>
      <c r="O71" s="1">
        <v>6</v>
      </c>
      <c r="P71" s="1" t="b">
        <v>1</v>
      </c>
      <c r="Q71" s="1">
        <v>56</v>
      </c>
      <c r="R71" s="10">
        <v>69</v>
      </c>
      <c r="S71" s="10">
        <f>DATA[[#This Row],[Total_Movies_Watched]]+DATA[[#This Row],[Total_Series_Watched]]</f>
        <v>125</v>
      </c>
      <c r="T71" s="1" t="s">
        <v>43</v>
      </c>
      <c r="U71" s="1" t="s">
        <v>28</v>
      </c>
      <c r="V71" s="1" t="s">
        <v>45</v>
      </c>
      <c r="W71" s="1">
        <v>44</v>
      </c>
      <c r="X71" s="1" t="str" cm="1">
        <f t="array" ref="X71">_xlfn.IFS(DATA[[#This Row],[Recommended_Content_Count]]&lt;=25,"0-25",W71&lt;=50,"25-50",W71&lt;=75,"50-75",W71&lt;=100,"75-100")</f>
        <v>25-50</v>
      </c>
      <c r="Y71" s="1">
        <v>3.6</v>
      </c>
      <c r="Z71" s="1" t="b">
        <v>1</v>
      </c>
      <c r="AA71" s="1" t="str" cm="1">
        <f t="array" ref="AA71">_xlfn.IFS(DATA[[#This Row],[Has_Downloaded_Content]]=FALSE,"No",Z71=TRUE,"Yes")</f>
        <v>Yes</v>
      </c>
      <c r="AB71" s="1" t="s">
        <v>30</v>
      </c>
      <c r="AC71" s="7">
        <v>4117</v>
      </c>
      <c r="AD71" s="7" t="str" cm="1">
        <f t="array" ref="AD71">_xlfn.IFS(DATA[[#This Row],[Loyalty_Points]]&lt;=1000,"0-1000",AC71&lt;=2000,"1000-2000",AC71&lt;=3000,"2000-3000",AC71&lt;=4000,"3000-4000",AC71&lt;=4999,"4000-5000")</f>
        <v>4000-5000</v>
      </c>
      <c r="AE71" s="1" t="s">
        <v>76</v>
      </c>
      <c r="AF71" s="1" t="s">
        <v>79</v>
      </c>
      <c r="AG71" s="1" t="s">
        <v>60</v>
      </c>
    </row>
    <row r="72" spans="1:33" x14ac:dyDescent="0.3">
      <c r="A72" s="13">
        <v>7973</v>
      </c>
      <c r="B72" s="1" t="s">
        <v>183</v>
      </c>
      <c r="C72" s="2">
        <v>45301</v>
      </c>
      <c r="D72" s="2">
        <v>45363</v>
      </c>
      <c r="E72" s="29" t="str">
        <f>TEXT(DATA[[#This Row],[Join_Date]],"mm-yyyy")</f>
        <v>01-2024</v>
      </c>
      <c r="G72" s="31">
        <f>$F$2-DATA[[#This Row],[Last_Login]]</f>
        <v>294</v>
      </c>
      <c r="H72" s="31" t="str" cm="1">
        <f t="array" ref="H72">_xlfn.IFS(DATA[[#This Row],[Difference_from _assume]]&lt;=10,"0-17",DATA[[#This Row],[Difference_from _assume]]&lt;=34,"17-34",DATA[[#This Row],[Difference_from _assume]]&lt;=51,"34-51",DATA[[#This Row],[Difference_from _assume]]&lt;=119,"51-119",DATA[[#This Row],[Difference_from _assume]]&lt;=354,"119-357")</f>
        <v>119-357</v>
      </c>
      <c r="I72" s="31" t="str" cm="1">
        <f t="array" ref="I72">_xlfn.IFS(DATA[[#This Row],[Difference_from _assume]]&lt;=35,"Active",DATA[[#This Row],[Difference_from _assume]]&lt;=110,"Inactive",DATA[[#This Row],[Difference_from _assume]]&lt;=360,"Dormant")</f>
        <v>Dormant</v>
      </c>
      <c r="J72" s="16">
        <v>7.99</v>
      </c>
      <c r="K72" s="16" t="str" cm="1">
        <f t="array" ref="K72">_xlfn.IFS(DATA[[#This Row],[Monthly_Price]]&lt;=7.99,"Low",J72&lt;=11.99,"Mid",J72&lt;=15.99,"High")</f>
        <v>Low</v>
      </c>
      <c r="L72" s="1">
        <v>469</v>
      </c>
      <c r="M72" s="1" t="s">
        <v>100</v>
      </c>
      <c r="N72" s="1">
        <v>5</v>
      </c>
      <c r="O72" s="1">
        <v>2</v>
      </c>
      <c r="P72" s="1" t="b">
        <v>1</v>
      </c>
      <c r="Q72" s="1">
        <v>748</v>
      </c>
      <c r="R72" s="10">
        <v>147</v>
      </c>
      <c r="S72" s="10">
        <f>DATA[[#This Row],[Total_Movies_Watched]]+DATA[[#This Row],[Total_Series_Watched]]</f>
        <v>895</v>
      </c>
      <c r="T72" s="1" t="s">
        <v>92</v>
      </c>
      <c r="U72" s="1" t="s">
        <v>75</v>
      </c>
      <c r="V72" s="1" t="s">
        <v>29</v>
      </c>
      <c r="W72" s="1">
        <v>33</v>
      </c>
      <c r="X72" s="1" t="str" cm="1">
        <f t="array" ref="X72">_xlfn.IFS(DATA[[#This Row],[Recommended_Content_Count]]&lt;=25,"0-25",W72&lt;=50,"25-50",W72&lt;=75,"50-75",W72&lt;=100,"75-100")</f>
        <v>25-50</v>
      </c>
      <c r="Y72" s="1">
        <v>4.5999999999999996</v>
      </c>
      <c r="Z72" s="1" t="b">
        <v>1</v>
      </c>
      <c r="AA72" s="1" t="str" cm="1">
        <f t="array" ref="AA72">_xlfn.IFS(DATA[[#This Row],[Has_Downloaded_Content]]=FALSE,"No",Z72=TRUE,"Yes")</f>
        <v>Yes</v>
      </c>
      <c r="AB72" s="1" t="s">
        <v>30</v>
      </c>
      <c r="AC72" s="7">
        <v>3983</v>
      </c>
      <c r="AD72" s="7" t="str" cm="1">
        <f t="array" ref="AD72">_xlfn.IFS(DATA[[#This Row],[Loyalty_Points]]&lt;=1000,"0-1000",AC72&lt;=2000,"1000-2000",AC72&lt;=3000,"2000-3000",AC72&lt;=4000,"3000-4000",AC72&lt;=4999,"4000-5000")</f>
        <v>3000-4000</v>
      </c>
      <c r="AE72" s="1" t="s">
        <v>58</v>
      </c>
      <c r="AF72" s="1" t="s">
        <v>79</v>
      </c>
      <c r="AG72" s="1" t="s">
        <v>40</v>
      </c>
    </row>
    <row r="73" spans="1:33" x14ac:dyDescent="0.3">
      <c r="A73" s="13">
        <v>7948</v>
      </c>
      <c r="B73" s="1" t="s">
        <v>184</v>
      </c>
      <c r="C73" s="2" t="s">
        <v>185</v>
      </c>
      <c r="D73" s="2" t="s">
        <v>109</v>
      </c>
      <c r="E73" s="29" t="str">
        <f>TEXT(DATA[[#This Row],[Join_Date]],"mm-yyyy")</f>
        <v>11-2023</v>
      </c>
      <c r="G73" s="31">
        <f>$F$2-DATA[[#This Row],[Last_Login]]</f>
        <v>38</v>
      </c>
      <c r="H73" s="31" t="str" cm="1">
        <f t="array" ref="H73">_xlfn.IFS(DATA[[#This Row],[Difference_from _assume]]&lt;=10,"0-17",DATA[[#This Row],[Difference_from _assume]]&lt;=34,"17-34",DATA[[#This Row],[Difference_from _assume]]&lt;=51,"34-51",DATA[[#This Row],[Difference_from _assume]]&lt;=119,"51-119",DATA[[#This Row],[Difference_from _assume]]&lt;=354,"119-357")</f>
        <v>34-51</v>
      </c>
      <c r="I73" s="31" t="str" cm="1">
        <f t="array" ref="I73">_xlfn.IFS(DATA[[#This Row],[Difference_from _assume]]&lt;=35,"Active",DATA[[#This Row],[Difference_from _assume]]&lt;=110,"Inactive",DATA[[#This Row],[Difference_from _assume]]&lt;=360,"Dormant")</f>
        <v>Inactive</v>
      </c>
      <c r="J73" s="16">
        <v>15.99</v>
      </c>
      <c r="K73" s="16" t="str" cm="1">
        <f t="array" ref="K73">_xlfn.IFS(DATA[[#This Row],[Monthly_Price]]&lt;=7.99,"Low",J73&lt;=11.99,"Mid",J73&lt;=15.99,"High")</f>
        <v>High</v>
      </c>
      <c r="L73" s="1">
        <v>298</v>
      </c>
      <c r="M73" s="1" t="s">
        <v>48</v>
      </c>
      <c r="N73" s="1">
        <v>4</v>
      </c>
      <c r="O73" s="1">
        <v>1</v>
      </c>
      <c r="P73" s="1" t="b">
        <v>0</v>
      </c>
      <c r="Q73" s="1">
        <v>603</v>
      </c>
      <c r="R73" s="10">
        <v>161</v>
      </c>
      <c r="S73" s="10">
        <f>DATA[[#This Row],[Total_Movies_Watched]]+DATA[[#This Row],[Total_Series_Watched]]</f>
        <v>764</v>
      </c>
      <c r="T73" s="1" t="s">
        <v>74</v>
      </c>
      <c r="U73" s="1" t="s">
        <v>28</v>
      </c>
      <c r="V73" s="1" t="s">
        <v>57</v>
      </c>
      <c r="W73" s="1">
        <v>68</v>
      </c>
      <c r="X73" s="1" t="str" cm="1">
        <f t="array" ref="X73">_xlfn.IFS(DATA[[#This Row],[Recommended_Content_Count]]&lt;=25,"0-25",W73&lt;=50,"25-50",W73&lt;=75,"50-75",W73&lt;=100,"75-100")</f>
        <v>50-75</v>
      </c>
      <c r="Y73" s="1">
        <v>4.4000000000000004</v>
      </c>
      <c r="Z73" s="1" t="b">
        <v>0</v>
      </c>
      <c r="AA73" s="1" t="str" cm="1">
        <f t="array" ref="AA73">_xlfn.IFS(DATA[[#This Row],[Has_Downloaded_Content]]=FALSE,"No",Z73=TRUE,"Yes")</f>
        <v>No</v>
      </c>
      <c r="AB73" s="1" t="s">
        <v>30</v>
      </c>
      <c r="AC73" s="7">
        <v>3941</v>
      </c>
      <c r="AD73" s="7" t="str" cm="1">
        <f t="array" ref="AD73">_xlfn.IFS(DATA[[#This Row],[Loyalty_Points]]&lt;=1000,"0-1000",AC73&lt;=2000,"1000-2000",AC73&lt;=3000,"2000-3000",AC73&lt;=4000,"3000-4000",AC73&lt;=4999,"4000-5000")</f>
        <v>3000-4000</v>
      </c>
      <c r="AE73" s="1" t="s">
        <v>65</v>
      </c>
      <c r="AF73" s="1" t="s">
        <v>32</v>
      </c>
      <c r="AG73" s="1" t="s">
        <v>93</v>
      </c>
    </row>
    <row r="74" spans="1:33" x14ac:dyDescent="0.3">
      <c r="A74" s="13">
        <v>3195</v>
      </c>
      <c r="B74" s="1" t="s">
        <v>186</v>
      </c>
      <c r="C74" s="2" t="s">
        <v>187</v>
      </c>
      <c r="D74" s="2" t="s">
        <v>72</v>
      </c>
      <c r="E74" s="29" t="str">
        <f>TEXT(DATA[[#This Row],[Join_Date]],"mm-yyyy")</f>
        <v>10-2023</v>
      </c>
      <c r="G74" s="31">
        <f>$F$2-DATA[[#This Row],[Last_Login]]</f>
        <v>14</v>
      </c>
      <c r="H74" s="31" t="str" cm="1">
        <f t="array" ref="H74">_xlfn.IFS(DATA[[#This Row],[Difference_from _assume]]&lt;=10,"0-17",DATA[[#This Row],[Difference_from _assume]]&lt;=34,"17-34",DATA[[#This Row],[Difference_from _assume]]&lt;=51,"34-51",DATA[[#This Row],[Difference_from _assume]]&lt;=119,"51-119",DATA[[#This Row],[Difference_from _assume]]&lt;=354,"119-357")</f>
        <v>17-34</v>
      </c>
      <c r="I74" s="31" t="str" cm="1">
        <f t="array" ref="I74">_xlfn.IFS(DATA[[#This Row],[Difference_from _assume]]&lt;=35,"Active",DATA[[#This Row],[Difference_from _assume]]&lt;=110,"Inactive",DATA[[#This Row],[Difference_from _assume]]&lt;=360,"Dormant")</f>
        <v>Active</v>
      </c>
      <c r="J74" s="16">
        <v>11.99</v>
      </c>
      <c r="K74" s="16" t="str" cm="1">
        <f t="array" ref="K74">_xlfn.IFS(DATA[[#This Row],[Monthly_Price]]&lt;=7.99,"Low",J74&lt;=11.99,"Mid",J74&lt;=15.99,"High")</f>
        <v>Mid</v>
      </c>
      <c r="L74" s="1">
        <v>331</v>
      </c>
      <c r="M74" s="1" t="s">
        <v>26</v>
      </c>
      <c r="N74" s="1">
        <v>5</v>
      </c>
      <c r="O74" s="1">
        <v>5</v>
      </c>
      <c r="P74" s="1" t="b">
        <v>0</v>
      </c>
      <c r="Q74" s="1">
        <v>990</v>
      </c>
      <c r="R74" s="10">
        <v>72</v>
      </c>
      <c r="S74" s="10">
        <f>DATA[[#This Row],[Total_Movies_Watched]]+DATA[[#This Row],[Total_Series_Watched]]</f>
        <v>1062</v>
      </c>
      <c r="T74" s="1" t="s">
        <v>74</v>
      </c>
      <c r="U74" s="1" t="s">
        <v>44</v>
      </c>
      <c r="V74" s="1" t="s">
        <v>57</v>
      </c>
      <c r="W74" s="1">
        <v>80</v>
      </c>
      <c r="X74" s="1" t="str" cm="1">
        <f t="array" ref="X74">_xlfn.IFS(DATA[[#This Row],[Recommended_Content_Count]]&lt;=25,"0-25",W74&lt;=50,"25-50",W74&lt;=75,"50-75",W74&lt;=100,"75-100")</f>
        <v>75-100</v>
      </c>
      <c r="Y74" s="1">
        <v>3.7</v>
      </c>
      <c r="Z74" s="1" t="b">
        <v>0</v>
      </c>
      <c r="AA74" s="1" t="str" cm="1">
        <f t="array" ref="AA74">_xlfn.IFS(DATA[[#This Row],[Has_Downloaded_Content]]=FALSE,"No",Z74=TRUE,"Yes")</f>
        <v>No</v>
      </c>
      <c r="AB74" s="1" t="s">
        <v>30</v>
      </c>
      <c r="AC74" s="7">
        <v>3085</v>
      </c>
      <c r="AD74" s="7" t="str" cm="1">
        <f t="array" ref="AD74">_xlfn.IFS(DATA[[#This Row],[Loyalty_Points]]&lt;=1000,"0-1000",AC74&lt;=2000,"1000-2000",AC74&lt;=3000,"2000-3000",AC74&lt;=4000,"3000-4000",AC74&lt;=4999,"4000-5000")</f>
        <v>3000-4000</v>
      </c>
      <c r="AE74" s="1" t="s">
        <v>31</v>
      </c>
      <c r="AF74" s="1" t="s">
        <v>32</v>
      </c>
      <c r="AG74" s="1" t="s">
        <v>60</v>
      </c>
    </row>
    <row r="75" spans="1:33" x14ac:dyDescent="0.3">
      <c r="A75" s="13">
        <v>6285</v>
      </c>
      <c r="B75" s="1" t="s">
        <v>188</v>
      </c>
      <c r="C75" s="2" t="s">
        <v>189</v>
      </c>
      <c r="D75" s="2" t="s">
        <v>90</v>
      </c>
      <c r="E75" s="29" t="str">
        <f>TEXT(DATA[[#This Row],[Join_Date]],"mm-yyyy")</f>
        <v>07-2023</v>
      </c>
      <c r="G75" s="31">
        <f>$F$2-DATA[[#This Row],[Last_Login]]</f>
        <v>31</v>
      </c>
      <c r="H75" s="31" t="str" cm="1">
        <f t="array" ref="H75">_xlfn.IFS(DATA[[#This Row],[Difference_from _assume]]&lt;=10,"0-17",DATA[[#This Row],[Difference_from _assume]]&lt;=34,"17-34",DATA[[#This Row],[Difference_from _assume]]&lt;=51,"34-51",DATA[[#This Row],[Difference_from _assume]]&lt;=119,"51-119",DATA[[#This Row],[Difference_from _assume]]&lt;=354,"119-357")</f>
        <v>17-34</v>
      </c>
      <c r="I75" s="31" t="str" cm="1">
        <f t="array" ref="I75">_xlfn.IFS(DATA[[#This Row],[Difference_from _assume]]&lt;=35,"Active",DATA[[#This Row],[Difference_from _assume]]&lt;=110,"Inactive",DATA[[#This Row],[Difference_from _assume]]&lt;=360,"Dormant")</f>
        <v>Active</v>
      </c>
      <c r="J75" s="16">
        <v>11.99</v>
      </c>
      <c r="K75" s="16" t="str" cm="1">
        <f t="array" ref="K75">_xlfn.IFS(DATA[[#This Row],[Monthly_Price]]&lt;=7.99,"Low",J75&lt;=11.99,"Mid",J75&lt;=15.99,"High")</f>
        <v>Mid</v>
      </c>
      <c r="L75" s="1">
        <v>238</v>
      </c>
      <c r="M75" s="1" t="s">
        <v>51</v>
      </c>
      <c r="N75" s="1">
        <v>3</v>
      </c>
      <c r="O75" s="1">
        <v>6</v>
      </c>
      <c r="P75" s="1" t="b">
        <v>1</v>
      </c>
      <c r="Q75" s="1">
        <v>831</v>
      </c>
      <c r="R75" s="10">
        <v>101</v>
      </c>
      <c r="S75" s="10">
        <f>DATA[[#This Row],[Total_Movies_Watched]]+DATA[[#This Row],[Total_Series_Watched]]</f>
        <v>932</v>
      </c>
      <c r="T75" s="1" t="s">
        <v>27</v>
      </c>
      <c r="U75" s="1" t="s">
        <v>28</v>
      </c>
      <c r="V75" s="1" t="s">
        <v>37</v>
      </c>
      <c r="W75" s="1">
        <v>94</v>
      </c>
      <c r="X75" s="1" t="str" cm="1">
        <f t="array" ref="X75">_xlfn.IFS(DATA[[#This Row],[Recommended_Content_Count]]&lt;=25,"0-25",W75&lt;=50,"25-50",W75&lt;=75,"50-75",W75&lt;=100,"75-100")</f>
        <v>75-100</v>
      </c>
      <c r="Y75" s="1">
        <v>4.4000000000000004</v>
      </c>
      <c r="Z75" s="1" t="b">
        <v>1</v>
      </c>
      <c r="AA75" s="1" t="str" cm="1">
        <f t="array" ref="AA75">_xlfn.IFS(DATA[[#This Row],[Has_Downloaded_Content]]=FALSE,"No",Z75=TRUE,"Yes")</f>
        <v>Yes</v>
      </c>
      <c r="AB75" s="1" t="s">
        <v>30</v>
      </c>
      <c r="AC75" s="7">
        <v>48</v>
      </c>
      <c r="AD75" s="7" t="str" cm="1">
        <f t="array" ref="AD75">_xlfn.IFS(DATA[[#This Row],[Loyalty_Points]]&lt;=1000,"0-1000",AC75&lt;=2000,"1000-2000",AC75&lt;=3000,"2000-3000",AC75&lt;=4000,"3000-4000",AC75&lt;=4999,"4000-5000")</f>
        <v>0-1000</v>
      </c>
      <c r="AE75" s="1" t="s">
        <v>58</v>
      </c>
      <c r="AF75" s="1" t="s">
        <v>32</v>
      </c>
      <c r="AG75" s="1" t="s">
        <v>40</v>
      </c>
    </row>
    <row r="76" spans="1:33" x14ac:dyDescent="0.3">
      <c r="A76" s="13">
        <v>4303</v>
      </c>
      <c r="B76" s="1" t="s">
        <v>179</v>
      </c>
      <c r="C76" s="2">
        <v>45086</v>
      </c>
      <c r="D76" s="2" t="s">
        <v>72</v>
      </c>
      <c r="E76" s="29" t="str">
        <f>TEXT(DATA[[#This Row],[Join_Date]],"mm-yyyy")</f>
        <v>06-2023</v>
      </c>
      <c r="G76" s="31">
        <f>$F$2-DATA[[#This Row],[Last_Login]]</f>
        <v>14</v>
      </c>
      <c r="H76" s="31" t="str" cm="1">
        <f t="array" ref="H76">_xlfn.IFS(DATA[[#This Row],[Difference_from _assume]]&lt;=10,"0-17",DATA[[#This Row],[Difference_from _assume]]&lt;=34,"17-34",DATA[[#This Row],[Difference_from _assume]]&lt;=51,"34-51",DATA[[#This Row],[Difference_from _assume]]&lt;=119,"51-119",DATA[[#This Row],[Difference_from _assume]]&lt;=354,"119-357")</f>
        <v>17-34</v>
      </c>
      <c r="I76" s="31" t="str" cm="1">
        <f t="array" ref="I76">_xlfn.IFS(DATA[[#This Row],[Difference_from _assume]]&lt;=35,"Active",DATA[[#This Row],[Difference_from _assume]]&lt;=110,"Inactive",DATA[[#This Row],[Difference_from _assume]]&lt;=360,"Dormant")</f>
        <v>Active</v>
      </c>
      <c r="J76" s="16">
        <v>7.99</v>
      </c>
      <c r="K76" s="16" t="str" cm="1">
        <f t="array" ref="K76">_xlfn.IFS(DATA[[#This Row],[Monthly_Price]]&lt;=7.99,"Low",J76&lt;=11.99,"Mid",J76&lt;=15.99,"High")</f>
        <v>Low</v>
      </c>
      <c r="L76" s="1">
        <v>231</v>
      </c>
      <c r="M76" s="1" t="s">
        <v>73</v>
      </c>
      <c r="N76" s="1">
        <v>1</v>
      </c>
      <c r="O76" s="1">
        <v>4</v>
      </c>
      <c r="P76" s="1" t="b">
        <v>0</v>
      </c>
      <c r="Q76" s="1">
        <v>420</v>
      </c>
      <c r="R76" s="10">
        <v>85</v>
      </c>
      <c r="S76" s="10">
        <f>DATA[[#This Row],[Total_Movies_Watched]]+DATA[[#This Row],[Total_Series_Watched]]</f>
        <v>505</v>
      </c>
      <c r="T76" s="1" t="s">
        <v>74</v>
      </c>
      <c r="U76" s="1" t="s">
        <v>75</v>
      </c>
      <c r="V76" s="1" t="s">
        <v>45</v>
      </c>
      <c r="W76" s="1">
        <v>30</v>
      </c>
      <c r="X76" s="1" t="str" cm="1">
        <f t="array" ref="X76">_xlfn.IFS(DATA[[#This Row],[Recommended_Content_Count]]&lt;=25,"0-25",W76&lt;=50,"25-50",W76&lt;=75,"50-75",W76&lt;=100,"75-100")</f>
        <v>25-50</v>
      </c>
      <c r="Y76" s="1">
        <v>3.5</v>
      </c>
      <c r="Z76" s="1" t="b">
        <v>0</v>
      </c>
      <c r="AA76" s="1" t="str" cm="1">
        <f t="array" ref="AA76">_xlfn.IFS(DATA[[#This Row],[Has_Downloaded_Content]]=FALSE,"No",Z76=TRUE,"Yes")</f>
        <v>No</v>
      </c>
      <c r="AB76" s="1" t="s">
        <v>30</v>
      </c>
      <c r="AC76" s="7">
        <v>1520</v>
      </c>
      <c r="AD76" s="7" t="str" cm="1">
        <f t="array" ref="AD76">_xlfn.IFS(DATA[[#This Row],[Loyalty_Points]]&lt;=1000,"0-1000",AC76&lt;=2000,"1000-2000",AC76&lt;=3000,"2000-3000",AC76&lt;=4000,"3000-4000",AC76&lt;=4999,"4000-5000")</f>
        <v>1000-2000</v>
      </c>
      <c r="AE76" s="1" t="s">
        <v>58</v>
      </c>
      <c r="AF76" s="1" t="s">
        <v>79</v>
      </c>
      <c r="AG76" s="1" t="s">
        <v>40</v>
      </c>
    </row>
    <row r="77" spans="1:33" x14ac:dyDescent="0.3">
      <c r="A77" s="13">
        <v>7751</v>
      </c>
      <c r="B77" s="1" t="s">
        <v>190</v>
      </c>
      <c r="C77" s="2">
        <v>45511</v>
      </c>
      <c r="D77" s="2" t="s">
        <v>109</v>
      </c>
      <c r="E77" s="29" t="str">
        <f>TEXT(DATA[[#This Row],[Join_Date]],"mm-yyyy")</f>
        <v>08-2024</v>
      </c>
      <c r="G77" s="31">
        <f>$F$2-DATA[[#This Row],[Last_Login]]</f>
        <v>38</v>
      </c>
      <c r="H77" s="31" t="str" cm="1">
        <f t="array" ref="H77">_xlfn.IFS(DATA[[#This Row],[Difference_from _assume]]&lt;=10,"0-17",DATA[[#This Row],[Difference_from _assume]]&lt;=34,"17-34",DATA[[#This Row],[Difference_from _assume]]&lt;=51,"34-51",DATA[[#This Row],[Difference_from _assume]]&lt;=119,"51-119",DATA[[#This Row],[Difference_from _assume]]&lt;=354,"119-357")</f>
        <v>34-51</v>
      </c>
      <c r="I77" s="31" t="str" cm="1">
        <f t="array" ref="I77">_xlfn.IFS(DATA[[#This Row],[Difference_from _assume]]&lt;=35,"Active",DATA[[#This Row],[Difference_from _assume]]&lt;=110,"Inactive",DATA[[#This Row],[Difference_from _assume]]&lt;=360,"Dormant")</f>
        <v>Inactive</v>
      </c>
      <c r="J77" s="16">
        <v>11.99</v>
      </c>
      <c r="K77" s="16" t="str" cm="1">
        <f t="array" ref="K77">_xlfn.IFS(DATA[[#This Row],[Monthly_Price]]&lt;=7.99,"Low",J77&lt;=11.99,"Mid",J77&lt;=15.99,"High")</f>
        <v>Mid</v>
      </c>
      <c r="L77" s="1">
        <v>457</v>
      </c>
      <c r="M77" s="1" t="s">
        <v>48</v>
      </c>
      <c r="N77" s="1">
        <v>2</v>
      </c>
      <c r="O77" s="1">
        <v>5</v>
      </c>
      <c r="P77" s="1" t="b">
        <v>1</v>
      </c>
      <c r="Q77" s="1">
        <v>754</v>
      </c>
      <c r="R77" s="10">
        <v>98</v>
      </c>
      <c r="S77" s="10">
        <f>DATA[[#This Row],[Total_Movies_Watched]]+DATA[[#This Row],[Total_Series_Watched]]</f>
        <v>852</v>
      </c>
      <c r="T77" s="1" t="s">
        <v>43</v>
      </c>
      <c r="U77" s="1" t="s">
        <v>28</v>
      </c>
      <c r="V77" s="1" t="s">
        <v>45</v>
      </c>
      <c r="W77" s="1">
        <v>53</v>
      </c>
      <c r="X77" s="1" t="str" cm="1">
        <f t="array" ref="X77">_xlfn.IFS(DATA[[#This Row],[Recommended_Content_Count]]&lt;=25,"0-25",W77&lt;=50,"25-50",W77&lt;=75,"50-75",W77&lt;=100,"75-100")</f>
        <v>50-75</v>
      </c>
      <c r="Y77" s="1">
        <v>3.6</v>
      </c>
      <c r="Z77" s="1" t="b">
        <v>1</v>
      </c>
      <c r="AA77" s="1" t="str" cm="1">
        <f t="array" ref="AA77">_xlfn.IFS(DATA[[#This Row],[Has_Downloaded_Content]]=FALSE,"No",Z77=TRUE,"Yes")</f>
        <v>Yes</v>
      </c>
      <c r="AB77" s="1" t="s">
        <v>30</v>
      </c>
      <c r="AC77" s="7">
        <v>935</v>
      </c>
      <c r="AD77" s="7" t="str" cm="1">
        <f t="array" ref="AD77">_xlfn.IFS(DATA[[#This Row],[Loyalty_Points]]&lt;=1000,"0-1000",AC77&lt;=2000,"1000-2000",AC77&lt;=3000,"2000-3000",AC77&lt;=4000,"3000-4000",AC77&lt;=4999,"4000-5000")</f>
        <v>0-1000</v>
      </c>
      <c r="AE77" s="1" t="s">
        <v>31</v>
      </c>
      <c r="AF77" s="1" t="s">
        <v>79</v>
      </c>
      <c r="AG77" s="1" t="s">
        <v>40</v>
      </c>
    </row>
    <row r="78" spans="1:33" x14ac:dyDescent="0.3">
      <c r="A78" s="13">
        <v>7813</v>
      </c>
      <c r="B78" s="1" t="s">
        <v>191</v>
      </c>
      <c r="C78" s="2" t="s">
        <v>192</v>
      </c>
      <c r="D78" s="2" t="s">
        <v>134</v>
      </c>
      <c r="E78" s="29" t="str">
        <f>TEXT(DATA[[#This Row],[Join_Date]],"mm-yyyy")</f>
        <v>07-2024</v>
      </c>
      <c r="G78" s="31">
        <f>$F$2-DATA[[#This Row],[Last_Login]]</f>
        <v>40</v>
      </c>
      <c r="H78" s="31" t="str" cm="1">
        <f t="array" ref="H78">_xlfn.IFS(DATA[[#This Row],[Difference_from _assume]]&lt;=10,"0-17",DATA[[#This Row],[Difference_from _assume]]&lt;=34,"17-34",DATA[[#This Row],[Difference_from _assume]]&lt;=51,"34-51",DATA[[#This Row],[Difference_from _assume]]&lt;=119,"51-119",DATA[[#This Row],[Difference_from _assume]]&lt;=354,"119-357")</f>
        <v>34-51</v>
      </c>
      <c r="I78" s="31" t="str" cm="1">
        <f t="array" ref="I78">_xlfn.IFS(DATA[[#This Row],[Difference_from _assume]]&lt;=35,"Active",DATA[[#This Row],[Difference_from _assume]]&lt;=110,"Inactive",DATA[[#This Row],[Difference_from _assume]]&lt;=360,"Dormant")</f>
        <v>Inactive</v>
      </c>
      <c r="J78" s="16">
        <v>15.99</v>
      </c>
      <c r="K78" s="16" t="str" cm="1">
        <f t="array" ref="K78">_xlfn.IFS(DATA[[#This Row],[Monthly_Price]]&lt;=7.99,"Low",J78&lt;=11.99,"Mid",J78&lt;=15.99,"High")</f>
        <v>High</v>
      </c>
      <c r="L78" s="1">
        <v>373</v>
      </c>
      <c r="M78" s="1" t="s">
        <v>36</v>
      </c>
      <c r="N78" s="1">
        <v>4</v>
      </c>
      <c r="O78" s="1">
        <v>4</v>
      </c>
      <c r="P78" s="1" t="b">
        <v>1</v>
      </c>
      <c r="Q78" s="1">
        <v>782</v>
      </c>
      <c r="R78" s="10">
        <v>7</v>
      </c>
      <c r="S78" s="10">
        <f>DATA[[#This Row],[Total_Movies_Watched]]+DATA[[#This Row],[Total_Series_Watched]]</f>
        <v>789</v>
      </c>
      <c r="T78" s="1" t="s">
        <v>55</v>
      </c>
      <c r="U78" s="1" t="s">
        <v>75</v>
      </c>
      <c r="V78" s="1" t="s">
        <v>57</v>
      </c>
      <c r="W78" s="1">
        <v>18</v>
      </c>
      <c r="X78" s="1" t="str" cm="1">
        <f t="array" ref="X78">_xlfn.IFS(DATA[[#This Row],[Recommended_Content_Count]]&lt;=25,"0-25",W78&lt;=50,"25-50",W78&lt;=75,"50-75",W78&lt;=100,"75-100")</f>
        <v>0-25</v>
      </c>
      <c r="Y78" s="1">
        <v>3.2</v>
      </c>
      <c r="Z78" s="1" t="b">
        <v>1</v>
      </c>
      <c r="AA78" s="1" t="str" cm="1">
        <f t="array" ref="AA78">_xlfn.IFS(DATA[[#This Row],[Has_Downloaded_Content]]=FALSE,"No",Z78=TRUE,"Yes")</f>
        <v>Yes</v>
      </c>
      <c r="AB78" s="1" t="s">
        <v>30</v>
      </c>
      <c r="AC78" s="7">
        <v>4641</v>
      </c>
      <c r="AD78" s="7" t="str" cm="1">
        <f t="array" ref="AD78">_xlfn.IFS(DATA[[#This Row],[Loyalty_Points]]&lt;=1000,"0-1000",AC78&lt;=2000,"1000-2000",AC78&lt;=3000,"2000-3000",AC78&lt;=4000,"3000-4000",AC78&lt;=4999,"4000-5000")</f>
        <v>4000-5000</v>
      </c>
      <c r="AE78" s="1" t="s">
        <v>58</v>
      </c>
      <c r="AF78" s="1" t="s">
        <v>79</v>
      </c>
      <c r="AG78" s="1" t="s">
        <v>40</v>
      </c>
    </row>
    <row r="79" spans="1:33" x14ac:dyDescent="0.3">
      <c r="A79" s="13">
        <v>9028</v>
      </c>
      <c r="B79" s="1" t="s">
        <v>193</v>
      </c>
      <c r="C79" s="2">
        <v>45089</v>
      </c>
      <c r="D79" s="2" t="s">
        <v>105</v>
      </c>
      <c r="E79" s="29" t="str">
        <f>TEXT(DATA[[#This Row],[Join_Date]],"mm-yyyy")</f>
        <v>06-2023</v>
      </c>
      <c r="G79" s="31">
        <f>$F$2-DATA[[#This Row],[Last_Login]]</f>
        <v>33</v>
      </c>
      <c r="H79" s="31" t="str" cm="1">
        <f t="array" ref="H79">_xlfn.IFS(DATA[[#This Row],[Difference_from _assume]]&lt;=10,"0-17",DATA[[#This Row],[Difference_from _assume]]&lt;=34,"17-34",DATA[[#This Row],[Difference_from _assume]]&lt;=51,"34-51",DATA[[#This Row],[Difference_from _assume]]&lt;=119,"51-119",DATA[[#This Row],[Difference_from _assume]]&lt;=354,"119-357")</f>
        <v>17-34</v>
      </c>
      <c r="I79" s="31" t="str" cm="1">
        <f t="array" ref="I79">_xlfn.IFS(DATA[[#This Row],[Difference_from _assume]]&lt;=35,"Active",DATA[[#This Row],[Difference_from _assume]]&lt;=110,"Inactive",DATA[[#This Row],[Difference_from _assume]]&lt;=360,"Dormant")</f>
        <v>Active</v>
      </c>
      <c r="J79" s="16">
        <v>15.99</v>
      </c>
      <c r="K79" s="16" t="str" cm="1">
        <f t="array" ref="K79">_xlfn.IFS(DATA[[#This Row],[Monthly_Price]]&lt;=7.99,"Low",J79&lt;=11.99,"Mid",J79&lt;=15.99,"High")</f>
        <v>High</v>
      </c>
      <c r="L79" s="1">
        <v>11</v>
      </c>
      <c r="M79" s="1" t="s">
        <v>26</v>
      </c>
      <c r="N79" s="1">
        <v>1</v>
      </c>
      <c r="O79" s="1">
        <v>4</v>
      </c>
      <c r="P79" s="1" t="b">
        <v>0</v>
      </c>
      <c r="Q79" s="1">
        <v>557</v>
      </c>
      <c r="R79" s="10">
        <v>165</v>
      </c>
      <c r="S79" s="10">
        <f>DATA[[#This Row],[Total_Movies_Watched]]+DATA[[#This Row],[Total_Series_Watched]]</f>
        <v>722</v>
      </c>
      <c r="T79" s="1" t="s">
        <v>27</v>
      </c>
      <c r="U79" s="1" t="s">
        <v>28</v>
      </c>
      <c r="V79" s="1" t="s">
        <v>78</v>
      </c>
      <c r="W79" s="1">
        <v>11</v>
      </c>
      <c r="X79" s="1" t="str" cm="1">
        <f t="array" ref="X79">_xlfn.IFS(DATA[[#This Row],[Recommended_Content_Count]]&lt;=25,"0-25",W79&lt;=50,"25-50",W79&lt;=75,"50-75",W79&lt;=100,"75-100")</f>
        <v>0-25</v>
      </c>
      <c r="Y79" s="1">
        <v>4</v>
      </c>
      <c r="Z79" s="1" t="b">
        <v>1</v>
      </c>
      <c r="AA79" s="1" t="str" cm="1">
        <f t="array" ref="AA79">_xlfn.IFS(DATA[[#This Row],[Has_Downloaded_Content]]=FALSE,"No",Z79=TRUE,"Yes")</f>
        <v>Yes</v>
      </c>
      <c r="AB79" s="1" t="s">
        <v>30</v>
      </c>
      <c r="AC79" s="7">
        <v>2941</v>
      </c>
      <c r="AD79" s="7" t="str" cm="1">
        <f t="array" ref="AD79">_xlfn.IFS(DATA[[#This Row],[Loyalty_Points]]&lt;=1000,"0-1000",AC79&lt;=2000,"1000-2000",AC79&lt;=3000,"2000-3000",AC79&lt;=4000,"3000-4000",AC79&lt;=4999,"4000-5000")</f>
        <v>2000-3000</v>
      </c>
      <c r="AE79" s="1" t="s">
        <v>31</v>
      </c>
      <c r="AF79" s="1" t="s">
        <v>39</v>
      </c>
      <c r="AG79" s="1" t="s">
        <v>33</v>
      </c>
    </row>
    <row r="80" spans="1:33" x14ac:dyDescent="0.3">
      <c r="A80" s="13">
        <v>6109</v>
      </c>
      <c r="B80" s="1" t="s">
        <v>194</v>
      </c>
      <c r="C80" s="2" t="s">
        <v>195</v>
      </c>
      <c r="D80" s="2">
        <v>45455</v>
      </c>
      <c r="E80" s="29" t="str">
        <f>TEXT(DATA[[#This Row],[Join_Date]],"mm-yyyy")</f>
        <v>10-2023</v>
      </c>
      <c r="G80" s="31">
        <f>$F$2-DATA[[#This Row],[Last_Login]]</f>
        <v>202</v>
      </c>
      <c r="H80" s="31" t="str" cm="1">
        <f t="array" ref="H80">_xlfn.IFS(DATA[[#This Row],[Difference_from _assume]]&lt;=10,"0-17",DATA[[#This Row],[Difference_from _assume]]&lt;=34,"17-34",DATA[[#This Row],[Difference_from _assume]]&lt;=51,"34-51",DATA[[#This Row],[Difference_from _assume]]&lt;=119,"51-119",DATA[[#This Row],[Difference_from _assume]]&lt;=354,"119-357")</f>
        <v>119-357</v>
      </c>
      <c r="I80" s="31" t="str" cm="1">
        <f t="array" ref="I80">_xlfn.IFS(DATA[[#This Row],[Difference_from _assume]]&lt;=35,"Active",DATA[[#This Row],[Difference_from _assume]]&lt;=110,"Inactive",DATA[[#This Row],[Difference_from _assume]]&lt;=360,"Dormant")</f>
        <v>Dormant</v>
      </c>
      <c r="J80" s="16">
        <v>15.99</v>
      </c>
      <c r="K80" s="16" t="str" cm="1">
        <f t="array" ref="K80">_xlfn.IFS(DATA[[#This Row],[Monthly_Price]]&lt;=7.99,"Low",J80&lt;=11.99,"Mid",J80&lt;=15.99,"High")</f>
        <v>High</v>
      </c>
      <c r="L80" s="1">
        <v>425</v>
      </c>
      <c r="M80" s="1" t="s">
        <v>100</v>
      </c>
      <c r="N80" s="1">
        <v>2</v>
      </c>
      <c r="O80" s="1">
        <v>2</v>
      </c>
      <c r="P80" s="1" t="b">
        <v>1</v>
      </c>
      <c r="Q80" s="1">
        <v>552</v>
      </c>
      <c r="R80" s="10">
        <v>27</v>
      </c>
      <c r="S80" s="10">
        <f>DATA[[#This Row],[Total_Movies_Watched]]+DATA[[#This Row],[Total_Series_Watched]]</f>
        <v>579</v>
      </c>
      <c r="T80" s="1" t="s">
        <v>74</v>
      </c>
      <c r="U80" s="1" t="s">
        <v>75</v>
      </c>
      <c r="V80" s="1" t="s">
        <v>64</v>
      </c>
      <c r="W80" s="1">
        <v>36</v>
      </c>
      <c r="X80" s="1" t="str" cm="1">
        <f t="array" ref="X80">_xlfn.IFS(DATA[[#This Row],[Recommended_Content_Count]]&lt;=25,"0-25",W80&lt;=50,"25-50",W80&lt;=75,"50-75",W80&lt;=100,"75-100")</f>
        <v>25-50</v>
      </c>
      <c r="Y80" s="1">
        <v>4</v>
      </c>
      <c r="Z80" s="1" t="b">
        <v>1</v>
      </c>
      <c r="AA80" s="1" t="str" cm="1">
        <f t="array" ref="AA80">_xlfn.IFS(DATA[[#This Row],[Has_Downloaded_Content]]=FALSE,"No",Z80=TRUE,"Yes")</f>
        <v>Yes</v>
      </c>
      <c r="AB80" s="1" t="s">
        <v>30</v>
      </c>
      <c r="AC80" s="7">
        <v>1325</v>
      </c>
      <c r="AD80" s="7" t="str" cm="1">
        <f t="array" ref="AD80">_xlfn.IFS(DATA[[#This Row],[Loyalty_Points]]&lt;=1000,"0-1000",AC80&lt;=2000,"1000-2000",AC80&lt;=3000,"2000-3000",AC80&lt;=4000,"3000-4000",AC80&lt;=4999,"4000-5000")</f>
        <v>1000-2000</v>
      </c>
      <c r="AE80" s="1" t="s">
        <v>76</v>
      </c>
      <c r="AF80" s="1" t="s">
        <v>59</v>
      </c>
      <c r="AG80" s="1" t="s">
        <v>33</v>
      </c>
    </row>
    <row r="81" spans="1:33" x14ac:dyDescent="0.3">
      <c r="A81" s="13">
        <v>2565</v>
      </c>
      <c r="B81" s="1" t="s">
        <v>196</v>
      </c>
      <c r="C81" s="2" t="s">
        <v>89</v>
      </c>
      <c r="D81" s="2" t="s">
        <v>103</v>
      </c>
      <c r="E81" s="29" t="str">
        <f>TEXT(DATA[[#This Row],[Join_Date]],"mm-yyyy")</f>
        <v>09-2024</v>
      </c>
      <c r="G81" s="31">
        <f>$F$2-DATA[[#This Row],[Last_Login]]</f>
        <v>13</v>
      </c>
      <c r="H81" s="31" t="str" cm="1">
        <f t="array" ref="H81">_xlfn.IFS(DATA[[#This Row],[Difference_from _assume]]&lt;=10,"0-17",DATA[[#This Row],[Difference_from _assume]]&lt;=34,"17-34",DATA[[#This Row],[Difference_from _assume]]&lt;=51,"34-51",DATA[[#This Row],[Difference_from _assume]]&lt;=119,"51-119",DATA[[#This Row],[Difference_from _assume]]&lt;=354,"119-357")</f>
        <v>17-34</v>
      </c>
      <c r="I81" s="31" t="str" cm="1">
        <f t="array" ref="I81">_xlfn.IFS(DATA[[#This Row],[Difference_from _assume]]&lt;=35,"Active",DATA[[#This Row],[Difference_from _assume]]&lt;=110,"Inactive",DATA[[#This Row],[Difference_from _assume]]&lt;=360,"Dormant")</f>
        <v>Active</v>
      </c>
      <c r="J81" s="16">
        <v>7.99</v>
      </c>
      <c r="K81" s="16" t="str" cm="1">
        <f t="array" ref="K81">_xlfn.IFS(DATA[[#This Row],[Monthly_Price]]&lt;=7.99,"Low",J81&lt;=11.99,"Mid",J81&lt;=15.99,"High")</f>
        <v>Low</v>
      </c>
      <c r="L81" s="1">
        <v>231</v>
      </c>
      <c r="M81" s="1" t="s">
        <v>73</v>
      </c>
      <c r="N81" s="1">
        <v>5</v>
      </c>
      <c r="O81" s="1">
        <v>4</v>
      </c>
      <c r="P81" s="1" t="b">
        <v>1</v>
      </c>
      <c r="Q81" s="1">
        <v>356</v>
      </c>
      <c r="R81" s="10">
        <v>81</v>
      </c>
      <c r="S81" s="10">
        <f>DATA[[#This Row],[Total_Movies_Watched]]+DATA[[#This Row],[Total_Series_Watched]]</f>
        <v>437</v>
      </c>
      <c r="T81" s="1" t="s">
        <v>68</v>
      </c>
      <c r="U81" s="1" t="s">
        <v>56</v>
      </c>
      <c r="V81" s="1" t="s">
        <v>78</v>
      </c>
      <c r="W81" s="1">
        <v>73</v>
      </c>
      <c r="X81" s="1" t="str" cm="1">
        <f t="array" ref="X81">_xlfn.IFS(DATA[[#This Row],[Recommended_Content_Count]]&lt;=25,"0-25",W81&lt;=50,"25-50",W81&lt;=75,"50-75",W81&lt;=100,"75-100")</f>
        <v>50-75</v>
      </c>
      <c r="Y81" s="1">
        <v>3.4</v>
      </c>
      <c r="Z81" s="1" t="b">
        <v>0</v>
      </c>
      <c r="AA81" s="1" t="str" cm="1">
        <f t="array" ref="AA81">_xlfn.IFS(DATA[[#This Row],[Has_Downloaded_Content]]=FALSE,"No",Z81=TRUE,"Yes")</f>
        <v>No</v>
      </c>
      <c r="AB81" s="1" t="s">
        <v>30</v>
      </c>
      <c r="AC81" s="7">
        <v>4465</v>
      </c>
      <c r="AD81" s="7" t="str" cm="1">
        <f t="array" ref="AD81">_xlfn.IFS(DATA[[#This Row],[Loyalty_Points]]&lt;=1000,"0-1000",AC81&lt;=2000,"1000-2000",AC81&lt;=3000,"2000-3000",AC81&lt;=4000,"3000-4000",AC81&lt;=4999,"4000-5000")</f>
        <v>4000-5000</v>
      </c>
      <c r="AE81" s="1" t="s">
        <v>76</v>
      </c>
      <c r="AF81" s="1" t="s">
        <v>79</v>
      </c>
      <c r="AG81" s="1" t="s">
        <v>33</v>
      </c>
    </row>
    <row r="82" spans="1:33" x14ac:dyDescent="0.3">
      <c r="A82" s="13">
        <v>7551</v>
      </c>
      <c r="B82" s="1" t="s">
        <v>197</v>
      </c>
      <c r="C82" s="2" t="s">
        <v>198</v>
      </c>
      <c r="D82" s="2">
        <v>45334</v>
      </c>
      <c r="E82" s="29" t="str">
        <f>TEXT(DATA[[#This Row],[Join_Date]],"mm-yyyy")</f>
        <v>12-2023</v>
      </c>
      <c r="G82" s="31">
        <f>$F$2-DATA[[#This Row],[Last_Login]]</f>
        <v>323</v>
      </c>
      <c r="H82" s="31" t="str" cm="1">
        <f t="array" ref="H82">_xlfn.IFS(DATA[[#This Row],[Difference_from _assume]]&lt;=10,"0-17",DATA[[#This Row],[Difference_from _assume]]&lt;=34,"17-34",DATA[[#This Row],[Difference_from _assume]]&lt;=51,"34-51",DATA[[#This Row],[Difference_from _assume]]&lt;=119,"51-119",DATA[[#This Row],[Difference_from _assume]]&lt;=354,"119-357")</f>
        <v>119-357</v>
      </c>
      <c r="I82" s="31" t="str" cm="1">
        <f t="array" ref="I82">_xlfn.IFS(DATA[[#This Row],[Difference_from _assume]]&lt;=35,"Active",DATA[[#This Row],[Difference_from _assume]]&lt;=110,"Inactive",DATA[[#This Row],[Difference_from _assume]]&lt;=360,"Dormant")</f>
        <v>Dormant</v>
      </c>
      <c r="J82" s="16">
        <v>15.99</v>
      </c>
      <c r="K82" s="16" t="str" cm="1">
        <f t="array" ref="K82">_xlfn.IFS(DATA[[#This Row],[Monthly_Price]]&lt;=7.99,"Low",J82&lt;=11.99,"Mid",J82&lt;=15.99,"High")</f>
        <v>High</v>
      </c>
      <c r="L82" s="1">
        <v>483</v>
      </c>
      <c r="M82" s="1" t="s">
        <v>36</v>
      </c>
      <c r="N82" s="1">
        <v>2</v>
      </c>
      <c r="O82" s="1">
        <v>4</v>
      </c>
      <c r="P82" s="1" t="b">
        <v>0</v>
      </c>
      <c r="Q82" s="1">
        <v>161</v>
      </c>
      <c r="R82" s="10">
        <v>110</v>
      </c>
      <c r="S82" s="10">
        <f>DATA[[#This Row],[Total_Movies_Watched]]+DATA[[#This Row],[Total_Series_Watched]]</f>
        <v>271</v>
      </c>
      <c r="T82" s="1" t="s">
        <v>27</v>
      </c>
      <c r="U82" s="1" t="s">
        <v>75</v>
      </c>
      <c r="V82" s="1" t="s">
        <v>78</v>
      </c>
      <c r="W82" s="1">
        <v>71</v>
      </c>
      <c r="X82" s="1" t="str" cm="1">
        <f t="array" ref="X82">_xlfn.IFS(DATA[[#This Row],[Recommended_Content_Count]]&lt;=25,"0-25",W82&lt;=50,"25-50",W82&lt;=75,"50-75",W82&lt;=100,"75-100")</f>
        <v>50-75</v>
      </c>
      <c r="Y82" s="1">
        <v>4.4000000000000004</v>
      </c>
      <c r="Z82" s="1" t="b">
        <v>1</v>
      </c>
      <c r="AA82" s="1" t="str" cm="1">
        <f t="array" ref="AA82">_xlfn.IFS(DATA[[#This Row],[Has_Downloaded_Content]]=FALSE,"No",Z82=TRUE,"Yes")</f>
        <v>Yes</v>
      </c>
      <c r="AB82" s="1" t="s">
        <v>30</v>
      </c>
      <c r="AC82" s="7">
        <v>3517</v>
      </c>
      <c r="AD82" s="7" t="str" cm="1">
        <f t="array" ref="AD82">_xlfn.IFS(DATA[[#This Row],[Loyalty_Points]]&lt;=1000,"0-1000",AC82&lt;=2000,"1000-2000",AC82&lt;=3000,"2000-3000",AC82&lt;=4000,"3000-4000",AC82&lt;=4999,"4000-5000")</f>
        <v>3000-4000</v>
      </c>
      <c r="AE82" s="1" t="s">
        <v>31</v>
      </c>
      <c r="AF82" s="1" t="s">
        <v>39</v>
      </c>
      <c r="AG82" s="1" t="s">
        <v>40</v>
      </c>
    </row>
    <row r="83" spans="1:33" x14ac:dyDescent="0.3">
      <c r="A83" s="13">
        <v>6398</v>
      </c>
      <c r="B83" s="1" t="s">
        <v>199</v>
      </c>
      <c r="C83" s="2" t="s">
        <v>200</v>
      </c>
      <c r="D83" s="2">
        <v>45485</v>
      </c>
      <c r="E83" s="29" t="str">
        <f>TEXT(DATA[[#This Row],[Join_Date]],"mm-yyyy")</f>
        <v>08-2023</v>
      </c>
      <c r="G83" s="31">
        <f>$F$2-DATA[[#This Row],[Last_Login]]</f>
        <v>172</v>
      </c>
      <c r="H83" s="31" t="str" cm="1">
        <f t="array" ref="H83">_xlfn.IFS(DATA[[#This Row],[Difference_from _assume]]&lt;=10,"0-17",DATA[[#This Row],[Difference_from _assume]]&lt;=34,"17-34",DATA[[#This Row],[Difference_from _assume]]&lt;=51,"34-51",DATA[[#This Row],[Difference_from _assume]]&lt;=119,"51-119",DATA[[#This Row],[Difference_from _assume]]&lt;=354,"119-357")</f>
        <v>119-357</v>
      </c>
      <c r="I83" s="31" t="str" cm="1">
        <f t="array" ref="I83">_xlfn.IFS(DATA[[#This Row],[Difference_from _assume]]&lt;=35,"Active",DATA[[#This Row],[Difference_from _assume]]&lt;=110,"Inactive",DATA[[#This Row],[Difference_from _assume]]&lt;=360,"Dormant")</f>
        <v>Dormant</v>
      </c>
      <c r="J83" s="16">
        <v>7.99</v>
      </c>
      <c r="K83" s="16" t="str" cm="1">
        <f t="array" ref="K83">_xlfn.IFS(DATA[[#This Row],[Monthly_Price]]&lt;=7.99,"Low",J83&lt;=11.99,"Mid",J83&lt;=15.99,"High")</f>
        <v>Low</v>
      </c>
      <c r="L83" s="1">
        <v>55</v>
      </c>
      <c r="M83" s="1" t="s">
        <v>100</v>
      </c>
      <c r="N83" s="1">
        <v>3</v>
      </c>
      <c r="O83" s="1">
        <v>2</v>
      </c>
      <c r="P83" s="1" t="b">
        <v>1</v>
      </c>
      <c r="Q83" s="1">
        <v>17</v>
      </c>
      <c r="R83" s="10">
        <v>40</v>
      </c>
      <c r="S83" s="10">
        <f>DATA[[#This Row],[Total_Movies_Watched]]+DATA[[#This Row],[Total_Series_Watched]]</f>
        <v>57</v>
      </c>
      <c r="T83" s="1" t="s">
        <v>49</v>
      </c>
      <c r="U83" s="1" t="s">
        <v>28</v>
      </c>
      <c r="V83" s="1" t="s">
        <v>45</v>
      </c>
      <c r="W83" s="1">
        <v>48</v>
      </c>
      <c r="X83" s="1" t="str" cm="1">
        <f t="array" ref="X83">_xlfn.IFS(DATA[[#This Row],[Recommended_Content_Count]]&lt;=25,"0-25",W83&lt;=50,"25-50",W83&lt;=75,"50-75",W83&lt;=100,"75-100")</f>
        <v>25-50</v>
      </c>
      <c r="Y83" s="1">
        <v>3.7</v>
      </c>
      <c r="Z83" s="1" t="b">
        <v>0</v>
      </c>
      <c r="AA83" s="1" t="str" cm="1">
        <f t="array" ref="AA83">_xlfn.IFS(DATA[[#This Row],[Has_Downloaded_Content]]=FALSE,"No",Z83=TRUE,"Yes")</f>
        <v>No</v>
      </c>
      <c r="AB83" s="1" t="s">
        <v>30</v>
      </c>
      <c r="AC83" s="7">
        <v>1672</v>
      </c>
      <c r="AD83" s="7" t="str" cm="1">
        <f t="array" ref="AD83">_xlfn.IFS(DATA[[#This Row],[Loyalty_Points]]&lt;=1000,"0-1000",AC83&lt;=2000,"1000-2000",AC83&lt;=3000,"2000-3000",AC83&lt;=4000,"3000-4000",AC83&lt;=4999,"4000-5000")</f>
        <v>1000-2000</v>
      </c>
      <c r="AE83" s="1" t="s">
        <v>58</v>
      </c>
      <c r="AF83" s="1" t="s">
        <v>69</v>
      </c>
      <c r="AG83" s="1" t="s">
        <v>33</v>
      </c>
    </row>
    <row r="84" spans="1:33" x14ac:dyDescent="0.3">
      <c r="A84" s="13">
        <v>4982</v>
      </c>
      <c r="B84" s="1" t="s">
        <v>201</v>
      </c>
      <c r="C84" s="2" t="s">
        <v>111</v>
      </c>
      <c r="D84" s="2">
        <v>45638</v>
      </c>
      <c r="E84" s="29" t="str">
        <f>TEXT(DATA[[#This Row],[Join_Date]],"mm-yyyy")</f>
        <v>11-2023</v>
      </c>
      <c r="G84" s="31">
        <f>$F$2-DATA[[#This Row],[Last_Login]]</f>
        <v>19</v>
      </c>
      <c r="H84" s="31" t="str" cm="1">
        <f t="array" ref="H84">_xlfn.IFS(DATA[[#This Row],[Difference_from _assume]]&lt;=10,"0-17",DATA[[#This Row],[Difference_from _assume]]&lt;=34,"17-34",DATA[[#This Row],[Difference_from _assume]]&lt;=51,"34-51",DATA[[#This Row],[Difference_from _assume]]&lt;=119,"51-119",DATA[[#This Row],[Difference_from _assume]]&lt;=354,"119-357")</f>
        <v>17-34</v>
      </c>
      <c r="I84" s="31" t="str" cm="1">
        <f t="array" ref="I84">_xlfn.IFS(DATA[[#This Row],[Difference_from _assume]]&lt;=35,"Active",DATA[[#This Row],[Difference_from _assume]]&lt;=110,"Inactive",DATA[[#This Row],[Difference_from _assume]]&lt;=360,"Dormant")</f>
        <v>Active</v>
      </c>
      <c r="J84" s="16">
        <v>11.99</v>
      </c>
      <c r="K84" s="16" t="str" cm="1">
        <f t="array" ref="K84">_xlfn.IFS(DATA[[#This Row],[Monthly_Price]]&lt;=7.99,"Low",J84&lt;=11.99,"Mid",J84&lt;=15.99,"High")</f>
        <v>Mid</v>
      </c>
      <c r="L84" s="1">
        <v>375</v>
      </c>
      <c r="M84" s="1" t="s">
        <v>36</v>
      </c>
      <c r="N84" s="1">
        <v>4</v>
      </c>
      <c r="O84" s="1">
        <v>3</v>
      </c>
      <c r="P84" s="1" t="b">
        <v>0</v>
      </c>
      <c r="Q84" s="1">
        <v>366</v>
      </c>
      <c r="R84" s="10">
        <v>13</v>
      </c>
      <c r="S84" s="10">
        <f>DATA[[#This Row],[Total_Movies_Watched]]+DATA[[#This Row],[Total_Series_Watched]]</f>
        <v>379</v>
      </c>
      <c r="T84" s="1" t="s">
        <v>43</v>
      </c>
      <c r="U84" s="1" t="s">
        <v>28</v>
      </c>
      <c r="V84" s="1" t="s">
        <v>29</v>
      </c>
      <c r="W84" s="1">
        <v>73</v>
      </c>
      <c r="X84" s="1" t="str" cm="1">
        <f t="array" ref="X84">_xlfn.IFS(DATA[[#This Row],[Recommended_Content_Count]]&lt;=25,"0-25",W84&lt;=50,"25-50",W84&lt;=75,"50-75",W84&lt;=100,"75-100")</f>
        <v>50-75</v>
      </c>
      <c r="Y84" s="1">
        <v>4.8</v>
      </c>
      <c r="Z84" s="1" t="b">
        <v>1</v>
      </c>
      <c r="AA84" s="1" t="str" cm="1">
        <f t="array" ref="AA84">_xlfn.IFS(DATA[[#This Row],[Has_Downloaded_Content]]=FALSE,"No",Z84=TRUE,"Yes")</f>
        <v>Yes</v>
      </c>
      <c r="AB84" s="1" t="s">
        <v>30</v>
      </c>
      <c r="AC84" s="7">
        <v>2164</v>
      </c>
      <c r="AD84" s="7" t="str" cm="1">
        <f t="array" ref="AD84">_xlfn.IFS(DATA[[#This Row],[Loyalty_Points]]&lt;=1000,"0-1000",AC84&lt;=2000,"1000-2000",AC84&lt;=3000,"2000-3000",AC84&lt;=4000,"3000-4000",AC84&lt;=4999,"4000-5000")</f>
        <v>2000-3000</v>
      </c>
      <c r="AE84" s="1" t="s">
        <v>76</v>
      </c>
      <c r="AF84" s="1" t="s">
        <v>39</v>
      </c>
      <c r="AG84" s="1" t="s">
        <v>93</v>
      </c>
    </row>
    <row r="85" spans="1:33" x14ac:dyDescent="0.3">
      <c r="A85" s="13">
        <v>8108</v>
      </c>
      <c r="B85" s="1" t="s">
        <v>202</v>
      </c>
      <c r="C85" s="2" t="s">
        <v>203</v>
      </c>
      <c r="D85" s="2" t="s">
        <v>90</v>
      </c>
      <c r="E85" s="29" t="str">
        <f>TEXT(DATA[[#This Row],[Join_Date]],"mm-yyyy")</f>
        <v>10-2024</v>
      </c>
      <c r="G85" s="31">
        <f>$F$2-DATA[[#This Row],[Last_Login]]</f>
        <v>31</v>
      </c>
      <c r="H85" s="31" t="str" cm="1">
        <f t="array" ref="H85">_xlfn.IFS(DATA[[#This Row],[Difference_from _assume]]&lt;=10,"0-17",DATA[[#This Row],[Difference_from _assume]]&lt;=34,"17-34",DATA[[#This Row],[Difference_from _assume]]&lt;=51,"34-51",DATA[[#This Row],[Difference_from _assume]]&lt;=119,"51-119",DATA[[#This Row],[Difference_from _assume]]&lt;=354,"119-357")</f>
        <v>17-34</v>
      </c>
      <c r="I85" s="31" t="str" cm="1">
        <f t="array" ref="I85">_xlfn.IFS(DATA[[#This Row],[Difference_from _assume]]&lt;=35,"Active",DATA[[#This Row],[Difference_from _assume]]&lt;=110,"Inactive",DATA[[#This Row],[Difference_from _assume]]&lt;=360,"Dormant")</f>
        <v>Active</v>
      </c>
      <c r="J85" s="16">
        <v>11.99</v>
      </c>
      <c r="K85" s="16" t="str" cm="1">
        <f t="array" ref="K85">_xlfn.IFS(DATA[[#This Row],[Monthly_Price]]&lt;=7.99,"Low",J85&lt;=11.99,"Mid",J85&lt;=15.99,"High")</f>
        <v>Mid</v>
      </c>
      <c r="L85" s="1">
        <v>336</v>
      </c>
      <c r="M85" s="1" t="s">
        <v>73</v>
      </c>
      <c r="N85" s="1">
        <v>1</v>
      </c>
      <c r="O85" s="1">
        <v>2</v>
      </c>
      <c r="P85" s="1" t="b">
        <v>0</v>
      </c>
      <c r="Q85" s="1">
        <v>758</v>
      </c>
      <c r="R85" s="10">
        <v>32</v>
      </c>
      <c r="S85" s="10">
        <f>DATA[[#This Row],[Total_Movies_Watched]]+DATA[[#This Row],[Total_Series_Watched]]</f>
        <v>790</v>
      </c>
      <c r="T85" s="1" t="s">
        <v>43</v>
      </c>
      <c r="U85" s="1" t="s">
        <v>75</v>
      </c>
      <c r="V85" s="1" t="s">
        <v>37</v>
      </c>
      <c r="W85" s="1">
        <v>64</v>
      </c>
      <c r="X85" s="1" t="str" cm="1">
        <f t="array" ref="X85">_xlfn.IFS(DATA[[#This Row],[Recommended_Content_Count]]&lt;=25,"0-25",W85&lt;=50,"25-50",W85&lt;=75,"50-75",W85&lt;=100,"75-100")</f>
        <v>50-75</v>
      </c>
      <c r="Y85" s="1">
        <v>5</v>
      </c>
      <c r="Z85" s="1" t="b">
        <v>0</v>
      </c>
      <c r="AA85" s="1" t="str" cm="1">
        <f t="array" ref="AA85">_xlfn.IFS(DATA[[#This Row],[Has_Downloaded_Content]]=FALSE,"No",Z85=TRUE,"Yes")</f>
        <v>No</v>
      </c>
      <c r="AB85" s="1" t="s">
        <v>30</v>
      </c>
      <c r="AC85" s="7">
        <v>3663</v>
      </c>
      <c r="AD85" s="7" t="str" cm="1">
        <f t="array" ref="AD85">_xlfn.IFS(DATA[[#This Row],[Loyalty_Points]]&lt;=1000,"0-1000",AC85&lt;=2000,"1000-2000",AC85&lt;=3000,"2000-3000",AC85&lt;=4000,"3000-4000",AC85&lt;=4999,"4000-5000")</f>
        <v>3000-4000</v>
      </c>
      <c r="AE85" s="1" t="s">
        <v>31</v>
      </c>
      <c r="AF85" s="1" t="s">
        <v>59</v>
      </c>
      <c r="AG85" s="1" t="s">
        <v>40</v>
      </c>
    </row>
    <row r="86" spans="1:33" x14ac:dyDescent="0.3">
      <c r="A86" s="13">
        <v>6779</v>
      </c>
      <c r="B86" s="1" t="s">
        <v>204</v>
      </c>
      <c r="C86" s="2" t="s">
        <v>205</v>
      </c>
      <c r="D86" s="2">
        <v>45363</v>
      </c>
      <c r="E86" s="29" t="str">
        <f>TEXT(DATA[[#This Row],[Join_Date]],"mm-yyyy")</f>
        <v>07-2024</v>
      </c>
      <c r="G86" s="31">
        <f>$F$2-DATA[[#This Row],[Last_Login]]</f>
        <v>294</v>
      </c>
      <c r="H86" s="31" t="str" cm="1">
        <f t="array" ref="H86">_xlfn.IFS(DATA[[#This Row],[Difference_from _assume]]&lt;=10,"0-17",DATA[[#This Row],[Difference_from _assume]]&lt;=34,"17-34",DATA[[#This Row],[Difference_from _assume]]&lt;=51,"34-51",DATA[[#This Row],[Difference_from _assume]]&lt;=119,"51-119",DATA[[#This Row],[Difference_from _assume]]&lt;=354,"119-357")</f>
        <v>119-357</v>
      </c>
      <c r="I86" s="31" t="str" cm="1">
        <f t="array" ref="I86">_xlfn.IFS(DATA[[#This Row],[Difference_from _assume]]&lt;=35,"Active",DATA[[#This Row],[Difference_from _assume]]&lt;=110,"Inactive",DATA[[#This Row],[Difference_from _assume]]&lt;=360,"Dormant")</f>
        <v>Dormant</v>
      </c>
      <c r="J86" s="16">
        <v>7.99</v>
      </c>
      <c r="K86" s="16" t="str" cm="1">
        <f t="array" ref="K86">_xlfn.IFS(DATA[[#This Row],[Monthly_Price]]&lt;=7.99,"Low",J86&lt;=11.99,"Mid",J86&lt;=15.99,"High")</f>
        <v>Low</v>
      </c>
      <c r="L86" s="1">
        <v>196</v>
      </c>
      <c r="M86" s="1" t="s">
        <v>100</v>
      </c>
      <c r="N86" s="1">
        <v>1</v>
      </c>
      <c r="O86" s="1">
        <v>6</v>
      </c>
      <c r="P86" s="1" t="b">
        <v>1</v>
      </c>
      <c r="Q86" s="1">
        <v>936</v>
      </c>
      <c r="R86" s="10">
        <v>152</v>
      </c>
      <c r="S86" s="10">
        <f>DATA[[#This Row],[Total_Movies_Watched]]+DATA[[#This Row],[Total_Series_Watched]]</f>
        <v>1088</v>
      </c>
      <c r="T86" s="1" t="s">
        <v>68</v>
      </c>
      <c r="U86" s="1" t="s">
        <v>28</v>
      </c>
      <c r="V86" s="1" t="s">
        <v>45</v>
      </c>
      <c r="W86" s="1">
        <v>3</v>
      </c>
      <c r="X86" s="1" t="str" cm="1">
        <f t="array" ref="X86">_xlfn.IFS(DATA[[#This Row],[Recommended_Content_Count]]&lt;=25,"0-25",W86&lt;=50,"25-50",W86&lt;=75,"50-75",W86&lt;=100,"75-100")</f>
        <v>0-25</v>
      </c>
      <c r="Y86" s="1">
        <v>3.1</v>
      </c>
      <c r="Z86" s="1" t="b">
        <v>1</v>
      </c>
      <c r="AA86" s="1" t="str" cm="1">
        <f t="array" ref="AA86">_xlfn.IFS(DATA[[#This Row],[Has_Downloaded_Content]]=FALSE,"No",Z86=TRUE,"Yes")</f>
        <v>Yes</v>
      </c>
      <c r="AB86" s="1" t="s">
        <v>30</v>
      </c>
      <c r="AC86" s="7">
        <v>2845</v>
      </c>
      <c r="AD86" s="7" t="str" cm="1">
        <f t="array" ref="AD86">_xlfn.IFS(DATA[[#This Row],[Loyalty_Points]]&lt;=1000,"0-1000",AC86&lt;=2000,"1000-2000",AC86&lt;=3000,"2000-3000",AC86&lt;=4000,"3000-4000",AC86&lt;=4999,"4000-5000")</f>
        <v>2000-3000</v>
      </c>
      <c r="AE86" s="1" t="s">
        <v>31</v>
      </c>
      <c r="AF86" s="1" t="s">
        <v>69</v>
      </c>
      <c r="AG86" s="1" t="s">
        <v>93</v>
      </c>
    </row>
    <row r="87" spans="1:33" x14ac:dyDescent="0.3">
      <c r="A87" s="13">
        <v>1169</v>
      </c>
      <c r="B87" s="1" t="s">
        <v>157</v>
      </c>
      <c r="C87" s="2" t="s">
        <v>206</v>
      </c>
      <c r="D87" s="2">
        <v>45363</v>
      </c>
      <c r="E87" s="29" t="str">
        <f>TEXT(DATA[[#This Row],[Join_Date]],"mm-yyyy")</f>
        <v>08-2024</v>
      </c>
      <c r="G87" s="31">
        <f>$F$2-DATA[[#This Row],[Last_Login]]</f>
        <v>294</v>
      </c>
      <c r="H87" s="31" t="str" cm="1">
        <f t="array" ref="H87">_xlfn.IFS(DATA[[#This Row],[Difference_from _assume]]&lt;=10,"0-17",DATA[[#This Row],[Difference_from _assume]]&lt;=34,"17-34",DATA[[#This Row],[Difference_from _assume]]&lt;=51,"34-51",DATA[[#This Row],[Difference_from _assume]]&lt;=119,"51-119",DATA[[#This Row],[Difference_from _assume]]&lt;=354,"119-357")</f>
        <v>119-357</v>
      </c>
      <c r="I87" s="31" t="str" cm="1">
        <f t="array" ref="I87">_xlfn.IFS(DATA[[#This Row],[Difference_from _assume]]&lt;=35,"Active",DATA[[#This Row],[Difference_from _assume]]&lt;=110,"Inactive",DATA[[#This Row],[Difference_from _assume]]&lt;=360,"Dormant")</f>
        <v>Dormant</v>
      </c>
      <c r="J87" s="16">
        <v>11.99</v>
      </c>
      <c r="K87" s="16" t="str" cm="1">
        <f t="array" ref="K87">_xlfn.IFS(DATA[[#This Row],[Monthly_Price]]&lt;=7.99,"Low",J87&lt;=11.99,"Mid",J87&lt;=15.99,"High")</f>
        <v>Mid</v>
      </c>
      <c r="L87" s="1">
        <v>285</v>
      </c>
      <c r="M87" s="1" t="s">
        <v>36</v>
      </c>
      <c r="N87" s="1">
        <v>3</v>
      </c>
      <c r="O87" s="1">
        <v>1</v>
      </c>
      <c r="P87" s="1" t="b">
        <v>0</v>
      </c>
      <c r="Q87" s="1">
        <v>13</v>
      </c>
      <c r="R87" s="10">
        <v>103</v>
      </c>
      <c r="S87" s="10">
        <f>DATA[[#This Row],[Total_Movies_Watched]]+DATA[[#This Row],[Total_Series_Watched]]</f>
        <v>116</v>
      </c>
      <c r="T87" s="1" t="s">
        <v>68</v>
      </c>
      <c r="U87" s="1" t="s">
        <v>56</v>
      </c>
      <c r="V87" s="1" t="s">
        <v>57</v>
      </c>
      <c r="W87" s="1">
        <v>11</v>
      </c>
      <c r="X87" s="1" t="str" cm="1">
        <f t="array" ref="X87">_xlfn.IFS(DATA[[#This Row],[Recommended_Content_Count]]&lt;=25,"0-25",W87&lt;=50,"25-50",W87&lt;=75,"50-75",W87&lt;=100,"75-100")</f>
        <v>0-25</v>
      </c>
      <c r="Y87" s="1">
        <v>3.7</v>
      </c>
      <c r="Z87" s="1" t="b">
        <v>0</v>
      </c>
      <c r="AA87" s="1" t="str" cm="1">
        <f t="array" ref="AA87">_xlfn.IFS(DATA[[#This Row],[Has_Downloaded_Content]]=FALSE,"No",Z87=TRUE,"Yes")</f>
        <v>No</v>
      </c>
      <c r="AB87" s="1" t="s">
        <v>30</v>
      </c>
      <c r="AC87" s="7">
        <v>2390</v>
      </c>
      <c r="AD87" s="7" t="str" cm="1">
        <f t="array" ref="AD87">_xlfn.IFS(DATA[[#This Row],[Loyalty_Points]]&lt;=1000,"0-1000",AC87&lt;=2000,"1000-2000",AC87&lt;=3000,"2000-3000",AC87&lt;=4000,"3000-4000",AC87&lt;=4999,"4000-5000")</f>
        <v>2000-3000</v>
      </c>
      <c r="AE87" s="1" t="s">
        <v>65</v>
      </c>
      <c r="AF87" s="1" t="s">
        <v>59</v>
      </c>
      <c r="AG87" s="1" t="s">
        <v>60</v>
      </c>
    </row>
    <row r="88" spans="1:33" x14ac:dyDescent="0.3">
      <c r="A88" s="13">
        <v>5067</v>
      </c>
      <c r="B88" s="1" t="s">
        <v>207</v>
      </c>
      <c r="C88" s="2" t="s">
        <v>208</v>
      </c>
      <c r="D88" s="2" t="s">
        <v>99</v>
      </c>
      <c r="E88" s="29" t="str">
        <f>TEXT(DATA[[#This Row],[Join_Date]],"mm-yyyy")</f>
        <v>08-2024</v>
      </c>
      <c r="G88" s="31">
        <f>$F$2-DATA[[#This Row],[Last_Login]]</f>
        <v>34</v>
      </c>
      <c r="H88" s="31" t="str" cm="1">
        <f t="array" ref="H88">_xlfn.IFS(DATA[[#This Row],[Difference_from _assume]]&lt;=10,"0-17",DATA[[#This Row],[Difference_from _assume]]&lt;=34,"17-34",DATA[[#This Row],[Difference_from _assume]]&lt;=51,"34-51",DATA[[#This Row],[Difference_from _assume]]&lt;=119,"51-119",DATA[[#This Row],[Difference_from _assume]]&lt;=354,"119-357")</f>
        <v>17-34</v>
      </c>
      <c r="I88" s="31" t="str" cm="1">
        <f t="array" ref="I88">_xlfn.IFS(DATA[[#This Row],[Difference_from _assume]]&lt;=35,"Active",DATA[[#This Row],[Difference_from _assume]]&lt;=110,"Inactive",DATA[[#This Row],[Difference_from _assume]]&lt;=360,"Dormant")</f>
        <v>Active</v>
      </c>
      <c r="J88" s="16">
        <v>7.99</v>
      </c>
      <c r="K88" s="16" t="str" cm="1">
        <f t="array" ref="K88">_xlfn.IFS(DATA[[#This Row],[Monthly_Price]]&lt;=7.99,"Low",J88&lt;=11.99,"Mid",J88&lt;=15.99,"High")</f>
        <v>Low</v>
      </c>
      <c r="L88" s="1">
        <v>155</v>
      </c>
      <c r="M88" s="1" t="s">
        <v>51</v>
      </c>
      <c r="N88" s="1">
        <v>5</v>
      </c>
      <c r="O88" s="1">
        <v>1</v>
      </c>
      <c r="P88" s="1" t="b">
        <v>1</v>
      </c>
      <c r="Q88" s="1">
        <v>305</v>
      </c>
      <c r="R88" s="10">
        <v>77</v>
      </c>
      <c r="S88" s="10">
        <f>DATA[[#This Row],[Total_Movies_Watched]]+DATA[[#This Row],[Total_Series_Watched]]</f>
        <v>382</v>
      </c>
      <c r="T88" s="1" t="s">
        <v>27</v>
      </c>
      <c r="U88" s="1" t="s">
        <v>75</v>
      </c>
      <c r="V88" s="1" t="s">
        <v>78</v>
      </c>
      <c r="W88" s="1">
        <v>66</v>
      </c>
      <c r="X88" s="1" t="str" cm="1">
        <f t="array" ref="X88">_xlfn.IFS(DATA[[#This Row],[Recommended_Content_Count]]&lt;=25,"0-25",W88&lt;=50,"25-50",W88&lt;=75,"50-75",W88&lt;=100,"75-100")</f>
        <v>50-75</v>
      </c>
      <c r="Y88" s="1">
        <v>3.4</v>
      </c>
      <c r="Z88" s="1" t="b">
        <v>0</v>
      </c>
      <c r="AA88" s="1" t="str" cm="1">
        <f t="array" ref="AA88">_xlfn.IFS(DATA[[#This Row],[Has_Downloaded_Content]]=FALSE,"No",Z88=TRUE,"Yes")</f>
        <v>No</v>
      </c>
      <c r="AB88" s="1" t="s">
        <v>30</v>
      </c>
      <c r="AC88" s="7">
        <v>234</v>
      </c>
      <c r="AD88" s="7" t="str" cm="1">
        <f t="array" ref="AD88">_xlfn.IFS(DATA[[#This Row],[Loyalty_Points]]&lt;=1000,"0-1000",AC88&lt;=2000,"1000-2000",AC88&lt;=3000,"2000-3000",AC88&lt;=4000,"3000-4000",AC88&lt;=4999,"4000-5000")</f>
        <v>0-1000</v>
      </c>
      <c r="AE88" s="1" t="s">
        <v>31</v>
      </c>
      <c r="AF88" s="1" t="s">
        <v>79</v>
      </c>
      <c r="AG88" s="1" t="s">
        <v>93</v>
      </c>
    </row>
    <row r="89" spans="1:33" x14ac:dyDescent="0.3">
      <c r="A89" s="13">
        <v>5299</v>
      </c>
      <c r="B89" s="1" t="s">
        <v>209</v>
      </c>
      <c r="C89" s="2" t="s">
        <v>210</v>
      </c>
      <c r="D89" s="2">
        <v>45334</v>
      </c>
      <c r="E89" s="29" t="str">
        <f>TEXT(DATA[[#This Row],[Join_Date]],"mm-yyyy")</f>
        <v>04-2023</v>
      </c>
      <c r="G89" s="31">
        <f>$F$2-DATA[[#This Row],[Last_Login]]</f>
        <v>323</v>
      </c>
      <c r="H89" s="31" t="str" cm="1">
        <f t="array" ref="H89">_xlfn.IFS(DATA[[#This Row],[Difference_from _assume]]&lt;=10,"0-17",DATA[[#This Row],[Difference_from _assume]]&lt;=34,"17-34",DATA[[#This Row],[Difference_from _assume]]&lt;=51,"34-51",DATA[[#This Row],[Difference_from _assume]]&lt;=119,"51-119",DATA[[#This Row],[Difference_from _assume]]&lt;=354,"119-357")</f>
        <v>119-357</v>
      </c>
      <c r="I89" s="31" t="str" cm="1">
        <f t="array" ref="I89">_xlfn.IFS(DATA[[#This Row],[Difference_from _assume]]&lt;=35,"Active",DATA[[#This Row],[Difference_from _assume]]&lt;=110,"Inactive",DATA[[#This Row],[Difference_from _assume]]&lt;=360,"Dormant")</f>
        <v>Dormant</v>
      </c>
      <c r="J89" s="16">
        <v>7.99</v>
      </c>
      <c r="K89" s="16" t="str" cm="1">
        <f t="array" ref="K89">_xlfn.IFS(DATA[[#This Row],[Monthly_Price]]&lt;=7.99,"Low",J89&lt;=11.99,"Mid",J89&lt;=15.99,"High")</f>
        <v>Low</v>
      </c>
      <c r="L89" s="1">
        <v>275</v>
      </c>
      <c r="M89" s="1" t="s">
        <v>73</v>
      </c>
      <c r="N89" s="1">
        <v>2</v>
      </c>
      <c r="O89" s="1">
        <v>2</v>
      </c>
      <c r="P89" s="1" t="b">
        <v>1</v>
      </c>
      <c r="Q89" s="1">
        <v>755</v>
      </c>
      <c r="R89" s="10">
        <v>166</v>
      </c>
      <c r="S89" s="10">
        <f>DATA[[#This Row],[Total_Movies_Watched]]+DATA[[#This Row],[Total_Series_Watched]]</f>
        <v>921</v>
      </c>
      <c r="T89" s="1" t="s">
        <v>74</v>
      </c>
      <c r="U89" s="1" t="s">
        <v>44</v>
      </c>
      <c r="V89" s="1" t="s">
        <v>45</v>
      </c>
      <c r="W89" s="1">
        <v>45</v>
      </c>
      <c r="X89" s="1" t="str" cm="1">
        <f t="array" ref="X89">_xlfn.IFS(DATA[[#This Row],[Recommended_Content_Count]]&lt;=25,"0-25",W89&lt;=50,"25-50",W89&lt;=75,"50-75",W89&lt;=100,"75-100")</f>
        <v>25-50</v>
      </c>
      <c r="Y89" s="1">
        <v>3.9</v>
      </c>
      <c r="Z89" s="1" t="b">
        <v>0</v>
      </c>
      <c r="AA89" s="1" t="str" cm="1">
        <f t="array" ref="AA89">_xlfn.IFS(DATA[[#This Row],[Has_Downloaded_Content]]=FALSE,"No",Z89=TRUE,"Yes")</f>
        <v>No</v>
      </c>
      <c r="AB89" s="1" t="s">
        <v>30</v>
      </c>
      <c r="AC89" s="7">
        <v>3975</v>
      </c>
      <c r="AD89" s="7" t="str" cm="1">
        <f t="array" ref="AD89">_xlfn.IFS(DATA[[#This Row],[Loyalty_Points]]&lt;=1000,"0-1000",AC89&lt;=2000,"1000-2000",AC89&lt;=3000,"2000-3000",AC89&lt;=4000,"3000-4000",AC89&lt;=4999,"4000-5000")</f>
        <v>3000-4000</v>
      </c>
      <c r="AE89" s="1" t="s">
        <v>76</v>
      </c>
      <c r="AF89" s="1" t="s">
        <v>32</v>
      </c>
      <c r="AG89" s="1" t="s">
        <v>60</v>
      </c>
    </row>
    <row r="90" spans="1:33" x14ac:dyDescent="0.3">
      <c r="A90" s="13">
        <v>3978</v>
      </c>
      <c r="B90" s="1" t="s">
        <v>143</v>
      </c>
      <c r="C90" s="2" t="s">
        <v>115</v>
      </c>
      <c r="D90" s="2" t="s">
        <v>105</v>
      </c>
      <c r="E90" s="29" t="str">
        <f>TEXT(DATA[[#This Row],[Join_Date]],"mm-yyyy")</f>
        <v>05-2024</v>
      </c>
      <c r="G90" s="31">
        <f>$F$2-DATA[[#This Row],[Last_Login]]</f>
        <v>33</v>
      </c>
      <c r="H90" s="31" t="str" cm="1">
        <f t="array" ref="H90">_xlfn.IFS(DATA[[#This Row],[Difference_from _assume]]&lt;=10,"0-17",DATA[[#This Row],[Difference_from _assume]]&lt;=34,"17-34",DATA[[#This Row],[Difference_from _assume]]&lt;=51,"34-51",DATA[[#This Row],[Difference_from _assume]]&lt;=119,"51-119",DATA[[#This Row],[Difference_from _assume]]&lt;=354,"119-357")</f>
        <v>17-34</v>
      </c>
      <c r="I90" s="31" t="str" cm="1">
        <f t="array" ref="I90">_xlfn.IFS(DATA[[#This Row],[Difference_from _assume]]&lt;=35,"Active",DATA[[#This Row],[Difference_from _assume]]&lt;=110,"Inactive",DATA[[#This Row],[Difference_from _assume]]&lt;=360,"Dormant")</f>
        <v>Active</v>
      </c>
      <c r="J90" s="16">
        <v>7.99</v>
      </c>
      <c r="K90" s="16" t="str" cm="1">
        <f t="array" ref="K90">_xlfn.IFS(DATA[[#This Row],[Monthly_Price]]&lt;=7.99,"Low",J90&lt;=11.99,"Mid",J90&lt;=15.99,"High")</f>
        <v>Low</v>
      </c>
      <c r="L90" s="1">
        <v>341</v>
      </c>
      <c r="M90" s="1" t="s">
        <v>36</v>
      </c>
      <c r="N90" s="1">
        <v>3</v>
      </c>
      <c r="O90" s="1">
        <v>4</v>
      </c>
      <c r="P90" s="1" t="b">
        <v>0</v>
      </c>
      <c r="Q90" s="1">
        <v>27</v>
      </c>
      <c r="R90" s="10">
        <v>82</v>
      </c>
      <c r="S90" s="10">
        <f>DATA[[#This Row],[Total_Movies_Watched]]+DATA[[#This Row],[Total_Series_Watched]]</f>
        <v>109</v>
      </c>
      <c r="T90" s="1" t="s">
        <v>27</v>
      </c>
      <c r="U90" s="1" t="s">
        <v>44</v>
      </c>
      <c r="V90" s="1" t="s">
        <v>37</v>
      </c>
      <c r="W90" s="1">
        <v>98</v>
      </c>
      <c r="X90" s="1" t="str" cm="1">
        <f t="array" ref="X90">_xlfn.IFS(DATA[[#This Row],[Recommended_Content_Count]]&lt;=25,"0-25",W90&lt;=50,"25-50",W90&lt;=75,"50-75",W90&lt;=100,"75-100")</f>
        <v>75-100</v>
      </c>
      <c r="Y90" s="1">
        <v>3.7</v>
      </c>
      <c r="Z90" s="1" t="b">
        <v>1</v>
      </c>
      <c r="AA90" s="1" t="str" cm="1">
        <f t="array" ref="AA90">_xlfn.IFS(DATA[[#This Row],[Has_Downloaded_Content]]=FALSE,"No",Z90=TRUE,"Yes")</f>
        <v>Yes</v>
      </c>
      <c r="AB90" s="1" t="s">
        <v>30</v>
      </c>
      <c r="AC90" s="7">
        <v>561</v>
      </c>
      <c r="AD90" s="7" t="str" cm="1">
        <f t="array" ref="AD90">_xlfn.IFS(DATA[[#This Row],[Loyalty_Points]]&lt;=1000,"0-1000",AC90&lt;=2000,"1000-2000",AC90&lt;=3000,"2000-3000",AC90&lt;=4000,"3000-4000",AC90&lt;=4999,"4000-5000")</f>
        <v>0-1000</v>
      </c>
      <c r="AE90" s="1" t="s">
        <v>76</v>
      </c>
      <c r="AF90" s="1" t="s">
        <v>69</v>
      </c>
      <c r="AG90" s="1" t="s">
        <v>93</v>
      </c>
    </row>
    <row r="91" spans="1:33" x14ac:dyDescent="0.3">
      <c r="A91" s="13">
        <v>8634</v>
      </c>
      <c r="B91" s="1" t="s">
        <v>211</v>
      </c>
      <c r="C91" s="2">
        <v>44965</v>
      </c>
      <c r="D91" s="2" t="s">
        <v>25</v>
      </c>
      <c r="E91" s="29" t="str">
        <f>TEXT(DATA[[#This Row],[Join_Date]],"mm-yyyy")</f>
        <v>02-2023</v>
      </c>
      <c r="G91" s="31">
        <f>$F$2-DATA[[#This Row],[Last_Login]]</f>
        <v>18</v>
      </c>
      <c r="H91" s="31" t="str" cm="1">
        <f t="array" ref="H91">_xlfn.IFS(DATA[[#This Row],[Difference_from _assume]]&lt;=10,"0-17",DATA[[#This Row],[Difference_from _assume]]&lt;=34,"17-34",DATA[[#This Row],[Difference_from _assume]]&lt;=51,"34-51",DATA[[#This Row],[Difference_from _assume]]&lt;=119,"51-119",DATA[[#This Row],[Difference_from _assume]]&lt;=354,"119-357")</f>
        <v>17-34</v>
      </c>
      <c r="I91" s="31" t="str" cm="1">
        <f t="array" ref="I91">_xlfn.IFS(DATA[[#This Row],[Difference_from _assume]]&lt;=35,"Active",DATA[[#This Row],[Difference_from _assume]]&lt;=110,"Inactive",DATA[[#This Row],[Difference_from _assume]]&lt;=360,"Dormant")</f>
        <v>Active</v>
      </c>
      <c r="J91" s="16">
        <v>15.99</v>
      </c>
      <c r="K91" s="16" t="str" cm="1">
        <f t="array" ref="K91">_xlfn.IFS(DATA[[#This Row],[Monthly_Price]]&lt;=7.99,"Low",J91&lt;=11.99,"Mid",J91&lt;=15.99,"High")</f>
        <v>High</v>
      </c>
      <c r="L91" s="1">
        <v>321</v>
      </c>
      <c r="M91" s="1" t="s">
        <v>36</v>
      </c>
      <c r="N91" s="1">
        <v>2</v>
      </c>
      <c r="O91" s="1">
        <v>2</v>
      </c>
      <c r="P91" s="1" t="b">
        <v>0</v>
      </c>
      <c r="Q91" s="1">
        <v>676</v>
      </c>
      <c r="R91" s="10">
        <v>81</v>
      </c>
      <c r="S91" s="10">
        <f>DATA[[#This Row],[Total_Movies_Watched]]+DATA[[#This Row],[Total_Series_Watched]]</f>
        <v>757</v>
      </c>
      <c r="T91" s="1" t="s">
        <v>27</v>
      </c>
      <c r="U91" s="1" t="s">
        <v>75</v>
      </c>
      <c r="V91" s="1" t="s">
        <v>64</v>
      </c>
      <c r="W91" s="1">
        <v>65</v>
      </c>
      <c r="X91" s="1" t="str" cm="1">
        <f t="array" ref="X91">_xlfn.IFS(DATA[[#This Row],[Recommended_Content_Count]]&lt;=25,"0-25",W91&lt;=50,"25-50",W91&lt;=75,"50-75",W91&lt;=100,"75-100")</f>
        <v>50-75</v>
      </c>
      <c r="Y91" s="1">
        <v>4.5999999999999996</v>
      </c>
      <c r="Z91" s="1" t="b">
        <v>0</v>
      </c>
      <c r="AA91" s="1" t="str" cm="1">
        <f t="array" ref="AA91">_xlfn.IFS(DATA[[#This Row],[Has_Downloaded_Content]]=FALSE,"No",Z91=TRUE,"Yes")</f>
        <v>No</v>
      </c>
      <c r="AB91" s="1" t="s">
        <v>30</v>
      </c>
      <c r="AC91" s="7">
        <v>4647</v>
      </c>
      <c r="AD91" s="7" t="str" cm="1">
        <f t="array" ref="AD91">_xlfn.IFS(DATA[[#This Row],[Loyalty_Points]]&lt;=1000,"0-1000",AC91&lt;=2000,"1000-2000",AC91&lt;=3000,"2000-3000",AC91&lt;=4000,"3000-4000",AC91&lt;=4999,"4000-5000")</f>
        <v>4000-5000</v>
      </c>
      <c r="AE91" s="1" t="s">
        <v>76</v>
      </c>
      <c r="AF91" s="1" t="s">
        <v>79</v>
      </c>
      <c r="AG91" s="1" t="s">
        <v>33</v>
      </c>
    </row>
    <row r="92" spans="1:33" x14ac:dyDescent="0.3">
      <c r="A92" s="13">
        <v>9635</v>
      </c>
      <c r="B92" s="1" t="s">
        <v>212</v>
      </c>
      <c r="C92" s="2" t="s">
        <v>213</v>
      </c>
      <c r="D92" s="2" t="s">
        <v>214</v>
      </c>
      <c r="E92" s="29" t="str">
        <f>TEXT(DATA[[#This Row],[Join_Date]],"mm-yyyy")</f>
        <v>12-2023</v>
      </c>
      <c r="G92" s="31">
        <f>$F$2-DATA[[#This Row],[Last_Login]]</f>
        <v>35</v>
      </c>
      <c r="H92" s="31" t="str" cm="1">
        <f t="array" ref="H92">_xlfn.IFS(DATA[[#This Row],[Difference_from _assume]]&lt;=10,"0-17",DATA[[#This Row],[Difference_from _assume]]&lt;=34,"17-34",DATA[[#This Row],[Difference_from _assume]]&lt;=51,"34-51",DATA[[#This Row],[Difference_from _assume]]&lt;=119,"51-119",DATA[[#This Row],[Difference_from _assume]]&lt;=354,"119-357")</f>
        <v>34-51</v>
      </c>
      <c r="I92" s="31" t="str" cm="1">
        <f t="array" ref="I92">_xlfn.IFS(DATA[[#This Row],[Difference_from _assume]]&lt;=35,"Active",DATA[[#This Row],[Difference_from _assume]]&lt;=110,"Inactive",DATA[[#This Row],[Difference_from _assume]]&lt;=360,"Dormant")</f>
        <v>Active</v>
      </c>
      <c r="J92" s="16">
        <v>11.99</v>
      </c>
      <c r="K92" s="16" t="str" cm="1">
        <f t="array" ref="K92">_xlfn.IFS(DATA[[#This Row],[Monthly_Price]]&lt;=7.99,"Low",J92&lt;=11.99,"Mid",J92&lt;=15.99,"High")</f>
        <v>Mid</v>
      </c>
      <c r="L92" s="1">
        <v>456</v>
      </c>
      <c r="M92" s="1" t="s">
        <v>73</v>
      </c>
      <c r="N92" s="1">
        <v>2</v>
      </c>
      <c r="O92" s="1">
        <v>5</v>
      </c>
      <c r="P92" s="1" t="b">
        <v>0</v>
      </c>
      <c r="Q92" s="1">
        <v>734</v>
      </c>
      <c r="R92" s="10">
        <v>83</v>
      </c>
      <c r="S92" s="10">
        <f>DATA[[#This Row],[Total_Movies_Watched]]+DATA[[#This Row],[Total_Series_Watched]]</f>
        <v>817</v>
      </c>
      <c r="T92" s="1" t="s">
        <v>55</v>
      </c>
      <c r="U92" s="1" t="s">
        <v>44</v>
      </c>
      <c r="V92" s="1" t="s">
        <v>78</v>
      </c>
      <c r="W92" s="1">
        <v>87</v>
      </c>
      <c r="X92" s="1" t="str" cm="1">
        <f t="array" ref="X92">_xlfn.IFS(DATA[[#This Row],[Recommended_Content_Count]]&lt;=25,"0-25",W92&lt;=50,"25-50",W92&lt;=75,"50-75",W92&lt;=100,"75-100")</f>
        <v>75-100</v>
      </c>
      <c r="Y92" s="1">
        <v>3.8</v>
      </c>
      <c r="Z92" s="1" t="b">
        <v>1</v>
      </c>
      <c r="AA92" s="1" t="str" cm="1">
        <f t="array" ref="AA92">_xlfn.IFS(DATA[[#This Row],[Has_Downloaded_Content]]=FALSE,"No",Z92=TRUE,"Yes")</f>
        <v>Yes</v>
      </c>
      <c r="AB92" s="1" t="s">
        <v>30</v>
      </c>
      <c r="AC92" s="7">
        <v>581</v>
      </c>
      <c r="AD92" s="7" t="str" cm="1">
        <f t="array" ref="AD92">_xlfn.IFS(DATA[[#This Row],[Loyalty_Points]]&lt;=1000,"0-1000",AC92&lt;=2000,"1000-2000",AC92&lt;=3000,"2000-3000",AC92&lt;=4000,"3000-4000",AC92&lt;=4999,"4000-5000")</f>
        <v>0-1000</v>
      </c>
      <c r="AE92" s="1" t="s">
        <v>76</v>
      </c>
      <c r="AF92" s="1" t="s">
        <v>32</v>
      </c>
      <c r="AG92" s="1" t="s">
        <v>40</v>
      </c>
    </row>
    <row r="93" spans="1:33" x14ac:dyDescent="0.3">
      <c r="A93" s="13">
        <v>1776</v>
      </c>
      <c r="B93" s="1" t="s">
        <v>215</v>
      </c>
      <c r="C93" s="2" t="s">
        <v>216</v>
      </c>
      <c r="D93" s="2" t="s">
        <v>84</v>
      </c>
      <c r="E93" s="29" t="str">
        <f>TEXT(DATA[[#This Row],[Join_Date]],"mm-yyyy")</f>
        <v>10-2023</v>
      </c>
      <c r="G93" s="31">
        <f>$F$2-DATA[[#This Row],[Last_Login]]</f>
        <v>41</v>
      </c>
      <c r="H93" s="31" t="str" cm="1">
        <f t="array" ref="H93">_xlfn.IFS(DATA[[#This Row],[Difference_from _assume]]&lt;=10,"0-17",DATA[[#This Row],[Difference_from _assume]]&lt;=34,"17-34",DATA[[#This Row],[Difference_from _assume]]&lt;=51,"34-51",DATA[[#This Row],[Difference_from _assume]]&lt;=119,"51-119",DATA[[#This Row],[Difference_from _assume]]&lt;=354,"119-357")</f>
        <v>34-51</v>
      </c>
      <c r="I93" s="31" t="str" cm="1">
        <f t="array" ref="I93">_xlfn.IFS(DATA[[#This Row],[Difference_from _assume]]&lt;=35,"Active",DATA[[#This Row],[Difference_from _assume]]&lt;=110,"Inactive",DATA[[#This Row],[Difference_from _assume]]&lt;=360,"Dormant")</f>
        <v>Inactive</v>
      </c>
      <c r="J93" s="16">
        <v>15.99</v>
      </c>
      <c r="K93" s="16" t="str" cm="1">
        <f t="array" ref="K93">_xlfn.IFS(DATA[[#This Row],[Monthly_Price]]&lt;=7.99,"Low",J93&lt;=11.99,"Mid",J93&lt;=15.99,"High")</f>
        <v>High</v>
      </c>
      <c r="L93" s="1">
        <v>15</v>
      </c>
      <c r="M93" s="1" t="s">
        <v>73</v>
      </c>
      <c r="N93" s="1">
        <v>1</v>
      </c>
      <c r="O93" s="1">
        <v>4</v>
      </c>
      <c r="P93" s="1" t="b">
        <v>0</v>
      </c>
      <c r="Q93" s="1">
        <v>687</v>
      </c>
      <c r="R93" s="10">
        <v>183</v>
      </c>
      <c r="S93" s="10">
        <f>DATA[[#This Row],[Total_Movies_Watched]]+DATA[[#This Row],[Total_Series_Watched]]</f>
        <v>870</v>
      </c>
      <c r="T93" s="1" t="s">
        <v>92</v>
      </c>
      <c r="U93" s="1" t="s">
        <v>75</v>
      </c>
      <c r="V93" s="1" t="s">
        <v>29</v>
      </c>
      <c r="W93" s="1">
        <v>46</v>
      </c>
      <c r="X93" s="1" t="str" cm="1">
        <f t="array" ref="X93">_xlfn.IFS(DATA[[#This Row],[Recommended_Content_Count]]&lt;=25,"0-25",W93&lt;=50,"25-50",W93&lt;=75,"50-75",W93&lt;=100,"75-100")</f>
        <v>25-50</v>
      </c>
      <c r="Y93" s="1">
        <v>4.2</v>
      </c>
      <c r="Z93" s="1" t="b">
        <v>1</v>
      </c>
      <c r="AA93" s="1" t="str" cm="1">
        <f t="array" ref="AA93">_xlfn.IFS(DATA[[#This Row],[Has_Downloaded_Content]]=FALSE,"No",Z93=TRUE,"Yes")</f>
        <v>Yes</v>
      </c>
      <c r="AB93" s="1" t="s">
        <v>30</v>
      </c>
      <c r="AC93" s="7">
        <v>1250</v>
      </c>
      <c r="AD93" s="7" t="str" cm="1">
        <f t="array" ref="AD93">_xlfn.IFS(DATA[[#This Row],[Loyalty_Points]]&lt;=1000,"0-1000",AC93&lt;=2000,"1000-2000",AC93&lt;=3000,"2000-3000",AC93&lt;=4000,"3000-4000",AC93&lt;=4999,"4000-5000")</f>
        <v>1000-2000</v>
      </c>
      <c r="AE93" s="1" t="s">
        <v>38</v>
      </c>
      <c r="AF93" s="1" t="s">
        <v>79</v>
      </c>
      <c r="AG93" s="1" t="s">
        <v>33</v>
      </c>
    </row>
    <row r="94" spans="1:33" x14ac:dyDescent="0.3">
      <c r="A94" s="13">
        <v>9703</v>
      </c>
      <c r="B94" s="1" t="s">
        <v>106</v>
      </c>
      <c r="C94" s="2" t="s">
        <v>217</v>
      </c>
      <c r="D94" s="2">
        <v>45638</v>
      </c>
      <c r="E94" s="29" t="str">
        <f>TEXT(DATA[[#This Row],[Join_Date]],"mm-yyyy")</f>
        <v>02-2024</v>
      </c>
      <c r="G94" s="31">
        <f>$F$2-DATA[[#This Row],[Last_Login]]</f>
        <v>19</v>
      </c>
      <c r="H94" s="31" t="str" cm="1">
        <f t="array" ref="H94">_xlfn.IFS(DATA[[#This Row],[Difference_from _assume]]&lt;=10,"0-17",DATA[[#This Row],[Difference_from _assume]]&lt;=34,"17-34",DATA[[#This Row],[Difference_from _assume]]&lt;=51,"34-51",DATA[[#This Row],[Difference_from _assume]]&lt;=119,"51-119",DATA[[#This Row],[Difference_from _assume]]&lt;=354,"119-357")</f>
        <v>17-34</v>
      </c>
      <c r="I94" s="31" t="str" cm="1">
        <f t="array" ref="I94">_xlfn.IFS(DATA[[#This Row],[Difference_from _assume]]&lt;=35,"Active",DATA[[#This Row],[Difference_from _assume]]&lt;=110,"Inactive",DATA[[#This Row],[Difference_from _assume]]&lt;=360,"Dormant")</f>
        <v>Active</v>
      </c>
      <c r="J94" s="16">
        <v>11.99</v>
      </c>
      <c r="K94" s="16" t="str" cm="1">
        <f t="array" ref="K94">_xlfn.IFS(DATA[[#This Row],[Monthly_Price]]&lt;=7.99,"Low",J94&lt;=11.99,"Mid",J94&lt;=15.99,"High")</f>
        <v>Mid</v>
      </c>
      <c r="L94" s="1">
        <v>410</v>
      </c>
      <c r="M94" s="1" t="s">
        <v>48</v>
      </c>
      <c r="N94" s="1">
        <v>3</v>
      </c>
      <c r="O94" s="1">
        <v>5</v>
      </c>
      <c r="P94" s="1" t="b">
        <v>0</v>
      </c>
      <c r="Q94" s="1">
        <v>826</v>
      </c>
      <c r="R94" s="10">
        <v>182</v>
      </c>
      <c r="S94" s="10">
        <f>DATA[[#This Row],[Total_Movies_Watched]]+DATA[[#This Row],[Total_Series_Watched]]</f>
        <v>1008</v>
      </c>
      <c r="T94" s="1" t="s">
        <v>49</v>
      </c>
      <c r="U94" s="1" t="s">
        <v>75</v>
      </c>
      <c r="V94" s="1" t="s">
        <v>64</v>
      </c>
      <c r="W94" s="1">
        <v>69</v>
      </c>
      <c r="X94" s="1" t="str" cm="1">
        <f t="array" ref="X94">_xlfn.IFS(DATA[[#This Row],[Recommended_Content_Count]]&lt;=25,"0-25",W94&lt;=50,"25-50",W94&lt;=75,"50-75",W94&lt;=100,"75-100")</f>
        <v>50-75</v>
      </c>
      <c r="Y94" s="1">
        <v>4.2</v>
      </c>
      <c r="Z94" s="1" t="b">
        <v>0</v>
      </c>
      <c r="AA94" s="1" t="str" cm="1">
        <f t="array" ref="AA94">_xlfn.IFS(DATA[[#This Row],[Has_Downloaded_Content]]=FALSE,"No",Z94=TRUE,"Yes")</f>
        <v>No</v>
      </c>
      <c r="AB94" s="1" t="s">
        <v>30</v>
      </c>
      <c r="AC94" s="7">
        <v>3441</v>
      </c>
      <c r="AD94" s="7" t="str" cm="1">
        <f t="array" ref="AD94">_xlfn.IFS(DATA[[#This Row],[Loyalty_Points]]&lt;=1000,"0-1000",AC94&lt;=2000,"1000-2000",AC94&lt;=3000,"2000-3000",AC94&lt;=4000,"3000-4000",AC94&lt;=4999,"4000-5000")</f>
        <v>3000-4000</v>
      </c>
      <c r="AE94" s="1" t="s">
        <v>31</v>
      </c>
      <c r="AF94" s="1" t="s">
        <v>32</v>
      </c>
      <c r="AG94" s="1" t="s">
        <v>40</v>
      </c>
    </row>
    <row r="95" spans="1:33" x14ac:dyDescent="0.3">
      <c r="A95" s="13">
        <v>3498</v>
      </c>
      <c r="B95" s="1" t="s">
        <v>218</v>
      </c>
      <c r="C95" s="2">
        <v>45239</v>
      </c>
      <c r="D95" s="2">
        <v>45303</v>
      </c>
      <c r="E95" s="29" t="str">
        <f>TEXT(DATA[[#This Row],[Join_Date]],"mm-yyyy")</f>
        <v>11-2023</v>
      </c>
      <c r="G95" s="31">
        <f>$F$2-DATA[[#This Row],[Last_Login]]</f>
        <v>354</v>
      </c>
      <c r="H95" s="31" t="str" cm="1">
        <f t="array" ref="H95">_xlfn.IFS(DATA[[#This Row],[Difference_from _assume]]&lt;=10,"0-17",DATA[[#This Row],[Difference_from _assume]]&lt;=34,"17-34",DATA[[#This Row],[Difference_from _assume]]&lt;=51,"34-51",DATA[[#This Row],[Difference_from _assume]]&lt;=119,"51-119",DATA[[#This Row],[Difference_from _assume]]&lt;=354,"119-357")</f>
        <v>119-357</v>
      </c>
      <c r="I95" s="31" t="str" cm="1">
        <f t="array" ref="I95">_xlfn.IFS(DATA[[#This Row],[Difference_from _assume]]&lt;=35,"Active",DATA[[#This Row],[Difference_from _assume]]&lt;=110,"Inactive",DATA[[#This Row],[Difference_from _assume]]&lt;=360,"Dormant")</f>
        <v>Dormant</v>
      </c>
      <c r="J95" s="16">
        <v>15.99</v>
      </c>
      <c r="K95" s="16" t="str" cm="1">
        <f t="array" ref="K95">_xlfn.IFS(DATA[[#This Row],[Monthly_Price]]&lt;=7.99,"Low",J95&lt;=11.99,"Mid",J95&lt;=15.99,"High")</f>
        <v>High</v>
      </c>
      <c r="L95" s="1">
        <v>29</v>
      </c>
      <c r="M95" s="1" t="s">
        <v>36</v>
      </c>
      <c r="N95" s="1">
        <v>2</v>
      </c>
      <c r="O95" s="1">
        <v>4</v>
      </c>
      <c r="P95" s="1" t="b">
        <v>1</v>
      </c>
      <c r="Q95" s="1">
        <v>450</v>
      </c>
      <c r="R95" s="10">
        <v>67</v>
      </c>
      <c r="S95" s="10">
        <f>DATA[[#This Row],[Total_Movies_Watched]]+DATA[[#This Row],[Total_Series_Watched]]</f>
        <v>517</v>
      </c>
      <c r="T95" s="1" t="s">
        <v>55</v>
      </c>
      <c r="U95" s="1" t="s">
        <v>56</v>
      </c>
      <c r="V95" s="1" t="s">
        <v>37</v>
      </c>
      <c r="W95" s="1">
        <v>52</v>
      </c>
      <c r="X95" s="1" t="str" cm="1">
        <f t="array" ref="X95">_xlfn.IFS(DATA[[#This Row],[Recommended_Content_Count]]&lt;=25,"0-25",W95&lt;=50,"25-50",W95&lt;=75,"50-75",W95&lt;=100,"75-100")</f>
        <v>50-75</v>
      </c>
      <c r="Y95" s="1">
        <v>3.3</v>
      </c>
      <c r="Z95" s="1" t="b">
        <v>0</v>
      </c>
      <c r="AA95" s="1" t="str" cm="1">
        <f t="array" ref="AA95">_xlfn.IFS(DATA[[#This Row],[Has_Downloaded_Content]]=FALSE,"No",Z95=TRUE,"Yes")</f>
        <v>No</v>
      </c>
      <c r="AB95" s="1" t="s">
        <v>30</v>
      </c>
      <c r="AC95" s="7">
        <v>3211</v>
      </c>
      <c r="AD95" s="7" t="str" cm="1">
        <f t="array" ref="AD95">_xlfn.IFS(DATA[[#This Row],[Loyalty_Points]]&lt;=1000,"0-1000",AC95&lt;=2000,"1000-2000",AC95&lt;=3000,"2000-3000",AC95&lt;=4000,"3000-4000",AC95&lt;=4999,"4000-5000")</f>
        <v>3000-4000</v>
      </c>
      <c r="AE95" s="1" t="s">
        <v>31</v>
      </c>
      <c r="AF95" s="1" t="s">
        <v>79</v>
      </c>
      <c r="AG95" s="1" t="s">
        <v>60</v>
      </c>
    </row>
    <row r="96" spans="1:33" x14ac:dyDescent="0.3">
      <c r="A96" s="13">
        <v>4260</v>
      </c>
      <c r="B96" s="1" t="s">
        <v>219</v>
      </c>
      <c r="C96" s="2" t="s">
        <v>220</v>
      </c>
      <c r="D96" s="2" t="s">
        <v>129</v>
      </c>
      <c r="E96" s="29" t="str">
        <f>TEXT(DATA[[#This Row],[Join_Date]],"mm-yyyy")</f>
        <v>06-2024</v>
      </c>
      <c r="G96" s="31">
        <f>$F$2-DATA[[#This Row],[Last_Login]]</f>
        <v>15</v>
      </c>
      <c r="H96" s="31" t="str" cm="1">
        <f t="array" ref="H96">_xlfn.IFS(DATA[[#This Row],[Difference_from _assume]]&lt;=10,"0-17",DATA[[#This Row],[Difference_from _assume]]&lt;=34,"17-34",DATA[[#This Row],[Difference_from _assume]]&lt;=51,"34-51",DATA[[#This Row],[Difference_from _assume]]&lt;=119,"51-119",DATA[[#This Row],[Difference_from _assume]]&lt;=354,"119-357")</f>
        <v>17-34</v>
      </c>
      <c r="I96" s="31" t="str" cm="1">
        <f t="array" ref="I96">_xlfn.IFS(DATA[[#This Row],[Difference_from _assume]]&lt;=35,"Active",DATA[[#This Row],[Difference_from _assume]]&lt;=110,"Inactive",DATA[[#This Row],[Difference_from _assume]]&lt;=360,"Dormant")</f>
        <v>Active</v>
      </c>
      <c r="J96" s="16">
        <v>7.99</v>
      </c>
      <c r="K96" s="16" t="str" cm="1">
        <f t="array" ref="K96">_xlfn.IFS(DATA[[#This Row],[Monthly_Price]]&lt;=7.99,"Low",J96&lt;=11.99,"Mid",J96&lt;=15.99,"High")</f>
        <v>Low</v>
      </c>
      <c r="L96" s="1">
        <v>427</v>
      </c>
      <c r="M96" s="1" t="s">
        <v>63</v>
      </c>
      <c r="N96" s="1">
        <v>1</v>
      </c>
      <c r="O96" s="1">
        <v>1</v>
      </c>
      <c r="P96" s="1" t="b">
        <v>0</v>
      </c>
      <c r="Q96" s="1">
        <v>159</v>
      </c>
      <c r="R96" s="10">
        <v>98</v>
      </c>
      <c r="S96" s="10">
        <f>DATA[[#This Row],[Total_Movies_Watched]]+DATA[[#This Row],[Total_Series_Watched]]</f>
        <v>257</v>
      </c>
      <c r="T96" s="1" t="s">
        <v>74</v>
      </c>
      <c r="U96" s="1" t="s">
        <v>56</v>
      </c>
      <c r="V96" s="1" t="s">
        <v>57</v>
      </c>
      <c r="W96" s="1">
        <v>66</v>
      </c>
      <c r="X96" s="1" t="str" cm="1">
        <f t="array" ref="X96">_xlfn.IFS(DATA[[#This Row],[Recommended_Content_Count]]&lt;=25,"0-25",W96&lt;=50,"25-50",W96&lt;=75,"50-75",W96&lt;=100,"75-100")</f>
        <v>50-75</v>
      </c>
      <c r="Y96" s="1">
        <v>3.3</v>
      </c>
      <c r="Z96" s="1" t="b">
        <v>0</v>
      </c>
      <c r="AA96" s="1" t="str" cm="1">
        <f t="array" ref="AA96">_xlfn.IFS(DATA[[#This Row],[Has_Downloaded_Content]]=FALSE,"No",Z96=TRUE,"Yes")</f>
        <v>No</v>
      </c>
      <c r="AB96" s="1" t="s">
        <v>30</v>
      </c>
      <c r="AC96" s="7">
        <v>647</v>
      </c>
      <c r="AD96" s="7" t="str" cm="1">
        <f t="array" ref="AD96">_xlfn.IFS(DATA[[#This Row],[Loyalty_Points]]&lt;=1000,"0-1000",AC96&lt;=2000,"1000-2000",AC96&lt;=3000,"2000-3000",AC96&lt;=4000,"3000-4000",AC96&lt;=4999,"4000-5000")</f>
        <v>0-1000</v>
      </c>
      <c r="AE96" s="1" t="s">
        <v>31</v>
      </c>
      <c r="AF96" s="1" t="s">
        <v>79</v>
      </c>
      <c r="AG96" s="1" t="s">
        <v>33</v>
      </c>
    </row>
    <row r="97" spans="1:33" x14ac:dyDescent="0.3">
      <c r="A97" s="13">
        <v>7152</v>
      </c>
      <c r="B97" s="1" t="s">
        <v>153</v>
      </c>
      <c r="C97" s="2">
        <v>45048</v>
      </c>
      <c r="D97" s="2">
        <v>45394</v>
      </c>
      <c r="E97" s="29" t="str">
        <f>TEXT(DATA[[#This Row],[Join_Date]],"mm-yyyy")</f>
        <v>05-2023</v>
      </c>
      <c r="G97" s="31">
        <f>$F$2-DATA[[#This Row],[Last_Login]]</f>
        <v>263</v>
      </c>
      <c r="H97" s="31" t="str" cm="1">
        <f t="array" ref="H97">_xlfn.IFS(DATA[[#This Row],[Difference_from _assume]]&lt;=10,"0-17",DATA[[#This Row],[Difference_from _assume]]&lt;=34,"17-34",DATA[[#This Row],[Difference_from _assume]]&lt;=51,"34-51",DATA[[#This Row],[Difference_from _assume]]&lt;=119,"51-119",DATA[[#This Row],[Difference_from _assume]]&lt;=354,"119-357")</f>
        <v>119-357</v>
      </c>
      <c r="I97" s="31" t="str" cm="1">
        <f t="array" ref="I97">_xlfn.IFS(DATA[[#This Row],[Difference_from _assume]]&lt;=35,"Active",DATA[[#This Row],[Difference_from _assume]]&lt;=110,"Inactive",DATA[[#This Row],[Difference_from _assume]]&lt;=360,"Dormant")</f>
        <v>Dormant</v>
      </c>
      <c r="J97" s="16">
        <v>11.99</v>
      </c>
      <c r="K97" s="16" t="str" cm="1">
        <f t="array" ref="K97">_xlfn.IFS(DATA[[#This Row],[Monthly_Price]]&lt;=7.99,"Low",J97&lt;=11.99,"Mid",J97&lt;=15.99,"High")</f>
        <v>Mid</v>
      </c>
      <c r="L97" s="1">
        <v>166</v>
      </c>
      <c r="M97" s="1" t="s">
        <v>26</v>
      </c>
      <c r="N97" s="1">
        <v>5</v>
      </c>
      <c r="O97" s="1">
        <v>3</v>
      </c>
      <c r="P97" s="1" t="b">
        <v>0</v>
      </c>
      <c r="Q97" s="1">
        <v>367</v>
      </c>
      <c r="R97" s="10">
        <v>198</v>
      </c>
      <c r="S97" s="10">
        <f>DATA[[#This Row],[Total_Movies_Watched]]+DATA[[#This Row],[Total_Series_Watched]]</f>
        <v>565</v>
      </c>
      <c r="T97" s="1" t="s">
        <v>55</v>
      </c>
      <c r="U97" s="1" t="s">
        <v>44</v>
      </c>
      <c r="V97" s="1" t="s">
        <v>29</v>
      </c>
      <c r="W97" s="1">
        <v>11</v>
      </c>
      <c r="X97" s="1" t="str" cm="1">
        <f t="array" ref="X97">_xlfn.IFS(DATA[[#This Row],[Recommended_Content_Count]]&lt;=25,"0-25",W97&lt;=50,"25-50",W97&lt;=75,"50-75",W97&lt;=100,"75-100")</f>
        <v>0-25</v>
      </c>
      <c r="Y97" s="1">
        <v>4.5999999999999996</v>
      </c>
      <c r="Z97" s="1" t="b">
        <v>1</v>
      </c>
      <c r="AA97" s="1" t="str" cm="1">
        <f t="array" ref="AA97">_xlfn.IFS(DATA[[#This Row],[Has_Downloaded_Content]]=FALSE,"No",Z97=TRUE,"Yes")</f>
        <v>Yes</v>
      </c>
      <c r="AB97" s="1" t="s">
        <v>30</v>
      </c>
      <c r="AC97" s="7">
        <v>3751</v>
      </c>
      <c r="AD97" s="7" t="str" cm="1">
        <f t="array" ref="AD97">_xlfn.IFS(DATA[[#This Row],[Loyalty_Points]]&lt;=1000,"0-1000",AC97&lt;=2000,"1000-2000",AC97&lt;=3000,"2000-3000",AC97&lt;=4000,"3000-4000",AC97&lt;=4999,"4000-5000")</f>
        <v>3000-4000</v>
      </c>
      <c r="AE97" s="1" t="s">
        <v>65</v>
      </c>
      <c r="AF97" s="1" t="s">
        <v>32</v>
      </c>
      <c r="AG97" s="1" t="s">
        <v>93</v>
      </c>
    </row>
    <row r="98" spans="1:33" x14ac:dyDescent="0.3">
      <c r="A98" s="13">
        <v>2457</v>
      </c>
      <c r="B98" s="1" t="s">
        <v>179</v>
      </c>
      <c r="C98" s="2" t="s">
        <v>221</v>
      </c>
      <c r="D98" s="2" t="s">
        <v>214</v>
      </c>
      <c r="E98" s="29" t="str">
        <f>TEXT(DATA[[#This Row],[Join_Date]],"mm-yyyy")</f>
        <v>10-2023</v>
      </c>
      <c r="G98" s="31">
        <f>$F$2-DATA[[#This Row],[Last_Login]]</f>
        <v>35</v>
      </c>
      <c r="H98" s="31" t="str" cm="1">
        <f t="array" ref="H98">_xlfn.IFS(DATA[[#This Row],[Difference_from _assume]]&lt;=10,"0-17",DATA[[#This Row],[Difference_from _assume]]&lt;=34,"17-34",DATA[[#This Row],[Difference_from _assume]]&lt;=51,"34-51",DATA[[#This Row],[Difference_from _assume]]&lt;=119,"51-119",DATA[[#This Row],[Difference_from _assume]]&lt;=354,"119-357")</f>
        <v>34-51</v>
      </c>
      <c r="I98" s="31" t="str" cm="1">
        <f t="array" ref="I98">_xlfn.IFS(DATA[[#This Row],[Difference_from _assume]]&lt;=35,"Active",DATA[[#This Row],[Difference_from _assume]]&lt;=110,"Inactive",DATA[[#This Row],[Difference_from _assume]]&lt;=360,"Dormant")</f>
        <v>Active</v>
      </c>
      <c r="J98" s="16">
        <v>7.99</v>
      </c>
      <c r="K98" s="16" t="str" cm="1">
        <f t="array" ref="K98">_xlfn.IFS(DATA[[#This Row],[Monthly_Price]]&lt;=7.99,"Low",J98&lt;=11.99,"Mid",J98&lt;=15.99,"High")</f>
        <v>Low</v>
      </c>
      <c r="L98" s="1">
        <v>192</v>
      </c>
      <c r="M98" s="1" t="s">
        <v>73</v>
      </c>
      <c r="N98" s="1">
        <v>1</v>
      </c>
      <c r="O98" s="1">
        <v>1</v>
      </c>
      <c r="P98" s="1" t="b">
        <v>0</v>
      </c>
      <c r="Q98" s="1">
        <v>786</v>
      </c>
      <c r="R98" s="10">
        <v>140</v>
      </c>
      <c r="S98" s="10">
        <f>DATA[[#This Row],[Total_Movies_Watched]]+DATA[[#This Row],[Total_Series_Watched]]</f>
        <v>926</v>
      </c>
      <c r="T98" s="1" t="s">
        <v>43</v>
      </c>
      <c r="U98" s="1" t="s">
        <v>44</v>
      </c>
      <c r="V98" s="1" t="s">
        <v>78</v>
      </c>
      <c r="W98" s="1">
        <v>95</v>
      </c>
      <c r="X98" s="1" t="str" cm="1">
        <f t="array" ref="X98">_xlfn.IFS(DATA[[#This Row],[Recommended_Content_Count]]&lt;=25,"0-25",W98&lt;=50,"25-50",W98&lt;=75,"50-75",W98&lt;=100,"75-100")</f>
        <v>75-100</v>
      </c>
      <c r="Y98" s="1">
        <v>3.4</v>
      </c>
      <c r="Z98" s="1" t="b">
        <v>0</v>
      </c>
      <c r="AA98" s="1" t="str" cm="1">
        <f t="array" ref="AA98">_xlfn.IFS(DATA[[#This Row],[Has_Downloaded_Content]]=FALSE,"No",Z98=TRUE,"Yes")</f>
        <v>No</v>
      </c>
      <c r="AB98" s="1" t="s">
        <v>30</v>
      </c>
      <c r="AC98" s="7">
        <v>2925</v>
      </c>
      <c r="AD98" s="7" t="str" cm="1">
        <f t="array" ref="AD98">_xlfn.IFS(DATA[[#This Row],[Loyalty_Points]]&lt;=1000,"0-1000",AC98&lt;=2000,"1000-2000",AC98&lt;=3000,"2000-3000",AC98&lt;=4000,"3000-4000",AC98&lt;=4999,"4000-5000")</f>
        <v>2000-3000</v>
      </c>
      <c r="AE98" s="1" t="s">
        <v>76</v>
      </c>
      <c r="AF98" s="1" t="s">
        <v>39</v>
      </c>
      <c r="AG98" s="1" t="s">
        <v>33</v>
      </c>
    </row>
    <row r="99" spans="1:33" x14ac:dyDescent="0.3">
      <c r="A99" s="13">
        <v>8530</v>
      </c>
      <c r="B99" s="1" t="s">
        <v>222</v>
      </c>
      <c r="C99" s="2" t="s">
        <v>151</v>
      </c>
      <c r="D99" s="2">
        <v>45394</v>
      </c>
      <c r="E99" s="29" t="str">
        <f>TEXT(DATA[[#This Row],[Join_Date]],"mm-yyyy")</f>
        <v>03-2023</v>
      </c>
      <c r="G99" s="31">
        <f>$F$2-DATA[[#This Row],[Last_Login]]</f>
        <v>263</v>
      </c>
      <c r="H99" s="31" t="str" cm="1">
        <f t="array" ref="H99">_xlfn.IFS(DATA[[#This Row],[Difference_from _assume]]&lt;=10,"0-17",DATA[[#This Row],[Difference_from _assume]]&lt;=34,"17-34",DATA[[#This Row],[Difference_from _assume]]&lt;=51,"34-51",DATA[[#This Row],[Difference_from _assume]]&lt;=119,"51-119",DATA[[#This Row],[Difference_from _assume]]&lt;=354,"119-357")</f>
        <v>119-357</v>
      </c>
      <c r="I99" s="31" t="str" cm="1">
        <f t="array" ref="I99">_xlfn.IFS(DATA[[#This Row],[Difference_from _assume]]&lt;=35,"Active",DATA[[#This Row],[Difference_from _assume]]&lt;=110,"Inactive",DATA[[#This Row],[Difference_from _assume]]&lt;=360,"Dormant")</f>
        <v>Dormant</v>
      </c>
      <c r="J99" s="16">
        <v>11.99</v>
      </c>
      <c r="K99" s="16" t="str" cm="1">
        <f t="array" ref="K99">_xlfn.IFS(DATA[[#This Row],[Monthly_Price]]&lt;=7.99,"Low",J99&lt;=11.99,"Mid",J99&lt;=15.99,"High")</f>
        <v>Mid</v>
      </c>
      <c r="L99" s="1">
        <v>88</v>
      </c>
      <c r="M99" s="1" t="s">
        <v>51</v>
      </c>
      <c r="N99" s="1">
        <v>1</v>
      </c>
      <c r="O99" s="1">
        <v>6</v>
      </c>
      <c r="P99" s="1" t="b">
        <v>1</v>
      </c>
      <c r="Q99" s="1">
        <v>962</v>
      </c>
      <c r="R99" s="10">
        <v>183</v>
      </c>
      <c r="S99" s="10">
        <f>DATA[[#This Row],[Total_Movies_Watched]]+DATA[[#This Row],[Total_Series_Watched]]</f>
        <v>1145</v>
      </c>
      <c r="T99" s="1" t="s">
        <v>68</v>
      </c>
      <c r="U99" s="1" t="s">
        <v>44</v>
      </c>
      <c r="V99" s="1" t="s">
        <v>64</v>
      </c>
      <c r="W99" s="1">
        <v>90</v>
      </c>
      <c r="X99" s="1" t="str" cm="1">
        <f t="array" ref="X99">_xlfn.IFS(DATA[[#This Row],[Recommended_Content_Count]]&lt;=25,"0-25",W99&lt;=50,"25-50",W99&lt;=75,"50-75",W99&lt;=100,"75-100")</f>
        <v>75-100</v>
      </c>
      <c r="Y99" s="1">
        <v>5</v>
      </c>
      <c r="Z99" s="1" t="b">
        <v>0</v>
      </c>
      <c r="AA99" s="1" t="str" cm="1">
        <f t="array" ref="AA99">_xlfn.IFS(DATA[[#This Row],[Has_Downloaded_Content]]=FALSE,"No",Z99=TRUE,"Yes")</f>
        <v>No</v>
      </c>
      <c r="AB99" s="1" t="s">
        <v>30</v>
      </c>
      <c r="AC99" s="7">
        <v>4646</v>
      </c>
      <c r="AD99" s="7" t="str" cm="1">
        <f t="array" ref="AD99">_xlfn.IFS(DATA[[#This Row],[Loyalty_Points]]&lt;=1000,"0-1000",AC99&lt;=2000,"1000-2000",AC99&lt;=3000,"2000-3000",AC99&lt;=4000,"3000-4000",AC99&lt;=4999,"4000-5000")</f>
        <v>4000-5000</v>
      </c>
      <c r="AE99" s="1" t="s">
        <v>58</v>
      </c>
      <c r="AF99" s="1" t="s">
        <v>79</v>
      </c>
      <c r="AG99" s="1" t="s">
        <v>33</v>
      </c>
    </row>
    <row r="100" spans="1:33" x14ac:dyDescent="0.3">
      <c r="A100" s="13">
        <v>9131</v>
      </c>
      <c r="B100" s="1" t="s">
        <v>223</v>
      </c>
      <c r="C100" s="2">
        <v>44993</v>
      </c>
      <c r="D100" s="2" t="s">
        <v>99</v>
      </c>
      <c r="E100" s="29" t="str">
        <f>TEXT(DATA[[#This Row],[Join_Date]],"mm-yyyy")</f>
        <v>03-2023</v>
      </c>
      <c r="G100" s="31">
        <f>$F$2-DATA[[#This Row],[Last_Login]]</f>
        <v>34</v>
      </c>
      <c r="H100" s="31" t="str" cm="1">
        <f t="array" ref="H100">_xlfn.IFS(DATA[[#This Row],[Difference_from _assume]]&lt;=10,"0-17",DATA[[#This Row],[Difference_from _assume]]&lt;=34,"17-34",DATA[[#This Row],[Difference_from _assume]]&lt;=51,"34-51",DATA[[#This Row],[Difference_from _assume]]&lt;=119,"51-119",DATA[[#This Row],[Difference_from _assume]]&lt;=354,"119-357")</f>
        <v>17-34</v>
      </c>
      <c r="I100" s="31" t="str" cm="1">
        <f t="array" ref="I100">_xlfn.IFS(DATA[[#This Row],[Difference_from _assume]]&lt;=35,"Active",DATA[[#This Row],[Difference_from _assume]]&lt;=110,"Inactive",DATA[[#This Row],[Difference_from _assume]]&lt;=360,"Dormant")</f>
        <v>Active</v>
      </c>
      <c r="J100" s="16">
        <v>7.99</v>
      </c>
      <c r="K100" s="16" t="str" cm="1">
        <f t="array" ref="K100">_xlfn.IFS(DATA[[#This Row],[Monthly_Price]]&lt;=7.99,"Low",J100&lt;=11.99,"Mid",J100&lt;=15.99,"High")</f>
        <v>Low</v>
      </c>
      <c r="L100" s="1">
        <v>127</v>
      </c>
      <c r="M100" s="1" t="s">
        <v>48</v>
      </c>
      <c r="N100" s="1">
        <v>2</v>
      </c>
      <c r="O100" s="1">
        <v>5</v>
      </c>
      <c r="P100" s="1" t="b">
        <v>0</v>
      </c>
      <c r="Q100" s="1">
        <v>482</v>
      </c>
      <c r="R100" s="10">
        <v>5</v>
      </c>
      <c r="S100" s="10">
        <f>DATA[[#This Row],[Total_Movies_Watched]]+DATA[[#This Row],[Total_Series_Watched]]</f>
        <v>487</v>
      </c>
      <c r="T100" s="1" t="s">
        <v>55</v>
      </c>
      <c r="U100" s="1" t="s">
        <v>75</v>
      </c>
      <c r="V100" s="1" t="s">
        <v>64</v>
      </c>
      <c r="W100" s="1">
        <v>99</v>
      </c>
      <c r="X100" s="1" t="str" cm="1">
        <f t="array" ref="X100">_xlfn.IFS(DATA[[#This Row],[Recommended_Content_Count]]&lt;=25,"0-25",W100&lt;=50,"25-50",W100&lt;=75,"50-75",W100&lt;=100,"75-100")</f>
        <v>75-100</v>
      </c>
      <c r="Y100" s="1">
        <v>3.6</v>
      </c>
      <c r="Z100" s="1" t="b">
        <v>0</v>
      </c>
      <c r="AA100" s="1" t="str" cm="1">
        <f t="array" ref="AA100">_xlfn.IFS(DATA[[#This Row],[Has_Downloaded_Content]]=FALSE,"No",Z100=TRUE,"Yes")</f>
        <v>No</v>
      </c>
      <c r="AB100" s="1" t="s">
        <v>30</v>
      </c>
      <c r="AC100" s="7">
        <v>2867</v>
      </c>
      <c r="AD100" s="7" t="str" cm="1">
        <f t="array" ref="AD100">_xlfn.IFS(DATA[[#This Row],[Loyalty_Points]]&lt;=1000,"0-1000",AC100&lt;=2000,"1000-2000",AC100&lt;=3000,"2000-3000",AC100&lt;=4000,"3000-4000",AC100&lt;=4999,"4000-5000")</f>
        <v>2000-3000</v>
      </c>
      <c r="AE100" s="1" t="s">
        <v>38</v>
      </c>
      <c r="AF100" s="1" t="s">
        <v>39</v>
      </c>
      <c r="AG100" s="1" t="s">
        <v>93</v>
      </c>
    </row>
    <row r="101" spans="1:33" x14ac:dyDescent="0.3">
      <c r="A101" s="13">
        <v>9770</v>
      </c>
      <c r="B101" s="1" t="s">
        <v>224</v>
      </c>
      <c r="C101" s="2" t="s">
        <v>225</v>
      </c>
      <c r="D101" s="2" t="s">
        <v>156</v>
      </c>
      <c r="E101" s="29" t="str">
        <f>TEXT(DATA[[#This Row],[Join_Date]],"mm-yyyy")</f>
        <v>10-2023</v>
      </c>
      <c r="G101" s="31">
        <f>$F$2-DATA[[#This Row],[Last_Login]]</f>
        <v>37</v>
      </c>
      <c r="H101" s="31" t="str" cm="1">
        <f t="array" ref="H101">_xlfn.IFS(DATA[[#This Row],[Difference_from _assume]]&lt;=10,"0-17",DATA[[#This Row],[Difference_from _assume]]&lt;=34,"17-34",DATA[[#This Row],[Difference_from _assume]]&lt;=51,"34-51",DATA[[#This Row],[Difference_from _assume]]&lt;=119,"51-119",DATA[[#This Row],[Difference_from _assume]]&lt;=354,"119-357")</f>
        <v>34-51</v>
      </c>
      <c r="I101" s="31" t="str" cm="1">
        <f t="array" ref="I101">_xlfn.IFS(DATA[[#This Row],[Difference_from _assume]]&lt;=35,"Active",DATA[[#This Row],[Difference_from _assume]]&lt;=110,"Inactive",DATA[[#This Row],[Difference_from _assume]]&lt;=360,"Dormant")</f>
        <v>Inactive</v>
      </c>
      <c r="J101" s="16">
        <v>7.99</v>
      </c>
      <c r="K101" s="16" t="str" cm="1">
        <f t="array" ref="K101">_xlfn.IFS(DATA[[#This Row],[Monthly_Price]]&lt;=7.99,"Low",J101&lt;=11.99,"Mid",J101&lt;=15.99,"High")</f>
        <v>Low</v>
      </c>
      <c r="L101" s="1">
        <v>327</v>
      </c>
      <c r="M101" s="1" t="s">
        <v>100</v>
      </c>
      <c r="N101" s="1">
        <v>4</v>
      </c>
      <c r="O101" s="1">
        <v>3</v>
      </c>
      <c r="P101" s="1" t="b">
        <v>0</v>
      </c>
      <c r="Q101" s="1">
        <v>451</v>
      </c>
      <c r="R101" s="10">
        <v>108</v>
      </c>
      <c r="S101" s="10">
        <f>DATA[[#This Row],[Total_Movies_Watched]]+DATA[[#This Row],[Total_Series_Watched]]</f>
        <v>559</v>
      </c>
      <c r="T101" s="1" t="s">
        <v>49</v>
      </c>
      <c r="U101" s="1" t="s">
        <v>28</v>
      </c>
      <c r="V101" s="1" t="s">
        <v>57</v>
      </c>
      <c r="W101" s="1">
        <v>91</v>
      </c>
      <c r="X101" s="1" t="str" cm="1">
        <f t="array" ref="X101">_xlfn.IFS(DATA[[#This Row],[Recommended_Content_Count]]&lt;=25,"0-25",W101&lt;=50,"25-50",W101&lt;=75,"50-75",W101&lt;=100,"75-100")</f>
        <v>75-100</v>
      </c>
      <c r="Y101" s="1">
        <v>3.2</v>
      </c>
      <c r="Z101" s="1" t="b">
        <v>1</v>
      </c>
      <c r="AA101" s="1" t="str" cm="1">
        <f t="array" ref="AA101">_xlfn.IFS(DATA[[#This Row],[Has_Downloaded_Content]]=FALSE,"No",Z101=TRUE,"Yes")</f>
        <v>Yes</v>
      </c>
      <c r="AB101" s="1" t="s">
        <v>30</v>
      </c>
      <c r="AC101" s="7">
        <v>4131</v>
      </c>
      <c r="AD101" s="7" t="str" cm="1">
        <f t="array" ref="AD101">_xlfn.IFS(DATA[[#This Row],[Loyalty_Points]]&lt;=1000,"0-1000",AC101&lt;=2000,"1000-2000",AC101&lt;=3000,"2000-3000",AC101&lt;=4000,"3000-4000",AC101&lt;=4999,"4000-5000")</f>
        <v>4000-5000</v>
      </c>
      <c r="AE101" s="1" t="s">
        <v>58</v>
      </c>
      <c r="AF101" s="1" t="s">
        <v>39</v>
      </c>
      <c r="AG101" s="1" t="s">
        <v>40</v>
      </c>
    </row>
    <row r="102" spans="1:33" x14ac:dyDescent="0.3">
      <c r="A102" s="13">
        <v>8095</v>
      </c>
      <c r="B102" s="1" t="s">
        <v>226</v>
      </c>
      <c r="C102" s="2" t="s">
        <v>227</v>
      </c>
      <c r="D102" s="2">
        <v>45608</v>
      </c>
      <c r="E102" s="29" t="str">
        <f>TEXT(DATA[[#This Row],[Join_Date]],"mm-yyyy")</f>
        <v>04-2023</v>
      </c>
      <c r="G102" s="31">
        <f>$F$2-DATA[[#This Row],[Last_Login]]</f>
        <v>49</v>
      </c>
      <c r="H102" s="31" t="str" cm="1">
        <f t="array" ref="H102">_xlfn.IFS(DATA[[#This Row],[Difference_from _assume]]&lt;=10,"0-17",DATA[[#This Row],[Difference_from _assume]]&lt;=34,"17-34",DATA[[#This Row],[Difference_from _assume]]&lt;=51,"34-51",DATA[[#This Row],[Difference_from _assume]]&lt;=119,"51-119",DATA[[#This Row],[Difference_from _assume]]&lt;=354,"119-357")</f>
        <v>34-51</v>
      </c>
      <c r="I102" s="31" t="str" cm="1">
        <f t="array" ref="I102">_xlfn.IFS(DATA[[#This Row],[Difference_from _assume]]&lt;=35,"Active",DATA[[#This Row],[Difference_from _assume]]&lt;=110,"Inactive",DATA[[#This Row],[Difference_from _assume]]&lt;=360,"Dormant")</f>
        <v>Inactive</v>
      </c>
      <c r="J102" s="16">
        <v>7.99</v>
      </c>
      <c r="K102" s="16" t="str" cm="1">
        <f t="array" ref="K102">_xlfn.IFS(DATA[[#This Row],[Monthly_Price]]&lt;=7.99,"Low",J102&lt;=11.99,"Mid",J102&lt;=15.99,"High")</f>
        <v>Low</v>
      </c>
      <c r="L102" s="1">
        <v>10</v>
      </c>
      <c r="M102" s="1" t="s">
        <v>26</v>
      </c>
      <c r="N102" s="1">
        <v>2</v>
      </c>
      <c r="O102" s="1">
        <v>5</v>
      </c>
      <c r="P102" s="1" t="b">
        <v>1</v>
      </c>
      <c r="Q102" s="1">
        <v>22</v>
      </c>
      <c r="R102" s="10">
        <v>14</v>
      </c>
      <c r="S102" s="10">
        <f>DATA[[#This Row],[Total_Movies_Watched]]+DATA[[#This Row],[Total_Series_Watched]]</f>
        <v>36</v>
      </c>
      <c r="T102" s="1" t="s">
        <v>68</v>
      </c>
      <c r="U102" s="1" t="s">
        <v>44</v>
      </c>
      <c r="V102" s="1" t="s">
        <v>64</v>
      </c>
      <c r="W102" s="1">
        <v>25</v>
      </c>
      <c r="X102" s="1" t="str" cm="1">
        <f t="array" ref="X102">_xlfn.IFS(DATA[[#This Row],[Recommended_Content_Count]]&lt;=25,"0-25",W102&lt;=50,"25-50",W102&lt;=75,"50-75",W102&lt;=100,"75-100")</f>
        <v>0-25</v>
      </c>
      <c r="Y102" s="1">
        <v>4.0999999999999996</v>
      </c>
      <c r="Z102" s="1" t="b">
        <v>1</v>
      </c>
      <c r="AA102" s="1" t="str" cm="1">
        <f t="array" ref="AA102">_xlfn.IFS(DATA[[#This Row],[Has_Downloaded_Content]]=FALSE,"No",Z102=TRUE,"Yes")</f>
        <v>Yes</v>
      </c>
      <c r="AB102" s="1" t="s">
        <v>30</v>
      </c>
      <c r="AC102" s="7">
        <v>2927</v>
      </c>
      <c r="AD102" s="7" t="str" cm="1">
        <f t="array" ref="AD102">_xlfn.IFS(DATA[[#This Row],[Loyalty_Points]]&lt;=1000,"0-1000",AC102&lt;=2000,"1000-2000",AC102&lt;=3000,"2000-3000",AC102&lt;=4000,"3000-4000",AC102&lt;=4999,"4000-5000")</f>
        <v>2000-3000</v>
      </c>
      <c r="AE102" s="1" t="s">
        <v>58</v>
      </c>
      <c r="AF102" s="1" t="s">
        <v>32</v>
      </c>
      <c r="AG102" s="1" t="s">
        <v>40</v>
      </c>
    </row>
    <row r="103" spans="1:33" x14ac:dyDescent="0.3">
      <c r="A103" s="13">
        <v>3763</v>
      </c>
      <c r="B103" s="1" t="s">
        <v>228</v>
      </c>
      <c r="C103" s="2" t="s">
        <v>229</v>
      </c>
      <c r="D103" s="2">
        <v>45455</v>
      </c>
      <c r="E103" s="29" t="str">
        <f>TEXT(DATA[[#This Row],[Join_Date]],"mm-yyyy")</f>
        <v>12-2022</v>
      </c>
      <c r="G103" s="31">
        <f>$F$2-DATA[[#This Row],[Last_Login]]</f>
        <v>202</v>
      </c>
      <c r="H103" s="31" t="str" cm="1">
        <f t="array" ref="H103">_xlfn.IFS(DATA[[#This Row],[Difference_from _assume]]&lt;=10,"0-17",DATA[[#This Row],[Difference_from _assume]]&lt;=34,"17-34",DATA[[#This Row],[Difference_from _assume]]&lt;=51,"34-51",DATA[[#This Row],[Difference_from _assume]]&lt;=119,"51-119",DATA[[#This Row],[Difference_from _assume]]&lt;=354,"119-357")</f>
        <v>119-357</v>
      </c>
      <c r="I103" s="31" t="str" cm="1">
        <f t="array" ref="I103">_xlfn.IFS(DATA[[#This Row],[Difference_from _assume]]&lt;=35,"Active",DATA[[#This Row],[Difference_from _assume]]&lt;=110,"Inactive",DATA[[#This Row],[Difference_from _assume]]&lt;=360,"Dormant")</f>
        <v>Dormant</v>
      </c>
      <c r="J103" s="16">
        <v>11.99</v>
      </c>
      <c r="K103" s="16" t="str" cm="1">
        <f t="array" ref="K103">_xlfn.IFS(DATA[[#This Row],[Monthly_Price]]&lt;=7.99,"Low",J103&lt;=11.99,"Mid",J103&lt;=15.99,"High")</f>
        <v>Mid</v>
      </c>
      <c r="L103" s="1">
        <v>181</v>
      </c>
      <c r="M103" s="1" t="s">
        <v>63</v>
      </c>
      <c r="N103" s="1">
        <v>4</v>
      </c>
      <c r="O103" s="1">
        <v>2</v>
      </c>
      <c r="P103" s="1" t="b">
        <v>0</v>
      </c>
      <c r="Q103" s="1">
        <v>848</v>
      </c>
      <c r="R103" s="10">
        <v>172</v>
      </c>
      <c r="S103" s="10">
        <f>DATA[[#This Row],[Total_Movies_Watched]]+DATA[[#This Row],[Total_Series_Watched]]</f>
        <v>1020</v>
      </c>
      <c r="T103" s="1" t="s">
        <v>55</v>
      </c>
      <c r="U103" s="1" t="s">
        <v>75</v>
      </c>
      <c r="V103" s="1" t="s">
        <v>45</v>
      </c>
      <c r="W103" s="1">
        <v>6</v>
      </c>
      <c r="X103" s="1" t="str" cm="1">
        <f t="array" ref="X103">_xlfn.IFS(DATA[[#This Row],[Recommended_Content_Count]]&lt;=25,"0-25",W103&lt;=50,"25-50",W103&lt;=75,"50-75",W103&lt;=100,"75-100")</f>
        <v>0-25</v>
      </c>
      <c r="Y103" s="1">
        <v>3.4</v>
      </c>
      <c r="Z103" s="1" t="b">
        <v>0</v>
      </c>
      <c r="AA103" s="1" t="str" cm="1">
        <f t="array" ref="AA103">_xlfn.IFS(DATA[[#This Row],[Has_Downloaded_Content]]=FALSE,"No",Z103=TRUE,"Yes")</f>
        <v>No</v>
      </c>
      <c r="AB103" s="1" t="s">
        <v>30</v>
      </c>
      <c r="AC103" s="7">
        <v>3314</v>
      </c>
      <c r="AD103" s="7" t="str" cm="1">
        <f t="array" ref="AD103">_xlfn.IFS(DATA[[#This Row],[Loyalty_Points]]&lt;=1000,"0-1000",AC103&lt;=2000,"1000-2000",AC103&lt;=3000,"2000-3000",AC103&lt;=4000,"3000-4000",AC103&lt;=4999,"4000-5000")</f>
        <v>3000-4000</v>
      </c>
      <c r="AE103" s="1" t="s">
        <v>31</v>
      </c>
      <c r="AF103" s="1" t="s">
        <v>79</v>
      </c>
      <c r="AG103" s="1" t="s">
        <v>60</v>
      </c>
    </row>
    <row r="104" spans="1:33" x14ac:dyDescent="0.3">
      <c r="A104" s="13">
        <v>4346</v>
      </c>
      <c r="B104" s="1" t="s">
        <v>230</v>
      </c>
      <c r="C104" s="2" t="s">
        <v>231</v>
      </c>
      <c r="D104" s="2">
        <v>45638</v>
      </c>
      <c r="E104" s="29" t="str">
        <f>TEXT(DATA[[#This Row],[Join_Date]],"mm-yyyy")</f>
        <v>02-2024</v>
      </c>
      <c r="G104" s="31">
        <f>$F$2-DATA[[#This Row],[Last_Login]]</f>
        <v>19</v>
      </c>
      <c r="H104" s="31" t="str" cm="1">
        <f t="array" ref="H104">_xlfn.IFS(DATA[[#This Row],[Difference_from _assume]]&lt;=10,"0-17",DATA[[#This Row],[Difference_from _assume]]&lt;=34,"17-34",DATA[[#This Row],[Difference_from _assume]]&lt;=51,"34-51",DATA[[#This Row],[Difference_from _assume]]&lt;=119,"51-119",DATA[[#This Row],[Difference_from _assume]]&lt;=354,"119-357")</f>
        <v>17-34</v>
      </c>
      <c r="I104" s="31" t="str" cm="1">
        <f t="array" ref="I104">_xlfn.IFS(DATA[[#This Row],[Difference_from _assume]]&lt;=35,"Active",DATA[[#This Row],[Difference_from _assume]]&lt;=110,"Inactive",DATA[[#This Row],[Difference_from _assume]]&lt;=360,"Dormant")</f>
        <v>Active</v>
      </c>
      <c r="J104" s="16">
        <v>15.99</v>
      </c>
      <c r="K104" s="16" t="str" cm="1">
        <f t="array" ref="K104">_xlfn.IFS(DATA[[#This Row],[Monthly_Price]]&lt;=7.99,"Low",J104&lt;=11.99,"Mid",J104&lt;=15.99,"High")</f>
        <v>High</v>
      </c>
      <c r="L104" s="1">
        <v>238</v>
      </c>
      <c r="M104" s="1" t="s">
        <v>26</v>
      </c>
      <c r="N104" s="1">
        <v>4</v>
      </c>
      <c r="O104" s="1">
        <v>2</v>
      </c>
      <c r="P104" s="1" t="b">
        <v>0</v>
      </c>
      <c r="Q104" s="1">
        <v>524</v>
      </c>
      <c r="R104" s="10">
        <v>162</v>
      </c>
      <c r="S104" s="10">
        <f>DATA[[#This Row],[Total_Movies_Watched]]+DATA[[#This Row],[Total_Series_Watched]]</f>
        <v>686</v>
      </c>
      <c r="T104" s="1" t="s">
        <v>27</v>
      </c>
      <c r="U104" s="1" t="s">
        <v>75</v>
      </c>
      <c r="V104" s="1" t="s">
        <v>37</v>
      </c>
      <c r="W104" s="1">
        <v>20</v>
      </c>
      <c r="X104" s="1" t="str" cm="1">
        <f t="array" ref="X104">_xlfn.IFS(DATA[[#This Row],[Recommended_Content_Count]]&lt;=25,"0-25",W104&lt;=50,"25-50",W104&lt;=75,"50-75",W104&lt;=100,"75-100")</f>
        <v>0-25</v>
      </c>
      <c r="Y104" s="1">
        <v>3</v>
      </c>
      <c r="Z104" s="1" t="b">
        <v>1</v>
      </c>
      <c r="AA104" s="1" t="str" cm="1">
        <f t="array" ref="AA104">_xlfn.IFS(DATA[[#This Row],[Has_Downloaded_Content]]=FALSE,"No",Z104=TRUE,"Yes")</f>
        <v>Yes</v>
      </c>
      <c r="AB104" s="1" t="s">
        <v>30</v>
      </c>
      <c r="AC104" s="7">
        <v>1782</v>
      </c>
      <c r="AD104" s="7" t="str" cm="1">
        <f t="array" ref="AD104">_xlfn.IFS(DATA[[#This Row],[Loyalty_Points]]&lt;=1000,"0-1000",AC104&lt;=2000,"1000-2000",AC104&lt;=3000,"2000-3000",AC104&lt;=4000,"3000-4000",AC104&lt;=4999,"4000-5000")</f>
        <v>1000-2000</v>
      </c>
      <c r="AE104" s="1" t="s">
        <v>31</v>
      </c>
      <c r="AF104" s="1" t="s">
        <v>69</v>
      </c>
      <c r="AG104" s="1" t="s">
        <v>60</v>
      </c>
    </row>
    <row r="105" spans="1:33" x14ac:dyDescent="0.3">
      <c r="A105" s="13">
        <v>5866</v>
      </c>
      <c r="B105" s="1" t="s">
        <v>191</v>
      </c>
      <c r="C105" s="2">
        <v>45297</v>
      </c>
      <c r="D105" s="2" t="s">
        <v>214</v>
      </c>
      <c r="E105" s="29" t="str">
        <f>TEXT(DATA[[#This Row],[Join_Date]],"mm-yyyy")</f>
        <v>01-2024</v>
      </c>
      <c r="G105" s="31">
        <f>$F$2-DATA[[#This Row],[Last_Login]]</f>
        <v>35</v>
      </c>
      <c r="H105" s="31" t="str" cm="1">
        <f t="array" ref="H105">_xlfn.IFS(DATA[[#This Row],[Difference_from _assume]]&lt;=10,"0-17",DATA[[#This Row],[Difference_from _assume]]&lt;=34,"17-34",DATA[[#This Row],[Difference_from _assume]]&lt;=51,"34-51",DATA[[#This Row],[Difference_from _assume]]&lt;=119,"51-119",DATA[[#This Row],[Difference_from _assume]]&lt;=354,"119-357")</f>
        <v>34-51</v>
      </c>
      <c r="I105" s="31" t="str" cm="1">
        <f t="array" ref="I105">_xlfn.IFS(DATA[[#This Row],[Difference_from _assume]]&lt;=35,"Active",DATA[[#This Row],[Difference_from _assume]]&lt;=110,"Inactive",DATA[[#This Row],[Difference_from _assume]]&lt;=360,"Dormant")</f>
        <v>Active</v>
      </c>
      <c r="J105" s="16">
        <v>7.99</v>
      </c>
      <c r="K105" s="16" t="str" cm="1">
        <f t="array" ref="K105">_xlfn.IFS(DATA[[#This Row],[Monthly_Price]]&lt;=7.99,"Low",J105&lt;=11.99,"Mid",J105&lt;=15.99,"High")</f>
        <v>Low</v>
      </c>
      <c r="L105" s="1">
        <v>380</v>
      </c>
      <c r="M105" s="1" t="s">
        <v>51</v>
      </c>
      <c r="N105" s="1">
        <v>2</v>
      </c>
      <c r="O105" s="1">
        <v>3</v>
      </c>
      <c r="P105" s="1" t="b">
        <v>0</v>
      </c>
      <c r="Q105" s="1">
        <v>76</v>
      </c>
      <c r="R105" s="10">
        <v>25</v>
      </c>
      <c r="S105" s="10">
        <f>DATA[[#This Row],[Total_Movies_Watched]]+DATA[[#This Row],[Total_Series_Watched]]</f>
        <v>101</v>
      </c>
      <c r="T105" s="1" t="s">
        <v>74</v>
      </c>
      <c r="U105" s="1" t="s">
        <v>28</v>
      </c>
      <c r="V105" s="1" t="s">
        <v>29</v>
      </c>
      <c r="W105" s="1">
        <v>95</v>
      </c>
      <c r="X105" s="1" t="str" cm="1">
        <f t="array" ref="X105">_xlfn.IFS(DATA[[#This Row],[Recommended_Content_Count]]&lt;=25,"0-25",W105&lt;=50,"25-50",W105&lt;=75,"50-75",W105&lt;=100,"75-100")</f>
        <v>75-100</v>
      </c>
      <c r="Y105" s="1">
        <v>4.2</v>
      </c>
      <c r="Z105" s="1" t="b">
        <v>1</v>
      </c>
      <c r="AA105" s="1" t="str" cm="1">
        <f t="array" ref="AA105">_xlfn.IFS(DATA[[#This Row],[Has_Downloaded_Content]]=FALSE,"No",Z105=TRUE,"Yes")</f>
        <v>Yes</v>
      </c>
      <c r="AB105" s="1" t="s">
        <v>30</v>
      </c>
      <c r="AC105" s="7">
        <v>1938</v>
      </c>
      <c r="AD105" s="7" t="str" cm="1">
        <f t="array" ref="AD105">_xlfn.IFS(DATA[[#This Row],[Loyalty_Points]]&lt;=1000,"0-1000",AC105&lt;=2000,"1000-2000",AC105&lt;=3000,"2000-3000",AC105&lt;=4000,"3000-4000",AC105&lt;=4999,"4000-5000")</f>
        <v>1000-2000</v>
      </c>
      <c r="AE105" s="1" t="s">
        <v>65</v>
      </c>
      <c r="AF105" s="1" t="s">
        <v>79</v>
      </c>
      <c r="AG105" s="1" t="s">
        <v>93</v>
      </c>
    </row>
    <row r="106" spans="1:33" x14ac:dyDescent="0.3">
      <c r="A106" s="13">
        <v>5865</v>
      </c>
      <c r="B106" s="1" t="s">
        <v>232</v>
      </c>
      <c r="C106" s="2" t="s">
        <v>233</v>
      </c>
      <c r="D106" s="2" t="s">
        <v>156</v>
      </c>
      <c r="E106" s="29" t="str">
        <f>TEXT(DATA[[#This Row],[Join_Date]],"mm-yyyy")</f>
        <v>07-2023</v>
      </c>
      <c r="G106" s="31">
        <f>$F$2-DATA[[#This Row],[Last_Login]]</f>
        <v>37</v>
      </c>
      <c r="H106" s="31" t="str" cm="1">
        <f t="array" ref="H106">_xlfn.IFS(DATA[[#This Row],[Difference_from _assume]]&lt;=10,"0-17",DATA[[#This Row],[Difference_from _assume]]&lt;=34,"17-34",DATA[[#This Row],[Difference_from _assume]]&lt;=51,"34-51",DATA[[#This Row],[Difference_from _assume]]&lt;=119,"51-119",DATA[[#This Row],[Difference_from _assume]]&lt;=354,"119-357")</f>
        <v>34-51</v>
      </c>
      <c r="I106" s="31" t="str" cm="1">
        <f t="array" ref="I106">_xlfn.IFS(DATA[[#This Row],[Difference_from _assume]]&lt;=35,"Active",DATA[[#This Row],[Difference_from _assume]]&lt;=110,"Inactive",DATA[[#This Row],[Difference_from _assume]]&lt;=360,"Dormant")</f>
        <v>Inactive</v>
      </c>
      <c r="J106" s="16">
        <v>11.99</v>
      </c>
      <c r="K106" s="16" t="str" cm="1">
        <f t="array" ref="K106">_xlfn.IFS(DATA[[#This Row],[Monthly_Price]]&lt;=7.99,"Low",J106&lt;=11.99,"Mid",J106&lt;=15.99,"High")</f>
        <v>Mid</v>
      </c>
      <c r="L106" s="1">
        <v>444</v>
      </c>
      <c r="M106" s="1" t="s">
        <v>48</v>
      </c>
      <c r="N106" s="1">
        <v>2</v>
      </c>
      <c r="O106" s="1">
        <v>3</v>
      </c>
      <c r="P106" s="1" t="b">
        <v>0</v>
      </c>
      <c r="Q106" s="1">
        <v>959</v>
      </c>
      <c r="R106" s="10">
        <v>183</v>
      </c>
      <c r="S106" s="10">
        <f>DATA[[#This Row],[Total_Movies_Watched]]+DATA[[#This Row],[Total_Series_Watched]]</f>
        <v>1142</v>
      </c>
      <c r="T106" s="1" t="s">
        <v>74</v>
      </c>
      <c r="U106" s="1" t="s">
        <v>28</v>
      </c>
      <c r="V106" s="1" t="s">
        <v>29</v>
      </c>
      <c r="W106" s="1">
        <v>93</v>
      </c>
      <c r="X106" s="1" t="str" cm="1">
        <f t="array" ref="X106">_xlfn.IFS(DATA[[#This Row],[Recommended_Content_Count]]&lt;=25,"0-25",W106&lt;=50,"25-50",W106&lt;=75,"50-75",W106&lt;=100,"75-100")</f>
        <v>75-100</v>
      </c>
      <c r="Y106" s="1">
        <v>3.8</v>
      </c>
      <c r="Z106" s="1" t="b">
        <v>0</v>
      </c>
      <c r="AA106" s="1" t="str" cm="1">
        <f t="array" ref="AA106">_xlfn.IFS(DATA[[#This Row],[Has_Downloaded_Content]]=FALSE,"No",Z106=TRUE,"Yes")</f>
        <v>No</v>
      </c>
      <c r="AB106" s="1" t="s">
        <v>30</v>
      </c>
      <c r="AC106" s="7">
        <v>3935</v>
      </c>
      <c r="AD106" s="7" t="str" cm="1">
        <f t="array" ref="AD106">_xlfn.IFS(DATA[[#This Row],[Loyalty_Points]]&lt;=1000,"0-1000",AC106&lt;=2000,"1000-2000",AC106&lt;=3000,"2000-3000",AC106&lt;=4000,"3000-4000",AC106&lt;=4999,"4000-5000")</f>
        <v>3000-4000</v>
      </c>
      <c r="AE106" s="1" t="s">
        <v>58</v>
      </c>
      <c r="AF106" s="1" t="s">
        <v>59</v>
      </c>
      <c r="AG106" s="1" t="s">
        <v>93</v>
      </c>
    </row>
    <row r="107" spans="1:33" x14ac:dyDescent="0.3">
      <c r="A107" s="13">
        <v>9398</v>
      </c>
      <c r="B107" s="1" t="s">
        <v>234</v>
      </c>
      <c r="C107" s="2" t="s">
        <v>235</v>
      </c>
      <c r="D107" s="2">
        <v>45608</v>
      </c>
      <c r="E107" s="29" t="str">
        <f>TEXT(DATA[[#This Row],[Join_Date]],"mm-yyyy")</f>
        <v>10-2024</v>
      </c>
      <c r="G107" s="31">
        <f>$F$2-DATA[[#This Row],[Last_Login]]</f>
        <v>49</v>
      </c>
      <c r="H107" s="31" t="str" cm="1">
        <f t="array" ref="H107">_xlfn.IFS(DATA[[#This Row],[Difference_from _assume]]&lt;=10,"0-17",DATA[[#This Row],[Difference_from _assume]]&lt;=34,"17-34",DATA[[#This Row],[Difference_from _assume]]&lt;=51,"34-51",DATA[[#This Row],[Difference_from _assume]]&lt;=119,"51-119",DATA[[#This Row],[Difference_from _assume]]&lt;=354,"119-357")</f>
        <v>34-51</v>
      </c>
      <c r="I107" s="31" t="str" cm="1">
        <f t="array" ref="I107">_xlfn.IFS(DATA[[#This Row],[Difference_from _assume]]&lt;=35,"Active",DATA[[#This Row],[Difference_from _assume]]&lt;=110,"Inactive",DATA[[#This Row],[Difference_from _assume]]&lt;=360,"Dormant")</f>
        <v>Inactive</v>
      </c>
      <c r="J107" s="16">
        <v>7.99</v>
      </c>
      <c r="K107" s="16" t="str" cm="1">
        <f t="array" ref="K107">_xlfn.IFS(DATA[[#This Row],[Monthly_Price]]&lt;=7.99,"Low",J107&lt;=11.99,"Mid",J107&lt;=15.99,"High")</f>
        <v>Low</v>
      </c>
      <c r="L107" s="1">
        <v>83</v>
      </c>
      <c r="M107" s="1" t="s">
        <v>73</v>
      </c>
      <c r="N107" s="1">
        <v>3</v>
      </c>
      <c r="O107" s="1">
        <v>5</v>
      </c>
      <c r="P107" s="1" t="b">
        <v>1</v>
      </c>
      <c r="Q107" s="1">
        <v>148</v>
      </c>
      <c r="R107" s="10">
        <v>154</v>
      </c>
      <c r="S107" s="10">
        <f>DATA[[#This Row],[Total_Movies_Watched]]+DATA[[#This Row],[Total_Series_Watched]]</f>
        <v>302</v>
      </c>
      <c r="T107" s="1" t="s">
        <v>49</v>
      </c>
      <c r="U107" s="1" t="s">
        <v>56</v>
      </c>
      <c r="V107" s="1" t="s">
        <v>29</v>
      </c>
      <c r="W107" s="1">
        <v>21</v>
      </c>
      <c r="X107" s="1" t="str" cm="1">
        <f t="array" ref="X107">_xlfn.IFS(DATA[[#This Row],[Recommended_Content_Count]]&lt;=25,"0-25",W107&lt;=50,"25-50",W107&lt;=75,"50-75",W107&lt;=100,"75-100")</f>
        <v>0-25</v>
      </c>
      <c r="Y107" s="1">
        <v>3.1</v>
      </c>
      <c r="Z107" s="1" t="b">
        <v>0</v>
      </c>
      <c r="AA107" s="1" t="str" cm="1">
        <f t="array" ref="AA107">_xlfn.IFS(DATA[[#This Row],[Has_Downloaded_Content]]=FALSE,"No",Z107=TRUE,"Yes")</f>
        <v>No</v>
      </c>
      <c r="AB107" s="1" t="s">
        <v>30</v>
      </c>
      <c r="AC107" s="7">
        <v>3206</v>
      </c>
      <c r="AD107" s="7" t="str" cm="1">
        <f t="array" ref="AD107">_xlfn.IFS(DATA[[#This Row],[Loyalty_Points]]&lt;=1000,"0-1000",AC107&lt;=2000,"1000-2000",AC107&lt;=3000,"2000-3000",AC107&lt;=4000,"3000-4000",AC107&lt;=4999,"4000-5000")</f>
        <v>3000-4000</v>
      </c>
      <c r="AE107" s="1" t="s">
        <v>58</v>
      </c>
      <c r="AF107" s="1" t="s">
        <v>69</v>
      </c>
      <c r="AG107" s="1" t="s">
        <v>33</v>
      </c>
    </row>
    <row r="108" spans="1:33" x14ac:dyDescent="0.3">
      <c r="A108" s="13">
        <v>9695</v>
      </c>
      <c r="B108" s="1" t="s">
        <v>236</v>
      </c>
      <c r="C108" s="2">
        <v>45150</v>
      </c>
      <c r="D108" s="2" t="s">
        <v>103</v>
      </c>
      <c r="E108" s="29" t="str">
        <f>TEXT(DATA[[#This Row],[Join_Date]],"mm-yyyy")</f>
        <v>08-2023</v>
      </c>
      <c r="G108" s="31">
        <f>$F$2-DATA[[#This Row],[Last_Login]]</f>
        <v>13</v>
      </c>
      <c r="H108" s="31" t="str" cm="1">
        <f t="array" ref="H108">_xlfn.IFS(DATA[[#This Row],[Difference_from _assume]]&lt;=10,"0-17",DATA[[#This Row],[Difference_from _assume]]&lt;=34,"17-34",DATA[[#This Row],[Difference_from _assume]]&lt;=51,"34-51",DATA[[#This Row],[Difference_from _assume]]&lt;=119,"51-119",DATA[[#This Row],[Difference_from _assume]]&lt;=354,"119-357")</f>
        <v>17-34</v>
      </c>
      <c r="I108" s="31" t="str" cm="1">
        <f t="array" ref="I108">_xlfn.IFS(DATA[[#This Row],[Difference_from _assume]]&lt;=35,"Active",DATA[[#This Row],[Difference_from _assume]]&lt;=110,"Inactive",DATA[[#This Row],[Difference_from _assume]]&lt;=360,"Dormant")</f>
        <v>Active</v>
      </c>
      <c r="J108" s="16">
        <v>7.99</v>
      </c>
      <c r="K108" s="16" t="str" cm="1">
        <f t="array" ref="K108">_xlfn.IFS(DATA[[#This Row],[Monthly_Price]]&lt;=7.99,"Low",J108&lt;=11.99,"Mid",J108&lt;=15.99,"High")</f>
        <v>Low</v>
      </c>
      <c r="L108" s="1">
        <v>452</v>
      </c>
      <c r="M108" s="1" t="s">
        <v>51</v>
      </c>
      <c r="N108" s="1">
        <v>4</v>
      </c>
      <c r="O108" s="1">
        <v>4</v>
      </c>
      <c r="P108" s="1" t="b">
        <v>0</v>
      </c>
      <c r="Q108" s="1">
        <v>338</v>
      </c>
      <c r="R108" s="10">
        <v>132</v>
      </c>
      <c r="S108" s="10">
        <f>DATA[[#This Row],[Total_Movies_Watched]]+DATA[[#This Row],[Total_Series_Watched]]</f>
        <v>470</v>
      </c>
      <c r="T108" s="1" t="s">
        <v>68</v>
      </c>
      <c r="U108" s="1" t="s">
        <v>28</v>
      </c>
      <c r="V108" s="1" t="s">
        <v>57</v>
      </c>
      <c r="W108" s="1">
        <v>63</v>
      </c>
      <c r="X108" s="1" t="str" cm="1">
        <f t="array" ref="X108">_xlfn.IFS(DATA[[#This Row],[Recommended_Content_Count]]&lt;=25,"0-25",W108&lt;=50,"25-50",W108&lt;=75,"50-75",W108&lt;=100,"75-100")</f>
        <v>50-75</v>
      </c>
      <c r="Y108" s="1">
        <v>3.3</v>
      </c>
      <c r="Z108" s="1" t="b">
        <v>0</v>
      </c>
      <c r="AA108" s="1" t="str" cm="1">
        <f t="array" ref="AA108">_xlfn.IFS(DATA[[#This Row],[Has_Downloaded_Content]]=FALSE,"No",Z108=TRUE,"Yes")</f>
        <v>No</v>
      </c>
      <c r="AB108" s="1" t="s">
        <v>30</v>
      </c>
      <c r="AC108" s="7">
        <v>2523</v>
      </c>
      <c r="AD108" s="7" t="str" cm="1">
        <f t="array" ref="AD108">_xlfn.IFS(DATA[[#This Row],[Loyalty_Points]]&lt;=1000,"0-1000",AC108&lt;=2000,"1000-2000",AC108&lt;=3000,"2000-3000",AC108&lt;=4000,"3000-4000",AC108&lt;=4999,"4000-5000")</f>
        <v>2000-3000</v>
      </c>
      <c r="AE108" s="1" t="s">
        <v>31</v>
      </c>
      <c r="AF108" s="1" t="s">
        <v>59</v>
      </c>
      <c r="AG108" s="1" t="s">
        <v>33</v>
      </c>
    </row>
    <row r="109" spans="1:33" x14ac:dyDescent="0.3">
      <c r="A109" s="13">
        <v>8805</v>
      </c>
      <c r="B109" s="1" t="s">
        <v>85</v>
      </c>
      <c r="C109" s="2">
        <v>45450</v>
      </c>
      <c r="D109" s="2">
        <v>45455</v>
      </c>
      <c r="E109" s="29" t="str">
        <f>TEXT(DATA[[#This Row],[Join_Date]],"mm-yyyy")</f>
        <v>06-2024</v>
      </c>
      <c r="G109" s="31">
        <f>$F$2-DATA[[#This Row],[Last_Login]]</f>
        <v>202</v>
      </c>
      <c r="H109" s="31" t="str" cm="1">
        <f t="array" ref="H109">_xlfn.IFS(DATA[[#This Row],[Difference_from _assume]]&lt;=10,"0-17",DATA[[#This Row],[Difference_from _assume]]&lt;=34,"17-34",DATA[[#This Row],[Difference_from _assume]]&lt;=51,"34-51",DATA[[#This Row],[Difference_from _assume]]&lt;=119,"51-119",DATA[[#This Row],[Difference_from _assume]]&lt;=354,"119-357")</f>
        <v>119-357</v>
      </c>
      <c r="I109" s="31" t="str" cm="1">
        <f t="array" ref="I109">_xlfn.IFS(DATA[[#This Row],[Difference_from _assume]]&lt;=35,"Active",DATA[[#This Row],[Difference_from _assume]]&lt;=110,"Inactive",DATA[[#This Row],[Difference_from _assume]]&lt;=360,"Dormant")</f>
        <v>Dormant</v>
      </c>
      <c r="J109" s="16">
        <v>15.99</v>
      </c>
      <c r="K109" s="16" t="str" cm="1">
        <f t="array" ref="K109">_xlfn.IFS(DATA[[#This Row],[Monthly_Price]]&lt;=7.99,"Low",J109&lt;=11.99,"Mid",J109&lt;=15.99,"High")</f>
        <v>High</v>
      </c>
      <c r="L109" s="1">
        <v>53</v>
      </c>
      <c r="M109" s="1" t="s">
        <v>100</v>
      </c>
      <c r="N109" s="1">
        <v>4</v>
      </c>
      <c r="O109" s="1">
        <v>2</v>
      </c>
      <c r="P109" s="1" t="b">
        <v>1</v>
      </c>
      <c r="Q109" s="1">
        <v>720</v>
      </c>
      <c r="R109" s="10">
        <v>37</v>
      </c>
      <c r="S109" s="10">
        <f>DATA[[#This Row],[Total_Movies_Watched]]+DATA[[#This Row],[Total_Series_Watched]]</f>
        <v>757</v>
      </c>
      <c r="T109" s="1" t="s">
        <v>68</v>
      </c>
      <c r="U109" s="1" t="s">
        <v>28</v>
      </c>
      <c r="V109" s="1" t="s">
        <v>57</v>
      </c>
      <c r="W109" s="1">
        <v>8</v>
      </c>
      <c r="X109" s="1" t="str" cm="1">
        <f t="array" ref="X109">_xlfn.IFS(DATA[[#This Row],[Recommended_Content_Count]]&lt;=25,"0-25",W109&lt;=50,"25-50",W109&lt;=75,"50-75",W109&lt;=100,"75-100")</f>
        <v>0-25</v>
      </c>
      <c r="Y109" s="1">
        <v>4</v>
      </c>
      <c r="Z109" s="1" t="b">
        <v>1</v>
      </c>
      <c r="AA109" s="1" t="str" cm="1">
        <f t="array" ref="AA109">_xlfn.IFS(DATA[[#This Row],[Has_Downloaded_Content]]=FALSE,"No",Z109=TRUE,"Yes")</f>
        <v>Yes</v>
      </c>
      <c r="AB109" s="1" t="s">
        <v>30</v>
      </c>
      <c r="AC109" s="7">
        <v>2727</v>
      </c>
      <c r="AD109" s="7" t="str" cm="1">
        <f t="array" ref="AD109">_xlfn.IFS(DATA[[#This Row],[Loyalty_Points]]&lt;=1000,"0-1000",AC109&lt;=2000,"1000-2000",AC109&lt;=3000,"2000-3000",AC109&lt;=4000,"3000-4000",AC109&lt;=4999,"4000-5000")</f>
        <v>2000-3000</v>
      </c>
      <c r="AE109" s="1" t="s">
        <v>65</v>
      </c>
      <c r="AF109" s="1" t="s">
        <v>79</v>
      </c>
      <c r="AG109" s="1" t="s">
        <v>40</v>
      </c>
    </row>
    <row r="110" spans="1:33" x14ac:dyDescent="0.3">
      <c r="A110" s="13">
        <v>8353</v>
      </c>
      <c r="B110" s="1" t="s">
        <v>148</v>
      </c>
      <c r="C110" s="2" t="s">
        <v>237</v>
      </c>
      <c r="D110" s="2" t="s">
        <v>54</v>
      </c>
      <c r="E110" s="29" t="str">
        <f>TEXT(DATA[[#This Row],[Join_Date]],"mm-yyyy")</f>
        <v>06-2023</v>
      </c>
      <c r="G110" s="31">
        <f>$F$2-DATA[[#This Row],[Last_Login]]</f>
        <v>42</v>
      </c>
      <c r="H110" s="31" t="str" cm="1">
        <f t="array" ref="H110">_xlfn.IFS(DATA[[#This Row],[Difference_from _assume]]&lt;=10,"0-17",DATA[[#This Row],[Difference_from _assume]]&lt;=34,"17-34",DATA[[#This Row],[Difference_from _assume]]&lt;=51,"34-51",DATA[[#This Row],[Difference_from _assume]]&lt;=119,"51-119",DATA[[#This Row],[Difference_from _assume]]&lt;=354,"119-357")</f>
        <v>34-51</v>
      </c>
      <c r="I110" s="31" t="str" cm="1">
        <f t="array" ref="I110">_xlfn.IFS(DATA[[#This Row],[Difference_from _assume]]&lt;=35,"Active",DATA[[#This Row],[Difference_from _assume]]&lt;=110,"Inactive",DATA[[#This Row],[Difference_from _assume]]&lt;=360,"Dormant")</f>
        <v>Inactive</v>
      </c>
      <c r="J110" s="16">
        <v>15.99</v>
      </c>
      <c r="K110" s="16" t="str" cm="1">
        <f t="array" ref="K110">_xlfn.IFS(DATA[[#This Row],[Monthly_Price]]&lt;=7.99,"Low",J110&lt;=11.99,"Mid",J110&lt;=15.99,"High")</f>
        <v>High</v>
      </c>
      <c r="L110" s="1">
        <v>89</v>
      </c>
      <c r="M110" s="1" t="s">
        <v>100</v>
      </c>
      <c r="N110" s="1">
        <v>5</v>
      </c>
      <c r="O110" s="1">
        <v>3</v>
      </c>
      <c r="P110" s="1" t="b">
        <v>0</v>
      </c>
      <c r="Q110" s="1">
        <v>387</v>
      </c>
      <c r="R110" s="10">
        <v>81</v>
      </c>
      <c r="S110" s="10">
        <f>DATA[[#This Row],[Total_Movies_Watched]]+DATA[[#This Row],[Total_Series_Watched]]</f>
        <v>468</v>
      </c>
      <c r="T110" s="1" t="s">
        <v>68</v>
      </c>
      <c r="U110" s="1" t="s">
        <v>28</v>
      </c>
      <c r="V110" s="1" t="s">
        <v>64</v>
      </c>
      <c r="W110" s="1">
        <v>87</v>
      </c>
      <c r="X110" s="1" t="str" cm="1">
        <f t="array" ref="X110">_xlfn.IFS(DATA[[#This Row],[Recommended_Content_Count]]&lt;=25,"0-25",W110&lt;=50,"25-50",W110&lt;=75,"50-75",W110&lt;=100,"75-100")</f>
        <v>75-100</v>
      </c>
      <c r="Y110" s="1">
        <v>3.8</v>
      </c>
      <c r="Z110" s="1" t="b">
        <v>1</v>
      </c>
      <c r="AA110" s="1" t="str" cm="1">
        <f t="array" ref="AA110">_xlfn.IFS(DATA[[#This Row],[Has_Downloaded_Content]]=FALSE,"No",Z110=TRUE,"Yes")</f>
        <v>Yes</v>
      </c>
      <c r="AB110" s="1" t="s">
        <v>30</v>
      </c>
      <c r="AC110" s="7">
        <v>2864</v>
      </c>
      <c r="AD110" s="7" t="str" cm="1">
        <f t="array" ref="AD110">_xlfn.IFS(DATA[[#This Row],[Loyalty_Points]]&lt;=1000,"0-1000",AC110&lt;=2000,"1000-2000",AC110&lt;=3000,"2000-3000",AC110&lt;=4000,"3000-4000",AC110&lt;=4999,"4000-5000")</f>
        <v>2000-3000</v>
      </c>
      <c r="AE110" s="1" t="s">
        <v>76</v>
      </c>
      <c r="AF110" s="1" t="s">
        <v>69</v>
      </c>
      <c r="AG110" s="1" t="s">
        <v>33</v>
      </c>
    </row>
    <row r="111" spans="1:33" x14ac:dyDescent="0.3">
      <c r="A111" s="13">
        <v>3178</v>
      </c>
      <c r="B111" s="1" t="s">
        <v>238</v>
      </c>
      <c r="C111" s="2" t="s">
        <v>239</v>
      </c>
      <c r="D111" s="2">
        <v>45608</v>
      </c>
      <c r="E111" s="29" t="str">
        <f>TEXT(DATA[[#This Row],[Join_Date]],"mm-yyyy")</f>
        <v>03-2024</v>
      </c>
      <c r="G111" s="31">
        <f>$F$2-DATA[[#This Row],[Last_Login]]</f>
        <v>49</v>
      </c>
      <c r="H111" s="31" t="str" cm="1">
        <f t="array" ref="H111">_xlfn.IFS(DATA[[#This Row],[Difference_from _assume]]&lt;=10,"0-17",DATA[[#This Row],[Difference_from _assume]]&lt;=34,"17-34",DATA[[#This Row],[Difference_from _assume]]&lt;=51,"34-51",DATA[[#This Row],[Difference_from _assume]]&lt;=119,"51-119",DATA[[#This Row],[Difference_from _assume]]&lt;=354,"119-357")</f>
        <v>34-51</v>
      </c>
      <c r="I111" s="31" t="str" cm="1">
        <f t="array" ref="I111">_xlfn.IFS(DATA[[#This Row],[Difference_from _assume]]&lt;=35,"Active",DATA[[#This Row],[Difference_from _assume]]&lt;=110,"Inactive",DATA[[#This Row],[Difference_from _assume]]&lt;=360,"Dormant")</f>
        <v>Inactive</v>
      </c>
      <c r="J111" s="16">
        <v>7.99</v>
      </c>
      <c r="K111" s="16" t="str" cm="1">
        <f t="array" ref="K111">_xlfn.IFS(DATA[[#This Row],[Monthly_Price]]&lt;=7.99,"Low",J111&lt;=11.99,"Mid",J111&lt;=15.99,"High")</f>
        <v>Low</v>
      </c>
      <c r="L111" s="1">
        <v>359</v>
      </c>
      <c r="M111" s="1" t="s">
        <v>63</v>
      </c>
      <c r="N111" s="1">
        <v>5</v>
      </c>
      <c r="O111" s="1">
        <v>4</v>
      </c>
      <c r="P111" s="1" t="b">
        <v>0</v>
      </c>
      <c r="Q111" s="1">
        <v>624</v>
      </c>
      <c r="R111" s="10">
        <v>107</v>
      </c>
      <c r="S111" s="10">
        <f>DATA[[#This Row],[Total_Movies_Watched]]+DATA[[#This Row],[Total_Series_Watched]]</f>
        <v>731</v>
      </c>
      <c r="T111" s="1" t="s">
        <v>55</v>
      </c>
      <c r="U111" s="1" t="s">
        <v>44</v>
      </c>
      <c r="V111" s="1" t="s">
        <v>57</v>
      </c>
      <c r="W111" s="1">
        <v>4</v>
      </c>
      <c r="X111" s="1" t="str" cm="1">
        <f t="array" ref="X111">_xlfn.IFS(DATA[[#This Row],[Recommended_Content_Count]]&lt;=25,"0-25",W111&lt;=50,"25-50",W111&lt;=75,"50-75",W111&lt;=100,"75-100")</f>
        <v>0-25</v>
      </c>
      <c r="Y111" s="1">
        <v>3.1</v>
      </c>
      <c r="Z111" s="1" t="b">
        <v>1</v>
      </c>
      <c r="AA111" s="1" t="str" cm="1">
        <f t="array" ref="AA111">_xlfn.IFS(DATA[[#This Row],[Has_Downloaded_Content]]=FALSE,"No",Z111=TRUE,"Yes")</f>
        <v>Yes</v>
      </c>
      <c r="AB111" s="1" t="s">
        <v>30</v>
      </c>
      <c r="AC111" s="7">
        <v>3698</v>
      </c>
      <c r="AD111" s="7" t="str" cm="1">
        <f t="array" ref="AD111">_xlfn.IFS(DATA[[#This Row],[Loyalty_Points]]&lt;=1000,"0-1000",AC111&lt;=2000,"1000-2000",AC111&lt;=3000,"2000-3000",AC111&lt;=4000,"3000-4000",AC111&lt;=4999,"4000-5000")</f>
        <v>3000-4000</v>
      </c>
      <c r="AE111" s="1" t="s">
        <v>76</v>
      </c>
      <c r="AF111" s="1" t="s">
        <v>69</v>
      </c>
      <c r="AG111" s="1" t="s">
        <v>93</v>
      </c>
    </row>
    <row r="112" spans="1:33" x14ac:dyDescent="0.3">
      <c r="A112" s="13">
        <v>4917</v>
      </c>
      <c r="B112" s="1" t="s">
        <v>240</v>
      </c>
      <c r="C112" s="2" t="s">
        <v>182</v>
      </c>
      <c r="D112" s="2" t="s">
        <v>84</v>
      </c>
      <c r="E112" s="29" t="str">
        <f>TEXT(DATA[[#This Row],[Join_Date]],"mm-yyyy")</f>
        <v>02-2023</v>
      </c>
      <c r="G112" s="31">
        <f>$F$2-DATA[[#This Row],[Last_Login]]</f>
        <v>41</v>
      </c>
      <c r="H112" s="31" t="str" cm="1">
        <f t="array" ref="H112">_xlfn.IFS(DATA[[#This Row],[Difference_from _assume]]&lt;=10,"0-17",DATA[[#This Row],[Difference_from _assume]]&lt;=34,"17-34",DATA[[#This Row],[Difference_from _assume]]&lt;=51,"34-51",DATA[[#This Row],[Difference_from _assume]]&lt;=119,"51-119",DATA[[#This Row],[Difference_from _assume]]&lt;=354,"119-357")</f>
        <v>34-51</v>
      </c>
      <c r="I112" s="31" t="str" cm="1">
        <f t="array" ref="I112">_xlfn.IFS(DATA[[#This Row],[Difference_from _assume]]&lt;=35,"Active",DATA[[#This Row],[Difference_from _assume]]&lt;=110,"Inactive",DATA[[#This Row],[Difference_from _assume]]&lt;=360,"Dormant")</f>
        <v>Inactive</v>
      </c>
      <c r="J112" s="16">
        <v>11.99</v>
      </c>
      <c r="K112" s="16" t="str" cm="1">
        <f t="array" ref="K112">_xlfn.IFS(DATA[[#This Row],[Monthly_Price]]&lt;=7.99,"Low",J112&lt;=11.99,"Mid",J112&lt;=15.99,"High")</f>
        <v>Mid</v>
      </c>
      <c r="L112" s="1">
        <v>487</v>
      </c>
      <c r="M112" s="1" t="s">
        <v>63</v>
      </c>
      <c r="N112" s="1">
        <v>1</v>
      </c>
      <c r="O112" s="1">
        <v>4</v>
      </c>
      <c r="P112" s="1" t="b">
        <v>0</v>
      </c>
      <c r="Q112" s="1">
        <v>636</v>
      </c>
      <c r="R112" s="10">
        <v>66</v>
      </c>
      <c r="S112" s="10">
        <f>DATA[[#This Row],[Total_Movies_Watched]]+DATA[[#This Row],[Total_Series_Watched]]</f>
        <v>702</v>
      </c>
      <c r="T112" s="1" t="s">
        <v>68</v>
      </c>
      <c r="U112" s="1" t="s">
        <v>28</v>
      </c>
      <c r="V112" s="1" t="s">
        <v>78</v>
      </c>
      <c r="W112" s="1">
        <v>78</v>
      </c>
      <c r="X112" s="1" t="str" cm="1">
        <f t="array" ref="X112">_xlfn.IFS(DATA[[#This Row],[Recommended_Content_Count]]&lt;=25,"0-25",W112&lt;=50,"25-50",W112&lt;=75,"50-75",W112&lt;=100,"75-100")</f>
        <v>75-100</v>
      </c>
      <c r="Y112" s="1">
        <v>3.5</v>
      </c>
      <c r="Z112" s="1" t="b">
        <v>0</v>
      </c>
      <c r="AA112" s="1" t="str" cm="1">
        <f t="array" ref="AA112">_xlfn.IFS(DATA[[#This Row],[Has_Downloaded_Content]]=FALSE,"No",Z112=TRUE,"Yes")</f>
        <v>No</v>
      </c>
      <c r="AB112" s="1" t="s">
        <v>30</v>
      </c>
      <c r="AC112" s="7">
        <v>1531</v>
      </c>
      <c r="AD112" s="7" t="str" cm="1">
        <f t="array" ref="AD112">_xlfn.IFS(DATA[[#This Row],[Loyalty_Points]]&lt;=1000,"0-1000",AC112&lt;=2000,"1000-2000",AC112&lt;=3000,"2000-3000",AC112&lt;=4000,"3000-4000",AC112&lt;=4999,"4000-5000")</f>
        <v>1000-2000</v>
      </c>
      <c r="AE112" s="1" t="s">
        <v>31</v>
      </c>
      <c r="AF112" s="1" t="s">
        <v>69</v>
      </c>
      <c r="AG112" s="1" t="s">
        <v>60</v>
      </c>
    </row>
    <row r="113" spans="1:33" x14ac:dyDescent="0.3">
      <c r="A113" s="13">
        <v>8878</v>
      </c>
      <c r="B113" s="1" t="s">
        <v>241</v>
      </c>
      <c r="C113" s="2" t="s">
        <v>217</v>
      </c>
      <c r="D113" s="2" t="s">
        <v>134</v>
      </c>
      <c r="E113" s="29" t="str">
        <f>TEXT(DATA[[#This Row],[Join_Date]],"mm-yyyy")</f>
        <v>02-2024</v>
      </c>
      <c r="G113" s="31">
        <f>$F$2-DATA[[#This Row],[Last_Login]]</f>
        <v>40</v>
      </c>
      <c r="H113" s="31" t="str" cm="1">
        <f t="array" ref="H113">_xlfn.IFS(DATA[[#This Row],[Difference_from _assume]]&lt;=10,"0-17",DATA[[#This Row],[Difference_from _assume]]&lt;=34,"17-34",DATA[[#This Row],[Difference_from _assume]]&lt;=51,"34-51",DATA[[#This Row],[Difference_from _assume]]&lt;=119,"51-119",DATA[[#This Row],[Difference_from _assume]]&lt;=354,"119-357")</f>
        <v>34-51</v>
      </c>
      <c r="I113" s="31" t="str" cm="1">
        <f t="array" ref="I113">_xlfn.IFS(DATA[[#This Row],[Difference_from _assume]]&lt;=35,"Active",DATA[[#This Row],[Difference_from _assume]]&lt;=110,"Inactive",DATA[[#This Row],[Difference_from _assume]]&lt;=360,"Dormant")</f>
        <v>Inactive</v>
      </c>
      <c r="J113" s="16">
        <v>7.99</v>
      </c>
      <c r="K113" s="16" t="str" cm="1">
        <f t="array" ref="K113">_xlfn.IFS(DATA[[#This Row],[Monthly_Price]]&lt;=7.99,"Low",J113&lt;=11.99,"Mid",J113&lt;=15.99,"High")</f>
        <v>Low</v>
      </c>
      <c r="L113" s="1">
        <v>337</v>
      </c>
      <c r="M113" s="1" t="s">
        <v>73</v>
      </c>
      <c r="N113" s="1">
        <v>5</v>
      </c>
      <c r="O113" s="1">
        <v>1</v>
      </c>
      <c r="P113" s="1" t="b">
        <v>1</v>
      </c>
      <c r="Q113" s="1">
        <v>429</v>
      </c>
      <c r="R113" s="10">
        <v>190</v>
      </c>
      <c r="S113" s="10">
        <f>DATA[[#This Row],[Total_Movies_Watched]]+DATA[[#This Row],[Total_Series_Watched]]</f>
        <v>619</v>
      </c>
      <c r="T113" s="1" t="s">
        <v>43</v>
      </c>
      <c r="U113" s="1" t="s">
        <v>56</v>
      </c>
      <c r="V113" s="1" t="s">
        <v>45</v>
      </c>
      <c r="W113" s="1">
        <v>88</v>
      </c>
      <c r="X113" s="1" t="str" cm="1">
        <f t="array" ref="X113">_xlfn.IFS(DATA[[#This Row],[Recommended_Content_Count]]&lt;=25,"0-25",W113&lt;=50,"25-50",W113&lt;=75,"50-75",W113&lt;=100,"75-100")</f>
        <v>75-100</v>
      </c>
      <c r="Y113" s="1">
        <v>4.8</v>
      </c>
      <c r="Z113" s="1" t="b">
        <v>0</v>
      </c>
      <c r="AA113" s="1" t="str" cm="1">
        <f t="array" ref="AA113">_xlfn.IFS(DATA[[#This Row],[Has_Downloaded_Content]]=FALSE,"No",Z113=TRUE,"Yes")</f>
        <v>No</v>
      </c>
      <c r="AB113" s="1" t="s">
        <v>30</v>
      </c>
      <c r="AC113" s="7">
        <v>4884</v>
      </c>
      <c r="AD113" s="7" t="str" cm="1">
        <f t="array" ref="AD113">_xlfn.IFS(DATA[[#This Row],[Loyalty_Points]]&lt;=1000,"0-1000",AC113&lt;=2000,"1000-2000",AC113&lt;=3000,"2000-3000",AC113&lt;=4000,"3000-4000",AC113&lt;=4999,"4000-5000")</f>
        <v>4000-5000</v>
      </c>
      <c r="AE113" s="1" t="s">
        <v>31</v>
      </c>
      <c r="AF113" s="1" t="s">
        <v>32</v>
      </c>
      <c r="AG113" s="1" t="s">
        <v>93</v>
      </c>
    </row>
    <row r="114" spans="1:33" x14ac:dyDescent="0.3">
      <c r="A114" s="13">
        <v>3810</v>
      </c>
      <c r="B114" s="1" t="s">
        <v>242</v>
      </c>
      <c r="C114" s="2" t="s">
        <v>243</v>
      </c>
      <c r="D114" s="2">
        <v>45394</v>
      </c>
      <c r="E114" s="29" t="str">
        <f>TEXT(DATA[[#This Row],[Join_Date]],"mm-yyyy")</f>
        <v>02-2023</v>
      </c>
      <c r="G114" s="31">
        <f>$F$2-DATA[[#This Row],[Last_Login]]</f>
        <v>263</v>
      </c>
      <c r="H114" s="31" t="str" cm="1">
        <f t="array" ref="H114">_xlfn.IFS(DATA[[#This Row],[Difference_from _assume]]&lt;=10,"0-17",DATA[[#This Row],[Difference_from _assume]]&lt;=34,"17-34",DATA[[#This Row],[Difference_from _assume]]&lt;=51,"34-51",DATA[[#This Row],[Difference_from _assume]]&lt;=119,"51-119",DATA[[#This Row],[Difference_from _assume]]&lt;=354,"119-357")</f>
        <v>119-357</v>
      </c>
      <c r="I114" s="31" t="str" cm="1">
        <f t="array" ref="I114">_xlfn.IFS(DATA[[#This Row],[Difference_from _assume]]&lt;=35,"Active",DATA[[#This Row],[Difference_from _assume]]&lt;=110,"Inactive",DATA[[#This Row],[Difference_from _assume]]&lt;=360,"Dormant")</f>
        <v>Dormant</v>
      </c>
      <c r="J114" s="16">
        <v>15.99</v>
      </c>
      <c r="K114" s="16" t="str" cm="1">
        <f t="array" ref="K114">_xlfn.IFS(DATA[[#This Row],[Monthly_Price]]&lt;=7.99,"Low",J114&lt;=11.99,"Mid",J114&lt;=15.99,"High")</f>
        <v>High</v>
      </c>
      <c r="L114" s="1">
        <v>427</v>
      </c>
      <c r="M114" s="1" t="s">
        <v>63</v>
      </c>
      <c r="N114" s="1">
        <v>5</v>
      </c>
      <c r="O114" s="1">
        <v>3</v>
      </c>
      <c r="P114" s="1" t="b">
        <v>0</v>
      </c>
      <c r="Q114" s="1">
        <v>832</v>
      </c>
      <c r="R114" s="10">
        <v>103</v>
      </c>
      <c r="S114" s="10">
        <f>DATA[[#This Row],[Total_Movies_Watched]]+DATA[[#This Row],[Total_Series_Watched]]</f>
        <v>935</v>
      </c>
      <c r="T114" s="1" t="s">
        <v>68</v>
      </c>
      <c r="U114" s="1" t="s">
        <v>75</v>
      </c>
      <c r="V114" s="1" t="s">
        <v>45</v>
      </c>
      <c r="W114" s="1">
        <v>79</v>
      </c>
      <c r="X114" s="1" t="str" cm="1">
        <f t="array" ref="X114">_xlfn.IFS(DATA[[#This Row],[Recommended_Content_Count]]&lt;=25,"0-25",W114&lt;=50,"25-50",W114&lt;=75,"50-75",W114&lt;=100,"75-100")</f>
        <v>75-100</v>
      </c>
      <c r="Y114" s="1">
        <v>3.3</v>
      </c>
      <c r="Z114" s="1" t="b">
        <v>0</v>
      </c>
      <c r="AA114" s="1" t="str" cm="1">
        <f t="array" ref="AA114">_xlfn.IFS(DATA[[#This Row],[Has_Downloaded_Content]]=FALSE,"No",Z114=TRUE,"Yes")</f>
        <v>No</v>
      </c>
      <c r="AB114" s="1" t="s">
        <v>30</v>
      </c>
      <c r="AC114" s="7">
        <v>3633</v>
      </c>
      <c r="AD114" s="7" t="str" cm="1">
        <f t="array" ref="AD114">_xlfn.IFS(DATA[[#This Row],[Loyalty_Points]]&lt;=1000,"0-1000",AC114&lt;=2000,"1000-2000",AC114&lt;=3000,"2000-3000",AC114&lt;=4000,"3000-4000",AC114&lt;=4999,"4000-5000")</f>
        <v>3000-4000</v>
      </c>
      <c r="AE114" s="1" t="s">
        <v>31</v>
      </c>
      <c r="AF114" s="1" t="s">
        <v>39</v>
      </c>
      <c r="AG114" s="1" t="s">
        <v>40</v>
      </c>
    </row>
    <row r="115" spans="1:33" x14ac:dyDescent="0.3">
      <c r="A115" s="13">
        <v>9353</v>
      </c>
      <c r="B115" s="1" t="s">
        <v>244</v>
      </c>
      <c r="C115" s="2">
        <v>45085</v>
      </c>
      <c r="D115" s="2" t="s">
        <v>214</v>
      </c>
      <c r="E115" s="29" t="str">
        <f>TEXT(DATA[[#This Row],[Join_Date]],"mm-yyyy")</f>
        <v>06-2023</v>
      </c>
      <c r="G115" s="31">
        <f>$F$2-DATA[[#This Row],[Last_Login]]</f>
        <v>35</v>
      </c>
      <c r="H115" s="31" t="str" cm="1">
        <f t="array" ref="H115">_xlfn.IFS(DATA[[#This Row],[Difference_from _assume]]&lt;=10,"0-17",DATA[[#This Row],[Difference_from _assume]]&lt;=34,"17-34",DATA[[#This Row],[Difference_from _assume]]&lt;=51,"34-51",DATA[[#This Row],[Difference_from _assume]]&lt;=119,"51-119",DATA[[#This Row],[Difference_from _assume]]&lt;=354,"119-357")</f>
        <v>34-51</v>
      </c>
      <c r="I115" s="31" t="str" cm="1">
        <f t="array" ref="I115">_xlfn.IFS(DATA[[#This Row],[Difference_from _assume]]&lt;=35,"Active",DATA[[#This Row],[Difference_from _assume]]&lt;=110,"Inactive",DATA[[#This Row],[Difference_from _assume]]&lt;=360,"Dormant")</f>
        <v>Active</v>
      </c>
      <c r="J115" s="16">
        <v>7.99</v>
      </c>
      <c r="K115" s="16" t="str" cm="1">
        <f t="array" ref="K115">_xlfn.IFS(DATA[[#This Row],[Monthly_Price]]&lt;=7.99,"Low",J115&lt;=11.99,"Mid",J115&lt;=15.99,"High")</f>
        <v>Low</v>
      </c>
      <c r="L115" s="1">
        <v>397</v>
      </c>
      <c r="M115" s="1" t="s">
        <v>51</v>
      </c>
      <c r="N115" s="1">
        <v>4</v>
      </c>
      <c r="O115" s="1">
        <v>4</v>
      </c>
      <c r="P115" s="1" t="b">
        <v>1</v>
      </c>
      <c r="Q115" s="1">
        <v>63</v>
      </c>
      <c r="R115" s="10">
        <v>126</v>
      </c>
      <c r="S115" s="10">
        <f>DATA[[#This Row],[Total_Movies_Watched]]+DATA[[#This Row],[Total_Series_Watched]]</f>
        <v>189</v>
      </c>
      <c r="T115" s="1" t="s">
        <v>74</v>
      </c>
      <c r="U115" s="1" t="s">
        <v>44</v>
      </c>
      <c r="V115" s="1" t="s">
        <v>45</v>
      </c>
      <c r="W115" s="1">
        <v>77</v>
      </c>
      <c r="X115" s="1" t="str" cm="1">
        <f t="array" ref="X115">_xlfn.IFS(DATA[[#This Row],[Recommended_Content_Count]]&lt;=25,"0-25",W115&lt;=50,"25-50",W115&lt;=75,"50-75",W115&lt;=100,"75-100")</f>
        <v>75-100</v>
      </c>
      <c r="Y115" s="1">
        <v>3.9</v>
      </c>
      <c r="Z115" s="1" t="b">
        <v>1</v>
      </c>
      <c r="AA115" s="1" t="str" cm="1">
        <f t="array" ref="AA115">_xlfn.IFS(DATA[[#This Row],[Has_Downloaded_Content]]=FALSE,"No",Z115=TRUE,"Yes")</f>
        <v>Yes</v>
      </c>
      <c r="AB115" s="1" t="s">
        <v>30</v>
      </c>
      <c r="AC115" s="7">
        <v>4719</v>
      </c>
      <c r="AD115" s="7" t="str" cm="1">
        <f t="array" ref="AD115">_xlfn.IFS(DATA[[#This Row],[Loyalty_Points]]&lt;=1000,"0-1000",AC115&lt;=2000,"1000-2000",AC115&lt;=3000,"2000-3000",AC115&lt;=4000,"3000-4000",AC115&lt;=4999,"4000-5000")</f>
        <v>4000-5000</v>
      </c>
      <c r="AE115" s="1" t="s">
        <v>31</v>
      </c>
      <c r="AF115" s="1" t="s">
        <v>39</v>
      </c>
      <c r="AG115" s="1" t="s">
        <v>93</v>
      </c>
    </row>
    <row r="116" spans="1:33" x14ac:dyDescent="0.3">
      <c r="A116" s="13">
        <v>1672</v>
      </c>
      <c r="B116" s="1" t="s">
        <v>245</v>
      </c>
      <c r="C116" s="2" t="s">
        <v>246</v>
      </c>
      <c r="D116" s="2" t="s">
        <v>105</v>
      </c>
      <c r="E116" s="29" t="str">
        <f>TEXT(DATA[[#This Row],[Join_Date]],"mm-yyyy")</f>
        <v>12-2022</v>
      </c>
      <c r="G116" s="31">
        <f>$F$2-DATA[[#This Row],[Last_Login]]</f>
        <v>33</v>
      </c>
      <c r="H116" s="31" t="str" cm="1">
        <f t="array" ref="H116">_xlfn.IFS(DATA[[#This Row],[Difference_from _assume]]&lt;=10,"0-17",DATA[[#This Row],[Difference_from _assume]]&lt;=34,"17-34",DATA[[#This Row],[Difference_from _assume]]&lt;=51,"34-51",DATA[[#This Row],[Difference_from _assume]]&lt;=119,"51-119",DATA[[#This Row],[Difference_from _assume]]&lt;=354,"119-357")</f>
        <v>17-34</v>
      </c>
      <c r="I116" s="31" t="str" cm="1">
        <f t="array" ref="I116">_xlfn.IFS(DATA[[#This Row],[Difference_from _assume]]&lt;=35,"Active",DATA[[#This Row],[Difference_from _assume]]&lt;=110,"Inactive",DATA[[#This Row],[Difference_from _assume]]&lt;=360,"Dormant")</f>
        <v>Active</v>
      </c>
      <c r="J116" s="16">
        <v>15.99</v>
      </c>
      <c r="K116" s="16" t="str" cm="1">
        <f t="array" ref="K116">_xlfn.IFS(DATA[[#This Row],[Monthly_Price]]&lt;=7.99,"Low",J116&lt;=11.99,"Mid",J116&lt;=15.99,"High")</f>
        <v>High</v>
      </c>
      <c r="L116" s="1">
        <v>200</v>
      </c>
      <c r="M116" s="1" t="s">
        <v>63</v>
      </c>
      <c r="N116" s="1">
        <v>4</v>
      </c>
      <c r="O116" s="1">
        <v>1</v>
      </c>
      <c r="P116" s="1" t="b">
        <v>0</v>
      </c>
      <c r="Q116" s="1">
        <v>52</v>
      </c>
      <c r="R116" s="10">
        <v>8</v>
      </c>
      <c r="S116" s="10">
        <f>DATA[[#This Row],[Total_Movies_Watched]]+DATA[[#This Row],[Total_Series_Watched]]</f>
        <v>60</v>
      </c>
      <c r="T116" s="1" t="s">
        <v>92</v>
      </c>
      <c r="U116" s="1" t="s">
        <v>56</v>
      </c>
      <c r="V116" s="1" t="s">
        <v>78</v>
      </c>
      <c r="W116" s="1">
        <v>17</v>
      </c>
      <c r="X116" s="1" t="str" cm="1">
        <f t="array" ref="X116">_xlfn.IFS(DATA[[#This Row],[Recommended_Content_Count]]&lt;=25,"0-25",W116&lt;=50,"25-50",W116&lt;=75,"50-75",W116&lt;=100,"75-100")</f>
        <v>0-25</v>
      </c>
      <c r="Y116" s="1">
        <v>3.2</v>
      </c>
      <c r="Z116" s="1" t="b">
        <v>1</v>
      </c>
      <c r="AA116" s="1" t="str" cm="1">
        <f t="array" ref="AA116">_xlfn.IFS(DATA[[#This Row],[Has_Downloaded_Content]]=FALSE,"No",Z116=TRUE,"Yes")</f>
        <v>Yes</v>
      </c>
      <c r="AB116" s="1" t="s">
        <v>30</v>
      </c>
      <c r="AC116" s="7">
        <v>3161</v>
      </c>
      <c r="AD116" s="7" t="str" cm="1">
        <f t="array" ref="AD116">_xlfn.IFS(DATA[[#This Row],[Loyalty_Points]]&lt;=1000,"0-1000",AC116&lt;=2000,"1000-2000",AC116&lt;=3000,"2000-3000",AC116&lt;=4000,"3000-4000",AC116&lt;=4999,"4000-5000")</f>
        <v>3000-4000</v>
      </c>
      <c r="AE116" s="1" t="s">
        <v>58</v>
      </c>
      <c r="AF116" s="1" t="s">
        <v>69</v>
      </c>
      <c r="AG116" s="1" t="s">
        <v>60</v>
      </c>
    </row>
    <row r="117" spans="1:33" x14ac:dyDescent="0.3">
      <c r="A117" s="13">
        <v>6650</v>
      </c>
      <c r="B117" s="1" t="s">
        <v>247</v>
      </c>
      <c r="C117" s="2">
        <v>45354</v>
      </c>
      <c r="D117" s="2" t="s">
        <v>214</v>
      </c>
      <c r="E117" s="29" t="str">
        <f>TEXT(DATA[[#This Row],[Join_Date]],"mm-yyyy")</f>
        <v>03-2024</v>
      </c>
      <c r="G117" s="31">
        <f>$F$2-DATA[[#This Row],[Last_Login]]</f>
        <v>35</v>
      </c>
      <c r="H117" s="31" t="str" cm="1">
        <f t="array" ref="H117">_xlfn.IFS(DATA[[#This Row],[Difference_from _assume]]&lt;=10,"0-17",DATA[[#This Row],[Difference_from _assume]]&lt;=34,"17-34",DATA[[#This Row],[Difference_from _assume]]&lt;=51,"34-51",DATA[[#This Row],[Difference_from _assume]]&lt;=119,"51-119",DATA[[#This Row],[Difference_from _assume]]&lt;=354,"119-357")</f>
        <v>34-51</v>
      </c>
      <c r="I117" s="31" t="str" cm="1">
        <f t="array" ref="I117">_xlfn.IFS(DATA[[#This Row],[Difference_from _assume]]&lt;=35,"Active",DATA[[#This Row],[Difference_from _assume]]&lt;=110,"Inactive",DATA[[#This Row],[Difference_from _assume]]&lt;=360,"Dormant")</f>
        <v>Active</v>
      </c>
      <c r="J117" s="16">
        <v>11.99</v>
      </c>
      <c r="K117" s="16" t="str" cm="1">
        <f t="array" ref="K117">_xlfn.IFS(DATA[[#This Row],[Monthly_Price]]&lt;=7.99,"Low",J117&lt;=11.99,"Mid",J117&lt;=15.99,"High")</f>
        <v>Mid</v>
      </c>
      <c r="L117" s="1">
        <v>464</v>
      </c>
      <c r="M117" s="1" t="s">
        <v>36</v>
      </c>
      <c r="N117" s="1">
        <v>2</v>
      </c>
      <c r="O117" s="1">
        <v>3</v>
      </c>
      <c r="P117" s="1" t="b">
        <v>1</v>
      </c>
      <c r="Q117" s="1">
        <v>909</v>
      </c>
      <c r="R117" s="10">
        <v>165</v>
      </c>
      <c r="S117" s="10">
        <f>DATA[[#This Row],[Total_Movies_Watched]]+DATA[[#This Row],[Total_Series_Watched]]</f>
        <v>1074</v>
      </c>
      <c r="T117" s="1" t="s">
        <v>74</v>
      </c>
      <c r="U117" s="1" t="s">
        <v>75</v>
      </c>
      <c r="V117" s="1" t="s">
        <v>57</v>
      </c>
      <c r="W117" s="1">
        <v>28</v>
      </c>
      <c r="X117" s="1" t="str" cm="1">
        <f t="array" ref="X117">_xlfn.IFS(DATA[[#This Row],[Recommended_Content_Count]]&lt;=25,"0-25",W117&lt;=50,"25-50",W117&lt;=75,"50-75",W117&lt;=100,"75-100")</f>
        <v>25-50</v>
      </c>
      <c r="Y117" s="1">
        <v>3.6</v>
      </c>
      <c r="Z117" s="1" t="b">
        <v>1</v>
      </c>
      <c r="AA117" s="1" t="str" cm="1">
        <f t="array" ref="AA117">_xlfn.IFS(DATA[[#This Row],[Has_Downloaded_Content]]=FALSE,"No",Z117=TRUE,"Yes")</f>
        <v>Yes</v>
      </c>
      <c r="AB117" s="1" t="s">
        <v>30</v>
      </c>
      <c r="AC117" s="7">
        <v>3607</v>
      </c>
      <c r="AD117" s="7" t="str" cm="1">
        <f t="array" ref="AD117">_xlfn.IFS(DATA[[#This Row],[Loyalty_Points]]&lt;=1000,"0-1000",AC117&lt;=2000,"1000-2000",AC117&lt;=3000,"2000-3000",AC117&lt;=4000,"3000-4000",AC117&lt;=4999,"4000-5000")</f>
        <v>3000-4000</v>
      </c>
      <c r="AE117" s="1" t="s">
        <v>38</v>
      </c>
      <c r="AF117" s="1" t="s">
        <v>59</v>
      </c>
      <c r="AG117" s="1" t="s">
        <v>40</v>
      </c>
    </row>
    <row r="118" spans="1:33" x14ac:dyDescent="0.3">
      <c r="A118" s="13">
        <v>2581</v>
      </c>
      <c r="B118" s="1" t="s">
        <v>248</v>
      </c>
      <c r="C118" s="2" t="s">
        <v>180</v>
      </c>
      <c r="D118" s="2">
        <v>45334</v>
      </c>
      <c r="E118" s="29" t="str">
        <f>TEXT(DATA[[#This Row],[Join_Date]],"mm-yyyy")</f>
        <v>04-2023</v>
      </c>
      <c r="G118" s="31">
        <f>$F$2-DATA[[#This Row],[Last_Login]]</f>
        <v>323</v>
      </c>
      <c r="H118" s="31" t="str" cm="1">
        <f t="array" ref="H118">_xlfn.IFS(DATA[[#This Row],[Difference_from _assume]]&lt;=10,"0-17",DATA[[#This Row],[Difference_from _assume]]&lt;=34,"17-34",DATA[[#This Row],[Difference_from _assume]]&lt;=51,"34-51",DATA[[#This Row],[Difference_from _assume]]&lt;=119,"51-119",DATA[[#This Row],[Difference_from _assume]]&lt;=354,"119-357")</f>
        <v>119-357</v>
      </c>
      <c r="I118" s="31" t="str" cm="1">
        <f t="array" ref="I118">_xlfn.IFS(DATA[[#This Row],[Difference_from _assume]]&lt;=35,"Active",DATA[[#This Row],[Difference_from _assume]]&lt;=110,"Inactive",DATA[[#This Row],[Difference_from _assume]]&lt;=360,"Dormant")</f>
        <v>Dormant</v>
      </c>
      <c r="J118" s="16">
        <v>15.99</v>
      </c>
      <c r="K118" s="16" t="str" cm="1">
        <f t="array" ref="K118">_xlfn.IFS(DATA[[#This Row],[Monthly_Price]]&lt;=7.99,"Low",J118&lt;=11.99,"Mid",J118&lt;=15.99,"High")</f>
        <v>High</v>
      </c>
      <c r="L118" s="1">
        <v>495</v>
      </c>
      <c r="M118" s="1" t="s">
        <v>51</v>
      </c>
      <c r="N118" s="1">
        <v>1</v>
      </c>
      <c r="O118" s="1">
        <v>3</v>
      </c>
      <c r="P118" s="1" t="b">
        <v>0</v>
      </c>
      <c r="Q118" s="1">
        <v>704</v>
      </c>
      <c r="R118" s="10">
        <v>53</v>
      </c>
      <c r="S118" s="10">
        <f>DATA[[#This Row],[Total_Movies_Watched]]+DATA[[#This Row],[Total_Series_Watched]]</f>
        <v>757</v>
      </c>
      <c r="T118" s="1" t="s">
        <v>49</v>
      </c>
      <c r="U118" s="1" t="s">
        <v>56</v>
      </c>
      <c r="V118" s="1" t="s">
        <v>64</v>
      </c>
      <c r="W118" s="1">
        <v>94</v>
      </c>
      <c r="X118" s="1" t="str" cm="1">
        <f t="array" ref="X118">_xlfn.IFS(DATA[[#This Row],[Recommended_Content_Count]]&lt;=25,"0-25",W118&lt;=50,"25-50",W118&lt;=75,"50-75",W118&lt;=100,"75-100")</f>
        <v>75-100</v>
      </c>
      <c r="Y118" s="1">
        <v>3.4</v>
      </c>
      <c r="Z118" s="1" t="b">
        <v>0</v>
      </c>
      <c r="AA118" s="1" t="str" cm="1">
        <f t="array" ref="AA118">_xlfn.IFS(DATA[[#This Row],[Has_Downloaded_Content]]=FALSE,"No",Z118=TRUE,"Yes")</f>
        <v>No</v>
      </c>
      <c r="AB118" s="1" t="s">
        <v>30</v>
      </c>
      <c r="AC118" s="7">
        <v>944</v>
      </c>
      <c r="AD118" s="7" t="str" cm="1">
        <f t="array" ref="AD118">_xlfn.IFS(DATA[[#This Row],[Loyalty_Points]]&lt;=1000,"0-1000",AC118&lt;=2000,"1000-2000",AC118&lt;=3000,"2000-3000",AC118&lt;=4000,"3000-4000",AC118&lt;=4999,"4000-5000")</f>
        <v>0-1000</v>
      </c>
      <c r="AE118" s="1" t="s">
        <v>76</v>
      </c>
      <c r="AF118" s="1" t="s">
        <v>79</v>
      </c>
      <c r="AG118" s="1" t="s">
        <v>40</v>
      </c>
    </row>
    <row r="119" spans="1:33" x14ac:dyDescent="0.3">
      <c r="A119" s="13">
        <v>6860</v>
      </c>
      <c r="B119" s="1" t="s">
        <v>249</v>
      </c>
      <c r="C119" s="2">
        <v>45598</v>
      </c>
      <c r="D119" s="2" t="s">
        <v>129</v>
      </c>
      <c r="E119" s="29" t="str">
        <f>TEXT(DATA[[#This Row],[Join_Date]],"mm-yyyy")</f>
        <v>11-2024</v>
      </c>
      <c r="G119" s="31">
        <f>$F$2-DATA[[#This Row],[Last_Login]]</f>
        <v>15</v>
      </c>
      <c r="H119" s="31" t="str" cm="1">
        <f t="array" ref="H119">_xlfn.IFS(DATA[[#This Row],[Difference_from _assume]]&lt;=10,"0-17",DATA[[#This Row],[Difference_from _assume]]&lt;=34,"17-34",DATA[[#This Row],[Difference_from _assume]]&lt;=51,"34-51",DATA[[#This Row],[Difference_from _assume]]&lt;=119,"51-119",DATA[[#This Row],[Difference_from _assume]]&lt;=354,"119-357")</f>
        <v>17-34</v>
      </c>
      <c r="I119" s="31" t="str" cm="1">
        <f t="array" ref="I119">_xlfn.IFS(DATA[[#This Row],[Difference_from _assume]]&lt;=35,"Active",DATA[[#This Row],[Difference_from _assume]]&lt;=110,"Inactive",DATA[[#This Row],[Difference_from _assume]]&lt;=360,"Dormant")</f>
        <v>Active</v>
      </c>
      <c r="J119" s="16">
        <v>7.99</v>
      </c>
      <c r="K119" s="16" t="str" cm="1">
        <f t="array" ref="K119">_xlfn.IFS(DATA[[#This Row],[Monthly_Price]]&lt;=7.99,"Low",J119&lt;=11.99,"Mid",J119&lt;=15.99,"High")</f>
        <v>Low</v>
      </c>
      <c r="L119" s="1">
        <v>286</v>
      </c>
      <c r="M119" s="1" t="s">
        <v>36</v>
      </c>
      <c r="N119" s="1">
        <v>5</v>
      </c>
      <c r="O119" s="1">
        <v>4</v>
      </c>
      <c r="P119" s="1" t="b">
        <v>0</v>
      </c>
      <c r="Q119" s="1">
        <v>751</v>
      </c>
      <c r="R119" s="10">
        <v>103</v>
      </c>
      <c r="S119" s="10">
        <f>DATA[[#This Row],[Total_Movies_Watched]]+DATA[[#This Row],[Total_Series_Watched]]</f>
        <v>854</v>
      </c>
      <c r="T119" s="1" t="s">
        <v>49</v>
      </c>
      <c r="U119" s="1" t="s">
        <v>75</v>
      </c>
      <c r="V119" s="1" t="s">
        <v>78</v>
      </c>
      <c r="W119" s="1">
        <v>33</v>
      </c>
      <c r="X119" s="1" t="str" cm="1">
        <f t="array" ref="X119">_xlfn.IFS(DATA[[#This Row],[Recommended_Content_Count]]&lt;=25,"0-25",W119&lt;=50,"25-50",W119&lt;=75,"50-75",W119&lt;=100,"75-100")</f>
        <v>25-50</v>
      </c>
      <c r="Y119" s="1">
        <v>3.6</v>
      </c>
      <c r="Z119" s="1" t="b">
        <v>0</v>
      </c>
      <c r="AA119" s="1" t="str" cm="1">
        <f t="array" ref="AA119">_xlfn.IFS(DATA[[#This Row],[Has_Downloaded_Content]]=FALSE,"No",Z119=TRUE,"Yes")</f>
        <v>No</v>
      </c>
      <c r="AB119" s="1" t="s">
        <v>30</v>
      </c>
      <c r="AC119" s="7">
        <v>2757</v>
      </c>
      <c r="AD119" s="7" t="str" cm="1">
        <f t="array" ref="AD119">_xlfn.IFS(DATA[[#This Row],[Loyalty_Points]]&lt;=1000,"0-1000",AC119&lt;=2000,"1000-2000",AC119&lt;=3000,"2000-3000",AC119&lt;=4000,"3000-4000",AC119&lt;=4999,"4000-5000")</f>
        <v>2000-3000</v>
      </c>
      <c r="AE119" s="1" t="s">
        <v>58</v>
      </c>
      <c r="AF119" s="1" t="s">
        <v>79</v>
      </c>
      <c r="AG119" s="1" t="s">
        <v>33</v>
      </c>
    </row>
    <row r="120" spans="1:33" x14ac:dyDescent="0.3">
      <c r="A120" s="13">
        <v>4584</v>
      </c>
      <c r="B120" s="1" t="s">
        <v>138</v>
      </c>
      <c r="C120" s="2" t="s">
        <v>250</v>
      </c>
      <c r="D120" s="2" t="s">
        <v>42</v>
      </c>
      <c r="E120" s="29" t="str">
        <f>TEXT(DATA[[#This Row],[Join_Date]],"mm-yyyy")</f>
        <v>09-2024</v>
      </c>
      <c r="G120" s="31">
        <f>$F$2-DATA[[#This Row],[Last_Login]]</f>
        <v>17</v>
      </c>
      <c r="H120" s="31" t="str" cm="1">
        <f t="array" ref="H120">_xlfn.IFS(DATA[[#This Row],[Difference_from _assume]]&lt;=10,"0-17",DATA[[#This Row],[Difference_from _assume]]&lt;=34,"17-34",DATA[[#This Row],[Difference_from _assume]]&lt;=51,"34-51",DATA[[#This Row],[Difference_from _assume]]&lt;=119,"51-119",DATA[[#This Row],[Difference_from _assume]]&lt;=354,"119-357")</f>
        <v>17-34</v>
      </c>
      <c r="I120" s="31" t="str" cm="1">
        <f t="array" ref="I120">_xlfn.IFS(DATA[[#This Row],[Difference_from _assume]]&lt;=35,"Active",DATA[[#This Row],[Difference_from _assume]]&lt;=110,"Inactive",DATA[[#This Row],[Difference_from _assume]]&lt;=360,"Dormant")</f>
        <v>Active</v>
      </c>
      <c r="J120" s="16">
        <v>7.99</v>
      </c>
      <c r="K120" s="16" t="str" cm="1">
        <f t="array" ref="K120">_xlfn.IFS(DATA[[#This Row],[Monthly_Price]]&lt;=7.99,"Low",J120&lt;=11.99,"Mid",J120&lt;=15.99,"High")</f>
        <v>Low</v>
      </c>
      <c r="L120" s="1">
        <v>446</v>
      </c>
      <c r="M120" s="1" t="s">
        <v>36</v>
      </c>
      <c r="N120" s="1">
        <v>3</v>
      </c>
      <c r="O120" s="1">
        <v>6</v>
      </c>
      <c r="P120" s="1" t="b">
        <v>0</v>
      </c>
      <c r="Q120" s="1">
        <v>185</v>
      </c>
      <c r="R120" s="10">
        <v>134</v>
      </c>
      <c r="S120" s="10">
        <f>DATA[[#This Row],[Total_Movies_Watched]]+DATA[[#This Row],[Total_Series_Watched]]</f>
        <v>319</v>
      </c>
      <c r="T120" s="1" t="s">
        <v>27</v>
      </c>
      <c r="U120" s="1" t="s">
        <v>56</v>
      </c>
      <c r="V120" s="1" t="s">
        <v>57</v>
      </c>
      <c r="W120" s="1">
        <v>18</v>
      </c>
      <c r="X120" s="1" t="str" cm="1">
        <f t="array" ref="X120">_xlfn.IFS(DATA[[#This Row],[Recommended_Content_Count]]&lt;=25,"0-25",W120&lt;=50,"25-50",W120&lt;=75,"50-75",W120&lt;=100,"75-100")</f>
        <v>0-25</v>
      </c>
      <c r="Y120" s="1">
        <v>3.3</v>
      </c>
      <c r="Z120" s="1" t="b">
        <v>0</v>
      </c>
      <c r="AA120" s="1" t="str" cm="1">
        <f t="array" ref="AA120">_xlfn.IFS(DATA[[#This Row],[Has_Downloaded_Content]]=FALSE,"No",Z120=TRUE,"Yes")</f>
        <v>No</v>
      </c>
      <c r="AB120" s="1" t="s">
        <v>30</v>
      </c>
      <c r="AC120" s="7">
        <v>727</v>
      </c>
      <c r="AD120" s="7" t="str" cm="1">
        <f t="array" ref="AD120">_xlfn.IFS(DATA[[#This Row],[Loyalty_Points]]&lt;=1000,"0-1000",AC120&lt;=2000,"1000-2000",AC120&lt;=3000,"2000-3000",AC120&lt;=4000,"3000-4000",AC120&lt;=4999,"4000-5000")</f>
        <v>0-1000</v>
      </c>
      <c r="AE120" s="1" t="s">
        <v>31</v>
      </c>
      <c r="AF120" s="1" t="s">
        <v>69</v>
      </c>
      <c r="AG120" s="1" t="s">
        <v>60</v>
      </c>
    </row>
    <row r="121" spans="1:33" x14ac:dyDescent="0.3">
      <c r="A121" s="13">
        <v>3354</v>
      </c>
      <c r="B121" s="1" t="s">
        <v>148</v>
      </c>
      <c r="C121" s="2">
        <v>44936</v>
      </c>
      <c r="D121" s="2" t="s">
        <v>82</v>
      </c>
      <c r="E121" s="29" t="str">
        <f>TEXT(DATA[[#This Row],[Join_Date]],"mm-yyyy")</f>
        <v>01-2023</v>
      </c>
      <c r="G121" s="31">
        <f>$F$2-DATA[[#This Row],[Last_Login]]</f>
        <v>39</v>
      </c>
      <c r="H121" s="31" t="str" cm="1">
        <f t="array" ref="H121">_xlfn.IFS(DATA[[#This Row],[Difference_from _assume]]&lt;=10,"0-17",DATA[[#This Row],[Difference_from _assume]]&lt;=34,"17-34",DATA[[#This Row],[Difference_from _assume]]&lt;=51,"34-51",DATA[[#This Row],[Difference_from _assume]]&lt;=119,"51-119",DATA[[#This Row],[Difference_from _assume]]&lt;=354,"119-357")</f>
        <v>34-51</v>
      </c>
      <c r="I121" s="31" t="str" cm="1">
        <f t="array" ref="I121">_xlfn.IFS(DATA[[#This Row],[Difference_from _assume]]&lt;=35,"Active",DATA[[#This Row],[Difference_from _assume]]&lt;=110,"Inactive",DATA[[#This Row],[Difference_from _assume]]&lt;=360,"Dormant")</f>
        <v>Inactive</v>
      </c>
      <c r="J121" s="16">
        <v>11.99</v>
      </c>
      <c r="K121" s="16" t="str" cm="1">
        <f t="array" ref="K121">_xlfn.IFS(DATA[[#This Row],[Monthly_Price]]&lt;=7.99,"Low",J121&lt;=11.99,"Mid",J121&lt;=15.99,"High")</f>
        <v>Mid</v>
      </c>
      <c r="L121" s="1">
        <v>342</v>
      </c>
      <c r="M121" s="1" t="s">
        <v>73</v>
      </c>
      <c r="N121" s="1">
        <v>2</v>
      </c>
      <c r="O121" s="1">
        <v>2</v>
      </c>
      <c r="P121" s="1" t="b">
        <v>0</v>
      </c>
      <c r="Q121" s="1">
        <v>503</v>
      </c>
      <c r="R121" s="10">
        <v>6</v>
      </c>
      <c r="S121" s="10">
        <f>DATA[[#This Row],[Total_Movies_Watched]]+DATA[[#This Row],[Total_Series_Watched]]</f>
        <v>509</v>
      </c>
      <c r="T121" s="1" t="s">
        <v>92</v>
      </c>
      <c r="U121" s="1" t="s">
        <v>28</v>
      </c>
      <c r="V121" s="1" t="s">
        <v>78</v>
      </c>
      <c r="W121" s="1">
        <v>23</v>
      </c>
      <c r="X121" s="1" t="str" cm="1">
        <f t="array" ref="X121">_xlfn.IFS(DATA[[#This Row],[Recommended_Content_Count]]&lt;=25,"0-25",W121&lt;=50,"25-50",W121&lt;=75,"50-75",W121&lt;=100,"75-100")</f>
        <v>0-25</v>
      </c>
      <c r="Y121" s="1">
        <v>3.2</v>
      </c>
      <c r="Z121" s="1" t="b">
        <v>1</v>
      </c>
      <c r="AA121" s="1" t="str" cm="1">
        <f t="array" ref="AA121">_xlfn.IFS(DATA[[#This Row],[Has_Downloaded_Content]]=FALSE,"No",Z121=TRUE,"Yes")</f>
        <v>Yes</v>
      </c>
      <c r="AB121" s="1" t="s">
        <v>30</v>
      </c>
      <c r="AC121" s="7">
        <v>3496</v>
      </c>
      <c r="AD121" s="7" t="str" cm="1">
        <f t="array" ref="AD121">_xlfn.IFS(DATA[[#This Row],[Loyalty_Points]]&lt;=1000,"0-1000",AC121&lt;=2000,"1000-2000",AC121&lt;=3000,"2000-3000",AC121&lt;=4000,"3000-4000",AC121&lt;=4999,"4000-5000")</f>
        <v>3000-4000</v>
      </c>
      <c r="AE121" s="1" t="s">
        <v>65</v>
      </c>
      <c r="AF121" s="1" t="s">
        <v>69</v>
      </c>
      <c r="AG121" s="1" t="s">
        <v>93</v>
      </c>
    </row>
    <row r="122" spans="1:33" x14ac:dyDescent="0.3">
      <c r="A122" s="13">
        <v>4668</v>
      </c>
      <c r="B122" s="1" t="s">
        <v>251</v>
      </c>
      <c r="C122" s="2" t="s">
        <v>72</v>
      </c>
      <c r="D122" s="2">
        <v>45547</v>
      </c>
      <c r="E122" s="29" t="str">
        <f>TEXT(DATA[[#This Row],[Join_Date]],"mm-yyyy")</f>
        <v>12-2024</v>
      </c>
      <c r="G122" s="31">
        <f>$F$2-DATA[[#This Row],[Last_Login]]</f>
        <v>110</v>
      </c>
      <c r="H122" s="31" t="str" cm="1">
        <f t="array" ref="H122">_xlfn.IFS(DATA[[#This Row],[Difference_from _assume]]&lt;=10,"0-17",DATA[[#This Row],[Difference_from _assume]]&lt;=34,"17-34",DATA[[#This Row],[Difference_from _assume]]&lt;=51,"34-51",DATA[[#This Row],[Difference_from _assume]]&lt;=119,"51-119",DATA[[#This Row],[Difference_from _assume]]&lt;=354,"119-357")</f>
        <v>51-119</v>
      </c>
      <c r="I122" s="31" t="str" cm="1">
        <f t="array" ref="I122">_xlfn.IFS(DATA[[#This Row],[Difference_from _assume]]&lt;=35,"Active",DATA[[#This Row],[Difference_from _assume]]&lt;=110,"Inactive",DATA[[#This Row],[Difference_from _assume]]&lt;=360,"Dormant")</f>
        <v>Inactive</v>
      </c>
      <c r="J122" s="16">
        <v>11.99</v>
      </c>
      <c r="K122" s="16" t="str" cm="1">
        <f t="array" ref="K122">_xlfn.IFS(DATA[[#This Row],[Monthly_Price]]&lt;=7.99,"Low",J122&lt;=11.99,"Mid",J122&lt;=15.99,"High")</f>
        <v>Mid</v>
      </c>
      <c r="L122" s="1">
        <v>396</v>
      </c>
      <c r="M122" s="1" t="s">
        <v>48</v>
      </c>
      <c r="N122" s="1">
        <v>5</v>
      </c>
      <c r="O122" s="1">
        <v>5</v>
      </c>
      <c r="P122" s="1" t="b">
        <v>1</v>
      </c>
      <c r="Q122" s="1">
        <v>549</v>
      </c>
      <c r="R122" s="10">
        <v>35</v>
      </c>
      <c r="S122" s="10">
        <f>DATA[[#This Row],[Total_Movies_Watched]]+DATA[[#This Row],[Total_Series_Watched]]</f>
        <v>584</v>
      </c>
      <c r="T122" s="1" t="s">
        <v>43</v>
      </c>
      <c r="U122" s="1" t="s">
        <v>28</v>
      </c>
      <c r="V122" s="1" t="s">
        <v>37</v>
      </c>
      <c r="W122" s="1">
        <v>66</v>
      </c>
      <c r="X122" s="1" t="str" cm="1">
        <f t="array" ref="X122">_xlfn.IFS(DATA[[#This Row],[Recommended_Content_Count]]&lt;=25,"0-25",W122&lt;=50,"25-50",W122&lt;=75,"50-75",W122&lt;=100,"75-100")</f>
        <v>50-75</v>
      </c>
      <c r="Y122" s="1">
        <v>3.6</v>
      </c>
      <c r="Z122" s="1" t="b">
        <v>1</v>
      </c>
      <c r="AA122" s="1" t="str" cm="1">
        <f t="array" ref="AA122">_xlfn.IFS(DATA[[#This Row],[Has_Downloaded_Content]]=FALSE,"No",Z122=TRUE,"Yes")</f>
        <v>Yes</v>
      </c>
      <c r="AB122" s="1" t="s">
        <v>30</v>
      </c>
      <c r="AC122" s="7">
        <v>4293</v>
      </c>
      <c r="AD122" s="7" t="str" cm="1">
        <f t="array" ref="AD122">_xlfn.IFS(DATA[[#This Row],[Loyalty_Points]]&lt;=1000,"0-1000",AC122&lt;=2000,"1000-2000",AC122&lt;=3000,"2000-3000",AC122&lt;=4000,"3000-4000",AC122&lt;=4999,"4000-5000")</f>
        <v>4000-5000</v>
      </c>
      <c r="AE122" s="1" t="s">
        <v>65</v>
      </c>
      <c r="AF122" s="1" t="s">
        <v>79</v>
      </c>
      <c r="AG122" s="1" t="s">
        <v>60</v>
      </c>
    </row>
    <row r="123" spans="1:33" x14ac:dyDescent="0.3">
      <c r="A123" s="13">
        <v>6684</v>
      </c>
      <c r="B123" s="1" t="s">
        <v>252</v>
      </c>
      <c r="C123" s="2" t="s">
        <v>144</v>
      </c>
      <c r="D123" s="2">
        <v>45608</v>
      </c>
      <c r="E123" s="29" t="str">
        <f>TEXT(DATA[[#This Row],[Join_Date]],"mm-yyyy")</f>
        <v>09-2024</v>
      </c>
      <c r="G123" s="31">
        <f>$F$2-DATA[[#This Row],[Last_Login]]</f>
        <v>49</v>
      </c>
      <c r="H123" s="31" t="str" cm="1">
        <f t="array" ref="H123">_xlfn.IFS(DATA[[#This Row],[Difference_from _assume]]&lt;=10,"0-17",DATA[[#This Row],[Difference_from _assume]]&lt;=34,"17-34",DATA[[#This Row],[Difference_from _assume]]&lt;=51,"34-51",DATA[[#This Row],[Difference_from _assume]]&lt;=119,"51-119",DATA[[#This Row],[Difference_from _assume]]&lt;=354,"119-357")</f>
        <v>34-51</v>
      </c>
      <c r="I123" s="31" t="str" cm="1">
        <f t="array" ref="I123">_xlfn.IFS(DATA[[#This Row],[Difference_from _assume]]&lt;=35,"Active",DATA[[#This Row],[Difference_from _assume]]&lt;=110,"Inactive",DATA[[#This Row],[Difference_from _assume]]&lt;=360,"Dormant")</f>
        <v>Inactive</v>
      </c>
      <c r="J123" s="16">
        <v>11.99</v>
      </c>
      <c r="K123" s="16" t="str" cm="1">
        <f t="array" ref="K123">_xlfn.IFS(DATA[[#This Row],[Monthly_Price]]&lt;=7.99,"Low",J123&lt;=11.99,"Mid",J123&lt;=15.99,"High")</f>
        <v>Mid</v>
      </c>
      <c r="L123" s="1">
        <v>491</v>
      </c>
      <c r="M123" s="1" t="s">
        <v>100</v>
      </c>
      <c r="N123" s="1">
        <v>1</v>
      </c>
      <c r="O123" s="1">
        <v>6</v>
      </c>
      <c r="P123" s="1" t="b">
        <v>1</v>
      </c>
      <c r="Q123" s="1">
        <v>434</v>
      </c>
      <c r="R123" s="10">
        <v>182</v>
      </c>
      <c r="S123" s="10">
        <f>DATA[[#This Row],[Total_Movies_Watched]]+DATA[[#This Row],[Total_Series_Watched]]</f>
        <v>616</v>
      </c>
      <c r="T123" s="1" t="s">
        <v>74</v>
      </c>
      <c r="U123" s="1" t="s">
        <v>75</v>
      </c>
      <c r="V123" s="1" t="s">
        <v>57</v>
      </c>
      <c r="W123" s="1">
        <v>24</v>
      </c>
      <c r="X123" s="1" t="str" cm="1">
        <f t="array" ref="X123">_xlfn.IFS(DATA[[#This Row],[Recommended_Content_Count]]&lt;=25,"0-25",W123&lt;=50,"25-50",W123&lt;=75,"50-75",W123&lt;=100,"75-100")</f>
        <v>0-25</v>
      </c>
      <c r="Y123" s="1">
        <v>4.0999999999999996</v>
      </c>
      <c r="Z123" s="1" t="b">
        <v>0</v>
      </c>
      <c r="AA123" s="1" t="str" cm="1">
        <f t="array" ref="AA123">_xlfn.IFS(DATA[[#This Row],[Has_Downloaded_Content]]=FALSE,"No",Z123=TRUE,"Yes")</f>
        <v>No</v>
      </c>
      <c r="AB123" s="1" t="s">
        <v>30</v>
      </c>
      <c r="AC123" s="7">
        <v>1357</v>
      </c>
      <c r="AD123" s="7" t="str" cm="1">
        <f t="array" ref="AD123">_xlfn.IFS(DATA[[#This Row],[Loyalty_Points]]&lt;=1000,"0-1000",AC123&lt;=2000,"1000-2000",AC123&lt;=3000,"2000-3000",AC123&lt;=4000,"3000-4000",AC123&lt;=4999,"4000-5000")</f>
        <v>1000-2000</v>
      </c>
      <c r="AE123" s="1" t="s">
        <v>76</v>
      </c>
      <c r="AF123" s="1" t="s">
        <v>69</v>
      </c>
      <c r="AG123" s="1" t="s">
        <v>33</v>
      </c>
    </row>
    <row r="124" spans="1:33" x14ac:dyDescent="0.3">
      <c r="A124" s="13">
        <v>8058</v>
      </c>
      <c r="B124" s="1" t="s">
        <v>253</v>
      </c>
      <c r="C124" s="2">
        <v>44961</v>
      </c>
      <c r="D124" s="2" t="s">
        <v>42</v>
      </c>
      <c r="E124" s="29" t="str">
        <f>TEXT(DATA[[#This Row],[Join_Date]],"mm-yyyy")</f>
        <v>02-2023</v>
      </c>
      <c r="G124" s="31">
        <f>$F$2-DATA[[#This Row],[Last_Login]]</f>
        <v>17</v>
      </c>
      <c r="H124" s="31" t="str" cm="1">
        <f t="array" ref="H124">_xlfn.IFS(DATA[[#This Row],[Difference_from _assume]]&lt;=10,"0-17",DATA[[#This Row],[Difference_from _assume]]&lt;=34,"17-34",DATA[[#This Row],[Difference_from _assume]]&lt;=51,"34-51",DATA[[#This Row],[Difference_from _assume]]&lt;=119,"51-119",DATA[[#This Row],[Difference_from _assume]]&lt;=354,"119-357")</f>
        <v>17-34</v>
      </c>
      <c r="I124" s="31" t="str" cm="1">
        <f t="array" ref="I124">_xlfn.IFS(DATA[[#This Row],[Difference_from _assume]]&lt;=35,"Active",DATA[[#This Row],[Difference_from _assume]]&lt;=110,"Inactive",DATA[[#This Row],[Difference_from _assume]]&lt;=360,"Dormant")</f>
        <v>Active</v>
      </c>
      <c r="J124" s="16">
        <v>15.99</v>
      </c>
      <c r="K124" s="16" t="str" cm="1">
        <f t="array" ref="K124">_xlfn.IFS(DATA[[#This Row],[Monthly_Price]]&lt;=7.99,"Low",J124&lt;=11.99,"Mid",J124&lt;=15.99,"High")</f>
        <v>High</v>
      </c>
      <c r="L124" s="1">
        <v>239</v>
      </c>
      <c r="M124" s="1" t="s">
        <v>48</v>
      </c>
      <c r="N124" s="1">
        <v>4</v>
      </c>
      <c r="O124" s="1">
        <v>6</v>
      </c>
      <c r="P124" s="1" t="b">
        <v>0</v>
      </c>
      <c r="Q124" s="1">
        <v>832</v>
      </c>
      <c r="R124" s="10">
        <v>134</v>
      </c>
      <c r="S124" s="10">
        <f>DATA[[#This Row],[Total_Movies_Watched]]+DATA[[#This Row],[Total_Series_Watched]]</f>
        <v>966</v>
      </c>
      <c r="T124" s="1" t="s">
        <v>68</v>
      </c>
      <c r="U124" s="1" t="s">
        <v>75</v>
      </c>
      <c r="V124" s="1" t="s">
        <v>57</v>
      </c>
      <c r="W124" s="1">
        <v>99</v>
      </c>
      <c r="X124" s="1" t="str" cm="1">
        <f t="array" ref="X124">_xlfn.IFS(DATA[[#This Row],[Recommended_Content_Count]]&lt;=25,"0-25",W124&lt;=50,"25-50",W124&lt;=75,"50-75",W124&lt;=100,"75-100")</f>
        <v>75-100</v>
      </c>
      <c r="Y124" s="1">
        <v>4.5999999999999996</v>
      </c>
      <c r="Z124" s="1" t="b">
        <v>1</v>
      </c>
      <c r="AA124" s="1" t="str" cm="1">
        <f t="array" ref="AA124">_xlfn.IFS(DATA[[#This Row],[Has_Downloaded_Content]]=FALSE,"No",Z124=TRUE,"Yes")</f>
        <v>Yes</v>
      </c>
      <c r="AB124" s="1" t="s">
        <v>30</v>
      </c>
      <c r="AC124" s="7">
        <v>3596</v>
      </c>
      <c r="AD124" s="7" t="str" cm="1">
        <f t="array" ref="AD124">_xlfn.IFS(DATA[[#This Row],[Loyalty_Points]]&lt;=1000,"0-1000",AC124&lt;=2000,"1000-2000",AC124&lt;=3000,"2000-3000",AC124&lt;=4000,"3000-4000",AC124&lt;=4999,"4000-5000")</f>
        <v>3000-4000</v>
      </c>
      <c r="AE124" s="1" t="s">
        <v>38</v>
      </c>
      <c r="AF124" s="1" t="s">
        <v>59</v>
      </c>
      <c r="AG124" s="1" t="s">
        <v>60</v>
      </c>
    </row>
    <row r="125" spans="1:33" x14ac:dyDescent="0.3">
      <c r="A125" s="13">
        <v>3035</v>
      </c>
      <c r="B125" s="1" t="s">
        <v>157</v>
      </c>
      <c r="C125" s="2" t="s">
        <v>149</v>
      </c>
      <c r="D125" s="2" t="s">
        <v>156</v>
      </c>
      <c r="E125" s="29" t="str">
        <f>TEXT(DATA[[#This Row],[Join_Date]],"mm-yyyy")</f>
        <v>04-2023</v>
      </c>
      <c r="G125" s="31">
        <f>$F$2-DATA[[#This Row],[Last_Login]]</f>
        <v>37</v>
      </c>
      <c r="H125" s="31" t="str" cm="1">
        <f t="array" ref="H125">_xlfn.IFS(DATA[[#This Row],[Difference_from _assume]]&lt;=10,"0-17",DATA[[#This Row],[Difference_from _assume]]&lt;=34,"17-34",DATA[[#This Row],[Difference_from _assume]]&lt;=51,"34-51",DATA[[#This Row],[Difference_from _assume]]&lt;=119,"51-119",DATA[[#This Row],[Difference_from _assume]]&lt;=354,"119-357")</f>
        <v>34-51</v>
      </c>
      <c r="I125" s="31" t="str" cm="1">
        <f t="array" ref="I125">_xlfn.IFS(DATA[[#This Row],[Difference_from _assume]]&lt;=35,"Active",DATA[[#This Row],[Difference_from _assume]]&lt;=110,"Inactive",DATA[[#This Row],[Difference_from _assume]]&lt;=360,"Dormant")</f>
        <v>Inactive</v>
      </c>
      <c r="J125" s="16">
        <v>15.99</v>
      </c>
      <c r="K125" s="16" t="str" cm="1">
        <f t="array" ref="K125">_xlfn.IFS(DATA[[#This Row],[Monthly_Price]]&lt;=7.99,"Low",J125&lt;=11.99,"Mid",J125&lt;=15.99,"High")</f>
        <v>High</v>
      </c>
      <c r="L125" s="1">
        <v>106</v>
      </c>
      <c r="M125" s="1" t="s">
        <v>100</v>
      </c>
      <c r="N125" s="1">
        <v>3</v>
      </c>
      <c r="O125" s="1">
        <v>3</v>
      </c>
      <c r="P125" s="1" t="b">
        <v>1</v>
      </c>
      <c r="Q125" s="1">
        <v>377</v>
      </c>
      <c r="R125" s="10">
        <v>31</v>
      </c>
      <c r="S125" s="10">
        <f>DATA[[#This Row],[Total_Movies_Watched]]+DATA[[#This Row],[Total_Series_Watched]]</f>
        <v>408</v>
      </c>
      <c r="T125" s="1" t="s">
        <v>74</v>
      </c>
      <c r="U125" s="1" t="s">
        <v>56</v>
      </c>
      <c r="V125" s="1" t="s">
        <v>64</v>
      </c>
      <c r="W125" s="1">
        <v>85</v>
      </c>
      <c r="X125" s="1" t="str" cm="1">
        <f t="array" ref="X125">_xlfn.IFS(DATA[[#This Row],[Recommended_Content_Count]]&lt;=25,"0-25",W125&lt;=50,"25-50",W125&lt;=75,"50-75",W125&lt;=100,"75-100")</f>
        <v>75-100</v>
      </c>
      <c r="Y125" s="1">
        <v>3.5</v>
      </c>
      <c r="Z125" s="1" t="b">
        <v>1</v>
      </c>
      <c r="AA125" s="1" t="str" cm="1">
        <f t="array" ref="AA125">_xlfn.IFS(DATA[[#This Row],[Has_Downloaded_Content]]=FALSE,"No",Z125=TRUE,"Yes")</f>
        <v>Yes</v>
      </c>
      <c r="AB125" s="1" t="s">
        <v>30</v>
      </c>
      <c r="AC125" s="7">
        <v>613</v>
      </c>
      <c r="AD125" s="7" t="str" cm="1">
        <f t="array" ref="AD125">_xlfn.IFS(DATA[[#This Row],[Loyalty_Points]]&lt;=1000,"0-1000",AC125&lt;=2000,"1000-2000",AC125&lt;=3000,"2000-3000",AC125&lt;=4000,"3000-4000",AC125&lt;=4999,"4000-5000")</f>
        <v>0-1000</v>
      </c>
      <c r="AE125" s="1" t="s">
        <v>38</v>
      </c>
      <c r="AF125" s="1" t="s">
        <v>79</v>
      </c>
      <c r="AG125" s="1" t="s">
        <v>33</v>
      </c>
    </row>
    <row r="126" spans="1:33" x14ac:dyDescent="0.3">
      <c r="A126" s="13">
        <v>2146</v>
      </c>
      <c r="B126" s="1" t="s">
        <v>254</v>
      </c>
      <c r="C126" s="2">
        <v>45603</v>
      </c>
      <c r="D126" s="2" t="s">
        <v>82</v>
      </c>
      <c r="E126" s="29" t="str">
        <f>TEXT(DATA[[#This Row],[Join_Date]],"mm-yyyy")</f>
        <v>11-2024</v>
      </c>
      <c r="G126" s="31">
        <f>$F$2-DATA[[#This Row],[Last_Login]]</f>
        <v>39</v>
      </c>
      <c r="H126" s="31" t="str" cm="1">
        <f t="array" ref="H126">_xlfn.IFS(DATA[[#This Row],[Difference_from _assume]]&lt;=10,"0-17",DATA[[#This Row],[Difference_from _assume]]&lt;=34,"17-34",DATA[[#This Row],[Difference_from _assume]]&lt;=51,"34-51",DATA[[#This Row],[Difference_from _assume]]&lt;=119,"51-119",DATA[[#This Row],[Difference_from _assume]]&lt;=354,"119-357")</f>
        <v>34-51</v>
      </c>
      <c r="I126" s="31" t="str" cm="1">
        <f t="array" ref="I126">_xlfn.IFS(DATA[[#This Row],[Difference_from _assume]]&lt;=35,"Active",DATA[[#This Row],[Difference_from _assume]]&lt;=110,"Inactive",DATA[[#This Row],[Difference_from _assume]]&lt;=360,"Dormant")</f>
        <v>Inactive</v>
      </c>
      <c r="J126" s="16">
        <v>11.99</v>
      </c>
      <c r="K126" s="16" t="str" cm="1">
        <f t="array" ref="K126">_xlfn.IFS(DATA[[#This Row],[Monthly_Price]]&lt;=7.99,"Low",J126&lt;=11.99,"Mid",J126&lt;=15.99,"High")</f>
        <v>Mid</v>
      </c>
      <c r="L126" s="1">
        <v>388</v>
      </c>
      <c r="M126" s="1" t="s">
        <v>63</v>
      </c>
      <c r="N126" s="1">
        <v>5</v>
      </c>
      <c r="O126" s="1">
        <v>4</v>
      </c>
      <c r="P126" s="1" t="b">
        <v>1</v>
      </c>
      <c r="Q126" s="1">
        <v>380</v>
      </c>
      <c r="R126" s="10">
        <v>125</v>
      </c>
      <c r="S126" s="10">
        <f>DATA[[#This Row],[Total_Movies_Watched]]+DATA[[#This Row],[Total_Series_Watched]]</f>
        <v>505</v>
      </c>
      <c r="T126" s="1" t="s">
        <v>68</v>
      </c>
      <c r="U126" s="1" t="s">
        <v>28</v>
      </c>
      <c r="V126" s="1" t="s">
        <v>37</v>
      </c>
      <c r="W126" s="1">
        <v>14</v>
      </c>
      <c r="X126" s="1" t="str" cm="1">
        <f t="array" ref="X126">_xlfn.IFS(DATA[[#This Row],[Recommended_Content_Count]]&lt;=25,"0-25",W126&lt;=50,"25-50",W126&lt;=75,"50-75",W126&lt;=100,"75-100")</f>
        <v>0-25</v>
      </c>
      <c r="Y126" s="1">
        <v>3.2</v>
      </c>
      <c r="Z126" s="1" t="b">
        <v>0</v>
      </c>
      <c r="AA126" s="1" t="str" cm="1">
        <f t="array" ref="AA126">_xlfn.IFS(DATA[[#This Row],[Has_Downloaded_Content]]=FALSE,"No",Z126=TRUE,"Yes")</f>
        <v>No</v>
      </c>
      <c r="AB126" s="1" t="s">
        <v>30</v>
      </c>
      <c r="AC126" s="7">
        <v>2381</v>
      </c>
      <c r="AD126" s="7" t="str" cm="1">
        <f t="array" ref="AD126">_xlfn.IFS(DATA[[#This Row],[Loyalty_Points]]&lt;=1000,"0-1000",AC126&lt;=2000,"1000-2000",AC126&lt;=3000,"2000-3000",AC126&lt;=4000,"3000-4000",AC126&lt;=4999,"4000-5000")</f>
        <v>2000-3000</v>
      </c>
      <c r="AE126" s="1" t="s">
        <v>76</v>
      </c>
      <c r="AF126" s="1" t="s">
        <v>39</v>
      </c>
      <c r="AG126" s="1" t="s">
        <v>93</v>
      </c>
    </row>
    <row r="127" spans="1:33" x14ac:dyDescent="0.3">
      <c r="A127" s="13">
        <v>5761</v>
      </c>
      <c r="B127" s="1" t="s">
        <v>255</v>
      </c>
      <c r="C127" s="2" t="s">
        <v>256</v>
      </c>
      <c r="D127" s="2">
        <v>45516</v>
      </c>
      <c r="E127" s="29" t="str">
        <f>TEXT(DATA[[#This Row],[Join_Date]],"mm-yyyy")</f>
        <v>01-2024</v>
      </c>
      <c r="G127" s="31">
        <f>$F$2-DATA[[#This Row],[Last_Login]]</f>
        <v>141</v>
      </c>
      <c r="H127" s="31" t="str" cm="1">
        <f t="array" ref="H127">_xlfn.IFS(DATA[[#This Row],[Difference_from _assume]]&lt;=10,"0-17",DATA[[#This Row],[Difference_from _assume]]&lt;=34,"17-34",DATA[[#This Row],[Difference_from _assume]]&lt;=51,"34-51",DATA[[#This Row],[Difference_from _assume]]&lt;=119,"51-119",DATA[[#This Row],[Difference_from _assume]]&lt;=354,"119-357")</f>
        <v>119-357</v>
      </c>
      <c r="I127" s="31" t="str" cm="1">
        <f t="array" ref="I127">_xlfn.IFS(DATA[[#This Row],[Difference_from _assume]]&lt;=35,"Active",DATA[[#This Row],[Difference_from _assume]]&lt;=110,"Inactive",DATA[[#This Row],[Difference_from _assume]]&lt;=360,"Dormant")</f>
        <v>Dormant</v>
      </c>
      <c r="J127" s="16">
        <v>15.99</v>
      </c>
      <c r="K127" s="16" t="str" cm="1">
        <f t="array" ref="K127">_xlfn.IFS(DATA[[#This Row],[Monthly_Price]]&lt;=7.99,"Low",J127&lt;=11.99,"Mid",J127&lt;=15.99,"High")</f>
        <v>High</v>
      </c>
      <c r="L127" s="1">
        <v>452</v>
      </c>
      <c r="M127" s="1" t="s">
        <v>36</v>
      </c>
      <c r="N127" s="1">
        <v>2</v>
      </c>
      <c r="O127" s="1">
        <v>5</v>
      </c>
      <c r="P127" s="1" t="b">
        <v>0</v>
      </c>
      <c r="Q127" s="1">
        <v>315</v>
      </c>
      <c r="R127" s="10">
        <v>118</v>
      </c>
      <c r="S127" s="10">
        <f>DATA[[#This Row],[Total_Movies_Watched]]+DATA[[#This Row],[Total_Series_Watched]]</f>
        <v>433</v>
      </c>
      <c r="T127" s="1" t="s">
        <v>55</v>
      </c>
      <c r="U127" s="1" t="s">
        <v>75</v>
      </c>
      <c r="V127" s="1" t="s">
        <v>57</v>
      </c>
      <c r="W127" s="1">
        <v>28</v>
      </c>
      <c r="X127" s="1" t="str" cm="1">
        <f t="array" ref="X127">_xlfn.IFS(DATA[[#This Row],[Recommended_Content_Count]]&lt;=25,"0-25",W127&lt;=50,"25-50",W127&lt;=75,"50-75",W127&lt;=100,"75-100")</f>
        <v>25-50</v>
      </c>
      <c r="Y127" s="1">
        <v>3</v>
      </c>
      <c r="Z127" s="1" t="b">
        <v>1</v>
      </c>
      <c r="AA127" s="1" t="str" cm="1">
        <f t="array" ref="AA127">_xlfn.IFS(DATA[[#This Row],[Has_Downloaded_Content]]=FALSE,"No",Z127=TRUE,"Yes")</f>
        <v>Yes</v>
      </c>
      <c r="AB127" s="1" t="s">
        <v>30</v>
      </c>
      <c r="AC127" s="7">
        <v>2159</v>
      </c>
      <c r="AD127" s="7" t="str" cm="1">
        <f t="array" ref="AD127">_xlfn.IFS(DATA[[#This Row],[Loyalty_Points]]&lt;=1000,"0-1000",AC127&lt;=2000,"1000-2000",AC127&lt;=3000,"2000-3000",AC127&lt;=4000,"3000-4000",AC127&lt;=4999,"4000-5000")</f>
        <v>2000-3000</v>
      </c>
      <c r="AE127" s="1" t="s">
        <v>38</v>
      </c>
      <c r="AF127" s="1" t="s">
        <v>69</v>
      </c>
      <c r="AG127" s="1" t="s">
        <v>60</v>
      </c>
    </row>
    <row r="128" spans="1:33" x14ac:dyDescent="0.3">
      <c r="A128" s="13">
        <v>5256</v>
      </c>
      <c r="B128" s="1" t="s">
        <v>257</v>
      </c>
      <c r="C128" s="2" t="s">
        <v>258</v>
      </c>
      <c r="D128" s="2">
        <v>45334</v>
      </c>
      <c r="E128" s="29" t="str">
        <f>TEXT(DATA[[#This Row],[Join_Date]],"mm-yyyy")</f>
        <v>11-2024</v>
      </c>
      <c r="G128" s="31">
        <f>$F$2-DATA[[#This Row],[Last_Login]]</f>
        <v>323</v>
      </c>
      <c r="H128" s="31" t="str" cm="1">
        <f t="array" ref="H128">_xlfn.IFS(DATA[[#This Row],[Difference_from _assume]]&lt;=10,"0-17",DATA[[#This Row],[Difference_from _assume]]&lt;=34,"17-34",DATA[[#This Row],[Difference_from _assume]]&lt;=51,"34-51",DATA[[#This Row],[Difference_from _assume]]&lt;=119,"51-119",DATA[[#This Row],[Difference_from _assume]]&lt;=354,"119-357")</f>
        <v>119-357</v>
      </c>
      <c r="I128" s="31" t="str" cm="1">
        <f t="array" ref="I128">_xlfn.IFS(DATA[[#This Row],[Difference_from _assume]]&lt;=35,"Active",DATA[[#This Row],[Difference_from _assume]]&lt;=110,"Inactive",DATA[[#This Row],[Difference_from _assume]]&lt;=360,"Dormant")</f>
        <v>Dormant</v>
      </c>
      <c r="J128" s="16">
        <v>15.99</v>
      </c>
      <c r="K128" s="16" t="str" cm="1">
        <f t="array" ref="K128">_xlfn.IFS(DATA[[#This Row],[Monthly_Price]]&lt;=7.99,"Low",J128&lt;=11.99,"Mid",J128&lt;=15.99,"High")</f>
        <v>High</v>
      </c>
      <c r="L128" s="1">
        <v>368</v>
      </c>
      <c r="M128" s="1" t="s">
        <v>48</v>
      </c>
      <c r="N128" s="1">
        <v>4</v>
      </c>
      <c r="O128" s="1">
        <v>4</v>
      </c>
      <c r="P128" s="1" t="b">
        <v>1</v>
      </c>
      <c r="Q128" s="1">
        <v>968</v>
      </c>
      <c r="R128" s="10">
        <v>24</v>
      </c>
      <c r="S128" s="10">
        <f>DATA[[#This Row],[Total_Movies_Watched]]+DATA[[#This Row],[Total_Series_Watched]]</f>
        <v>992</v>
      </c>
      <c r="T128" s="1" t="s">
        <v>68</v>
      </c>
      <c r="U128" s="1" t="s">
        <v>44</v>
      </c>
      <c r="V128" s="1" t="s">
        <v>45</v>
      </c>
      <c r="W128" s="1">
        <v>30</v>
      </c>
      <c r="X128" s="1" t="str" cm="1">
        <f t="array" ref="X128">_xlfn.IFS(DATA[[#This Row],[Recommended_Content_Count]]&lt;=25,"0-25",W128&lt;=50,"25-50",W128&lt;=75,"50-75",W128&lt;=100,"75-100")</f>
        <v>25-50</v>
      </c>
      <c r="Y128" s="1">
        <v>3</v>
      </c>
      <c r="Z128" s="1" t="b">
        <v>1</v>
      </c>
      <c r="AA128" s="1" t="str" cm="1">
        <f t="array" ref="AA128">_xlfn.IFS(DATA[[#This Row],[Has_Downloaded_Content]]=FALSE,"No",Z128=TRUE,"Yes")</f>
        <v>Yes</v>
      </c>
      <c r="AB128" s="1" t="s">
        <v>30</v>
      </c>
      <c r="AC128" s="7">
        <v>119</v>
      </c>
      <c r="AD128" s="7" t="str" cm="1">
        <f t="array" ref="AD128">_xlfn.IFS(DATA[[#This Row],[Loyalty_Points]]&lt;=1000,"0-1000",AC128&lt;=2000,"1000-2000",AC128&lt;=3000,"2000-3000",AC128&lt;=4000,"3000-4000",AC128&lt;=4999,"4000-5000")</f>
        <v>0-1000</v>
      </c>
      <c r="AE128" s="1" t="s">
        <v>76</v>
      </c>
      <c r="AF128" s="1" t="s">
        <v>79</v>
      </c>
      <c r="AG128" s="1" t="s">
        <v>33</v>
      </c>
    </row>
    <row r="129" spans="1:33" x14ac:dyDescent="0.3">
      <c r="A129" s="13">
        <v>5995</v>
      </c>
      <c r="B129" s="1" t="s">
        <v>238</v>
      </c>
      <c r="C129" s="2" t="s">
        <v>71</v>
      </c>
      <c r="D129" s="2" t="s">
        <v>99</v>
      </c>
      <c r="E129" s="29" t="str">
        <f>TEXT(DATA[[#This Row],[Join_Date]],"mm-yyyy")</f>
        <v>06-2023</v>
      </c>
      <c r="G129" s="31">
        <f>$F$2-DATA[[#This Row],[Last_Login]]</f>
        <v>34</v>
      </c>
      <c r="H129" s="31" t="str" cm="1">
        <f t="array" ref="H129">_xlfn.IFS(DATA[[#This Row],[Difference_from _assume]]&lt;=10,"0-17",DATA[[#This Row],[Difference_from _assume]]&lt;=34,"17-34",DATA[[#This Row],[Difference_from _assume]]&lt;=51,"34-51",DATA[[#This Row],[Difference_from _assume]]&lt;=119,"51-119",DATA[[#This Row],[Difference_from _assume]]&lt;=354,"119-357")</f>
        <v>17-34</v>
      </c>
      <c r="I129" s="31" t="str" cm="1">
        <f t="array" ref="I129">_xlfn.IFS(DATA[[#This Row],[Difference_from _assume]]&lt;=35,"Active",DATA[[#This Row],[Difference_from _assume]]&lt;=110,"Inactive",DATA[[#This Row],[Difference_from _assume]]&lt;=360,"Dormant")</f>
        <v>Active</v>
      </c>
      <c r="J129" s="16">
        <v>15.99</v>
      </c>
      <c r="K129" s="16" t="str" cm="1">
        <f t="array" ref="K129">_xlfn.IFS(DATA[[#This Row],[Monthly_Price]]&lt;=7.99,"Low",J129&lt;=11.99,"Mid",J129&lt;=15.99,"High")</f>
        <v>High</v>
      </c>
      <c r="L129" s="1">
        <v>325</v>
      </c>
      <c r="M129" s="1" t="s">
        <v>26</v>
      </c>
      <c r="N129" s="1">
        <v>2</v>
      </c>
      <c r="O129" s="1">
        <v>5</v>
      </c>
      <c r="P129" s="1" t="b">
        <v>1</v>
      </c>
      <c r="Q129" s="1">
        <v>757</v>
      </c>
      <c r="R129" s="10">
        <v>35</v>
      </c>
      <c r="S129" s="10">
        <f>DATA[[#This Row],[Total_Movies_Watched]]+DATA[[#This Row],[Total_Series_Watched]]</f>
        <v>792</v>
      </c>
      <c r="T129" s="1" t="s">
        <v>49</v>
      </c>
      <c r="U129" s="1" t="s">
        <v>56</v>
      </c>
      <c r="V129" s="1" t="s">
        <v>45</v>
      </c>
      <c r="W129" s="1">
        <v>81</v>
      </c>
      <c r="X129" s="1" t="str" cm="1">
        <f t="array" ref="X129">_xlfn.IFS(DATA[[#This Row],[Recommended_Content_Count]]&lt;=25,"0-25",W129&lt;=50,"25-50",W129&lt;=75,"50-75",W129&lt;=100,"75-100")</f>
        <v>75-100</v>
      </c>
      <c r="Y129" s="1">
        <v>4.5999999999999996</v>
      </c>
      <c r="Z129" s="1" t="b">
        <v>0</v>
      </c>
      <c r="AA129" s="1" t="str" cm="1">
        <f t="array" ref="AA129">_xlfn.IFS(DATA[[#This Row],[Has_Downloaded_Content]]=FALSE,"No",Z129=TRUE,"Yes")</f>
        <v>No</v>
      </c>
      <c r="AB129" s="1" t="s">
        <v>30</v>
      </c>
      <c r="AC129" s="7">
        <v>2798</v>
      </c>
      <c r="AD129" s="7" t="str" cm="1">
        <f t="array" ref="AD129">_xlfn.IFS(DATA[[#This Row],[Loyalty_Points]]&lt;=1000,"0-1000",AC129&lt;=2000,"1000-2000",AC129&lt;=3000,"2000-3000",AC129&lt;=4000,"3000-4000",AC129&lt;=4999,"4000-5000")</f>
        <v>2000-3000</v>
      </c>
      <c r="AE129" s="1" t="s">
        <v>31</v>
      </c>
      <c r="AF129" s="1" t="s">
        <v>39</v>
      </c>
      <c r="AG129" s="1" t="s">
        <v>33</v>
      </c>
    </row>
    <row r="130" spans="1:33" x14ac:dyDescent="0.3">
      <c r="A130" s="13">
        <v>4155</v>
      </c>
      <c r="B130" s="1" t="s">
        <v>259</v>
      </c>
      <c r="C130" s="2">
        <v>45110</v>
      </c>
      <c r="D130" s="2">
        <v>45455</v>
      </c>
      <c r="E130" s="29" t="str">
        <f>TEXT(DATA[[#This Row],[Join_Date]],"mm-yyyy")</f>
        <v>07-2023</v>
      </c>
      <c r="G130" s="31">
        <f>$F$2-DATA[[#This Row],[Last_Login]]</f>
        <v>202</v>
      </c>
      <c r="H130" s="31" t="str" cm="1">
        <f t="array" ref="H130">_xlfn.IFS(DATA[[#This Row],[Difference_from _assume]]&lt;=10,"0-17",DATA[[#This Row],[Difference_from _assume]]&lt;=34,"17-34",DATA[[#This Row],[Difference_from _assume]]&lt;=51,"34-51",DATA[[#This Row],[Difference_from _assume]]&lt;=119,"51-119",DATA[[#This Row],[Difference_from _assume]]&lt;=354,"119-357")</f>
        <v>119-357</v>
      </c>
      <c r="I130" s="31" t="str" cm="1">
        <f t="array" ref="I130">_xlfn.IFS(DATA[[#This Row],[Difference_from _assume]]&lt;=35,"Active",DATA[[#This Row],[Difference_from _assume]]&lt;=110,"Inactive",DATA[[#This Row],[Difference_from _assume]]&lt;=360,"Dormant")</f>
        <v>Dormant</v>
      </c>
      <c r="J130" s="16">
        <v>11.99</v>
      </c>
      <c r="K130" s="16" t="str" cm="1">
        <f t="array" ref="K130">_xlfn.IFS(DATA[[#This Row],[Monthly_Price]]&lt;=7.99,"Low",J130&lt;=11.99,"Mid",J130&lt;=15.99,"High")</f>
        <v>Mid</v>
      </c>
      <c r="L130" s="1">
        <v>42</v>
      </c>
      <c r="M130" s="1" t="s">
        <v>48</v>
      </c>
      <c r="N130" s="1">
        <v>4</v>
      </c>
      <c r="O130" s="1">
        <v>2</v>
      </c>
      <c r="P130" s="1" t="b">
        <v>0</v>
      </c>
      <c r="Q130" s="1">
        <v>560</v>
      </c>
      <c r="R130" s="10">
        <v>98</v>
      </c>
      <c r="S130" s="10">
        <f>DATA[[#This Row],[Total_Movies_Watched]]+DATA[[#This Row],[Total_Series_Watched]]</f>
        <v>658</v>
      </c>
      <c r="T130" s="1" t="s">
        <v>92</v>
      </c>
      <c r="U130" s="1" t="s">
        <v>44</v>
      </c>
      <c r="V130" s="1" t="s">
        <v>45</v>
      </c>
      <c r="W130" s="1">
        <v>90</v>
      </c>
      <c r="X130" s="1" t="str" cm="1">
        <f t="array" ref="X130">_xlfn.IFS(DATA[[#This Row],[Recommended_Content_Count]]&lt;=25,"0-25",W130&lt;=50,"25-50",W130&lt;=75,"50-75",W130&lt;=100,"75-100")</f>
        <v>75-100</v>
      </c>
      <c r="Y130" s="1">
        <v>3.8</v>
      </c>
      <c r="Z130" s="1" t="b">
        <v>0</v>
      </c>
      <c r="AA130" s="1" t="str" cm="1">
        <f t="array" ref="AA130">_xlfn.IFS(DATA[[#This Row],[Has_Downloaded_Content]]=FALSE,"No",Z130=TRUE,"Yes")</f>
        <v>No</v>
      </c>
      <c r="AB130" s="1" t="s">
        <v>30</v>
      </c>
      <c r="AC130" s="7">
        <v>496</v>
      </c>
      <c r="AD130" s="7" t="str" cm="1">
        <f t="array" ref="AD130">_xlfn.IFS(DATA[[#This Row],[Loyalty_Points]]&lt;=1000,"0-1000",AC130&lt;=2000,"1000-2000",AC130&lt;=3000,"2000-3000",AC130&lt;=4000,"3000-4000",AC130&lt;=4999,"4000-5000")</f>
        <v>0-1000</v>
      </c>
      <c r="AE130" s="1" t="s">
        <v>65</v>
      </c>
      <c r="AF130" s="1" t="s">
        <v>59</v>
      </c>
      <c r="AG130" s="1" t="s">
        <v>93</v>
      </c>
    </row>
    <row r="131" spans="1:33" x14ac:dyDescent="0.3">
      <c r="A131" s="13">
        <v>1851</v>
      </c>
      <c r="B131" s="1" t="s">
        <v>88</v>
      </c>
      <c r="C131" s="2">
        <v>44995</v>
      </c>
      <c r="D131" s="2">
        <v>45608</v>
      </c>
      <c r="E131" s="29" t="str">
        <f>TEXT(DATA[[#This Row],[Join_Date]],"mm-yyyy")</f>
        <v>03-2023</v>
      </c>
      <c r="G131" s="31">
        <f>$F$2-DATA[[#This Row],[Last_Login]]</f>
        <v>49</v>
      </c>
      <c r="H131" s="31" t="str" cm="1">
        <f t="array" ref="H131">_xlfn.IFS(DATA[[#This Row],[Difference_from _assume]]&lt;=10,"0-17",DATA[[#This Row],[Difference_from _assume]]&lt;=34,"17-34",DATA[[#This Row],[Difference_from _assume]]&lt;=51,"34-51",DATA[[#This Row],[Difference_from _assume]]&lt;=119,"51-119",DATA[[#This Row],[Difference_from _assume]]&lt;=354,"119-357")</f>
        <v>34-51</v>
      </c>
      <c r="I131" s="31" t="str" cm="1">
        <f t="array" ref="I131">_xlfn.IFS(DATA[[#This Row],[Difference_from _assume]]&lt;=35,"Active",DATA[[#This Row],[Difference_from _assume]]&lt;=110,"Inactive",DATA[[#This Row],[Difference_from _assume]]&lt;=360,"Dormant")</f>
        <v>Inactive</v>
      </c>
      <c r="J131" s="16">
        <v>11.99</v>
      </c>
      <c r="K131" s="16" t="str" cm="1">
        <f t="array" ref="K131">_xlfn.IFS(DATA[[#This Row],[Monthly_Price]]&lt;=7.99,"Low",J131&lt;=11.99,"Mid",J131&lt;=15.99,"High")</f>
        <v>Mid</v>
      </c>
      <c r="L131" s="1">
        <v>344</v>
      </c>
      <c r="M131" s="1" t="s">
        <v>63</v>
      </c>
      <c r="N131" s="1">
        <v>3</v>
      </c>
      <c r="O131" s="1">
        <v>1</v>
      </c>
      <c r="P131" s="1" t="b">
        <v>0</v>
      </c>
      <c r="Q131" s="1">
        <v>456</v>
      </c>
      <c r="R131" s="10">
        <v>196</v>
      </c>
      <c r="S131" s="10">
        <f>DATA[[#This Row],[Total_Movies_Watched]]+DATA[[#This Row],[Total_Series_Watched]]</f>
        <v>652</v>
      </c>
      <c r="T131" s="1" t="s">
        <v>92</v>
      </c>
      <c r="U131" s="1" t="s">
        <v>56</v>
      </c>
      <c r="V131" s="1" t="s">
        <v>45</v>
      </c>
      <c r="W131" s="1">
        <v>83</v>
      </c>
      <c r="X131" s="1" t="str" cm="1">
        <f t="array" ref="X131">_xlfn.IFS(DATA[[#This Row],[Recommended_Content_Count]]&lt;=25,"0-25",W131&lt;=50,"25-50",W131&lt;=75,"50-75",W131&lt;=100,"75-100")</f>
        <v>75-100</v>
      </c>
      <c r="Y131" s="1">
        <v>5</v>
      </c>
      <c r="Z131" s="1" t="b">
        <v>0</v>
      </c>
      <c r="AA131" s="1" t="str" cm="1">
        <f t="array" ref="AA131">_xlfn.IFS(DATA[[#This Row],[Has_Downloaded_Content]]=FALSE,"No",Z131=TRUE,"Yes")</f>
        <v>No</v>
      </c>
      <c r="AB131" s="1" t="s">
        <v>30</v>
      </c>
      <c r="AC131" s="7">
        <v>3599</v>
      </c>
      <c r="AD131" s="7" t="str" cm="1">
        <f t="array" ref="AD131">_xlfn.IFS(DATA[[#This Row],[Loyalty_Points]]&lt;=1000,"0-1000",AC131&lt;=2000,"1000-2000",AC131&lt;=3000,"2000-3000",AC131&lt;=4000,"3000-4000",AC131&lt;=4999,"4000-5000")</f>
        <v>3000-4000</v>
      </c>
      <c r="AE131" s="1" t="s">
        <v>38</v>
      </c>
      <c r="AF131" s="1" t="s">
        <v>69</v>
      </c>
      <c r="AG131" s="1" t="s">
        <v>40</v>
      </c>
    </row>
    <row r="132" spans="1:33" x14ac:dyDescent="0.3">
      <c r="A132" s="13">
        <v>8068</v>
      </c>
      <c r="B132" s="1" t="s">
        <v>260</v>
      </c>
      <c r="C132" s="2" t="s">
        <v>42</v>
      </c>
      <c r="D132" s="2" t="s">
        <v>109</v>
      </c>
      <c r="E132" s="29" t="str">
        <f>TEXT(DATA[[#This Row],[Join_Date]],"mm-yyyy")</f>
        <v>12-2024</v>
      </c>
      <c r="G132" s="31">
        <f>$F$2-DATA[[#This Row],[Last_Login]]</f>
        <v>38</v>
      </c>
      <c r="H132" s="31" t="str" cm="1">
        <f t="array" ref="H132">_xlfn.IFS(DATA[[#This Row],[Difference_from _assume]]&lt;=10,"0-17",DATA[[#This Row],[Difference_from _assume]]&lt;=34,"17-34",DATA[[#This Row],[Difference_from _assume]]&lt;=51,"34-51",DATA[[#This Row],[Difference_from _assume]]&lt;=119,"51-119",DATA[[#This Row],[Difference_from _assume]]&lt;=354,"119-357")</f>
        <v>34-51</v>
      </c>
      <c r="I132" s="31" t="str" cm="1">
        <f t="array" ref="I132">_xlfn.IFS(DATA[[#This Row],[Difference_from _assume]]&lt;=35,"Active",DATA[[#This Row],[Difference_from _assume]]&lt;=110,"Inactive",DATA[[#This Row],[Difference_from _assume]]&lt;=360,"Dormant")</f>
        <v>Inactive</v>
      </c>
      <c r="J132" s="16">
        <v>15.99</v>
      </c>
      <c r="K132" s="16" t="str" cm="1">
        <f t="array" ref="K132">_xlfn.IFS(DATA[[#This Row],[Monthly_Price]]&lt;=7.99,"Low",J132&lt;=11.99,"Mid",J132&lt;=15.99,"High")</f>
        <v>High</v>
      </c>
      <c r="L132" s="1">
        <v>77</v>
      </c>
      <c r="M132" s="1" t="s">
        <v>36</v>
      </c>
      <c r="N132" s="1">
        <v>5</v>
      </c>
      <c r="O132" s="1">
        <v>3</v>
      </c>
      <c r="P132" s="1" t="b">
        <v>0</v>
      </c>
      <c r="Q132" s="1">
        <v>780</v>
      </c>
      <c r="R132" s="10">
        <v>138</v>
      </c>
      <c r="S132" s="10">
        <f>DATA[[#This Row],[Total_Movies_Watched]]+DATA[[#This Row],[Total_Series_Watched]]</f>
        <v>918</v>
      </c>
      <c r="T132" s="1" t="s">
        <v>55</v>
      </c>
      <c r="U132" s="1" t="s">
        <v>75</v>
      </c>
      <c r="V132" s="1" t="s">
        <v>78</v>
      </c>
      <c r="W132" s="1">
        <v>66</v>
      </c>
      <c r="X132" s="1" t="str" cm="1">
        <f t="array" ref="X132">_xlfn.IFS(DATA[[#This Row],[Recommended_Content_Count]]&lt;=25,"0-25",W132&lt;=50,"25-50",W132&lt;=75,"50-75",W132&lt;=100,"75-100")</f>
        <v>50-75</v>
      </c>
      <c r="Y132" s="1">
        <v>3.4</v>
      </c>
      <c r="Z132" s="1" t="b">
        <v>0</v>
      </c>
      <c r="AA132" s="1" t="str" cm="1">
        <f t="array" ref="AA132">_xlfn.IFS(DATA[[#This Row],[Has_Downloaded_Content]]=FALSE,"No",Z132=TRUE,"Yes")</f>
        <v>No</v>
      </c>
      <c r="AB132" s="1" t="s">
        <v>30</v>
      </c>
      <c r="AC132" s="7">
        <v>1752</v>
      </c>
      <c r="AD132" s="7" t="str" cm="1">
        <f t="array" ref="AD132">_xlfn.IFS(DATA[[#This Row],[Loyalty_Points]]&lt;=1000,"0-1000",AC132&lt;=2000,"1000-2000",AC132&lt;=3000,"2000-3000",AC132&lt;=4000,"3000-4000",AC132&lt;=4999,"4000-5000")</f>
        <v>1000-2000</v>
      </c>
      <c r="AE132" s="1" t="s">
        <v>76</v>
      </c>
      <c r="AF132" s="1" t="s">
        <v>59</v>
      </c>
      <c r="AG132" s="1" t="s">
        <v>93</v>
      </c>
    </row>
    <row r="133" spans="1:33" x14ac:dyDescent="0.3">
      <c r="A133" s="13">
        <v>8425</v>
      </c>
      <c r="B133" s="1" t="s">
        <v>34</v>
      </c>
      <c r="C133" s="2" t="s">
        <v>261</v>
      </c>
      <c r="D133" s="2" t="s">
        <v>105</v>
      </c>
      <c r="E133" s="29" t="str">
        <f>TEXT(DATA[[#This Row],[Join_Date]],"mm-yyyy")</f>
        <v>11-2024</v>
      </c>
      <c r="G133" s="31">
        <f>$F$2-DATA[[#This Row],[Last_Login]]</f>
        <v>33</v>
      </c>
      <c r="H133" s="31" t="str" cm="1">
        <f t="array" ref="H133">_xlfn.IFS(DATA[[#This Row],[Difference_from _assume]]&lt;=10,"0-17",DATA[[#This Row],[Difference_from _assume]]&lt;=34,"17-34",DATA[[#This Row],[Difference_from _assume]]&lt;=51,"34-51",DATA[[#This Row],[Difference_from _assume]]&lt;=119,"51-119",DATA[[#This Row],[Difference_from _assume]]&lt;=354,"119-357")</f>
        <v>17-34</v>
      </c>
      <c r="I133" s="31" t="str" cm="1">
        <f t="array" ref="I133">_xlfn.IFS(DATA[[#This Row],[Difference_from _assume]]&lt;=35,"Active",DATA[[#This Row],[Difference_from _assume]]&lt;=110,"Inactive",DATA[[#This Row],[Difference_from _assume]]&lt;=360,"Dormant")</f>
        <v>Active</v>
      </c>
      <c r="J133" s="16">
        <v>7.99</v>
      </c>
      <c r="K133" s="16" t="str" cm="1">
        <f t="array" ref="K133">_xlfn.IFS(DATA[[#This Row],[Monthly_Price]]&lt;=7.99,"Low",J133&lt;=11.99,"Mid",J133&lt;=15.99,"High")</f>
        <v>Low</v>
      </c>
      <c r="L133" s="1">
        <v>237</v>
      </c>
      <c r="M133" s="1" t="s">
        <v>73</v>
      </c>
      <c r="N133" s="1">
        <v>5</v>
      </c>
      <c r="O133" s="1">
        <v>3</v>
      </c>
      <c r="P133" s="1" t="b">
        <v>1</v>
      </c>
      <c r="Q133" s="1">
        <v>168</v>
      </c>
      <c r="R133" s="10">
        <v>18</v>
      </c>
      <c r="S133" s="10">
        <f>DATA[[#This Row],[Total_Movies_Watched]]+DATA[[#This Row],[Total_Series_Watched]]</f>
        <v>186</v>
      </c>
      <c r="T133" s="1" t="s">
        <v>68</v>
      </c>
      <c r="U133" s="1" t="s">
        <v>75</v>
      </c>
      <c r="V133" s="1" t="s">
        <v>45</v>
      </c>
      <c r="W133" s="1">
        <v>32</v>
      </c>
      <c r="X133" s="1" t="str" cm="1">
        <f t="array" ref="X133">_xlfn.IFS(DATA[[#This Row],[Recommended_Content_Count]]&lt;=25,"0-25",W133&lt;=50,"25-50",W133&lt;=75,"50-75",W133&lt;=100,"75-100")</f>
        <v>25-50</v>
      </c>
      <c r="Y133" s="1">
        <v>3.5</v>
      </c>
      <c r="Z133" s="1" t="b">
        <v>1</v>
      </c>
      <c r="AA133" s="1" t="str" cm="1">
        <f t="array" ref="AA133">_xlfn.IFS(DATA[[#This Row],[Has_Downloaded_Content]]=FALSE,"No",Z133=TRUE,"Yes")</f>
        <v>Yes</v>
      </c>
      <c r="AB133" s="1" t="s">
        <v>30</v>
      </c>
      <c r="AC133" s="7">
        <v>3633</v>
      </c>
      <c r="AD133" s="7" t="str" cm="1">
        <f t="array" ref="AD133">_xlfn.IFS(DATA[[#This Row],[Loyalty_Points]]&lt;=1000,"0-1000",AC133&lt;=2000,"1000-2000",AC133&lt;=3000,"2000-3000",AC133&lt;=4000,"3000-4000",AC133&lt;=4999,"4000-5000")</f>
        <v>3000-4000</v>
      </c>
      <c r="AE133" s="1" t="s">
        <v>65</v>
      </c>
      <c r="AF133" s="1" t="s">
        <v>39</v>
      </c>
      <c r="AG133" s="1" t="s">
        <v>40</v>
      </c>
    </row>
    <row r="134" spans="1:33" x14ac:dyDescent="0.3">
      <c r="A134" s="13">
        <v>4706</v>
      </c>
      <c r="B134" s="1" t="s">
        <v>170</v>
      </c>
      <c r="C134" s="2">
        <v>45140</v>
      </c>
      <c r="D134" s="2">
        <v>45455</v>
      </c>
      <c r="E134" s="29" t="str">
        <f>TEXT(DATA[[#This Row],[Join_Date]],"mm-yyyy")</f>
        <v>08-2023</v>
      </c>
      <c r="G134" s="31">
        <f>$F$2-DATA[[#This Row],[Last_Login]]</f>
        <v>202</v>
      </c>
      <c r="H134" s="31" t="str" cm="1">
        <f t="array" ref="H134">_xlfn.IFS(DATA[[#This Row],[Difference_from _assume]]&lt;=10,"0-17",DATA[[#This Row],[Difference_from _assume]]&lt;=34,"17-34",DATA[[#This Row],[Difference_from _assume]]&lt;=51,"34-51",DATA[[#This Row],[Difference_from _assume]]&lt;=119,"51-119",DATA[[#This Row],[Difference_from _assume]]&lt;=354,"119-357")</f>
        <v>119-357</v>
      </c>
      <c r="I134" s="31" t="str" cm="1">
        <f t="array" ref="I134">_xlfn.IFS(DATA[[#This Row],[Difference_from _assume]]&lt;=35,"Active",DATA[[#This Row],[Difference_from _assume]]&lt;=110,"Inactive",DATA[[#This Row],[Difference_from _assume]]&lt;=360,"Dormant")</f>
        <v>Dormant</v>
      </c>
      <c r="J134" s="16">
        <v>11.99</v>
      </c>
      <c r="K134" s="16" t="str" cm="1">
        <f t="array" ref="K134">_xlfn.IFS(DATA[[#This Row],[Monthly_Price]]&lt;=7.99,"Low",J134&lt;=11.99,"Mid",J134&lt;=15.99,"High")</f>
        <v>Mid</v>
      </c>
      <c r="L134" s="1">
        <v>480</v>
      </c>
      <c r="M134" s="1" t="s">
        <v>48</v>
      </c>
      <c r="N134" s="1">
        <v>1</v>
      </c>
      <c r="O134" s="1">
        <v>2</v>
      </c>
      <c r="P134" s="1" t="b">
        <v>1</v>
      </c>
      <c r="Q134" s="1">
        <v>350</v>
      </c>
      <c r="R134" s="10">
        <v>122</v>
      </c>
      <c r="S134" s="10">
        <f>DATA[[#This Row],[Total_Movies_Watched]]+DATA[[#This Row],[Total_Series_Watched]]</f>
        <v>472</v>
      </c>
      <c r="T134" s="1" t="s">
        <v>92</v>
      </c>
      <c r="U134" s="1" t="s">
        <v>28</v>
      </c>
      <c r="V134" s="1" t="s">
        <v>57</v>
      </c>
      <c r="W134" s="1">
        <v>59</v>
      </c>
      <c r="X134" s="1" t="str" cm="1">
        <f t="array" ref="X134">_xlfn.IFS(DATA[[#This Row],[Recommended_Content_Count]]&lt;=25,"0-25",W134&lt;=50,"25-50",W134&lt;=75,"50-75",W134&lt;=100,"75-100")</f>
        <v>50-75</v>
      </c>
      <c r="Y134" s="1">
        <v>4.5999999999999996</v>
      </c>
      <c r="Z134" s="1" t="b">
        <v>0</v>
      </c>
      <c r="AA134" s="1" t="str" cm="1">
        <f t="array" ref="AA134">_xlfn.IFS(DATA[[#This Row],[Has_Downloaded_Content]]=FALSE,"No",Z134=TRUE,"Yes")</f>
        <v>No</v>
      </c>
      <c r="AB134" s="1" t="s">
        <v>30</v>
      </c>
      <c r="AC134" s="7">
        <v>3568</v>
      </c>
      <c r="AD134" s="7" t="str" cm="1">
        <f t="array" ref="AD134">_xlfn.IFS(DATA[[#This Row],[Loyalty_Points]]&lt;=1000,"0-1000",AC134&lt;=2000,"1000-2000",AC134&lt;=3000,"2000-3000",AC134&lt;=4000,"3000-4000",AC134&lt;=4999,"4000-5000")</f>
        <v>3000-4000</v>
      </c>
      <c r="AE134" s="1" t="s">
        <v>38</v>
      </c>
      <c r="AF134" s="1" t="s">
        <v>32</v>
      </c>
      <c r="AG134" s="1" t="s">
        <v>33</v>
      </c>
    </row>
    <row r="135" spans="1:33" x14ac:dyDescent="0.3">
      <c r="A135" s="13">
        <v>7544</v>
      </c>
      <c r="B135" s="1" t="s">
        <v>262</v>
      </c>
      <c r="C135" s="2">
        <v>44935</v>
      </c>
      <c r="D135" s="2" t="s">
        <v>87</v>
      </c>
      <c r="E135" s="29" t="str">
        <f>TEXT(DATA[[#This Row],[Join_Date]],"mm-yyyy")</f>
        <v>01-2023</v>
      </c>
      <c r="G135" s="31">
        <f>$F$2-DATA[[#This Row],[Last_Login]]</f>
        <v>36</v>
      </c>
      <c r="H135" s="31" t="str" cm="1">
        <f t="array" ref="H135">_xlfn.IFS(DATA[[#This Row],[Difference_from _assume]]&lt;=10,"0-17",DATA[[#This Row],[Difference_from _assume]]&lt;=34,"17-34",DATA[[#This Row],[Difference_from _assume]]&lt;=51,"34-51",DATA[[#This Row],[Difference_from _assume]]&lt;=119,"51-119",DATA[[#This Row],[Difference_from _assume]]&lt;=354,"119-357")</f>
        <v>34-51</v>
      </c>
      <c r="I135" s="31" t="str" cm="1">
        <f t="array" ref="I135">_xlfn.IFS(DATA[[#This Row],[Difference_from _assume]]&lt;=35,"Active",DATA[[#This Row],[Difference_from _assume]]&lt;=110,"Inactive",DATA[[#This Row],[Difference_from _assume]]&lt;=360,"Dormant")</f>
        <v>Inactive</v>
      </c>
      <c r="J135" s="16">
        <v>15.99</v>
      </c>
      <c r="K135" s="16" t="str" cm="1">
        <f t="array" ref="K135">_xlfn.IFS(DATA[[#This Row],[Monthly_Price]]&lt;=7.99,"Low",J135&lt;=11.99,"Mid",J135&lt;=15.99,"High")</f>
        <v>High</v>
      </c>
      <c r="L135" s="1">
        <v>152</v>
      </c>
      <c r="M135" s="1" t="s">
        <v>63</v>
      </c>
      <c r="N135" s="1">
        <v>1</v>
      </c>
      <c r="O135" s="1">
        <v>3</v>
      </c>
      <c r="P135" s="1" t="b">
        <v>0</v>
      </c>
      <c r="Q135" s="1">
        <v>341</v>
      </c>
      <c r="R135" s="10">
        <v>193</v>
      </c>
      <c r="S135" s="10">
        <f>DATA[[#This Row],[Total_Movies_Watched]]+DATA[[#This Row],[Total_Series_Watched]]</f>
        <v>534</v>
      </c>
      <c r="T135" s="1" t="s">
        <v>49</v>
      </c>
      <c r="U135" s="1" t="s">
        <v>56</v>
      </c>
      <c r="V135" s="1" t="s">
        <v>45</v>
      </c>
      <c r="W135" s="1">
        <v>95</v>
      </c>
      <c r="X135" s="1" t="str" cm="1">
        <f t="array" ref="X135">_xlfn.IFS(DATA[[#This Row],[Recommended_Content_Count]]&lt;=25,"0-25",W135&lt;=50,"25-50",W135&lt;=75,"50-75",W135&lt;=100,"75-100")</f>
        <v>75-100</v>
      </c>
      <c r="Y135" s="1">
        <v>3.7</v>
      </c>
      <c r="Z135" s="1" t="b">
        <v>0</v>
      </c>
      <c r="AA135" s="1" t="str" cm="1">
        <f t="array" ref="AA135">_xlfn.IFS(DATA[[#This Row],[Has_Downloaded_Content]]=FALSE,"No",Z135=TRUE,"Yes")</f>
        <v>No</v>
      </c>
      <c r="AB135" s="1" t="s">
        <v>30</v>
      </c>
      <c r="AC135" s="7">
        <v>4361</v>
      </c>
      <c r="AD135" s="7" t="str" cm="1">
        <f t="array" ref="AD135">_xlfn.IFS(DATA[[#This Row],[Loyalty_Points]]&lt;=1000,"0-1000",AC135&lt;=2000,"1000-2000",AC135&lt;=3000,"2000-3000",AC135&lt;=4000,"3000-4000",AC135&lt;=4999,"4000-5000")</f>
        <v>4000-5000</v>
      </c>
      <c r="AE135" s="1" t="s">
        <v>31</v>
      </c>
      <c r="AF135" s="1" t="s">
        <v>69</v>
      </c>
      <c r="AG135" s="1" t="s">
        <v>93</v>
      </c>
    </row>
    <row r="136" spans="1:33" x14ac:dyDescent="0.3">
      <c r="A136" s="13">
        <v>4029</v>
      </c>
      <c r="B136" s="1" t="s">
        <v>263</v>
      </c>
      <c r="C136" s="2" t="s">
        <v>264</v>
      </c>
      <c r="D136" s="2" t="s">
        <v>156</v>
      </c>
      <c r="E136" s="29" t="str">
        <f>TEXT(DATA[[#This Row],[Join_Date]],"mm-yyyy")</f>
        <v>10-2024</v>
      </c>
      <c r="G136" s="31">
        <f>$F$2-DATA[[#This Row],[Last_Login]]</f>
        <v>37</v>
      </c>
      <c r="H136" s="31" t="str" cm="1">
        <f t="array" ref="H136">_xlfn.IFS(DATA[[#This Row],[Difference_from _assume]]&lt;=10,"0-17",DATA[[#This Row],[Difference_from _assume]]&lt;=34,"17-34",DATA[[#This Row],[Difference_from _assume]]&lt;=51,"34-51",DATA[[#This Row],[Difference_from _assume]]&lt;=119,"51-119",DATA[[#This Row],[Difference_from _assume]]&lt;=354,"119-357")</f>
        <v>34-51</v>
      </c>
      <c r="I136" s="31" t="str" cm="1">
        <f t="array" ref="I136">_xlfn.IFS(DATA[[#This Row],[Difference_from _assume]]&lt;=35,"Active",DATA[[#This Row],[Difference_from _assume]]&lt;=110,"Inactive",DATA[[#This Row],[Difference_from _assume]]&lt;=360,"Dormant")</f>
        <v>Inactive</v>
      </c>
      <c r="J136" s="16">
        <v>11.99</v>
      </c>
      <c r="K136" s="16" t="str" cm="1">
        <f t="array" ref="K136">_xlfn.IFS(DATA[[#This Row],[Monthly_Price]]&lt;=7.99,"Low",J136&lt;=11.99,"Mid",J136&lt;=15.99,"High")</f>
        <v>Mid</v>
      </c>
      <c r="L136" s="1">
        <v>308</v>
      </c>
      <c r="M136" s="1" t="s">
        <v>36</v>
      </c>
      <c r="N136" s="1">
        <v>2</v>
      </c>
      <c r="O136" s="1">
        <v>3</v>
      </c>
      <c r="P136" s="1" t="b">
        <v>0</v>
      </c>
      <c r="Q136" s="1">
        <v>392</v>
      </c>
      <c r="R136" s="10">
        <v>151</v>
      </c>
      <c r="S136" s="10">
        <f>DATA[[#This Row],[Total_Movies_Watched]]+DATA[[#This Row],[Total_Series_Watched]]</f>
        <v>543</v>
      </c>
      <c r="T136" s="1" t="s">
        <v>43</v>
      </c>
      <c r="U136" s="1" t="s">
        <v>44</v>
      </c>
      <c r="V136" s="1" t="s">
        <v>37</v>
      </c>
      <c r="W136" s="1">
        <v>27</v>
      </c>
      <c r="X136" s="1" t="str" cm="1">
        <f t="array" ref="X136">_xlfn.IFS(DATA[[#This Row],[Recommended_Content_Count]]&lt;=25,"0-25",W136&lt;=50,"25-50",W136&lt;=75,"50-75",W136&lt;=100,"75-100")</f>
        <v>25-50</v>
      </c>
      <c r="Y136" s="1">
        <v>4.2</v>
      </c>
      <c r="Z136" s="1" t="b">
        <v>1</v>
      </c>
      <c r="AA136" s="1" t="str" cm="1">
        <f t="array" ref="AA136">_xlfn.IFS(DATA[[#This Row],[Has_Downloaded_Content]]=FALSE,"No",Z136=TRUE,"Yes")</f>
        <v>Yes</v>
      </c>
      <c r="AB136" s="1" t="s">
        <v>30</v>
      </c>
      <c r="AC136" s="7">
        <v>1176</v>
      </c>
      <c r="AD136" s="7" t="str" cm="1">
        <f t="array" ref="AD136">_xlfn.IFS(DATA[[#This Row],[Loyalty_Points]]&lt;=1000,"0-1000",AC136&lt;=2000,"1000-2000",AC136&lt;=3000,"2000-3000",AC136&lt;=4000,"3000-4000",AC136&lt;=4999,"4000-5000")</f>
        <v>1000-2000</v>
      </c>
      <c r="AE136" s="1" t="s">
        <v>31</v>
      </c>
      <c r="AF136" s="1" t="s">
        <v>59</v>
      </c>
      <c r="AG136" s="1" t="s">
        <v>40</v>
      </c>
    </row>
    <row r="137" spans="1:33" x14ac:dyDescent="0.3">
      <c r="A137" s="13">
        <v>6117</v>
      </c>
      <c r="B137" s="1" t="s">
        <v>147</v>
      </c>
      <c r="C137" s="2" t="s">
        <v>265</v>
      </c>
      <c r="D137" s="2" t="s">
        <v>99</v>
      </c>
      <c r="E137" s="29" t="str">
        <f>TEXT(DATA[[#This Row],[Join_Date]],"mm-yyyy")</f>
        <v>05-2024</v>
      </c>
      <c r="G137" s="31">
        <f>$F$2-DATA[[#This Row],[Last_Login]]</f>
        <v>34</v>
      </c>
      <c r="H137" s="31" t="str" cm="1">
        <f t="array" ref="H137">_xlfn.IFS(DATA[[#This Row],[Difference_from _assume]]&lt;=10,"0-17",DATA[[#This Row],[Difference_from _assume]]&lt;=34,"17-34",DATA[[#This Row],[Difference_from _assume]]&lt;=51,"34-51",DATA[[#This Row],[Difference_from _assume]]&lt;=119,"51-119",DATA[[#This Row],[Difference_from _assume]]&lt;=354,"119-357")</f>
        <v>17-34</v>
      </c>
      <c r="I137" s="31" t="str" cm="1">
        <f t="array" ref="I137">_xlfn.IFS(DATA[[#This Row],[Difference_from _assume]]&lt;=35,"Active",DATA[[#This Row],[Difference_from _assume]]&lt;=110,"Inactive",DATA[[#This Row],[Difference_from _assume]]&lt;=360,"Dormant")</f>
        <v>Active</v>
      </c>
      <c r="J137" s="16">
        <v>7.99</v>
      </c>
      <c r="K137" s="16" t="str" cm="1">
        <f t="array" ref="K137">_xlfn.IFS(DATA[[#This Row],[Monthly_Price]]&lt;=7.99,"Low",J137&lt;=11.99,"Mid",J137&lt;=15.99,"High")</f>
        <v>Low</v>
      </c>
      <c r="L137" s="1">
        <v>14</v>
      </c>
      <c r="M137" s="1" t="s">
        <v>36</v>
      </c>
      <c r="N137" s="1">
        <v>5</v>
      </c>
      <c r="O137" s="1">
        <v>5</v>
      </c>
      <c r="P137" s="1" t="b">
        <v>1</v>
      </c>
      <c r="Q137" s="1">
        <v>95</v>
      </c>
      <c r="R137" s="10">
        <v>158</v>
      </c>
      <c r="S137" s="10">
        <f>DATA[[#This Row],[Total_Movies_Watched]]+DATA[[#This Row],[Total_Series_Watched]]</f>
        <v>253</v>
      </c>
      <c r="T137" s="1" t="s">
        <v>68</v>
      </c>
      <c r="U137" s="1" t="s">
        <v>56</v>
      </c>
      <c r="V137" s="1" t="s">
        <v>29</v>
      </c>
      <c r="W137" s="1">
        <v>49</v>
      </c>
      <c r="X137" s="1" t="str" cm="1">
        <f t="array" ref="X137">_xlfn.IFS(DATA[[#This Row],[Recommended_Content_Count]]&lt;=25,"0-25",W137&lt;=50,"25-50",W137&lt;=75,"50-75",W137&lt;=100,"75-100")</f>
        <v>25-50</v>
      </c>
      <c r="Y137" s="1">
        <v>3.9</v>
      </c>
      <c r="Z137" s="1" t="b">
        <v>0</v>
      </c>
      <c r="AA137" s="1" t="str" cm="1">
        <f t="array" ref="AA137">_xlfn.IFS(DATA[[#This Row],[Has_Downloaded_Content]]=FALSE,"No",Z137=TRUE,"Yes")</f>
        <v>No</v>
      </c>
      <c r="AB137" s="1" t="s">
        <v>30</v>
      </c>
      <c r="AC137" s="7">
        <v>1849</v>
      </c>
      <c r="AD137" s="7" t="str" cm="1">
        <f t="array" ref="AD137">_xlfn.IFS(DATA[[#This Row],[Loyalty_Points]]&lt;=1000,"0-1000",AC137&lt;=2000,"1000-2000",AC137&lt;=3000,"2000-3000",AC137&lt;=4000,"3000-4000",AC137&lt;=4999,"4000-5000")</f>
        <v>1000-2000</v>
      </c>
      <c r="AE137" s="1" t="s">
        <v>76</v>
      </c>
      <c r="AF137" s="1" t="s">
        <v>59</v>
      </c>
      <c r="AG137" s="1" t="s">
        <v>40</v>
      </c>
    </row>
    <row r="138" spans="1:33" x14ac:dyDescent="0.3">
      <c r="A138" s="13">
        <v>1408</v>
      </c>
      <c r="B138" s="1" t="s">
        <v>266</v>
      </c>
      <c r="C138" s="2" t="s">
        <v>267</v>
      </c>
      <c r="D138" s="2" t="s">
        <v>84</v>
      </c>
      <c r="E138" s="29" t="str">
        <f>TEXT(DATA[[#This Row],[Join_Date]],"mm-yyyy")</f>
        <v>01-2023</v>
      </c>
      <c r="G138" s="31">
        <f>$F$2-DATA[[#This Row],[Last_Login]]</f>
        <v>41</v>
      </c>
      <c r="H138" s="31" t="str" cm="1">
        <f t="array" ref="H138">_xlfn.IFS(DATA[[#This Row],[Difference_from _assume]]&lt;=10,"0-17",DATA[[#This Row],[Difference_from _assume]]&lt;=34,"17-34",DATA[[#This Row],[Difference_from _assume]]&lt;=51,"34-51",DATA[[#This Row],[Difference_from _assume]]&lt;=119,"51-119",DATA[[#This Row],[Difference_from _assume]]&lt;=354,"119-357")</f>
        <v>34-51</v>
      </c>
      <c r="I138" s="31" t="str" cm="1">
        <f t="array" ref="I138">_xlfn.IFS(DATA[[#This Row],[Difference_from _assume]]&lt;=35,"Active",DATA[[#This Row],[Difference_from _assume]]&lt;=110,"Inactive",DATA[[#This Row],[Difference_from _assume]]&lt;=360,"Dormant")</f>
        <v>Inactive</v>
      </c>
      <c r="J138" s="16">
        <v>11.99</v>
      </c>
      <c r="K138" s="16" t="str" cm="1">
        <f t="array" ref="K138">_xlfn.IFS(DATA[[#This Row],[Monthly_Price]]&lt;=7.99,"Low",J138&lt;=11.99,"Mid",J138&lt;=15.99,"High")</f>
        <v>Mid</v>
      </c>
      <c r="L138" s="1">
        <v>233</v>
      </c>
      <c r="M138" s="1" t="s">
        <v>36</v>
      </c>
      <c r="N138" s="1">
        <v>5</v>
      </c>
      <c r="O138" s="1">
        <v>6</v>
      </c>
      <c r="P138" s="1" t="b">
        <v>1</v>
      </c>
      <c r="Q138" s="1">
        <v>186</v>
      </c>
      <c r="R138" s="10">
        <v>129</v>
      </c>
      <c r="S138" s="10">
        <f>DATA[[#This Row],[Total_Movies_Watched]]+DATA[[#This Row],[Total_Series_Watched]]</f>
        <v>315</v>
      </c>
      <c r="T138" s="1" t="s">
        <v>55</v>
      </c>
      <c r="U138" s="1" t="s">
        <v>44</v>
      </c>
      <c r="V138" s="1" t="s">
        <v>29</v>
      </c>
      <c r="W138" s="1">
        <v>38</v>
      </c>
      <c r="X138" s="1" t="str" cm="1">
        <f t="array" ref="X138">_xlfn.IFS(DATA[[#This Row],[Recommended_Content_Count]]&lt;=25,"0-25",W138&lt;=50,"25-50",W138&lt;=75,"50-75",W138&lt;=100,"75-100")</f>
        <v>25-50</v>
      </c>
      <c r="Y138" s="1">
        <v>4</v>
      </c>
      <c r="Z138" s="1" t="b">
        <v>1</v>
      </c>
      <c r="AA138" s="1" t="str" cm="1">
        <f t="array" ref="AA138">_xlfn.IFS(DATA[[#This Row],[Has_Downloaded_Content]]=FALSE,"No",Z138=TRUE,"Yes")</f>
        <v>Yes</v>
      </c>
      <c r="AB138" s="1" t="s">
        <v>30</v>
      </c>
      <c r="AC138" s="7">
        <v>3953</v>
      </c>
      <c r="AD138" s="7" t="str" cm="1">
        <f t="array" ref="AD138">_xlfn.IFS(DATA[[#This Row],[Loyalty_Points]]&lt;=1000,"0-1000",AC138&lt;=2000,"1000-2000",AC138&lt;=3000,"2000-3000",AC138&lt;=4000,"3000-4000",AC138&lt;=4999,"4000-5000")</f>
        <v>3000-4000</v>
      </c>
      <c r="AE138" s="1" t="s">
        <v>65</v>
      </c>
      <c r="AF138" s="1" t="s">
        <v>32</v>
      </c>
      <c r="AG138" s="1" t="s">
        <v>40</v>
      </c>
    </row>
    <row r="139" spans="1:33" x14ac:dyDescent="0.3">
      <c r="A139" s="13">
        <v>8396</v>
      </c>
      <c r="B139" s="1" t="s">
        <v>52</v>
      </c>
      <c r="C139" s="2" t="s">
        <v>141</v>
      </c>
      <c r="D139" s="2">
        <v>45608</v>
      </c>
      <c r="E139" s="29" t="str">
        <f>TEXT(DATA[[#This Row],[Join_Date]],"mm-yyyy")</f>
        <v>02-2024</v>
      </c>
      <c r="G139" s="31">
        <f>$F$2-DATA[[#This Row],[Last_Login]]</f>
        <v>49</v>
      </c>
      <c r="H139" s="31" t="str" cm="1">
        <f t="array" ref="H139">_xlfn.IFS(DATA[[#This Row],[Difference_from _assume]]&lt;=10,"0-17",DATA[[#This Row],[Difference_from _assume]]&lt;=34,"17-34",DATA[[#This Row],[Difference_from _assume]]&lt;=51,"34-51",DATA[[#This Row],[Difference_from _assume]]&lt;=119,"51-119",DATA[[#This Row],[Difference_from _assume]]&lt;=354,"119-357")</f>
        <v>34-51</v>
      </c>
      <c r="I139" s="31" t="str" cm="1">
        <f t="array" ref="I139">_xlfn.IFS(DATA[[#This Row],[Difference_from _assume]]&lt;=35,"Active",DATA[[#This Row],[Difference_from _assume]]&lt;=110,"Inactive",DATA[[#This Row],[Difference_from _assume]]&lt;=360,"Dormant")</f>
        <v>Inactive</v>
      </c>
      <c r="J139" s="16">
        <v>7.99</v>
      </c>
      <c r="K139" s="16" t="str" cm="1">
        <f t="array" ref="K139">_xlfn.IFS(DATA[[#This Row],[Monthly_Price]]&lt;=7.99,"Low",J139&lt;=11.99,"Mid",J139&lt;=15.99,"High")</f>
        <v>Low</v>
      </c>
      <c r="L139" s="1">
        <v>169</v>
      </c>
      <c r="M139" s="1" t="s">
        <v>51</v>
      </c>
      <c r="N139" s="1">
        <v>1</v>
      </c>
      <c r="O139" s="1">
        <v>5</v>
      </c>
      <c r="P139" s="1" t="b">
        <v>0</v>
      </c>
      <c r="Q139" s="1">
        <v>543</v>
      </c>
      <c r="R139" s="10">
        <v>111</v>
      </c>
      <c r="S139" s="10">
        <f>DATA[[#This Row],[Total_Movies_Watched]]+DATA[[#This Row],[Total_Series_Watched]]</f>
        <v>654</v>
      </c>
      <c r="T139" s="1" t="s">
        <v>74</v>
      </c>
      <c r="U139" s="1" t="s">
        <v>28</v>
      </c>
      <c r="V139" s="1" t="s">
        <v>78</v>
      </c>
      <c r="W139" s="1">
        <v>28</v>
      </c>
      <c r="X139" s="1" t="str" cm="1">
        <f t="array" ref="X139">_xlfn.IFS(DATA[[#This Row],[Recommended_Content_Count]]&lt;=25,"0-25",W139&lt;=50,"25-50",W139&lt;=75,"50-75",W139&lt;=100,"75-100")</f>
        <v>25-50</v>
      </c>
      <c r="Y139" s="1">
        <v>3.7</v>
      </c>
      <c r="Z139" s="1" t="b">
        <v>0</v>
      </c>
      <c r="AA139" s="1" t="str" cm="1">
        <f t="array" ref="AA139">_xlfn.IFS(DATA[[#This Row],[Has_Downloaded_Content]]=FALSE,"No",Z139=TRUE,"Yes")</f>
        <v>No</v>
      </c>
      <c r="AB139" s="1" t="s">
        <v>30</v>
      </c>
      <c r="AC139" s="7">
        <v>3277</v>
      </c>
      <c r="AD139" s="7" t="str" cm="1">
        <f t="array" ref="AD139">_xlfn.IFS(DATA[[#This Row],[Loyalty_Points]]&lt;=1000,"0-1000",AC139&lt;=2000,"1000-2000",AC139&lt;=3000,"2000-3000",AC139&lt;=4000,"3000-4000",AC139&lt;=4999,"4000-5000")</f>
        <v>3000-4000</v>
      </c>
      <c r="AE139" s="1" t="s">
        <v>58</v>
      </c>
      <c r="AF139" s="1" t="s">
        <v>79</v>
      </c>
      <c r="AG139" s="1" t="s">
        <v>40</v>
      </c>
    </row>
    <row r="140" spans="1:33" x14ac:dyDescent="0.3">
      <c r="A140" s="13">
        <v>6806</v>
      </c>
      <c r="B140" s="1" t="s">
        <v>268</v>
      </c>
      <c r="C140" s="2" t="s">
        <v>213</v>
      </c>
      <c r="D140" s="2" t="s">
        <v>109</v>
      </c>
      <c r="E140" s="29" t="str">
        <f>TEXT(DATA[[#This Row],[Join_Date]],"mm-yyyy")</f>
        <v>12-2023</v>
      </c>
      <c r="G140" s="31">
        <f>$F$2-DATA[[#This Row],[Last_Login]]</f>
        <v>38</v>
      </c>
      <c r="H140" s="31" t="str" cm="1">
        <f t="array" ref="H140">_xlfn.IFS(DATA[[#This Row],[Difference_from _assume]]&lt;=10,"0-17",DATA[[#This Row],[Difference_from _assume]]&lt;=34,"17-34",DATA[[#This Row],[Difference_from _assume]]&lt;=51,"34-51",DATA[[#This Row],[Difference_from _assume]]&lt;=119,"51-119",DATA[[#This Row],[Difference_from _assume]]&lt;=354,"119-357")</f>
        <v>34-51</v>
      </c>
      <c r="I140" s="31" t="str" cm="1">
        <f t="array" ref="I140">_xlfn.IFS(DATA[[#This Row],[Difference_from _assume]]&lt;=35,"Active",DATA[[#This Row],[Difference_from _assume]]&lt;=110,"Inactive",DATA[[#This Row],[Difference_from _assume]]&lt;=360,"Dormant")</f>
        <v>Inactive</v>
      </c>
      <c r="J140" s="16">
        <v>7.99</v>
      </c>
      <c r="K140" s="16" t="str" cm="1">
        <f t="array" ref="K140">_xlfn.IFS(DATA[[#This Row],[Monthly_Price]]&lt;=7.99,"Low",J140&lt;=11.99,"Mid",J140&lt;=15.99,"High")</f>
        <v>Low</v>
      </c>
      <c r="L140" s="1">
        <v>358</v>
      </c>
      <c r="M140" s="1" t="s">
        <v>26</v>
      </c>
      <c r="N140" s="1">
        <v>2</v>
      </c>
      <c r="O140" s="1">
        <v>3</v>
      </c>
      <c r="P140" s="1" t="b">
        <v>1</v>
      </c>
      <c r="Q140" s="1">
        <v>858</v>
      </c>
      <c r="R140" s="10">
        <v>65</v>
      </c>
      <c r="S140" s="10">
        <f>DATA[[#This Row],[Total_Movies_Watched]]+DATA[[#This Row],[Total_Series_Watched]]</f>
        <v>923</v>
      </c>
      <c r="T140" s="1" t="s">
        <v>74</v>
      </c>
      <c r="U140" s="1" t="s">
        <v>44</v>
      </c>
      <c r="V140" s="1" t="s">
        <v>45</v>
      </c>
      <c r="W140" s="1">
        <v>5</v>
      </c>
      <c r="X140" s="1" t="str" cm="1">
        <f t="array" ref="X140">_xlfn.IFS(DATA[[#This Row],[Recommended_Content_Count]]&lt;=25,"0-25",W140&lt;=50,"25-50",W140&lt;=75,"50-75",W140&lt;=100,"75-100")</f>
        <v>0-25</v>
      </c>
      <c r="Y140" s="1">
        <v>4.5999999999999996</v>
      </c>
      <c r="Z140" s="1" t="b">
        <v>1</v>
      </c>
      <c r="AA140" s="1" t="str" cm="1">
        <f t="array" ref="AA140">_xlfn.IFS(DATA[[#This Row],[Has_Downloaded_Content]]=FALSE,"No",Z140=TRUE,"Yes")</f>
        <v>Yes</v>
      </c>
      <c r="AB140" s="1" t="s">
        <v>30</v>
      </c>
      <c r="AC140" s="7">
        <v>1572</v>
      </c>
      <c r="AD140" s="7" t="str" cm="1">
        <f t="array" ref="AD140">_xlfn.IFS(DATA[[#This Row],[Loyalty_Points]]&lt;=1000,"0-1000",AC140&lt;=2000,"1000-2000",AC140&lt;=3000,"2000-3000",AC140&lt;=4000,"3000-4000",AC140&lt;=4999,"4000-5000")</f>
        <v>1000-2000</v>
      </c>
      <c r="AE140" s="1" t="s">
        <v>65</v>
      </c>
      <c r="AF140" s="1" t="s">
        <v>69</v>
      </c>
      <c r="AG140" s="1" t="s">
        <v>93</v>
      </c>
    </row>
    <row r="141" spans="1:33" x14ac:dyDescent="0.3">
      <c r="A141" s="13">
        <v>3496</v>
      </c>
      <c r="B141" s="1" t="s">
        <v>242</v>
      </c>
      <c r="C141" s="2" t="s">
        <v>269</v>
      </c>
      <c r="D141" s="2">
        <v>45608</v>
      </c>
      <c r="E141" s="29" t="str">
        <f>TEXT(DATA[[#This Row],[Join_Date]],"mm-yyyy")</f>
        <v>11-2023</v>
      </c>
      <c r="G141" s="31">
        <f>$F$2-DATA[[#This Row],[Last_Login]]</f>
        <v>49</v>
      </c>
      <c r="H141" s="31" t="str" cm="1">
        <f t="array" ref="H141">_xlfn.IFS(DATA[[#This Row],[Difference_from _assume]]&lt;=10,"0-17",DATA[[#This Row],[Difference_from _assume]]&lt;=34,"17-34",DATA[[#This Row],[Difference_from _assume]]&lt;=51,"34-51",DATA[[#This Row],[Difference_from _assume]]&lt;=119,"51-119",DATA[[#This Row],[Difference_from _assume]]&lt;=354,"119-357")</f>
        <v>34-51</v>
      </c>
      <c r="I141" s="31" t="str" cm="1">
        <f t="array" ref="I141">_xlfn.IFS(DATA[[#This Row],[Difference_from _assume]]&lt;=35,"Active",DATA[[#This Row],[Difference_from _assume]]&lt;=110,"Inactive",DATA[[#This Row],[Difference_from _assume]]&lt;=360,"Dormant")</f>
        <v>Inactive</v>
      </c>
      <c r="J141" s="16">
        <v>11.99</v>
      </c>
      <c r="K141" s="16" t="str" cm="1">
        <f t="array" ref="K141">_xlfn.IFS(DATA[[#This Row],[Monthly_Price]]&lt;=7.99,"Low",J141&lt;=11.99,"Mid",J141&lt;=15.99,"High")</f>
        <v>Mid</v>
      </c>
      <c r="L141" s="1">
        <v>404</v>
      </c>
      <c r="M141" s="1" t="s">
        <v>36</v>
      </c>
      <c r="N141" s="1">
        <v>4</v>
      </c>
      <c r="O141" s="1">
        <v>6</v>
      </c>
      <c r="P141" s="1" t="b">
        <v>0</v>
      </c>
      <c r="Q141" s="1">
        <v>906</v>
      </c>
      <c r="R141" s="10">
        <v>43</v>
      </c>
      <c r="S141" s="10">
        <f>DATA[[#This Row],[Total_Movies_Watched]]+DATA[[#This Row],[Total_Series_Watched]]</f>
        <v>949</v>
      </c>
      <c r="T141" s="1" t="s">
        <v>55</v>
      </c>
      <c r="U141" s="1" t="s">
        <v>28</v>
      </c>
      <c r="V141" s="1" t="s">
        <v>37</v>
      </c>
      <c r="W141" s="1">
        <v>59</v>
      </c>
      <c r="X141" s="1" t="str" cm="1">
        <f t="array" ref="X141">_xlfn.IFS(DATA[[#This Row],[Recommended_Content_Count]]&lt;=25,"0-25",W141&lt;=50,"25-50",W141&lt;=75,"50-75",W141&lt;=100,"75-100")</f>
        <v>50-75</v>
      </c>
      <c r="Y141" s="1">
        <v>4.9000000000000004</v>
      </c>
      <c r="Z141" s="1" t="b">
        <v>1</v>
      </c>
      <c r="AA141" s="1" t="str" cm="1">
        <f t="array" ref="AA141">_xlfn.IFS(DATA[[#This Row],[Has_Downloaded_Content]]=FALSE,"No",Z141=TRUE,"Yes")</f>
        <v>Yes</v>
      </c>
      <c r="AB141" s="1" t="s">
        <v>30</v>
      </c>
      <c r="AC141" s="7">
        <v>2676</v>
      </c>
      <c r="AD141" s="7" t="str" cm="1">
        <f t="array" ref="AD141">_xlfn.IFS(DATA[[#This Row],[Loyalty_Points]]&lt;=1000,"0-1000",AC141&lt;=2000,"1000-2000",AC141&lt;=3000,"2000-3000",AC141&lt;=4000,"3000-4000",AC141&lt;=4999,"4000-5000")</f>
        <v>2000-3000</v>
      </c>
      <c r="AE141" s="1" t="s">
        <v>76</v>
      </c>
      <c r="AF141" s="1" t="s">
        <v>39</v>
      </c>
      <c r="AG141" s="1" t="s">
        <v>60</v>
      </c>
    </row>
    <row r="142" spans="1:33" x14ac:dyDescent="0.3">
      <c r="A142" s="13">
        <v>7840</v>
      </c>
      <c r="B142" s="1" t="s">
        <v>270</v>
      </c>
      <c r="C142" s="2">
        <v>45324</v>
      </c>
      <c r="D142" s="2">
        <v>45608</v>
      </c>
      <c r="E142" s="29" t="str">
        <f>TEXT(DATA[[#This Row],[Join_Date]],"mm-yyyy")</f>
        <v>02-2024</v>
      </c>
      <c r="G142" s="31">
        <f>$F$2-DATA[[#This Row],[Last_Login]]</f>
        <v>49</v>
      </c>
      <c r="H142" s="31" t="str" cm="1">
        <f t="array" ref="H142">_xlfn.IFS(DATA[[#This Row],[Difference_from _assume]]&lt;=10,"0-17",DATA[[#This Row],[Difference_from _assume]]&lt;=34,"17-34",DATA[[#This Row],[Difference_from _assume]]&lt;=51,"34-51",DATA[[#This Row],[Difference_from _assume]]&lt;=119,"51-119",DATA[[#This Row],[Difference_from _assume]]&lt;=354,"119-357")</f>
        <v>34-51</v>
      </c>
      <c r="I142" s="31" t="str" cm="1">
        <f t="array" ref="I142">_xlfn.IFS(DATA[[#This Row],[Difference_from _assume]]&lt;=35,"Active",DATA[[#This Row],[Difference_from _assume]]&lt;=110,"Inactive",DATA[[#This Row],[Difference_from _assume]]&lt;=360,"Dormant")</f>
        <v>Inactive</v>
      </c>
      <c r="J142" s="16">
        <v>15.99</v>
      </c>
      <c r="K142" s="16" t="str" cm="1">
        <f t="array" ref="K142">_xlfn.IFS(DATA[[#This Row],[Monthly_Price]]&lt;=7.99,"Low",J142&lt;=11.99,"Mid",J142&lt;=15.99,"High")</f>
        <v>High</v>
      </c>
      <c r="L142" s="1">
        <v>131</v>
      </c>
      <c r="M142" s="1" t="s">
        <v>73</v>
      </c>
      <c r="N142" s="1">
        <v>5</v>
      </c>
      <c r="O142" s="1">
        <v>3</v>
      </c>
      <c r="P142" s="1" t="b">
        <v>1</v>
      </c>
      <c r="Q142" s="1">
        <v>808</v>
      </c>
      <c r="R142" s="10">
        <v>48</v>
      </c>
      <c r="S142" s="10">
        <f>DATA[[#This Row],[Total_Movies_Watched]]+DATA[[#This Row],[Total_Series_Watched]]</f>
        <v>856</v>
      </c>
      <c r="T142" s="1" t="s">
        <v>49</v>
      </c>
      <c r="U142" s="1" t="s">
        <v>28</v>
      </c>
      <c r="V142" s="1" t="s">
        <v>29</v>
      </c>
      <c r="W142" s="1">
        <v>55</v>
      </c>
      <c r="X142" s="1" t="str" cm="1">
        <f t="array" ref="X142">_xlfn.IFS(DATA[[#This Row],[Recommended_Content_Count]]&lt;=25,"0-25",W142&lt;=50,"25-50",W142&lt;=75,"50-75",W142&lt;=100,"75-100")</f>
        <v>50-75</v>
      </c>
      <c r="Y142" s="1">
        <v>3.3</v>
      </c>
      <c r="Z142" s="1" t="b">
        <v>1</v>
      </c>
      <c r="AA142" s="1" t="str" cm="1">
        <f t="array" ref="AA142">_xlfn.IFS(DATA[[#This Row],[Has_Downloaded_Content]]=FALSE,"No",Z142=TRUE,"Yes")</f>
        <v>Yes</v>
      </c>
      <c r="AB142" s="1" t="s">
        <v>30</v>
      </c>
      <c r="AC142" s="7">
        <v>3053</v>
      </c>
      <c r="AD142" s="7" t="str" cm="1">
        <f t="array" ref="AD142">_xlfn.IFS(DATA[[#This Row],[Loyalty_Points]]&lt;=1000,"0-1000",AC142&lt;=2000,"1000-2000",AC142&lt;=3000,"2000-3000",AC142&lt;=4000,"3000-4000",AC142&lt;=4999,"4000-5000")</f>
        <v>3000-4000</v>
      </c>
      <c r="AE142" s="1" t="s">
        <v>58</v>
      </c>
      <c r="AF142" s="1" t="s">
        <v>79</v>
      </c>
      <c r="AG142" s="1" t="s">
        <v>93</v>
      </c>
    </row>
    <row r="143" spans="1:33" x14ac:dyDescent="0.3">
      <c r="A143" s="13">
        <v>2099</v>
      </c>
      <c r="B143" s="1" t="s">
        <v>157</v>
      </c>
      <c r="C143" s="2" t="s">
        <v>192</v>
      </c>
      <c r="D143" s="2" t="s">
        <v>109</v>
      </c>
      <c r="E143" s="29" t="str">
        <f>TEXT(DATA[[#This Row],[Join_Date]],"mm-yyyy")</f>
        <v>07-2024</v>
      </c>
      <c r="G143" s="31">
        <f>$F$2-DATA[[#This Row],[Last_Login]]</f>
        <v>38</v>
      </c>
      <c r="H143" s="31" t="str" cm="1">
        <f t="array" ref="H143">_xlfn.IFS(DATA[[#This Row],[Difference_from _assume]]&lt;=10,"0-17",DATA[[#This Row],[Difference_from _assume]]&lt;=34,"17-34",DATA[[#This Row],[Difference_from _assume]]&lt;=51,"34-51",DATA[[#This Row],[Difference_from _assume]]&lt;=119,"51-119",DATA[[#This Row],[Difference_from _assume]]&lt;=354,"119-357")</f>
        <v>34-51</v>
      </c>
      <c r="I143" s="31" t="str" cm="1">
        <f t="array" ref="I143">_xlfn.IFS(DATA[[#This Row],[Difference_from _assume]]&lt;=35,"Active",DATA[[#This Row],[Difference_from _assume]]&lt;=110,"Inactive",DATA[[#This Row],[Difference_from _assume]]&lt;=360,"Dormant")</f>
        <v>Inactive</v>
      </c>
      <c r="J143" s="16">
        <v>11.99</v>
      </c>
      <c r="K143" s="16" t="str" cm="1">
        <f t="array" ref="K143">_xlfn.IFS(DATA[[#This Row],[Monthly_Price]]&lt;=7.99,"Low",J143&lt;=11.99,"Mid",J143&lt;=15.99,"High")</f>
        <v>Mid</v>
      </c>
      <c r="L143" s="1">
        <v>32</v>
      </c>
      <c r="M143" s="1" t="s">
        <v>36</v>
      </c>
      <c r="N143" s="1">
        <v>1</v>
      </c>
      <c r="O143" s="1">
        <v>6</v>
      </c>
      <c r="P143" s="1" t="b">
        <v>1</v>
      </c>
      <c r="Q143" s="1">
        <v>84</v>
      </c>
      <c r="R143" s="10">
        <v>73</v>
      </c>
      <c r="S143" s="10">
        <f>DATA[[#This Row],[Total_Movies_Watched]]+DATA[[#This Row],[Total_Series_Watched]]</f>
        <v>157</v>
      </c>
      <c r="T143" s="1" t="s">
        <v>74</v>
      </c>
      <c r="U143" s="1" t="s">
        <v>75</v>
      </c>
      <c r="V143" s="1" t="s">
        <v>29</v>
      </c>
      <c r="W143" s="1">
        <v>59</v>
      </c>
      <c r="X143" s="1" t="str" cm="1">
        <f t="array" ref="X143">_xlfn.IFS(DATA[[#This Row],[Recommended_Content_Count]]&lt;=25,"0-25",W143&lt;=50,"25-50",W143&lt;=75,"50-75",W143&lt;=100,"75-100")</f>
        <v>50-75</v>
      </c>
      <c r="Y143" s="1">
        <v>3.6</v>
      </c>
      <c r="Z143" s="1" t="b">
        <v>1</v>
      </c>
      <c r="AA143" s="1" t="str" cm="1">
        <f t="array" ref="AA143">_xlfn.IFS(DATA[[#This Row],[Has_Downloaded_Content]]=FALSE,"No",Z143=TRUE,"Yes")</f>
        <v>Yes</v>
      </c>
      <c r="AB143" s="1" t="s">
        <v>30</v>
      </c>
      <c r="AC143" s="7">
        <v>2620</v>
      </c>
      <c r="AD143" s="7" t="str" cm="1">
        <f t="array" ref="AD143">_xlfn.IFS(DATA[[#This Row],[Loyalty_Points]]&lt;=1000,"0-1000",AC143&lt;=2000,"1000-2000",AC143&lt;=3000,"2000-3000",AC143&lt;=4000,"3000-4000",AC143&lt;=4999,"4000-5000")</f>
        <v>2000-3000</v>
      </c>
      <c r="AE143" s="1" t="s">
        <v>38</v>
      </c>
      <c r="AF143" s="1" t="s">
        <v>32</v>
      </c>
      <c r="AG143" s="1" t="s">
        <v>60</v>
      </c>
    </row>
    <row r="144" spans="1:33" x14ac:dyDescent="0.3">
      <c r="A144" s="13">
        <v>6518</v>
      </c>
      <c r="B144" s="1" t="s">
        <v>271</v>
      </c>
      <c r="C144" s="2" t="s">
        <v>134</v>
      </c>
      <c r="D144" s="2">
        <v>45485</v>
      </c>
      <c r="E144" s="29" t="str">
        <f>TEXT(DATA[[#This Row],[Join_Date]],"mm-yyyy")</f>
        <v>11-2024</v>
      </c>
      <c r="G144" s="31">
        <f>$F$2-DATA[[#This Row],[Last_Login]]</f>
        <v>172</v>
      </c>
      <c r="H144" s="31" t="str" cm="1">
        <f t="array" ref="H144">_xlfn.IFS(DATA[[#This Row],[Difference_from _assume]]&lt;=10,"0-17",DATA[[#This Row],[Difference_from _assume]]&lt;=34,"17-34",DATA[[#This Row],[Difference_from _assume]]&lt;=51,"34-51",DATA[[#This Row],[Difference_from _assume]]&lt;=119,"51-119",DATA[[#This Row],[Difference_from _assume]]&lt;=354,"119-357")</f>
        <v>119-357</v>
      </c>
      <c r="I144" s="31" t="str" cm="1">
        <f t="array" ref="I144">_xlfn.IFS(DATA[[#This Row],[Difference_from _assume]]&lt;=35,"Active",DATA[[#This Row],[Difference_from _assume]]&lt;=110,"Inactive",DATA[[#This Row],[Difference_from _assume]]&lt;=360,"Dormant")</f>
        <v>Dormant</v>
      </c>
      <c r="J144" s="16">
        <v>7.99</v>
      </c>
      <c r="K144" s="16" t="str" cm="1">
        <f t="array" ref="K144">_xlfn.IFS(DATA[[#This Row],[Monthly_Price]]&lt;=7.99,"Low",J144&lt;=11.99,"Mid",J144&lt;=15.99,"High")</f>
        <v>Low</v>
      </c>
      <c r="L144" s="1">
        <v>478</v>
      </c>
      <c r="M144" s="1" t="s">
        <v>26</v>
      </c>
      <c r="N144" s="1">
        <v>5</v>
      </c>
      <c r="O144" s="1">
        <v>3</v>
      </c>
      <c r="P144" s="1" t="b">
        <v>1</v>
      </c>
      <c r="Q144" s="1">
        <v>780</v>
      </c>
      <c r="R144" s="10">
        <v>78</v>
      </c>
      <c r="S144" s="10">
        <f>DATA[[#This Row],[Total_Movies_Watched]]+DATA[[#This Row],[Total_Series_Watched]]</f>
        <v>858</v>
      </c>
      <c r="T144" s="1" t="s">
        <v>49</v>
      </c>
      <c r="U144" s="1" t="s">
        <v>28</v>
      </c>
      <c r="V144" s="1" t="s">
        <v>57</v>
      </c>
      <c r="W144" s="1">
        <v>66</v>
      </c>
      <c r="X144" s="1" t="str" cm="1">
        <f t="array" ref="X144">_xlfn.IFS(DATA[[#This Row],[Recommended_Content_Count]]&lt;=25,"0-25",W144&lt;=50,"25-50",W144&lt;=75,"50-75",W144&lt;=100,"75-100")</f>
        <v>50-75</v>
      </c>
      <c r="Y144" s="1">
        <v>4</v>
      </c>
      <c r="Z144" s="1" t="b">
        <v>0</v>
      </c>
      <c r="AA144" s="1" t="str" cm="1">
        <f t="array" ref="AA144">_xlfn.IFS(DATA[[#This Row],[Has_Downloaded_Content]]=FALSE,"No",Z144=TRUE,"Yes")</f>
        <v>No</v>
      </c>
      <c r="AB144" s="1" t="s">
        <v>30</v>
      </c>
      <c r="AC144" s="7">
        <v>4068</v>
      </c>
      <c r="AD144" s="7" t="str" cm="1">
        <f t="array" ref="AD144">_xlfn.IFS(DATA[[#This Row],[Loyalty_Points]]&lt;=1000,"0-1000",AC144&lt;=2000,"1000-2000",AC144&lt;=3000,"2000-3000",AC144&lt;=4000,"3000-4000",AC144&lt;=4999,"4000-5000")</f>
        <v>4000-5000</v>
      </c>
      <c r="AE144" s="1" t="s">
        <v>58</v>
      </c>
      <c r="AF144" s="1" t="s">
        <v>32</v>
      </c>
      <c r="AG144" s="1" t="s">
        <v>60</v>
      </c>
    </row>
    <row r="145" spans="1:33" x14ac:dyDescent="0.3">
      <c r="A145" s="13">
        <v>1976</v>
      </c>
      <c r="B145" s="1" t="s">
        <v>249</v>
      </c>
      <c r="C145" s="2" t="s">
        <v>203</v>
      </c>
      <c r="D145" s="2" t="s">
        <v>129</v>
      </c>
      <c r="E145" s="29" t="str">
        <f>TEXT(DATA[[#This Row],[Join_Date]],"mm-yyyy")</f>
        <v>10-2024</v>
      </c>
      <c r="G145" s="31">
        <f>$F$2-DATA[[#This Row],[Last_Login]]</f>
        <v>15</v>
      </c>
      <c r="H145" s="31" t="str" cm="1">
        <f t="array" ref="H145">_xlfn.IFS(DATA[[#This Row],[Difference_from _assume]]&lt;=10,"0-17",DATA[[#This Row],[Difference_from _assume]]&lt;=34,"17-34",DATA[[#This Row],[Difference_from _assume]]&lt;=51,"34-51",DATA[[#This Row],[Difference_from _assume]]&lt;=119,"51-119",DATA[[#This Row],[Difference_from _assume]]&lt;=354,"119-357")</f>
        <v>17-34</v>
      </c>
      <c r="I145" s="31" t="str" cm="1">
        <f t="array" ref="I145">_xlfn.IFS(DATA[[#This Row],[Difference_from _assume]]&lt;=35,"Active",DATA[[#This Row],[Difference_from _assume]]&lt;=110,"Inactive",DATA[[#This Row],[Difference_from _assume]]&lt;=360,"Dormant")</f>
        <v>Active</v>
      </c>
      <c r="J145" s="16">
        <v>11.99</v>
      </c>
      <c r="K145" s="16" t="str" cm="1">
        <f t="array" ref="K145">_xlfn.IFS(DATA[[#This Row],[Monthly_Price]]&lt;=7.99,"Low",J145&lt;=11.99,"Mid",J145&lt;=15.99,"High")</f>
        <v>Mid</v>
      </c>
      <c r="L145" s="1">
        <v>88</v>
      </c>
      <c r="M145" s="1" t="s">
        <v>48</v>
      </c>
      <c r="N145" s="1">
        <v>3</v>
      </c>
      <c r="O145" s="1">
        <v>1</v>
      </c>
      <c r="P145" s="1" t="b">
        <v>0</v>
      </c>
      <c r="Q145" s="1">
        <v>247</v>
      </c>
      <c r="R145" s="10">
        <v>30</v>
      </c>
      <c r="S145" s="10">
        <f>DATA[[#This Row],[Total_Movies_Watched]]+DATA[[#This Row],[Total_Series_Watched]]</f>
        <v>277</v>
      </c>
      <c r="T145" s="1" t="s">
        <v>49</v>
      </c>
      <c r="U145" s="1" t="s">
        <v>44</v>
      </c>
      <c r="V145" s="1" t="s">
        <v>45</v>
      </c>
      <c r="W145" s="1">
        <v>46</v>
      </c>
      <c r="X145" s="1" t="str" cm="1">
        <f t="array" ref="X145">_xlfn.IFS(DATA[[#This Row],[Recommended_Content_Count]]&lt;=25,"0-25",W145&lt;=50,"25-50",W145&lt;=75,"50-75",W145&lt;=100,"75-100")</f>
        <v>25-50</v>
      </c>
      <c r="Y145" s="1">
        <v>4.7</v>
      </c>
      <c r="Z145" s="1" t="b">
        <v>1</v>
      </c>
      <c r="AA145" s="1" t="str" cm="1">
        <f t="array" ref="AA145">_xlfn.IFS(DATA[[#This Row],[Has_Downloaded_Content]]=FALSE,"No",Z145=TRUE,"Yes")</f>
        <v>Yes</v>
      </c>
      <c r="AB145" s="1" t="s">
        <v>30</v>
      </c>
      <c r="AC145" s="7">
        <v>172</v>
      </c>
      <c r="AD145" s="7" t="str" cm="1">
        <f t="array" ref="AD145">_xlfn.IFS(DATA[[#This Row],[Loyalty_Points]]&lt;=1000,"0-1000",AC145&lt;=2000,"1000-2000",AC145&lt;=3000,"2000-3000",AC145&lt;=4000,"3000-4000",AC145&lt;=4999,"4000-5000")</f>
        <v>0-1000</v>
      </c>
      <c r="AE145" s="1" t="s">
        <v>76</v>
      </c>
      <c r="AF145" s="1" t="s">
        <v>39</v>
      </c>
      <c r="AG145" s="1" t="s">
        <v>60</v>
      </c>
    </row>
    <row r="146" spans="1:33" x14ac:dyDescent="0.3">
      <c r="A146" s="13">
        <v>8777</v>
      </c>
      <c r="B146" s="1" t="s">
        <v>272</v>
      </c>
      <c r="C146" s="2">
        <v>45598</v>
      </c>
      <c r="D146" s="2" t="s">
        <v>99</v>
      </c>
      <c r="E146" s="29" t="str">
        <f>TEXT(DATA[[#This Row],[Join_Date]],"mm-yyyy")</f>
        <v>11-2024</v>
      </c>
      <c r="G146" s="31">
        <f>$F$2-DATA[[#This Row],[Last_Login]]</f>
        <v>34</v>
      </c>
      <c r="H146" s="31" t="str" cm="1">
        <f t="array" ref="H146">_xlfn.IFS(DATA[[#This Row],[Difference_from _assume]]&lt;=10,"0-17",DATA[[#This Row],[Difference_from _assume]]&lt;=34,"17-34",DATA[[#This Row],[Difference_from _assume]]&lt;=51,"34-51",DATA[[#This Row],[Difference_from _assume]]&lt;=119,"51-119",DATA[[#This Row],[Difference_from _assume]]&lt;=354,"119-357")</f>
        <v>17-34</v>
      </c>
      <c r="I146" s="31" t="str" cm="1">
        <f t="array" ref="I146">_xlfn.IFS(DATA[[#This Row],[Difference_from _assume]]&lt;=35,"Active",DATA[[#This Row],[Difference_from _assume]]&lt;=110,"Inactive",DATA[[#This Row],[Difference_from _assume]]&lt;=360,"Dormant")</f>
        <v>Active</v>
      </c>
      <c r="J146" s="16">
        <v>11.99</v>
      </c>
      <c r="K146" s="16" t="str" cm="1">
        <f t="array" ref="K146">_xlfn.IFS(DATA[[#This Row],[Monthly_Price]]&lt;=7.99,"Low",J146&lt;=11.99,"Mid",J146&lt;=15.99,"High")</f>
        <v>Mid</v>
      </c>
      <c r="L146" s="1">
        <v>395</v>
      </c>
      <c r="M146" s="1" t="s">
        <v>48</v>
      </c>
      <c r="N146" s="1">
        <v>4</v>
      </c>
      <c r="O146" s="1">
        <v>4</v>
      </c>
      <c r="P146" s="1" t="b">
        <v>0</v>
      </c>
      <c r="Q146" s="1">
        <v>190</v>
      </c>
      <c r="R146" s="10">
        <v>105</v>
      </c>
      <c r="S146" s="10">
        <f>DATA[[#This Row],[Total_Movies_Watched]]+DATA[[#This Row],[Total_Series_Watched]]</f>
        <v>295</v>
      </c>
      <c r="T146" s="1" t="s">
        <v>92</v>
      </c>
      <c r="U146" s="1" t="s">
        <v>56</v>
      </c>
      <c r="V146" s="1" t="s">
        <v>37</v>
      </c>
      <c r="W146" s="1">
        <v>67</v>
      </c>
      <c r="X146" s="1" t="str" cm="1">
        <f t="array" ref="X146">_xlfn.IFS(DATA[[#This Row],[Recommended_Content_Count]]&lt;=25,"0-25",W146&lt;=50,"25-50",W146&lt;=75,"50-75",W146&lt;=100,"75-100")</f>
        <v>50-75</v>
      </c>
      <c r="Y146" s="1">
        <v>4.0999999999999996</v>
      </c>
      <c r="Z146" s="1" t="b">
        <v>0</v>
      </c>
      <c r="AA146" s="1" t="str" cm="1">
        <f t="array" ref="AA146">_xlfn.IFS(DATA[[#This Row],[Has_Downloaded_Content]]=FALSE,"No",Z146=TRUE,"Yes")</f>
        <v>No</v>
      </c>
      <c r="AB146" s="1" t="s">
        <v>30</v>
      </c>
      <c r="AC146" s="7">
        <v>1040</v>
      </c>
      <c r="AD146" s="7" t="str" cm="1">
        <f t="array" ref="AD146">_xlfn.IFS(DATA[[#This Row],[Loyalty_Points]]&lt;=1000,"0-1000",AC146&lt;=2000,"1000-2000",AC146&lt;=3000,"2000-3000",AC146&lt;=4000,"3000-4000",AC146&lt;=4999,"4000-5000")</f>
        <v>1000-2000</v>
      </c>
      <c r="AE146" s="1" t="s">
        <v>31</v>
      </c>
      <c r="AF146" s="1" t="s">
        <v>69</v>
      </c>
      <c r="AG146" s="1" t="s">
        <v>40</v>
      </c>
    </row>
    <row r="147" spans="1:33" x14ac:dyDescent="0.3">
      <c r="A147" s="13">
        <v>1576</v>
      </c>
      <c r="B147" s="1" t="s">
        <v>166</v>
      </c>
      <c r="C147" s="2" t="s">
        <v>273</v>
      </c>
      <c r="D147" s="2" t="s">
        <v>84</v>
      </c>
      <c r="E147" s="29" t="str">
        <f>TEXT(DATA[[#This Row],[Join_Date]],"mm-yyyy")</f>
        <v>03-2023</v>
      </c>
      <c r="G147" s="31">
        <f>$F$2-DATA[[#This Row],[Last_Login]]</f>
        <v>41</v>
      </c>
      <c r="H147" s="31" t="str" cm="1">
        <f t="array" ref="H147">_xlfn.IFS(DATA[[#This Row],[Difference_from _assume]]&lt;=10,"0-17",DATA[[#This Row],[Difference_from _assume]]&lt;=34,"17-34",DATA[[#This Row],[Difference_from _assume]]&lt;=51,"34-51",DATA[[#This Row],[Difference_from _assume]]&lt;=119,"51-119",DATA[[#This Row],[Difference_from _assume]]&lt;=354,"119-357")</f>
        <v>34-51</v>
      </c>
      <c r="I147" s="31" t="str" cm="1">
        <f t="array" ref="I147">_xlfn.IFS(DATA[[#This Row],[Difference_from _assume]]&lt;=35,"Active",DATA[[#This Row],[Difference_from _assume]]&lt;=110,"Inactive",DATA[[#This Row],[Difference_from _assume]]&lt;=360,"Dormant")</f>
        <v>Inactive</v>
      </c>
      <c r="J147" s="16">
        <v>11.99</v>
      </c>
      <c r="K147" s="16" t="str" cm="1">
        <f t="array" ref="K147">_xlfn.IFS(DATA[[#This Row],[Monthly_Price]]&lt;=7.99,"Low",J147&lt;=11.99,"Mid",J147&lt;=15.99,"High")</f>
        <v>Mid</v>
      </c>
      <c r="L147" s="1">
        <v>385</v>
      </c>
      <c r="M147" s="1" t="s">
        <v>36</v>
      </c>
      <c r="N147" s="1">
        <v>4</v>
      </c>
      <c r="O147" s="1">
        <v>1</v>
      </c>
      <c r="P147" s="1" t="b">
        <v>1</v>
      </c>
      <c r="Q147" s="1">
        <v>390</v>
      </c>
      <c r="R147" s="10">
        <v>163</v>
      </c>
      <c r="S147" s="10">
        <f>DATA[[#This Row],[Total_Movies_Watched]]+DATA[[#This Row],[Total_Series_Watched]]</f>
        <v>553</v>
      </c>
      <c r="T147" s="1" t="s">
        <v>68</v>
      </c>
      <c r="U147" s="1" t="s">
        <v>75</v>
      </c>
      <c r="V147" s="1" t="s">
        <v>78</v>
      </c>
      <c r="W147" s="1">
        <v>43</v>
      </c>
      <c r="X147" s="1" t="str" cm="1">
        <f t="array" ref="X147">_xlfn.IFS(DATA[[#This Row],[Recommended_Content_Count]]&lt;=25,"0-25",W147&lt;=50,"25-50",W147&lt;=75,"50-75",W147&lt;=100,"75-100")</f>
        <v>25-50</v>
      </c>
      <c r="Y147" s="1">
        <v>3.3</v>
      </c>
      <c r="Z147" s="1" t="b">
        <v>0</v>
      </c>
      <c r="AA147" s="1" t="str" cm="1">
        <f t="array" ref="AA147">_xlfn.IFS(DATA[[#This Row],[Has_Downloaded_Content]]=FALSE,"No",Z147=TRUE,"Yes")</f>
        <v>No</v>
      </c>
      <c r="AB147" s="1" t="s">
        <v>30</v>
      </c>
      <c r="AC147" s="7">
        <v>3574</v>
      </c>
      <c r="AD147" s="7" t="str" cm="1">
        <f t="array" ref="AD147">_xlfn.IFS(DATA[[#This Row],[Loyalty_Points]]&lt;=1000,"0-1000",AC147&lt;=2000,"1000-2000",AC147&lt;=3000,"2000-3000",AC147&lt;=4000,"3000-4000",AC147&lt;=4999,"4000-5000")</f>
        <v>3000-4000</v>
      </c>
      <c r="AE147" s="1" t="s">
        <v>58</v>
      </c>
      <c r="AF147" s="1" t="s">
        <v>39</v>
      </c>
      <c r="AG147" s="1" t="s">
        <v>93</v>
      </c>
    </row>
    <row r="148" spans="1:33" x14ac:dyDescent="0.3">
      <c r="A148" s="13">
        <v>7979</v>
      </c>
      <c r="B148" s="1" t="s">
        <v>274</v>
      </c>
      <c r="C148" s="2">
        <v>44990</v>
      </c>
      <c r="D148" s="2" t="s">
        <v>99</v>
      </c>
      <c r="E148" s="29" t="str">
        <f>TEXT(DATA[[#This Row],[Join_Date]],"mm-yyyy")</f>
        <v>03-2023</v>
      </c>
      <c r="G148" s="31">
        <f>$F$2-DATA[[#This Row],[Last_Login]]</f>
        <v>34</v>
      </c>
      <c r="H148" s="31" t="str" cm="1">
        <f t="array" ref="H148">_xlfn.IFS(DATA[[#This Row],[Difference_from _assume]]&lt;=10,"0-17",DATA[[#This Row],[Difference_from _assume]]&lt;=34,"17-34",DATA[[#This Row],[Difference_from _assume]]&lt;=51,"34-51",DATA[[#This Row],[Difference_from _assume]]&lt;=119,"51-119",DATA[[#This Row],[Difference_from _assume]]&lt;=354,"119-357")</f>
        <v>17-34</v>
      </c>
      <c r="I148" s="31" t="str" cm="1">
        <f t="array" ref="I148">_xlfn.IFS(DATA[[#This Row],[Difference_from _assume]]&lt;=35,"Active",DATA[[#This Row],[Difference_from _assume]]&lt;=110,"Inactive",DATA[[#This Row],[Difference_from _assume]]&lt;=360,"Dormant")</f>
        <v>Active</v>
      </c>
      <c r="J148" s="16">
        <v>11.99</v>
      </c>
      <c r="K148" s="16" t="str" cm="1">
        <f t="array" ref="K148">_xlfn.IFS(DATA[[#This Row],[Monthly_Price]]&lt;=7.99,"Low",J148&lt;=11.99,"Mid",J148&lt;=15.99,"High")</f>
        <v>Mid</v>
      </c>
      <c r="L148" s="1">
        <v>280</v>
      </c>
      <c r="M148" s="1" t="s">
        <v>48</v>
      </c>
      <c r="N148" s="1">
        <v>4</v>
      </c>
      <c r="O148" s="1">
        <v>5</v>
      </c>
      <c r="P148" s="1" t="b">
        <v>1</v>
      </c>
      <c r="Q148" s="1">
        <v>203</v>
      </c>
      <c r="R148" s="10">
        <v>50</v>
      </c>
      <c r="S148" s="10">
        <f>DATA[[#This Row],[Total_Movies_Watched]]+DATA[[#This Row],[Total_Series_Watched]]</f>
        <v>253</v>
      </c>
      <c r="T148" s="1" t="s">
        <v>92</v>
      </c>
      <c r="U148" s="1" t="s">
        <v>28</v>
      </c>
      <c r="V148" s="1" t="s">
        <v>57</v>
      </c>
      <c r="W148" s="1">
        <v>12</v>
      </c>
      <c r="X148" s="1" t="str" cm="1">
        <f t="array" ref="X148">_xlfn.IFS(DATA[[#This Row],[Recommended_Content_Count]]&lt;=25,"0-25",W148&lt;=50,"25-50",W148&lt;=75,"50-75",W148&lt;=100,"75-100")</f>
        <v>0-25</v>
      </c>
      <c r="Y148" s="1">
        <v>3.4</v>
      </c>
      <c r="Z148" s="1" t="b">
        <v>1</v>
      </c>
      <c r="AA148" s="1" t="str" cm="1">
        <f t="array" ref="AA148">_xlfn.IFS(DATA[[#This Row],[Has_Downloaded_Content]]=FALSE,"No",Z148=TRUE,"Yes")</f>
        <v>Yes</v>
      </c>
      <c r="AB148" s="1" t="s">
        <v>30</v>
      </c>
      <c r="AC148" s="7">
        <v>3659</v>
      </c>
      <c r="AD148" s="7" t="str" cm="1">
        <f t="array" ref="AD148">_xlfn.IFS(DATA[[#This Row],[Loyalty_Points]]&lt;=1000,"0-1000",AC148&lt;=2000,"1000-2000",AC148&lt;=3000,"2000-3000",AC148&lt;=4000,"3000-4000",AC148&lt;=4999,"4000-5000")</f>
        <v>3000-4000</v>
      </c>
      <c r="AE148" s="1" t="s">
        <v>31</v>
      </c>
      <c r="AF148" s="1" t="s">
        <v>39</v>
      </c>
      <c r="AG148" s="1" t="s">
        <v>60</v>
      </c>
    </row>
    <row r="149" spans="1:33" x14ac:dyDescent="0.3">
      <c r="A149" s="13">
        <v>6300</v>
      </c>
      <c r="B149" s="1" t="s">
        <v>275</v>
      </c>
      <c r="C149" s="2" t="s">
        <v>102</v>
      </c>
      <c r="D149" s="2">
        <v>45547</v>
      </c>
      <c r="E149" s="29" t="str">
        <f>TEXT(DATA[[#This Row],[Join_Date]],"mm-yyyy")</f>
        <v>09-2023</v>
      </c>
      <c r="G149" s="31">
        <f>$F$2-DATA[[#This Row],[Last_Login]]</f>
        <v>110</v>
      </c>
      <c r="H149" s="31" t="str" cm="1">
        <f t="array" ref="H149">_xlfn.IFS(DATA[[#This Row],[Difference_from _assume]]&lt;=10,"0-17",DATA[[#This Row],[Difference_from _assume]]&lt;=34,"17-34",DATA[[#This Row],[Difference_from _assume]]&lt;=51,"34-51",DATA[[#This Row],[Difference_from _assume]]&lt;=119,"51-119",DATA[[#This Row],[Difference_from _assume]]&lt;=354,"119-357")</f>
        <v>51-119</v>
      </c>
      <c r="I149" s="31" t="str" cm="1">
        <f t="array" ref="I149">_xlfn.IFS(DATA[[#This Row],[Difference_from _assume]]&lt;=35,"Active",DATA[[#This Row],[Difference_from _assume]]&lt;=110,"Inactive",DATA[[#This Row],[Difference_from _assume]]&lt;=360,"Dormant")</f>
        <v>Inactive</v>
      </c>
      <c r="J149" s="16">
        <v>15.99</v>
      </c>
      <c r="K149" s="16" t="str" cm="1">
        <f t="array" ref="K149">_xlfn.IFS(DATA[[#This Row],[Monthly_Price]]&lt;=7.99,"Low",J149&lt;=11.99,"Mid",J149&lt;=15.99,"High")</f>
        <v>High</v>
      </c>
      <c r="L149" s="1">
        <v>164</v>
      </c>
      <c r="M149" s="1" t="s">
        <v>26</v>
      </c>
      <c r="N149" s="1">
        <v>3</v>
      </c>
      <c r="O149" s="1">
        <v>5</v>
      </c>
      <c r="P149" s="1" t="b">
        <v>0</v>
      </c>
      <c r="Q149" s="1">
        <v>161</v>
      </c>
      <c r="R149" s="10">
        <v>77</v>
      </c>
      <c r="S149" s="10">
        <f>DATA[[#This Row],[Total_Movies_Watched]]+DATA[[#This Row],[Total_Series_Watched]]</f>
        <v>238</v>
      </c>
      <c r="T149" s="1" t="s">
        <v>68</v>
      </c>
      <c r="U149" s="1" t="s">
        <v>75</v>
      </c>
      <c r="V149" s="1" t="s">
        <v>37</v>
      </c>
      <c r="W149" s="1">
        <v>97</v>
      </c>
      <c r="X149" s="1" t="str" cm="1">
        <f t="array" ref="X149">_xlfn.IFS(DATA[[#This Row],[Recommended_Content_Count]]&lt;=25,"0-25",W149&lt;=50,"25-50",W149&lt;=75,"50-75",W149&lt;=100,"75-100")</f>
        <v>75-100</v>
      </c>
      <c r="Y149" s="1">
        <v>3.7</v>
      </c>
      <c r="Z149" s="1" t="b">
        <v>1</v>
      </c>
      <c r="AA149" s="1" t="str" cm="1">
        <f t="array" ref="AA149">_xlfn.IFS(DATA[[#This Row],[Has_Downloaded_Content]]=FALSE,"No",Z149=TRUE,"Yes")</f>
        <v>Yes</v>
      </c>
      <c r="AB149" s="1" t="s">
        <v>30</v>
      </c>
      <c r="AC149" s="7">
        <v>1991</v>
      </c>
      <c r="AD149" s="7" t="str" cm="1">
        <f t="array" ref="AD149">_xlfn.IFS(DATA[[#This Row],[Loyalty_Points]]&lt;=1000,"0-1000",AC149&lt;=2000,"1000-2000",AC149&lt;=3000,"2000-3000",AC149&lt;=4000,"3000-4000",AC149&lt;=4999,"4000-5000")</f>
        <v>1000-2000</v>
      </c>
      <c r="AE149" s="1" t="s">
        <v>65</v>
      </c>
      <c r="AF149" s="1" t="s">
        <v>69</v>
      </c>
      <c r="AG149" s="1" t="s">
        <v>33</v>
      </c>
    </row>
    <row r="150" spans="1:33" x14ac:dyDescent="0.3">
      <c r="A150" s="13">
        <v>1003</v>
      </c>
      <c r="B150" s="1" t="s">
        <v>276</v>
      </c>
      <c r="C150" s="2">
        <v>45638</v>
      </c>
      <c r="D150" s="2" t="s">
        <v>82</v>
      </c>
      <c r="E150" s="29" t="str">
        <f>TEXT(DATA[[#This Row],[Join_Date]],"mm-yyyy")</f>
        <v>12-2024</v>
      </c>
      <c r="G150" s="31">
        <f>$F$2-DATA[[#This Row],[Last_Login]]</f>
        <v>39</v>
      </c>
      <c r="H150" s="31" t="str" cm="1">
        <f t="array" ref="H150">_xlfn.IFS(DATA[[#This Row],[Difference_from _assume]]&lt;=10,"0-17",DATA[[#This Row],[Difference_from _assume]]&lt;=34,"17-34",DATA[[#This Row],[Difference_from _assume]]&lt;=51,"34-51",DATA[[#This Row],[Difference_from _assume]]&lt;=119,"51-119",DATA[[#This Row],[Difference_from _assume]]&lt;=354,"119-357")</f>
        <v>34-51</v>
      </c>
      <c r="I150" s="31" t="str" cm="1">
        <f t="array" ref="I150">_xlfn.IFS(DATA[[#This Row],[Difference_from _assume]]&lt;=35,"Active",DATA[[#This Row],[Difference_from _assume]]&lt;=110,"Inactive",DATA[[#This Row],[Difference_from _assume]]&lt;=360,"Dormant")</f>
        <v>Inactive</v>
      </c>
      <c r="J150" s="16">
        <v>11.99</v>
      </c>
      <c r="K150" s="16" t="str" cm="1">
        <f t="array" ref="K150">_xlfn.IFS(DATA[[#This Row],[Monthly_Price]]&lt;=7.99,"Low",J150&lt;=11.99,"Mid",J150&lt;=15.99,"High")</f>
        <v>Mid</v>
      </c>
      <c r="L150" s="1">
        <v>433</v>
      </c>
      <c r="M150" s="1" t="s">
        <v>63</v>
      </c>
      <c r="N150" s="1">
        <v>5</v>
      </c>
      <c r="O150" s="1">
        <v>4</v>
      </c>
      <c r="P150" s="1" t="b">
        <v>0</v>
      </c>
      <c r="Q150" s="1">
        <v>350</v>
      </c>
      <c r="R150" s="10">
        <v>2</v>
      </c>
      <c r="S150" s="10">
        <f>DATA[[#This Row],[Total_Movies_Watched]]+DATA[[#This Row],[Total_Series_Watched]]</f>
        <v>352</v>
      </c>
      <c r="T150" s="1" t="s">
        <v>74</v>
      </c>
      <c r="U150" s="1" t="s">
        <v>75</v>
      </c>
      <c r="V150" s="1" t="s">
        <v>57</v>
      </c>
      <c r="W150" s="1">
        <v>41</v>
      </c>
      <c r="X150" s="1" t="str" cm="1">
        <f t="array" ref="X150">_xlfn.IFS(DATA[[#This Row],[Recommended_Content_Count]]&lt;=25,"0-25",W150&lt;=50,"25-50",W150&lt;=75,"50-75",W150&lt;=100,"75-100")</f>
        <v>25-50</v>
      </c>
      <c r="Y150" s="1">
        <v>3.1</v>
      </c>
      <c r="Z150" s="1" t="b">
        <v>1</v>
      </c>
      <c r="AA150" s="1" t="str" cm="1">
        <f t="array" ref="AA150">_xlfn.IFS(DATA[[#This Row],[Has_Downloaded_Content]]=FALSE,"No",Z150=TRUE,"Yes")</f>
        <v>Yes</v>
      </c>
      <c r="AB150" s="1" t="s">
        <v>30</v>
      </c>
      <c r="AC150" s="7">
        <v>2043</v>
      </c>
      <c r="AD150" s="7" t="str" cm="1">
        <f t="array" ref="AD150">_xlfn.IFS(DATA[[#This Row],[Loyalty_Points]]&lt;=1000,"0-1000",AC150&lt;=2000,"1000-2000",AC150&lt;=3000,"2000-3000",AC150&lt;=4000,"3000-4000",AC150&lt;=4999,"4000-5000")</f>
        <v>2000-3000</v>
      </c>
      <c r="AE150" s="1" t="s">
        <v>31</v>
      </c>
      <c r="AF150" s="1" t="s">
        <v>32</v>
      </c>
      <c r="AG150" s="1" t="s">
        <v>33</v>
      </c>
    </row>
    <row r="151" spans="1:33" x14ac:dyDescent="0.3">
      <c r="A151" s="13">
        <v>8238</v>
      </c>
      <c r="B151" s="1" t="s">
        <v>277</v>
      </c>
      <c r="C151" s="2">
        <v>45627</v>
      </c>
      <c r="D151" s="2" t="s">
        <v>105</v>
      </c>
      <c r="E151" s="29" t="str">
        <f>TEXT(DATA[[#This Row],[Join_Date]],"mm-yyyy")</f>
        <v>12-2024</v>
      </c>
      <c r="G151" s="31">
        <f>$F$2-DATA[[#This Row],[Last_Login]]</f>
        <v>33</v>
      </c>
      <c r="H151" s="31" t="str" cm="1">
        <f t="array" ref="H151">_xlfn.IFS(DATA[[#This Row],[Difference_from _assume]]&lt;=10,"0-17",DATA[[#This Row],[Difference_from _assume]]&lt;=34,"17-34",DATA[[#This Row],[Difference_from _assume]]&lt;=51,"34-51",DATA[[#This Row],[Difference_from _assume]]&lt;=119,"51-119",DATA[[#This Row],[Difference_from _assume]]&lt;=354,"119-357")</f>
        <v>17-34</v>
      </c>
      <c r="I151" s="31" t="str" cm="1">
        <f t="array" ref="I151">_xlfn.IFS(DATA[[#This Row],[Difference_from _assume]]&lt;=35,"Active",DATA[[#This Row],[Difference_from _assume]]&lt;=110,"Inactive",DATA[[#This Row],[Difference_from _assume]]&lt;=360,"Dormant")</f>
        <v>Active</v>
      </c>
      <c r="J151" s="16">
        <v>7.99</v>
      </c>
      <c r="K151" s="16" t="str" cm="1">
        <f t="array" ref="K151">_xlfn.IFS(DATA[[#This Row],[Monthly_Price]]&lt;=7.99,"Low",J151&lt;=11.99,"Mid",J151&lt;=15.99,"High")</f>
        <v>Low</v>
      </c>
      <c r="L151" s="1">
        <v>460</v>
      </c>
      <c r="M151" s="1" t="s">
        <v>73</v>
      </c>
      <c r="N151" s="1">
        <v>3</v>
      </c>
      <c r="O151" s="1">
        <v>5</v>
      </c>
      <c r="P151" s="1" t="b">
        <v>0</v>
      </c>
      <c r="Q151" s="1">
        <v>26</v>
      </c>
      <c r="R151" s="10">
        <v>2</v>
      </c>
      <c r="S151" s="10">
        <f>DATA[[#This Row],[Total_Movies_Watched]]+DATA[[#This Row],[Total_Series_Watched]]</f>
        <v>28</v>
      </c>
      <c r="T151" s="1" t="s">
        <v>92</v>
      </c>
      <c r="U151" s="1" t="s">
        <v>28</v>
      </c>
      <c r="V151" s="1" t="s">
        <v>37</v>
      </c>
      <c r="W151" s="1">
        <v>39</v>
      </c>
      <c r="X151" s="1" t="str" cm="1">
        <f t="array" ref="X151">_xlfn.IFS(DATA[[#This Row],[Recommended_Content_Count]]&lt;=25,"0-25",W151&lt;=50,"25-50",W151&lt;=75,"50-75",W151&lt;=100,"75-100")</f>
        <v>25-50</v>
      </c>
      <c r="Y151" s="1">
        <v>4.8</v>
      </c>
      <c r="Z151" s="1" t="b">
        <v>0</v>
      </c>
      <c r="AA151" s="1" t="str" cm="1">
        <f t="array" ref="AA151">_xlfn.IFS(DATA[[#This Row],[Has_Downloaded_Content]]=FALSE,"No",Z151=TRUE,"Yes")</f>
        <v>No</v>
      </c>
      <c r="AB151" s="1" t="s">
        <v>30</v>
      </c>
      <c r="AC151" s="7">
        <v>882</v>
      </c>
      <c r="AD151" s="7" t="str" cm="1">
        <f t="array" ref="AD151">_xlfn.IFS(DATA[[#This Row],[Loyalty_Points]]&lt;=1000,"0-1000",AC151&lt;=2000,"1000-2000",AC151&lt;=3000,"2000-3000",AC151&lt;=4000,"3000-4000",AC151&lt;=4999,"4000-5000")</f>
        <v>0-1000</v>
      </c>
      <c r="AE151" s="1" t="s">
        <v>31</v>
      </c>
      <c r="AF151" s="1" t="s">
        <v>69</v>
      </c>
      <c r="AG151" s="1" t="s">
        <v>33</v>
      </c>
    </row>
    <row r="152" spans="1:33" x14ac:dyDescent="0.3">
      <c r="A152" s="13">
        <v>8261</v>
      </c>
      <c r="B152" s="1" t="s">
        <v>153</v>
      </c>
      <c r="C152" s="2" t="s">
        <v>278</v>
      </c>
      <c r="D152" s="2">
        <v>45394</v>
      </c>
      <c r="E152" s="29" t="str">
        <f>TEXT(DATA[[#This Row],[Join_Date]],"mm-yyyy")</f>
        <v>12-2022</v>
      </c>
      <c r="G152" s="31">
        <f>$F$2-DATA[[#This Row],[Last_Login]]</f>
        <v>263</v>
      </c>
      <c r="H152" s="31" t="str" cm="1">
        <f t="array" ref="H152">_xlfn.IFS(DATA[[#This Row],[Difference_from _assume]]&lt;=10,"0-17",DATA[[#This Row],[Difference_from _assume]]&lt;=34,"17-34",DATA[[#This Row],[Difference_from _assume]]&lt;=51,"34-51",DATA[[#This Row],[Difference_from _assume]]&lt;=119,"51-119",DATA[[#This Row],[Difference_from _assume]]&lt;=354,"119-357")</f>
        <v>119-357</v>
      </c>
      <c r="I152" s="31" t="str" cm="1">
        <f t="array" ref="I152">_xlfn.IFS(DATA[[#This Row],[Difference_from _assume]]&lt;=35,"Active",DATA[[#This Row],[Difference_from _assume]]&lt;=110,"Inactive",DATA[[#This Row],[Difference_from _assume]]&lt;=360,"Dormant")</f>
        <v>Dormant</v>
      </c>
      <c r="J152" s="16">
        <v>7.99</v>
      </c>
      <c r="K152" s="16" t="str" cm="1">
        <f t="array" ref="K152">_xlfn.IFS(DATA[[#This Row],[Monthly_Price]]&lt;=7.99,"Low",J152&lt;=11.99,"Mid",J152&lt;=15.99,"High")</f>
        <v>Low</v>
      </c>
      <c r="L152" s="1">
        <v>374</v>
      </c>
      <c r="M152" s="1" t="s">
        <v>73</v>
      </c>
      <c r="N152" s="1">
        <v>1</v>
      </c>
      <c r="O152" s="1">
        <v>3</v>
      </c>
      <c r="P152" s="1" t="b">
        <v>1</v>
      </c>
      <c r="Q152" s="1">
        <v>819</v>
      </c>
      <c r="R152" s="10">
        <v>18</v>
      </c>
      <c r="S152" s="10">
        <f>DATA[[#This Row],[Total_Movies_Watched]]+DATA[[#This Row],[Total_Series_Watched]]</f>
        <v>837</v>
      </c>
      <c r="T152" s="1" t="s">
        <v>74</v>
      </c>
      <c r="U152" s="1" t="s">
        <v>44</v>
      </c>
      <c r="V152" s="1" t="s">
        <v>29</v>
      </c>
      <c r="W152" s="1">
        <v>12</v>
      </c>
      <c r="X152" s="1" t="str" cm="1">
        <f t="array" ref="X152">_xlfn.IFS(DATA[[#This Row],[Recommended_Content_Count]]&lt;=25,"0-25",W152&lt;=50,"25-50",W152&lt;=75,"50-75",W152&lt;=100,"75-100")</f>
        <v>0-25</v>
      </c>
      <c r="Y152" s="1">
        <v>3.4</v>
      </c>
      <c r="Z152" s="1" t="b">
        <v>1</v>
      </c>
      <c r="AA152" s="1" t="str" cm="1">
        <f t="array" ref="AA152">_xlfn.IFS(DATA[[#This Row],[Has_Downloaded_Content]]=FALSE,"No",Z152=TRUE,"Yes")</f>
        <v>Yes</v>
      </c>
      <c r="AB152" s="1" t="s">
        <v>30</v>
      </c>
      <c r="AC152" s="7">
        <v>4243</v>
      </c>
      <c r="AD152" s="7" t="str" cm="1">
        <f t="array" ref="AD152">_xlfn.IFS(DATA[[#This Row],[Loyalty_Points]]&lt;=1000,"0-1000",AC152&lt;=2000,"1000-2000",AC152&lt;=3000,"2000-3000",AC152&lt;=4000,"3000-4000",AC152&lt;=4999,"4000-5000")</f>
        <v>4000-5000</v>
      </c>
      <c r="AE152" s="1" t="s">
        <v>65</v>
      </c>
      <c r="AF152" s="1" t="s">
        <v>39</v>
      </c>
      <c r="AG152" s="1" t="s">
        <v>60</v>
      </c>
    </row>
    <row r="153" spans="1:33" x14ac:dyDescent="0.3">
      <c r="A153" s="13">
        <v>7729</v>
      </c>
      <c r="B153" s="1" t="s">
        <v>118</v>
      </c>
      <c r="C153" s="2" t="s">
        <v>279</v>
      </c>
      <c r="D153" s="2">
        <v>45608</v>
      </c>
      <c r="E153" s="29" t="str">
        <f>TEXT(DATA[[#This Row],[Join_Date]],"mm-yyyy")</f>
        <v>02-2023</v>
      </c>
      <c r="G153" s="31">
        <f>$F$2-DATA[[#This Row],[Last_Login]]</f>
        <v>49</v>
      </c>
      <c r="H153" s="31" t="str" cm="1">
        <f t="array" ref="H153">_xlfn.IFS(DATA[[#This Row],[Difference_from _assume]]&lt;=10,"0-17",DATA[[#This Row],[Difference_from _assume]]&lt;=34,"17-34",DATA[[#This Row],[Difference_from _assume]]&lt;=51,"34-51",DATA[[#This Row],[Difference_from _assume]]&lt;=119,"51-119",DATA[[#This Row],[Difference_from _assume]]&lt;=354,"119-357")</f>
        <v>34-51</v>
      </c>
      <c r="I153" s="31" t="str" cm="1">
        <f t="array" ref="I153">_xlfn.IFS(DATA[[#This Row],[Difference_from _assume]]&lt;=35,"Active",DATA[[#This Row],[Difference_from _assume]]&lt;=110,"Inactive",DATA[[#This Row],[Difference_from _assume]]&lt;=360,"Dormant")</f>
        <v>Inactive</v>
      </c>
      <c r="J153" s="16">
        <v>11.99</v>
      </c>
      <c r="K153" s="16" t="str" cm="1">
        <f t="array" ref="K153">_xlfn.IFS(DATA[[#This Row],[Monthly_Price]]&lt;=7.99,"Low",J153&lt;=11.99,"Mid",J153&lt;=15.99,"High")</f>
        <v>Mid</v>
      </c>
      <c r="L153" s="1">
        <v>147</v>
      </c>
      <c r="M153" s="1" t="s">
        <v>100</v>
      </c>
      <c r="N153" s="1">
        <v>5</v>
      </c>
      <c r="O153" s="1">
        <v>4</v>
      </c>
      <c r="P153" s="1" t="b">
        <v>0</v>
      </c>
      <c r="Q153" s="1">
        <v>27</v>
      </c>
      <c r="R153" s="10">
        <v>175</v>
      </c>
      <c r="S153" s="10">
        <f>DATA[[#This Row],[Total_Movies_Watched]]+DATA[[#This Row],[Total_Series_Watched]]</f>
        <v>202</v>
      </c>
      <c r="T153" s="1" t="s">
        <v>74</v>
      </c>
      <c r="U153" s="1" t="s">
        <v>28</v>
      </c>
      <c r="V153" s="1" t="s">
        <v>29</v>
      </c>
      <c r="W153" s="1">
        <v>78</v>
      </c>
      <c r="X153" s="1" t="str" cm="1">
        <f t="array" ref="X153">_xlfn.IFS(DATA[[#This Row],[Recommended_Content_Count]]&lt;=25,"0-25",W153&lt;=50,"25-50",W153&lt;=75,"50-75",W153&lt;=100,"75-100")</f>
        <v>75-100</v>
      </c>
      <c r="Y153" s="1">
        <v>4</v>
      </c>
      <c r="Z153" s="1" t="b">
        <v>1</v>
      </c>
      <c r="AA153" s="1" t="str" cm="1">
        <f t="array" ref="AA153">_xlfn.IFS(DATA[[#This Row],[Has_Downloaded_Content]]=FALSE,"No",Z153=TRUE,"Yes")</f>
        <v>Yes</v>
      </c>
      <c r="AB153" s="1" t="s">
        <v>30</v>
      </c>
      <c r="AC153" s="7">
        <v>2218</v>
      </c>
      <c r="AD153" s="7" t="str" cm="1">
        <f t="array" ref="AD153">_xlfn.IFS(DATA[[#This Row],[Loyalty_Points]]&lt;=1000,"0-1000",AC153&lt;=2000,"1000-2000",AC153&lt;=3000,"2000-3000",AC153&lt;=4000,"3000-4000",AC153&lt;=4999,"4000-5000")</f>
        <v>2000-3000</v>
      </c>
      <c r="AE153" s="1" t="s">
        <v>38</v>
      </c>
      <c r="AF153" s="1" t="s">
        <v>69</v>
      </c>
      <c r="AG153" s="1" t="s">
        <v>93</v>
      </c>
    </row>
    <row r="154" spans="1:33" x14ac:dyDescent="0.3">
      <c r="A154" s="13">
        <v>8616</v>
      </c>
      <c r="B154" s="1" t="s">
        <v>224</v>
      </c>
      <c r="C154" s="2">
        <v>45303</v>
      </c>
      <c r="D154" s="2">
        <v>45394</v>
      </c>
      <c r="E154" s="29" t="str">
        <f>TEXT(DATA[[#This Row],[Join_Date]],"mm-yyyy")</f>
        <v>01-2024</v>
      </c>
      <c r="G154" s="31">
        <f>$F$2-DATA[[#This Row],[Last_Login]]</f>
        <v>263</v>
      </c>
      <c r="H154" s="31" t="str" cm="1">
        <f t="array" ref="H154">_xlfn.IFS(DATA[[#This Row],[Difference_from _assume]]&lt;=10,"0-17",DATA[[#This Row],[Difference_from _assume]]&lt;=34,"17-34",DATA[[#This Row],[Difference_from _assume]]&lt;=51,"34-51",DATA[[#This Row],[Difference_from _assume]]&lt;=119,"51-119",DATA[[#This Row],[Difference_from _assume]]&lt;=354,"119-357")</f>
        <v>119-357</v>
      </c>
      <c r="I154" s="31" t="str" cm="1">
        <f t="array" ref="I154">_xlfn.IFS(DATA[[#This Row],[Difference_from _assume]]&lt;=35,"Active",DATA[[#This Row],[Difference_from _assume]]&lt;=110,"Inactive",DATA[[#This Row],[Difference_from _assume]]&lt;=360,"Dormant")</f>
        <v>Dormant</v>
      </c>
      <c r="J154" s="16">
        <v>11.99</v>
      </c>
      <c r="K154" s="16" t="str" cm="1">
        <f t="array" ref="K154">_xlfn.IFS(DATA[[#This Row],[Monthly_Price]]&lt;=7.99,"Low",J154&lt;=11.99,"Mid",J154&lt;=15.99,"High")</f>
        <v>Mid</v>
      </c>
      <c r="L154" s="1">
        <v>129</v>
      </c>
      <c r="M154" s="1" t="s">
        <v>63</v>
      </c>
      <c r="N154" s="1">
        <v>4</v>
      </c>
      <c r="O154" s="1">
        <v>6</v>
      </c>
      <c r="P154" s="1" t="b">
        <v>0</v>
      </c>
      <c r="Q154" s="1">
        <v>543</v>
      </c>
      <c r="R154" s="10">
        <v>126</v>
      </c>
      <c r="S154" s="10">
        <f>DATA[[#This Row],[Total_Movies_Watched]]+DATA[[#This Row],[Total_Series_Watched]]</f>
        <v>669</v>
      </c>
      <c r="T154" s="1" t="s">
        <v>49</v>
      </c>
      <c r="U154" s="1" t="s">
        <v>44</v>
      </c>
      <c r="V154" s="1" t="s">
        <v>45</v>
      </c>
      <c r="W154" s="1">
        <v>95</v>
      </c>
      <c r="X154" s="1" t="str" cm="1">
        <f t="array" ref="X154">_xlfn.IFS(DATA[[#This Row],[Recommended_Content_Count]]&lt;=25,"0-25",W154&lt;=50,"25-50",W154&lt;=75,"50-75",W154&lt;=100,"75-100")</f>
        <v>75-100</v>
      </c>
      <c r="Y154" s="1">
        <v>3.4</v>
      </c>
      <c r="Z154" s="1" t="b">
        <v>1</v>
      </c>
      <c r="AA154" s="1" t="str" cm="1">
        <f t="array" ref="AA154">_xlfn.IFS(DATA[[#This Row],[Has_Downloaded_Content]]=FALSE,"No",Z154=TRUE,"Yes")</f>
        <v>Yes</v>
      </c>
      <c r="AB154" s="1" t="s">
        <v>30</v>
      </c>
      <c r="AC154" s="7">
        <v>97</v>
      </c>
      <c r="AD154" s="7" t="str" cm="1">
        <f t="array" ref="AD154">_xlfn.IFS(DATA[[#This Row],[Loyalty_Points]]&lt;=1000,"0-1000",AC154&lt;=2000,"1000-2000",AC154&lt;=3000,"2000-3000",AC154&lt;=4000,"3000-4000",AC154&lt;=4999,"4000-5000")</f>
        <v>0-1000</v>
      </c>
      <c r="AE154" s="1" t="s">
        <v>31</v>
      </c>
      <c r="AF154" s="1" t="s">
        <v>32</v>
      </c>
      <c r="AG154" s="1" t="s">
        <v>33</v>
      </c>
    </row>
    <row r="155" spans="1:33" x14ac:dyDescent="0.3">
      <c r="A155" s="13">
        <v>9734</v>
      </c>
      <c r="B155" s="1" t="s">
        <v>116</v>
      </c>
      <c r="C155" s="2" t="s">
        <v>156</v>
      </c>
      <c r="D155" s="2" t="s">
        <v>42</v>
      </c>
      <c r="E155" s="29" t="str">
        <f>TEXT(DATA[[#This Row],[Join_Date]],"mm-yyyy")</f>
        <v>11-2024</v>
      </c>
      <c r="G155" s="31">
        <f>$F$2-DATA[[#This Row],[Last_Login]]</f>
        <v>17</v>
      </c>
      <c r="H155" s="31" t="str" cm="1">
        <f t="array" ref="H155">_xlfn.IFS(DATA[[#This Row],[Difference_from _assume]]&lt;=10,"0-17",DATA[[#This Row],[Difference_from _assume]]&lt;=34,"17-34",DATA[[#This Row],[Difference_from _assume]]&lt;=51,"34-51",DATA[[#This Row],[Difference_from _assume]]&lt;=119,"51-119",DATA[[#This Row],[Difference_from _assume]]&lt;=354,"119-357")</f>
        <v>17-34</v>
      </c>
      <c r="I155" s="31" t="str" cm="1">
        <f t="array" ref="I155">_xlfn.IFS(DATA[[#This Row],[Difference_from _assume]]&lt;=35,"Active",DATA[[#This Row],[Difference_from _assume]]&lt;=110,"Inactive",DATA[[#This Row],[Difference_from _assume]]&lt;=360,"Dormant")</f>
        <v>Active</v>
      </c>
      <c r="J155" s="16">
        <v>15.99</v>
      </c>
      <c r="K155" s="16" t="str" cm="1">
        <f t="array" ref="K155">_xlfn.IFS(DATA[[#This Row],[Monthly_Price]]&lt;=7.99,"Low",J155&lt;=11.99,"Mid",J155&lt;=15.99,"High")</f>
        <v>High</v>
      </c>
      <c r="L155" s="1">
        <v>217</v>
      </c>
      <c r="M155" s="1" t="s">
        <v>26</v>
      </c>
      <c r="N155" s="1">
        <v>2</v>
      </c>
      <c r="O155" s="1">
        <v>2</v>
      </c>
      <c r="P155" s="1" t="b">
        <v>1</v>
      </c>
      <c r="Q155" s="1">
        <v>872</v>
      </c>
      <c r="R155" s="10">
        <v>8</v>
      </c>
      <c r="S155" s="10">
        <f>DATA[[#This Row],[Total_Movies_Watched]]+DATA[[#This Row],[Total_Series_Watched]]</f>
        <v>880</v>
      </c>
      <c r="T155" s="1" t="s">
        <v>43</v>
      </c>
      <c r="U155" s="1" t="s">
        <v>75</v>
      </c>
      <c r="V155" s="1" t="s">
        <v>78</v>
      </c>
      <c r="W155" s="1">
        <v>51</v>
      </c>
      <c r="X155" s="1" t="str" cm="1">
        <f t="array" ref="X155">_xlfn.IFS(DATA[[#This Row],[Recommended_Content_Count]]&lt;=25,"0-25",W155&lt;=50,"25-50",W155&lt;=75,"50-75",W155&lt;=100,"75-100")</f>
        <v>50-75</v>
      </c>
      <c r="Y155" s="1">
        <v>3.6</v>
      </c>
      <c r="Z155" s="1" t="b">
        <v>1</v>
      </c>
      <c r="AA155" s="1" t="str" cm="1">
        <f t="array" ref="AA155">_xlfn.IFS(DATA[[#This Row],[Has_Downloaded_Content]]=FALSE,"No",Z155=TRUE,"Yes")</f>
        <v>Yes</v>
      </c>
      <c r="AB155" s="1" t="s">
        <v>30</v>
      </c>
      <c r="AC155" s="7">
        <v>4928</v>
      </c>
      <c r="AD155" s="7" t="str" cm="1">
        <f t="array" ref="AD155">_xlfn.IFS(DATA[[#This Row],[Loyalty_Points]]&lt;=1000,"0-1000",AC155&lt;=2000,"1000-2000",AC155&lt;=3000,"2000-3000",AC155&lt;=4000,"3000-4000",AC155&lt;=4999,"4000-5000")</f>
        <v>4000-5000</v>
      </c>
      <c r="AE155" s="1" t="s">
        <v>65</v>
      </c>
      <c r="AF155" s="1" t="s">
        <v>32</v>
      </c>
      <c r="AG155" s="1" t="s">
        <v>33</v>
      </c>
    </row>
    <row r="156" spans="1:33" x14ac:dyDescent="0.3">
      <c r="A156" s="13">
        <v>2086</v>
      </c>
      <c r="B156" s="1" t="s">
        <v>280</v>
      </c>
      <c r="C156" s="2">
        <v>45265</v>
      </c>
      <c r="D156" s="2" t="s">
        <v>54</v>
      </c>
      <c r="E156" s="29" t="str">
        <f>TEXT(DATA[[#This Row],[Join_Date]],"mm-yyyy")</f>
        <v>12-2023</v>
      </c>
      <c r="G156" s="31">
        <f>$F$2-DATA[[#This Row],[Last_Login]]</f>
        <v>42</v>
      </c>
      <c r="H156" s="31" t="str" cm="1">
        <f t="array" ref="H156">_xlfn.IFS(DATA[[#This Row],[Difference_from _assume]]&lt;=10,"0-17",DATA[[#This Row],[Difference_from _assume]]&lt;=34,"17-34",DATA[[#This Row],[Difference_from _assume]]&lt;=51,"34-51",DATA[[#This Row],[Difference_from _assume]]&lt;=119,"51-119",DATA[[#This Row],[Difference_from _assume]]&lt;=354,"119-357")</f>
        <v>34-51</v>
      </c>
      <c r="I156" s="31" t="str" cm="1">
        <f t="array" ref="I156">_xlfn.IFS(DATA[[#This Row],[Difference_from _assume]]&lt;=35,"Active",DATA[[#This Row],[Difference_from _assume]]&lt;=110,"Inactive",DATA[[#This Row],[Difference_from _assume]]&lt;=360,"Dormant")</f>
        <v>Inactive</v>
      </c>
      <c r="J156" s="16">
        <v>7.99</v>
      </c>
      <c r="K156" s="16" t="str" cm="1">
        <f t="array" ref="K156">_xlfn.IFS(DATA[[#This Row],[Monthly_Price]]&lt;=7.99,"Low",J156&lt;=11.99,"Mid",J156&lt;=15.99,"High")</f>
        <v>Low</v>
      </c>
      <c r="L156" s="1">
        <v>426</v>
      </c>
      <c r="M156" s="1" t="s">
        <v>36</v>
      </c>
      <c r="N156" s="1">
        <v>4</v>
      </c>
      <c r="O156" s="1">
        <v>1</v>
      </c>
      <c r="P156" s="1" t="b">
        <v>0</v>
      </c>
      <c r="Q156" s="1">
        <v>606</v>
      </c>
      <c r="R156" s="10">
        <v>135</v>
      </c>
      <c r="S156" s="10">
        <f>DATA[[#This Row],[Total_Movies_Watched]]+DATA[[#This Row],[Total_Series_Watched]]</f>
        <v>741</v>
      </c>
      <c r="T156" s="1" t="s">
        <v>27</v>
      </c>
      <c r="U156" s="1" t="s">
        <v>28</v>
      </c>
      <c r="V156" s="1" t="s">
        <v>37</v>
      </c>
      <c r="W156" s="1">
        <v>50</v>
      </c>
      <c r="X156" s="1" t="str" cm="1">
        <f t="array" ref="X156">_xlfn.IFS(DATA[[#This Row],[Recommended_Content_Count]]&lt;=25,"0-25",W156&lt;=50,"25-50",W156&lt;=75,"50-75",W156&lt;=100,"75-100")</f>
        <v>25-50</v>
      </c>
      <c r="Y156" s="1">
        <v>3.8</v>
      </c>
      <c r="Z156" s="1" t="b">
        <v>1</v>
      </c>
      <c r="AA156" s="1" t="str" cm="1">
        <f t="array" ref="AA156">_xlfn.IFS(DATA[[#This Row],[Has_Downloaded_Content]]=FALSE,"No",Z156=TRUE,"Yes")</f>
        <v>Yes</v>
      </c>
      <c r="AB156" s="1" t="s">
        <v>30</v>
      </c>
      <c r="AC156" s="7">
        <v>1982</v>
      </c>
      <c r="AD156" s="7" t="str" cm="1">
        <f t="array" ref="AD156">_xlfn.IFS(DATA[[#This Row],[Loyalty_Points]]&lt;=1000,"0-1000",AC156&lt;=2000,"1000-2000",AC156&lt;=3000,"2000-3000",AC156&lt;=4000,"3000-4000",AC156&lt;=4999,"4000-5000")</f>
        <v>1000-2000</v>
      </c>
      <c r="AE156" s="1" t="s">
        <v>38</v>
      </c>
      <c r="AF156" s="1" t="s">
        <v>79</v>
      </c>
      <c r="AG156" s="1" t="s">
        <v>33</v>
      </c>
    </row>
    <row r="157" spans="1:33" x14ac:dyDescent="0.3">
      <c r="A157" s="13">
        <v>8721</v>
      </c>
      <c r="B157" s="1" t="s">
        <v>281</v>
      </c>
      <c r="C157" s="2" t="s">
        <v>282</v>
      </c>
      <c r="D157" s="2">
        <v>45303</v>
      </c>
      <c r="E157" s="29" t="str">
        <f>TEXT(DATA[[#This Row],[Join_Date]],"mm-yyyy")</f>
        <v>02-2023</v>
      </c>
      <c r="G157" s="31">
        <f>$F$2-DATA[[#This Row],[Last_Login]]</f>
        <v>354</v>
      </c>
      <c r="H157" s="31" t="str" cm="1">
        <f t="array" ref="H157">_xlfn.IFS(DATA[[#This Row],[Difference_from _assume]]&lt;=10,"0-17",DATA[[#This Row],[Difference_from _assume]]&lt;=34,"17-34",DATA[[#This Row],[Difference_from _assume]]&lt;=51,"34-51",DATA[[#This Row],[Difference_from _assume]]&lt;=119,"51-119",DATA[[#This Row],[Difference_from _assume]]&lt;=354,"119-357")</f>
        <v>119-357</v>
      </c>
      <c r="I157" s="31" t="str" cm="1">
        <f t="array" ref="I157">_xlfn.IFS(DATA[[#This Row],[Difference_from _assume]]&lt;=35,"Active",DATA[[#This Row],[Difference_from _assume]]&lt;=110,"Inactive",DATA[[#This Row],[Difference_from _assume]]&lt;=360,"Dormant")</f>
        <v>Dormant</v>
      </c>
      <c r="J157" s="16">
        <v>15.99</v>
      </c>
      <c r="K157" s="16" t="str" cm="1">
        <f t="array" ref="K157">_xlfn.IFS(DATA[[#This Row],[Monthly_Price]]&lt;=7.99,"Low",J157&lt;=11.99,"Mid",J157&lt;=15.99,"High")</f>
        <v>High</v>
      </c>
      <c r="L157" s="1">
        <v>81</v>
      </c>
      <c r="M157" s="1" t="s">
        <v>36</v>
      </c>
      <c r="N157" s="1">
        <v>3</v>
      </c>
      <c r="O157" s="1">
        <v>5</v>
      </c>
      <c r="P157" s="1" t="b">
        <v>0</v>
      </c>
      <c r="Q157" s="1">
        <v>394</v>
      </c>
      <c r="R157" s="10">
        <v>168</v>
      </c>
      <c r="S157" s="10">
        <f>DATA[[#This Row],[Total_Movies_Watched]]+DATA[[#This Row],[Total_Series_Watched]]</f>
        <v>562</v>
      </c>
      <c r="T157" s="1" t="s">
        <v>43</v>
      </c>
      <c r="U157" s="1" t="s">
        <v>75</v>
      </c>
      <c r="V157" s="1" t="s">
        <v>45</v>
      </c>
      <c r="W157" s="1">
        <v>21</v>
      </c>
      <c r="X157" s="1" t="str" cm="1">
        <f t="array" ref="X157">_xlfn.IFS(DATA[[#This Row],[Recommended_Content_Count]]&lt;=25,"0-25",W157&lt;=50,"25-50",W157&lt;=75,"50-75",W157&lt;=100,"75-100")</f>
        <v>0-25</v>
      </c>
      <c r="Y157" s="1">
        <v>4.7</v>
      </c>
      <c r="Z157" s="1" t="b">
        <v>1</v>
      </c>
      <c r="AA157" s="1" t="str" cm="1">
        <f t="array" ref="AA157">_xlfn.IFS(DATA[[#This Row],[Has_Downloaded_Content]]=FALSE,"No",Z157=TRUE,"Yes")</f>
        <v>Yes</v>
      </c>
      <c r="AB157" s="1" t="s">
        <v>30</v>
      </c>
      <c r="AC157" s="7">
        <v>510</v>
      </c>
      <c r="AD157" s="7" t="str" cm="1">
        <f t="array" ref="AD157">_xlfn.IFS(DATA[[#This Row],[Loyalty_Points]]&lt;=1000,"0-1000",AC157&lt;=2000,"1000-2000",AC157&lt;=3000,"2000-3000",AC157&lt;=4000,"3000-4000",AC157&lt;=4999,"4000-5000")</f>
        <v>0-1000</v>
      </c>
      <c r="AE157" s="1" t="s">
        <v>58</v>
      </c>
      <c r="AF157" s="1" t="s">
        <v>59</v>
      </c>
      <c r="AG157" s="1" t="s">
        <v>33</v>
      </c>
    </row>
    <row r="158" spans="1:33" x14ac:dyDescent="0.3">
      <c r="A158" s="13">
        <v>1075</v>
      </c>
      <c r="B158" s="1" t="s">
        <v>283</v>
      </c>
      <c r="C158" s="2">
        <v>45051</v>
      </c>
      <c r="D158" s="2" t="s">
        <v>105</v>
      </c>
      <c r="E158" s="29" t="str">
        <f>TEXT(DATA[[#This Row],[Join_Date]],"mm-yyyy")</f>
        <v>05-2023</v>
      </c>
      <c r="G158" s="31">
        <f>$F$2-DATA[[#This Row],[Last_Login]]</f>
        <v>33</v>
      </c>
      <c r="H158" s="31" t="str" cm="1">
        <f t="array" ref="H158">_xlfn.IFS(DATA[[#This Row],[Difference_from _assume]]&lt;=10,"0-17",DATA[[#This Row],[Difference_from _assume]]&lt;=34,"17-34",DATA[[#This Row],[Difference_from _assume]]&lt;=51,"34-51",DATA[[#This Row],[Difference_from _assume]]&lt;=119,"51-119",DATA[[#This Row],[Difference_from _assume]]&lt;=354,"119-357")</f>
        <v>17-34</v>
      </c>
      <c r="I158" s="31" t="str" cm="1">
        <f t="array" ref="I158">_xlfn.IFS(DATA[[#This Row],[Difference_from _assume]]&lt;=35,"Active",DATA[[#This Row],[Difference_from _assume]]&lt;=110,"Inactive",DATA[[#This Row],[Difference_from _assume]]&lt;=360,"Dormant")</f>
        <v>Active</v>
      </c>
      <c r="J158" s="16">
        <v>7.99</v>
      </c>
      <c r="K158" s="16" t="str" cm="1">
        <f t="array" ref="K158">_xlfn.IFS(DATA[[#This Row],[Monthly_Price]]&lt;=7.99,"Low",J158&lt;=11.99,"Mid",J158&lt;=15.99,"High")</f>
        <v>Low</v>
      </c>
      <c r="L158" s="1">
        <v>296</v>
      </c>
      <c r="M158" s="1" t="s">
        <v>100</v>
      </c>
      <c r="N158" s="1">
        <v>3</v>
      </c>
      <c r="O158" s="1">
        <v>2</v>
      </c>
      <c r="P158" s="1" t="b">
        <v>1</v>
      </c>
      <c r="Q158" s="1">
        <v>411</v>
      </c>
      <c r="R158" s="10">
        <v>96</v>
      </c>
      <c r="S158" s="10">
        <f>DATA[[#This Row],[Total_Movies_Watched]]+DATA[[#This Row],[Total_Series_Watched]]</f>
        <v>507</v>
      </c>
      <c r="T158" s="1" t="s">
        <v>27</v>
      </c>
      <c r="U158" s="1" t="s">
        <v>75</v>
      </c>
      <c r="V158" s="1" t="s">
        <v>64</v>
      </c>
      <c r="W158" s="1">
        <v>1</v>
      </c>
      <c r="X158" s="1" t="str" cm="1">
        <f t="array" ref="X158">_xlfn.IFS(DATA[[#This Row],[Recommended_Content_Count]]&lt;=25,"0-25",W158&lt;=50,"25-50",W158&lt;=75,"50-75",W158&lt;=100,"75-100")</f>
        <v>0-25</v>
      </c>
      <c r="Y158" s="1">
        <v>3.1</v>
      </c>
      <c r="Z158" s="1" t="b">
        <v>0</v>
      </c>
      <c r="AA158" s="1" t="str" cm="1">
        <f t="array" ref="AA158">_xlfn.IFS(DATA[[#This Row],[Has_Downloaded_Content]]=FALSE,"No",Z158=TRUE,"Yes")</f>
        <v>No</v>
      </c>
      <c r="AB158" s="1" t="s">
        <v>30</v>
      </c>
      <c r="AC158" s="7">
        <v>2508</v>
      </c>
      <c r="AD158" s="7" t="str" cm="1">
        <f t="array" ref="AD158">_xlfn.IFS(DATA[[#This Row],[Loyalty_Points]]&lt;=1000,"0-1000",AC158&lt;=2000,"1000-2000",AC158&lt;=3000,"2000-3000",AC158&lt;=4000,"3000-4000",AC158&lt;=4999,"4000-5000")</f>
        <v>2000-3000</v>
      </c>
      <c r="AE158" s="1" t="s">
        <v>76</v>
      </c>
      <c r="AF158" s="1" t="s">
        <v>59</v>
      </c>
      <c r="AG158" s="1" t="s">
        <v>40</v>
      </c>
    </row>
    <row r="159" spans="1:33" x14ac:dyDescent="0.3">
      <c r="A159" s="13">
        <v>2690</v>
      </c>
      <c r="B159" s="1" t="s">
        <v>177</v>
      </c>
      <c r="C159" s="2">
        <v>45055</v>
      </c>
      <c r="D159" s="2" t="s">
        <v>168</v>
      </c>
      <c r="E159" s="29" t="str">
        <f>TEXT(DATA[[#This Row],[Join_Date]],"mm-yyyy")</f>
        <v>05-2023</v>
      </c>
      <c r="G159" s="31">
        <f>$F$2-DATA[[#This Row],[Last_Login]]</f>
        <v>32</v>
      </c>
      <c r="H159" s="31" t="str" cm="1">
        <f t="array" ref="H159">_xlfn.IFS(DATA[[#This Row],[Difference_from _assume]]&lt;=10,"0-17",DATA[[#This Row],[Difference_from _assume]]&lt;=34,"17-34",DATA[[#This Row],[Difference_from _assume]]&lt;=51,"34-51",DATA[[#This Row],[Difference_from _assume]]&lt;=119,"51-119",DATA[[#This Row],[Difference_from _assume]]&lt;=354,"119-357")</f>
        <v>17-34</v>
      </c>
      <c r="I159" s="31" t="str" cm="1">
        <f t="array" ref="I159">_xlfn.IFS(DATA[[#This Row],[Difference_from _assume]]&lt;=35,"Active",DATA[[#This Row],[Difference_from _assume]]&lt;=110,"Inactive",DATA[[#This Row],[Difference_from _assume]]&lt;=360,"Dormant")</f>
        <v>Active</v>
      </c>
      <c r="J159" s="16">
        <v>15.99</v>
      </c>
      <c r="K159" s="16" t="str" cm="1">
        <f t="array" ref="K159">_xlfn.IFS(DATA[[#This Row],[Monthly_Price]]&lt;=7.99,"Low",J159&lt;=11.99,"Mid",J159&lt;=15.99,"High")</f>
        <v>High</v>
      </c>
      <c r="L159" s="1">
        <v>466</v>
      </c>
      <c r="M159" s="1" t="s">
        <v>48</v>
      </c>
      <c r="N159" s="1">
        <v>3</v>
      </c>
      <c r="O159" s="1">
        <v>2</v>
      </c>
      <c r="P159" s="1" t="b">
        <v>0</v>
      </c>
      <c r="Q159" s="1">
        <v>977</v>
      </c>
      <c r="R159" s="10">
        <v>94</v>
      </c>
      <c r="S159" s="10">
        <f>DATA[[#This Row],[Total_Movies_Watched]]+DATA[[#This Row],[Total_Series_Watched]]</f>
        <v>1071</v>
      </c>
      <c r="T159" s="1" t="s">
        <v>92</v>
      </c>
      <c r="U159" s="1" t="s">
        <v>75</v>
      </c>
      <c r="V159" s="1" t="s">
        <v>45</v>
      </c>
      <c r="W159" s="1">
        <v>67</v>
      </c>
      <c r="X159" s="1" t="str" cm="1">
        <f t="array" ref="X159">_xlfn.IFS(DATA[[#This Row],[Recommended_Content_Count]]&lt;=25,"0-25",W159&lt;=50,"25-50",W159&lt;=75,"50-75",W159&lt;=100,"75-100")</f>
        <v>50-75</v>
      </c>
      <c r="Y159" s="1">
        <v>3.6</v>
      </c>
      <c r="Z159" s="1" t="b">
        <v>1</v>
      </c>
      <c r="AA159" s="1" t="str" cm="1">
        <f t="array" ref="AA159">_xlfn.IFS(DATA[[#This Row],[Has_Downloaded_Content]]=FALSE,"No",Z159=TRUE,"Yes")</f>
        <v>Yes</v>
      </c>
      <c r="AB159" s="1" t="s">
        <v>30</v>
      </c>
      <c r="AC159" s="7">
        <v>4004</v>
      </c>
      <c r="AD159" s="7" t="str" cm="1">
        <f t="array" ref="AD159">_xlfn.IFS(DATA[[#This Row],[Loyalty_Points]]&lt;=1000,"0-1000",AC159&lt;=2000,"1000-2000",AC159&lt;=3000,"2000-3000",AC159&lt;=4000,"3000-4000",AC159&lt;=4999,"4000-5000")</f>
        <v>4000-5000</v>
      </c>
      <c r="AE159" s="1" t="s">
        <v>31</v>
      </c>
      <c r="AF159" s="1" t="s">
        <v>32</v>
      </c>
      <c r="AG159" s="1" t="s">
        <v>93</v>
      </c>
    </row>
    <row r="160" spans="1:33" x14ac:dyDescent="0.3">
      <c r="A160" s="13">
        <v>7654</v>
      </c>
      <c r="B160" s="1" t="s">
        <v>120</v>
      </c>
      <c r="C160" s="2" t="s">
        <v>167</v>
      </c>
      <c r="D160" s="2" t="s">
        <v>99</v>
      </c>
      <c r="E160" s="29" t="str">
        <f>TEXT(DATA[[#This Row],[Join_Date]],"mm-yyyy")</f>
        <v>12-2023</v>
      </c>
      <c r="G160" s="31">
        <f>$F$2-DATA[[#This Row],[Last_Login]]</f>
        <v>34</v>
      </c>
      <c r="H160" s="31" t="str" cm="1">
        <f t="array" ref="H160">_xlfn.IFS(DATA[[#This Row],[Difference_from _assume]]&lt;=10,"0-17",DATA[[#This Row],[Difference_from _assume]]&lt;=34,"17-34",DATA[[#This Row],[Difference_from _assume]]&lt;=51,"34-51",DATA[[#This Row],[Difference_from _assume]]&lt;=119,"51-119",DATA[[#This Row],[Difference_from _assume]]&lt;=354,"119-357")</f>
        <v>17-34</v>
      </c>
      <c r="I160" s="31" t="str" cm="1">
        <f t="array" ref="I160">_xlfn.IFS(DATA[[#This Row],[Difference_from _assume]]&lt;=35,"Active",DATA[[#This Row],[Difference_from _assume]]&lt;=110,"Inactive",DATA[[#This Row],[Difference_from _assume]]&lt;=360,"Dormant")</f>
        <v>Active</v>
      </c>
      <c r="J160" s="16">
        <v>11.99</v>
      </c>
      <c r="K160" s="16" t="str" cm="1">
        <f t="array" ref="K160">_xlfn.IFS(DATA[[#This Row],[Monthly_Price]]&lt;=7.99,"Low",J160&lt;=11.99,"Mid",J160&lt;=15.99,"High")</f>
        <v>Mid</v>
      </c>
      <c r="L160" s="1">
        <v>424</v>
      </c>
      <c r="M160" s="1" t="s">
        <v>63</v>
      </c>
      <c r="N160" s="1">
        <v>5</v>
      </c>
      <c r="O160" s="1">
        <v>2</v>
      </c>
      <c r="P160" s="1" t="b">
        <v>0</v>
      </c>
      <c r="Q160" s="1">
        <v>406</v>
      </c>
      <c r="R160" s="10">
        <v>150</v>
      </c>
      <c r="S160" s="10">
        <f>DATA[[#This Row],[Total_Movies_Watched]]+DATA[[#This Row],[Total_Series_Watched]]</f>
        <v>556</v>
      </c>
      <c r="T160" s="1" t="s">
        <v>43</v>
      </c>
      <c r="U160" s="1" t="s">
        <v>44</v>
      </c>
      <c r="V160" s="1" t="s">
        <v>57</v>
      </c>
      <c r="W160" s="1">
        <v>50</v>
      </c>
      <c r="X160" s="1" t="str" cm="1">
        <f t="array" ref="X160">_xlfn.IFS(DATA[[#This Row],[Recommended_Content_Count]]&lt;=25,"0-25",W160&lt;=50,"25-50",W160&lt;=75,"50-75",W160&lt;=100,"75-100")</f>
        <v>25-50</v>
      </c>
      <c r="Y160" s="1">
        <v>3.5</v>
      </c>
      <c r="Z160" s="1" t="b">
        <v>0</v>
      </c>
      <c r="AA160" s="1" t="str" cm="1">
        <f t="array" ref="AA160">_xlfn.IFS(DATA[[#This Row],[Has_Downloaded_Content]]=FALSE,"No",Z160=TRUE,"Yes")</f>
        <v>No</v>
      </c>
      <c r="AB160" s="1" t="s">
        <v>30</v>
      </c>
      <c r="AC160" s="7">
        <v>494</v>
      </c>
      <c r="AD160" s="7" t="str" cm="1">
        <f t="array" ref="AD160">_xlfn.IFS(DATA[[#This Row],[Loyalty_Points]]&lt;=1000,"0-1000",AC160&lt;=2000,"1000-2000",AC160&lt;=3000,"2000-3000",AC160&lt;=4000,"3000-4000",AC160&lt;=4999,"4000-5000")</f>
        <v>0-1000</v>
      </c>
      <c r="AE160" s="1" t="s">
        <v>58</v>
      </c>
      <c r="AF160" s="1" t="s">
        <v>39</v>
      </c>
      <c r="AG160" s="1" t="s">
        <v>33</v>
      </c>
    </row>
    <row r="161" spans="1:33" x14ac:dyDescent="0.3">
      <c r="A161" s="13">
        <v>7577</v>
      </c>
      <c r="B161" s="1" t="s">
        <v>284</v>
      </c>
      <c r="C161" s="2" t="s">
        <v>285</v>
      </c>
      <c r="D161" s="2">
        <v>45363</v>
      </c>
      <c r="E161" s="29" t="str">
        <f>TEXT(DATA[[#This Row],[Join_Date]],"mm-yyyy")</f>
        <v>10-2024</v>
      </c>
      <c r="G161" s="31">
        <f>$F$2-DATA[[#This Row],[Last_Login]]</f>
        <v>294</v>
      </c>
      <c r="H161" s="31" t="str" cm="1">
        <f t="array" ref="H161">_xlfn.IFS(DATA[[#This Row],[Difference_from _assume]]&lt;=10,"0-17",DATA[[#This Row],[Difference_from _assume]]&lt;=34,"17-34",DATA[[#This Row],[Difference_from _assume]]&lt;=51,"34-51",DATA[[#This Row],[Difference_from _assume]]&lt;=119,"51-119",DATA[[#This Row],[Difference_from _assume]]&lt;=354,"119-357")</f>
        <v>119-357</v>
      </c>
      <c r="I161" s="31" t="str" cm="1">
        <f t="array" ref="I161">_xlfn.IFS(DATA[[#This Row],[Difference_from _assume]]&lt;=35,"Active",DATA[[#This Row],[Difference_from _assume]]&lt;=110,"Inactive",DATA[[#This Row],[Difference_from _assume]]&lt;=360,"Dormant")</f>
        <v>Dormant</v>
      </c>
      <c r="J161" s="16">
        <v>15.99</v>
      </c>
      <c r="K161" s="16" t="str" cm="1">
        <f t="array" ref="K161">_xlfn.IFS(DATA[[#This Row],[Monthly_Price]]&lt;=7.99,"Low",J161&lt;=11.99,"Mid",J161&lt;=15.99,"High")</f>
        <v>High</v>
      </c>
      <c r="L161" s="1">
        <v>233</v>
      </c>
      <c r="M161" s="1" t="s">
        <v>48</v>
      </c>
      <c r="N161" s="1">
        <v>2</v>
      </c>
      <c r="O161" s="1">
        <v>5</v>
      </c>
      <c r="P161" s="1" t="b">
        <v>1</v>
      </c>
      <c r="Q161" s="1">
        <v>781</v>
      </c>
      <c r="R161" s="10">
        <v>23</v>
      </c>
      <c r="S161" s="10">
        <f>DATA[[#This Row],[Total_Movies_Watched]]+DATA[[#This Row],[Total_Series_Watched]]</f>
        <v>804</v>
      </c>
      <c r="T161" s="1" t="s">
        <v>92</v>
      </c>
      <c r="U161" s="1" t="s">
        <v>56</v>
      </c>
      <c r="V161" s="1" t="s">
        <v>29</v>
      </c>
      <c r="W161" s="1">
        <v>89</v>
      </c>
      <c r="X161" s="1" t="str" cm="1">
        <f t="array" ref="X161">_xlfn.IFS(DATA[[#This Row],[Recommended_Content_Count]]&lt;=25,"0-25",W161&lt;=50,"25-50",W161&lt;=75,"50-75",W161&lt;=100,"75-100")</f>
        <v>75-100</v>
      </c>
      <c r="Y161" s="1">
        <v>3.3</v>
      </c>
      <c r="Z161" s="1" t="b">
        <v>0</v>
      </c>
      <c r="AA161" s="1" t="str" cm="1">
        <f t="array" ref="AA161">_xlfn.IFS(DATA[[#This Row],[Has_Downloaded_Content]]=FALSE,"No",Z161=TRUE,"Yes")</f>
        <v>No</v>
      </c>
      <c r="AB161" s="1" t="s">
        <v>30</v>
      </c>
      <c r="AC161" s="7">
        <v>460</v>
      </c>
      <c r="AD161" s="7" t="str" cm="1">
        <f t="array" ref="AD161">_xlfn.IFS(DATA[[#This Row],[Loyalty_Points]]&lt;=1000,"0-1000",AC161&lt;=2000,"1000-2000",AC161&lt;=3000,"2000-3000",AC161&lt;=4000,"3000-4000",AC161&lt;=4999,"4000-5000")</f>
        <v>0-1000</v>
      </c>
      <c r="AE161" s="1" t="s">
        <v>76</v>
      </c>
      <c r="AF161" s="1" t="s">
        <v>69</v>
      </c>
      <c r="AG161" s="1" t="s">
        <v>60</v>
      </c>
    </row>
    <row r="162" spans="1:33" x14ac:dyDescent="0.3">
      <c r="A162" s="13">
        <v>9814</v>
      </c>
      <c r="B162" s="1" t="s">
        <v>286</v>
      </c>
      <c r="C162" s="2">
        <v>45604</v>
      </c>
      <c r="D162" s="2" t="s">
        <v>99</v>
      </c>
      <c r="E162" s="29" t="str">
        <f>TEXT(DATA[[#This Row],[Join_Date]],"mm-yyyy")</f>
        <v>11-2024</v>
      </c>
      <c r="G162" s="31">
        <f>$F$2-DATA[[#This Row],[Last_Login]]</f>
        <v>34</v>
      </c>
      <c r="H162" s="31" t="str" cm="1">
        <f t="array" ref="H162">_xlfn.IFS(DATA[[#This Row],[Difference_from _assume]]&lt;=10,"0-17",DATA[[#This Row],[Difference_from _assume]]&lt;=34,"17-34",DATA[[#This Row],[Difference_from _assume]]&lt;=51,"34-51",DATA[[#This Row],[Difference_from _assume]]&lt;=119,"51-119",DATA[[#This Row],[Difference_from _assume]]&lt;=354,"119-357")</f>
        <v>17-34</v>
      </c>
      <c r="I162" s="31" t="str" cm="1">
        <f t="array" ref="I162">_xlfn.IFS(DATA[[#This Row],[Difference_from _assume]]&lt;=35,"Active",DATA[[#This Row],[Difference_from _assume]]&lt;=110,"Inactive",DATA[[#This Row],[Difference_from _assume]]&lt;=360,"Dormant")</f>
        <v>Active</v>
      </c>
      <c r="J162" s="16">
        <v>11.99</v>
      </c>
      <c r="K162" s="16" t="str" cm="1">
        <f t="array" ref="K162">_xlfn.IFS(DATA[[#This Row],[Monthly_Price]]&lt;=7.99,"Low",J162&lt;=11.99,"Mid",J162&lt;=15.99,"High")</f>
        <v>Mid</v>
      </c>
      <c r="L162" s="1">
        <v>413</v>
      </c>
      <c r="M162" s="1" t="s">
        <v>73</v>
      </c>
      <c r="N162" s="1">
        <v>1</v>
      </c>
      <c r="O162" s="1">
        <v>6</v>
      </c>
      <c r="P162" s="1" t="b">
        <v>1</v>
      </c>
      <c r="Q162" s="1">
        <v>330</v>
      </c>
      <c r="R162" s="10">
        <v>63</v>
      </c>
      <c r="S162" s="10">
        <f>DATA[[#This Row],[Total_Movies_Watched]]+DATA[[#This Row],[Total_Series_Watched]]</f>
        <v>393</v>
      </c>
      <c r="T162" s="1" t="s">
        <v>27</v>
      </c>
      <c r="U162" s="1" t="s">
        <v>28</v>
      </c>
      <c r="V162" s="1" t="s">
        <v>78</v>
      </c>
      <c r="W162" s="1">
        <v>50</v>
      </c>
      <c r="X162" s="1" t="str" cm="1">
        <f t="array" ref="X162">_xlfn.IFS(DATA[[#This Row],[Recommended_Content_Count]]&lt;=25,"0-25",W162&lt;=50,"25-50",W162&lt;=75,"50-75",W162&lt;=100,"75-100")</f>
        <v>25-50</v>
      </c>
      <c r="Y162" s="1">
        <v>4.0999999999999996</v>
      </c>
      <c r="Z162" s="1" t="b">
        <v>1</v>
      </c>
      <c r="AA162" s="1" t="str" cm="1">
        <f t="array" ref="AA162">_xlfn.IFS(DATA[[#This Row],[Has_Downloaded_Content]]=FALSE,"No",Z162=TRUE,"Yes")</f>
        <v>Yes</v>
      </c>
      <c r="AB162" s="1" t="s">
        <v>30</v>
      </c>
      <c r="AC162" s="7">
        <v>1416</v>
      </c>
      <c r="AD162" s="7" t="str" cm="1">
        <f t="array" ref="AD162">_xlfn.IFS(DATA[[#This Row],[Loyalty_Points]]&lt;=1000,"0-1000",AC162&lt;=2000,"1000-2000",AC162&lt;=3000,"2000-3000",AC162&lt;=4000,"3000-4000",AC162&lt;=4999,"4000-5000")</f>
        <v>1000-2000</v>
      </c>
      <c r="AE162" s="1" t="s">
        <v>58</v>
      </c>
      <c r="AF162" s="1" t="s">
        <v>69</v>
      </c>
      <c r="AG162" s="1" t="s">
        <v>33</v>
      </c>
    </row>
    <row r="163" spans="1:33" x14ac:dyDescent="0.3">
      <c r="A163" s="13">
        <v>5423</v>
      </c>
      <c r="B163" s="1" t="s">
        <v>50</v>
      </c>
      <c r="C163" s="2" t="s">
        <v>287</v>
      </c>
      <c r="D163" s="2" t="s">
        <v>54</v>
      </c>
      <c r="E163" s="29" t="str">
        <f>TEXT(DATA[[#This Row],[Join_Date]],"mm-yyyy")</f>
        <v>09-2024</v>
      </c>
      <c r="G163" s="31">
        <f>$F$2-DATA[[#This Row],[Last_Login]]</f>
        <v>42</v>
      </c>
      <c r="H163" s="31" t="str" cm="1">
        <f t="array" ref="H163">_xlfn.IFS(DATA[[#This Row],[Difference_from _assume]]&lt;=10,"0-17",DATA[[#This Row],[Difference_from _assume]]&lt;=34,"17-34",DATA[[#This Row],[Difference_from _assume]]&lt;=51,"34-51",DATA[[#This Row],[Difference_from _assume]]&lt;=119,"51-119",DATA[[#This Row],[Difference_from _assume]]&lt;=354,"119-357")</f>
        <v>34-51</v>
      </c>
      <c r="I163" s="31" t="str" cm="1">
        <f t="array" ref="I163">_xlfn.IFS(DATA[[#This Row],[Difference_from _assume]]&lt;=35,"Active",DATA[[#This Row],[Difference_from _assume]]&lt;=110,"Inactive",DATA[[#This Row],[Difference_from _assume]]&lt;=360,"Dormant")</f>
        <v>Inactive</v>
      </c>
      <c r="J163" s="16">
        <v>7.99</v>
      </c>
      <c r="K163" s="16" t="str" cm="1">
        <f t="array" ref="K163">_xlfn.IFS(DATA[[#This Row],[Monthly_Price]]&lt;=7.99,"Low",J163&lt;=11.99,"Mid",J163&lt;=15.99,"High")</f>
        <v>Low</v>
      </c>
      <c r="L163" s="1">
        <v>278</v>
      </c>
      <c r="M163" s="1" t="s">
        <v>26</v>
      </c>
      <c r="N163" s="1">
        <v>1</v>
      </c>
      <c r="O163" s="1">
        <v>5</v>
      </c>
      <c r="P163" s="1" t="b">
        <v>1</v>
      </c>
      <c r="Q163" s="1">
        <v>163</v>
      </c>
      <c r="R163" s="10">
        <v>88</v>
      </c>
      <c r="S163" s="10">
        <f>DATA[[#This Row],[Total_Movies_Watched]]+DATA[[#This Row],[Total_Series_Watched]]</f>
        <v>251</v>
      </c>
      <c r="T163" s="1" t="s">
        <v>68</v>
      </c>
      <c r="U163" s="1" t="s">
        <v>28</v>
      </c>
      <c r="V163" s="1" t="s">
        <v>45</v>
      </c>
      <c r="W163" s="1">
        <v>62</v>
      </c>
      <c r="X163" s="1" t="str" cm="1">
        <f t="array" ref="X163">_xlfn.IFS(DATA[[#This Row],[Recommended_Content_Count]]&lt;=25,"0-25",W163&lt;=50,"25-50",W163&lt;=75,"50-75",W163&lt;=100,"75-100")</f>
        <v>50-75</v>
      </c>
      <c r="Y163" s="1">
        <v>3.2</v>
      </c>
      <c r="Z163" s="1" t="b">
        <v>0</v>
      </c>
      <c r="AA163" s="1" t="str" cm="1">
        <f t="array" ref="AA163">_xlfn.IFS(DATA[[#This Row],[Has_Downloaded_Content]]=FALSE,"No",Z163=TRUE,"Yes")</f>
        <v>No</v>
      </c>
      <c r="AB163" s="1" t="s">
        <v>30</v>
      </c>
      <c r="AC163" s="7">
        <v>4798</v>
      </c>
      <c r="AD163" s="7" t="str" cm="1">
        <f t="array" ref="AD163">_xlfn.IFS(DATA[[#This Row],[Loyalty_Points]]&lt;=1000,"0-1000",AC163&lt;=2000,"1000-2000",AC163&lt;=3000,"2000-3000",AC163&lt;=4000,"3000-4000",AC163&lt;=4999,"4000-5000")</f>
        <v>4000-5000</v>
      </c>
      <c r="AE163" s="1" t="s">
        <v>31</v>
      </c>
      <c r="AF163" s="1" t="s">
        <v>69</v>
      </c>
      <c r="AG163" s="1" t="s">
        <v>93</v>
      </c>
    </row>
    <row r="164" spans="1:33" x14ac:dyDescent="0.3">
      <c r="A164" s="13">
        <v>2660</v>
      </c>
      <c r="B164" s="1" t="s">
        <v>288</v>
      </c>
      <c r="C164" s="2" t="s">
        <v>289</v>
      </c>
      <c r="D164" s="2">
        <v>45394</v>
      </c>
      <c r="E164" s="29" t="str">
        <f>TEXT(DATA[[#This Row],[Join_Date]],"mm-yyyy")</f>
        <v>12-2022</v>
      </c>
      <c r="G164" s="31">
        <f>$F$2-DATA[[#This Row],[Last_Login]]</f>
        <v>263</v>
      </c>
      <c r="H164" s="31" t="str" cm="1">
        <f t="array" ref="H164">_xlfn.IFS(DATA[[#This Row],[Difference_from _assume]]&lt;=10,"0-17",DATA[[#This Row],[Difference_from _assume]]&lt;=34,"17-34",DATA[[#This Row],[Difference_from _assume]]&lt;=51,"34-51",DATA[[#This Row],[Difference_from _assume]]&lt;=119,"51-119",DATA[[#This Row],[Difference_from _assume]]&lt;=354,"119-357")</f>
        <v>119-357</v>
      </c>
      <c r="I164" s="31" t="str" cm="1">
        <f t="array" ref="I164">_xlfn.IFS(DATA[[#This Row],[Difference_from _assume]]&lt;=35,"Active",DATA[[#This Row],[Difference_from _assume]]&lt;=110,"Inactive",DATA[[#This Row],[Difference_from _assume]]&lt;=360,"Dormant")</f>
        <v>Dormant</v>
      </c>
      <c r="J164" s="16">
        <v>11.99</v>
      </c>
      <c r="K164" s="16" t="str" cm="1">
        <f t="array" ref="K164">_xlfn.IFS(DATA[[#This Row],[Monthly_Price]]&lt;=7.99,"Low",J164&lt;=11.99,"Mid",J164&lt;=15.99,"High")</f>
        <v>Mid</v>
      </c>
      <c r="L164" s="1">
        <v>351</v>
      </c>
      <c r="M164" s="1" t="s">
        <v>63</v>
      </c>
      <c r="N164" s="1">
        <v>1</v>
      </c>
      <c r="O164" s="1">
        <v>1</v>
      </c>
      <c r="P164" s="1" t="b">
        <v>1</v>
      </c>
      <c r="Q164" s="1">
        <v>80</v>
      </c>
      <c r="R164" s="10">
        <v>70</v>
      </c>
      <c r="S164" s="10">
        <f>DATA[[#This Row],[Total_Movies_Watched]]+DATA[[#This Row],[Total_Series_Watched]]</f>
        <v>150</v>
      </c>
      <c r="T164" s="1" t="s">
        <v>27</v>
      </c>
      <c r="U164" s="1" t="s">
        <v>56</v>
      </c>
      <c r="V164" s="1" t="s">
        <v>37</v>
      </c>
      <c r="W164" s="1">
        <v>54</v>
      </c>
      <c r="X164" s="1" t="str" cm="1">
        <f t="array" ref="X164">_xlfn.IFS(DATA[[#This Row],[Recommended_Content_Count]]&lt;=25,"0-25",W164&lt;=50,"25-50",W164&lt;=75,"50-75",W164&lt;=100,"75-100")</f>
        <v>50-75</v>
      </c>
      <c r="Y164" s="1">
        <v>4.5</v>
      </c>
      <c r="Z164" s="1" t="b">
        <v>1</v>
      </c>
      <c r="AA164" s="1" t="str" cm="1">
        <f t="array" ref="AA164">_xlfn.IFS(DATA[[#This Row],[Has_Downloaded_Content]]=FALSE,"No",Z164=TRUE,"Yes")</f>
        <v>Yes</v>
      </c>
      <c r="AB164" s="1" t="s">
        <v>30</v>
      </c>
      <c r="AC164" s="7">
        <v>732</v>
      </c>
      <c r="AD164" s="7" t="str" cm="1">
        <f t="array" ref="AD164">_xlfn.IFS(DATA[[#This Row],[Loyalty_Points]]&lt;=1000,"0-1000",AC164&lt;=2000,"1000-2000",AC164&lt;=3000,"2000-3000",AC164&lt;=4000,"3000-4000",AC164&lt;=4999,"4000-5000")</f>
        <v>0-1000</v>
      </c>
      <c r="AE164" s="1" t="s">
        <v>76</v>
      </c>
      <c r="AF164" s="1" t="s">
        <v>32</v>
      </c>
      <c r="AG164" s="1" t="s">
        <v>40</v>
      </c>
    </row>
    <row r="165" spans="1:33" x14ac:dyDescent="0.3">
      <c r="A165" s="13">
        <v>4206</v>
      </c>
      <c r="B165" s="1" t="s">
        <v>190</v>
      </c>
      <c r="C165" s="2">
        <v>45386</v>
      </c>
      <c r="D165" s="2">
        <v>45455</v>
      </c>
      <c r="E165" s="29" t="str">
        <f>TEXT(DATA[[#This Row],[Join_Date]],"mm-yyyy")</f>
        <v>04-2024</v>
      </c>
      <c r="G165" s="31">
        <f>$F$2-DATA[[#This Row],[Last_Login]]</f>
        <v>202</v>
      </c>
      <c r="H165" s="31" t="str" cm="1">
        <f t="array" ref="H165">_xlfn.IFS(DATA[[#This Row],[Difference_from _assume]]&lt;=10,"0-17",DATA[[#This Row],[Difference_from _assume]]&lt;=34,"17-34",DATA[[#This Row],[Difference_from _assume]]&lt;=51,"34-51",DATA[[#This Row],[Difference_from _assume]]&lt;=119,"51-119",DATA[[#This Row],[Difference_from _assume]]&lt;=354,"119-357")</f>
        <v>119-357</v>
      </c>
      <c r="I165" s="31" t="str" cm="1">
        <f t="array" ref="I165">_xlfn.IFS(DATA[[#This Row],[Difference_from _assume]]&lt;=35,"Active",DATA[[#This Row],[Difference_from _assume]]&lt;=110,"Inactive",DATA[[#This Row],[Difference_from _assume]]&lt;=360,"Dormant")</f>
        <v>Dormant</v>
      </c>
      <c r="J165" s="16">
        <v>11.99</v>
      </c>
      <c r="K165" s="16" t="str" cm="1">
        <f t="array" ref="K165">_xlfn.IFS(DATA[[#This Row],[Monthly_Price]]&lt;=7.99,"Low",J165&lt;=11.99,"Mid",J165&lt;=15.99,"High")</f>
        <v>Mid</v>
      </c>
      <c r="L165" s="1">
        <v>354</v>
      </c>
      <c r="M165" s="1" t="s">
        <v>100</v>
      </c>
      <c r="N165" s="1">
        <v>1</v>
      </c>
      <c r="O165" s="1">
        <v>3</v>
      </c>
      <c r="P165" s="1" t="b">
        <v>0</v>
      </c>
      <c r="Q165" s="1">
        <v>885</v>
      </c>
      <c r="R165" s="10">
        <v>65</v>
      </c>
      <c r="S165" s="10">
        <f>DATA[[#This Row],[Total_Movies_Watched]]+DATA[[#This Row],[Total_Series_Watched]]</f>
        <v>950</v>
      </c>
      <c r="T165" s="1" t="s">
        <v>49</v>
      </c>
      <c r="U165" s="1" t="s">
        <v>56</v>
      </c>
      <c r="V165" s="1" t="s">
        <v>64</v>
      </c>
      <c r="W165" s="1">
        <v>70</v>
      </c>
      <c r="X165" s="1" t="str" cm="1">
        <f t="array" ref="X165">_xlfn.IFS(DATA[[#This Row],[Recommended_Content_Count]]&lt;=25,"0-25",W165&lt;=50,"25-50",W165&lt;=75,"50-75",W165&lt;=100,"75-100")</f>
        <v>50-75</v>
      </c>
      <c r="Y165" s="1">
        <v>4.7</v>
      </c>
      <c r="Z165" s="1" t="b">
        <v>0</v>
      </c>
      <c r="AA165" s="1" t="str" cm="1">
        <f t="array" ref="AA165">_xlfn.IFS(DATA[[#This Row],[Has_Downloaded_Content]]=FALSE,"No",Z165=TRUE,"Yes")</f>
        <v>No</v>
      </c>
      <c r="AB165" s="1" t="s">
        <v>30</v>
      </c>
      <c r="AC165" s="7">
        <v>4008</v>
      </c>
      <c r="AD165" s="7" t="str" cm="1">
        <f t="array" ref="AD165">_xlfn.IFS(DATA[[#This Row],[Loyalty_Points]]&lt;=1000,"0-1000",AC165&lt;=2000,"1000-2000",AC165&lt;=3000,"2000-3000",AC165&lt;=4000,"3000-4000",AC165&lt;=4999,"4000-5000")</f>
        <v>4000-5000</v>
      </c>
      <c r="AE165" s="1" t="s">
        <v>58</v>
      </c>
      <c r="AF165" s="1" t="s">
        <v>59</v>
      </c>
      <c r="AG165" s="1" t="s">
        <v>93</v>
      </c>
    </row>
    <row r="166" spans="1:33" x14ac:dyDescent="0.3">
      <c r="A166" s="13">
        <v>5269</v>
      </c>
      <c r="B166" s="1" t="s">
        <v>50</v>
      </c>
      <c r="C166" s="2">
        <v>45080</v>
      </c>
      <c r="D166" s="2">
        <v>45394</v>
      </c>
      <c r="E166" s="29" t="str">
        <f>TEXT(DATA[[#This Row],[Join_Date]],"mm-yyyy")</f>
        <v>06-2023</v>
      </c>
      <c r="G166" s="31">
        <f>$F$2-DATA[[#This Row],[Last_Login]]</f>
        <v>263</v>
      </c>
      <c r="H166" s="31" t="str" cm="1">
        <f t="array" ref="H166">_xlfn.IFS(DATA[[#This Row],[Difference_from _assume]]&lt;=10,"0-17",DATA[[#This Row],[Difference_from _assume]]&lt;=34,"17-34",DATA[[#This Row],[Difference_from _assume]]&lt;=51,"34-51",DATA[[#This Row],[Difference_from _assume]]&lt;=119,"51-119",DATA[[#This Row],[Difference_from _assume]]&lt;=354,"119-357")</f>
        <v>119-357</v>
      </c>
      <c r="I166" s="31" t="str" cm="1">
        <f t="array" ref="I166">_xlfn.IFS(DATA[[#This Row],[Difference_from _assume]]&lt;=35,"Active",DATA[[#This Row],[Difference_from _assume]]&lt;=110,"Inactive",DATA[[#This Row],[Difference_from _assume]]&lt;=360,"Dormant")</f>
        <v>Dormant</v>
      </c>
      <c r="J166" s="16">
        <v>11.99</v>
      </c>
      <c r="K166" s="16" t="str" cm="1">
        <f t="array" ref="K166">_xlfn.IFS(DATA[[#This Row],[Monthly_Price]]&lt;=7.99,"Low",J166&lt;=11.99,"Mid",J166&lt;=15.99,"High")</f>
        <v>Mid</v>
      </c>
      <c r="L166" s="1">
        <v>192</v>
      </c>
      <c r="M166" s="1" t="s">
        <v>73</v>
      </c>
      <c r="N166" s="1">
        <v>5</v>
      </c>
      <c r="O166" s="1">
        <v>4</v>
      </c>
      <c r="P166" s="1" t="b">
        <v>0</v>
      </c>
      <c r="Q166" s="1">
        <v>123</v>
      </c>
      <c r="R166" s="10">
        <v>34</v>
      </c>
      <c r="S166" s="10">
        <f>DATA[[#This Row],[Total_Movies_Watched]]+DATA[[#This Row],[Total_Series_Watched]]</f>
        <v>157</v>
      </c>
      <c r="T166" s="1" t="s">
        <v>55</v>
      </c>
      <c r="U166" s="1" t="s">
        <v>75</v>
      </c>
      <c r="V166" s="1" t="s">
        <v>64</v>
      </c>
      <c r="W166" s="1">
        <v>73</v>
      </c>
      <c r="X166" s="1" t="str" cm="1">
        <f t="array" ref="X166">_xlfn.IFS(DATA[[#This Row],[Recommended_Content_Count]]&lt;=25,"0-25",W166&lt;=50,"25-50",W166&lt;=75,"50-75",W166&lt;=100,"75-100")</f>
        <v>50-75</v>
      </c>
      <c r="Y166" s="1">
        <v>3.8</v>
      </c>
      <c r="Z166" s="1" t="b">
        <v>1</v>
      </c>
      <c r="AA166" s="1" t="str" cm="1">
        <f t="array" ref="AA166">_xlfn.IFS(DATA[[#This Row],[Has_Downloaded_Content]]=FALSE,"No",Z166=TRUE,"Yes")</f>
        <v>Yes</v>
      </c>
      <c r="AB166" s="1" t="s">
        <v>30</v>
      </c>
      <c r="AC166" s="7">
        <v>4868</v>
      </c>
      <c r="AD166" s="7" t="str" cm="1">
        <f t="array" ref="AD166">_xlfn.IFS(DATA[[#This Row],[Loyalty_Points]]&lt;=1000,"0-1000",AC166&lt;=2000,"1000-2000",AC166&lt;=3000,"2000-3000",AC166&lt;=4000,"3000-4000",AC166&lt;=4999,"4000-5000")</f>
        <v>4000-5000</v>
      </c>
      <c r="AE166" s="1" t="s">
        <v>76</v>
      </c>
      <c r="AF166" s="1" t="s">
        <v>69</v>
      </c>
      <c r="AG166" s="1" t="s">
        <v>60</v>
      </c>
    </row>
    <row r="167" spans="1:33" x14ac:dyDescent="0.3">
      <c r="A167" s="13">
        <v>7922</v>
      </c>
      <c r="B167" s="1" t="s">
        <v>290</v>
      </c>
      <c r="C167" s="2" t="s">
        <v>182</v>
      </c>
      <c r="D167" s="2" t="s">
        <v>103</v>
      </c>
      <c r="E167" s="29" t="str">
        <f>TEXT(DATA[[#This Row],[Join_Date]],"mm-yyyy")</f>
        <v>02-2023</v>
      </c>
      <c r="G167" s="31">
        <f>$F$2-DATA[[#This Row],[Last_Login]]</f>
        <v>13</v>
      </c>
      <c r="H167" s="31" t="str" cm="1">
        <f t="array" ref="H167">_xlfn.IFS(DATA[[#This Row],[Difference_from _assume]]&lt;=10,"0-17",DATA[[#This Row],[Difference_from _assume]]&lt;=34,"17-34",DATA[[#This Row],[Difference_from _assume]]&lt;=51,"34-51",DATA[[#This Row],[Difference_from _assume]]&lt;=119,"51-119",DATA[[#This Row],[Difference_from _assume]]&lt;=354,"119-357")</f>
        <v>17-34</v>
      </c>
      <c r="I167" s="31" t="str" cm="1">
        <f t="array" ref="I167">_xlfn.IFS(DATA[[#This Row],[Difference_from _assume]]&lt;=35,"Active",DATA[[#This Row],[Difference_from _assume]]&lt;=110,"Inactive",DATA[[#This Row],[Difference_from _assume]]&lt;=360,"Dormant")</f>
        <v>Active</v>
      </c>
      <c r="J167" s="16">
        <v>7.99</v>
      </c>
      <c r="K167" s="16" t="str" cm="1">
        <f t="array" ref="K167">_xlfn.IFS(DATA[[#This Row],[Monthly_Price]]&lt;=7.99,"Low",J167&lt;=11.99,"Mid",J167&lt;=15.99,"High")</f>
        <v>Low</v>
      </c>
      <c r="L167" s="1">
        <v>176</v>
      </c>
      <c r="M167" s="1" t="s">
        <v>51</v>
      </c>
      <c r="N167" s="1">
        <v>4</v>
      </c>
      <c r="O167" s="1">
        <v>6</v>
      </c>
      <c r="P167" s="1" t="b">
        <v>1</v>
      </c>
      <c r="Q167" s="1">
        <v>830</v>
      </c>
      <c r="R167" s="10">
        <v>74</v>
      </c>
      <c r="S167" s="10">
        <f>DATA[[#This Row],[Total_Movies_Watched]]+DATA[[#This Row],[Total_Series_Watched]]</f>
        <v>904</v>
      </c>
      <c r="T167" s="1" t="s">
        <v>49</v>
      </c>
      <c r="U167" s="1" t="s">
        <v>28</v>
      </c>
      <c r="V167" s="1" t="s">
        <v>37</v>
      </c>
      <c r="W167" s="1">
        <v>66</v>
      </c>
      <c r="X167" s="1" t="str" cm="1">
        <f t="array" ref="X167">_xlfn.IFS(DATA[[#This Row],[Recommended_Content_Count]]&lt;=25,"0-25",W167&lt;=50,"25-50",W167&lt;=75,"50-75",W167&lt;=100,"75-100")</f>
        <v>50-75</v>
      </c>
      <c r="Y167" s="1">
        <v>3.5</v>
      </c>
      <c r="Z167" s="1" t="b">
        <v>1</v>
      </c>
      <c r="AA167" s="1" t="str" cm="1">
        <f t="array" ref="AA167">_xlfn.IFS(DATA[[#This Row],[Has_Downloaded_Content]]=FALSE,"No",Z167=TRUE,"Yes")</f>
        <v>Yes</v>
      </c>
      <c r="AB167" s="1" t="s">
        <v>30</v>
      </c>
      <c r="AC167" s="7">
        <v>2600</v>
      </c>
      <c r="AD167" s="7" t="str" cm="1">
        <f t="array" ref="AD167">_xlfn.IFS(DATA[[#This Row],[Loyalty_Points]]&lt;=1000,"0-1000",AC167&lt;=2000,"1000-2000",AC167&lt;=3000,"2000-3000",AC167&lt;=4000,"3000-4000",AC167&lt;=4999,"4000-5000")</f>
        <v>2000-3000</v>
      </c>
      <c r="AE167" s="1" t="s">
        <v>76</v>
      </c>
      <c r="AF167" s="1" t="s">
        <v>32</v>
      </c>
      <c r="AG167" s="1" t="s">
        <v>40</v>
      </c>
    </row>
    <row r="168" spans="1:33" x14ac:dyDescent="0.3">
      <c r="A168" s="13">
        <v>7829</v>
      </c>
      <c r="B168" s="1" t="s">
        <v>291</v>
      </c>
      <c r="C168" s="2" t="s">
        <v>292</v>
      </c>
      <c r="D168" s="2" t="s">
        <v>103</v>
      </c>
      <c r="E168" s="29" t="str">
        <f>TEXT(DATA[[#This Row],[Join_Date]],"mm-yyyy")</f>
        <v>10-2023</v>
      </c>
      <c r="G168" s="31">
        <f>$F$2-DATA[[#This Row],[Last_Login]]</f>
        <v>13</v>
      </c>
      <c r="H168" s="31" t="str" cm="1">
        <f t="array" ref="H168">_xlfn.IFS(DATA[[#This Row],[Difference_from _assume]]&lt;=10,"0-17",DATA[[#This Row],[Difference_from _assume]]&lt;=34,"17-34",DATA[[#This Row],[Difference_from _assume]]&lt;=51,"34-51",DATA[[#This Row],[Difference_from _assume]]&lt;=119,"51-119",DATA[[#This Row],[Difference_from _assume]]&lt;=354,"119-357")</f>
        <v>17-34</v>
      </c>
      <c r="I168" s="31" t="str" cm="1">
        <f t="array" ref="I168">_xlfn.IFS(DATA[[#This Row],[Difference_from _assume]]&lt;=35,"Active",DATA[[#This Row],[Difference_from _assume]]&lt;=110,"Inactive",DATA[[#This Row],[Difference_from _assume]]&lt;=360,"Dormant")</f>
        <v>Active</v>
      </c>
      <c r="J168" s="16">
        <v>7.99</v>
      </c>
      <c r="K168" s="16" t="str" cm="1">
        <f t="array" ref="K168">_xlfn.IFS(DATA[[#This Row],[Monthly_Price]]&lt;=7.99,"Low",J168&lt;=11.99,"Mid",J168&lt;=15.99,"High")</f>
        <v>Low</v>
      </c>
      <c r="L168" s="1">
        <v>482</v>
      </c>
      <c r="M168" s="1" t="s">
        <v>73</v>
      </c>
      <c r="N168" s="1">
        <v>1</v>
      </c>
      <c r="O168" s="1">
        <v>4</v>
      </c>
      <c r="P168" s="1" t="b">
        <v>1</v>
      </c>
      <c r="Q168" s="1">
        <v>770</v>
      </c>
      <c r="R168" s="10">
        <v>129</v>
      </c>
      <c r="S168" s="10">
        <f>DATA[[#This Row],[Total_Movies_Watched]]+DATA[[#This Row],[Total_Series_Watched]]</f>
        <v>899</v>
      </c>
      <c r="T168" s="1" t="s">
        <v>43</v>
      </c>
      <c r="U168" s="1" t="s">
        <v>28</v>
      </c>
      <c r="V168" s="1" t="s">
        <v>45</v>
      </c>
      <c r="W168" s="1">
        <v>0</v>
      </c>
      <c r="X168" s="1" t="str" cm="1">
        <f t="array" ref="X168">_xlfn.IFS(DATA[[#This Row],[Recommended_Content_Count]]&lt;=25,"0-25",W168&lt;=50,"25-50",W168&lt;=75,"50-75",W168&lt;=100,"75-100")</f>
        <v>0-25</v>
      </c>
      <c r="Y168" s="1">
        <v>3.7</v>
      </c>
      <c r="Z168" s="1" t="b">
        <v>1</v>
      </c>
      <c r="AA168" s="1" t="str" cm="1">
        <f t="array" ref="AA168">_xlfn.IFS(DATA[[#This Row],[Has_Downloaded_Content]]=FALSE,"No",Z168=TRUE,"Yes")</f>
        <v>Yes</v>
      </c>
      <c r="AB168" s="1" t="s">
        <v>30</v>
      </c>
      <c r="AC168" s="7">
        <v>3247</v>
      </c>
      <c r="AD168" s="7" t="str" cm="1">
        <f t="array" ref="AD168">_xlfn.IFS(DATA[[#This Row],[Loyalty_Points]]&lt;=1000,"0-1000",AC168&lt;=2000,"1000-2000",AC168&lt;=3000,"2000-3000",AC168&lt;=4000,"3000-4000",AC168&lt;=4999,"4000-5000")</f>
        <v>3000-4000</v>
      </c>
      <c r="AE168" s="1" t="s">
        <v>65</v>
      </c>
      <c r="AF168" s="1" t="s">
        <v>39</v>
      </c>
      <c r="AG168" s="1" t="s">
        <v>60</v>
      </c>
    </row>
    <row r="169" spans="1:33" x14ac:dyDescent="0.3">
      <c r="A169" s="13">
        <v>1715</v>
      </c>
      <c r="B169" s="1" t="s">
        <v>254</v>
      </c>
      <c r="C169" s="2" t="s">
        <v>293</v>
      </c>
      <c r="D169" s="2">
        <v>45394</v>
      </c>
      <c r="E169" s="29" t="str">
        <f>TEXT(DATA[[#This Row],[Join_Date]],"mm-yyyy")</f>
        <v>06-2024</v>
      </c>
      <c r="G169" s="31">
        <f>$F$2-DATA[[#This Row],[Last_Login]]</f>
        <v>263</v>
      </c>
      <c r="H169" s="31" t="str" cm="1">
        <f t="array" ref="H169">_xlfn.IFS(DATA[[#This Row],[Difference_from _assume]]&lt;=10,"0-17",DATA[[#This Row],[Difference_from _assume]]&lt;=34,"17-34",DATA[[#This Row],[Difference_from _assume]]&lt;=51,"34-51",DATA[[#This Row],[Difference_from _assume]]&lt;=119,"51-119",DATA[[#This Row],[Difference_from _assume]]&lt;=354,"119-357")</f>
        <v>119-357</v>
      </c>
      <c r="I169" s="31" t="str" cm="1">
        <f t="array" ref="I169">_xlfn.IFS(DATA[[#This Row],[Difference_from _assume]]&lt;=35,"Active",DATA[[#This Row],[Difference_from _assume]]&lt;=110,"Inactive",DATA[[#This Row],[Difference_from _assume]]&lt;=360,"Dormant")</f>
        <v>Dormant</v>
      </c>
      <c r="J169" s="16">
        <v>7.99</v>
      </c>
      <c r="K169" s="16" t="str" cm="1">
        <f t="array" ref="K169">_xlfn.IFS(DATA[[#This Row],[Monthly_Price]]&lt;=7.99,"Low",J169&lt;=11.99,"Mid",J169&lt;=15.99,"High")</f>
        <v>Low</v>
      </c>
      <c r="L169" s="1">
        <v>87</v>
      </c>
      <c r="M169" s="1" t="s">
        <v>36</v>
      </c>
      <c r="N169" s="1">
        <v>3</v>
      </c>
      <c r="O169" s="1">
        <v>5</v>
      </c>
      <c r="P169" s="1" t="b">
        <v>1</v>
      </c>
      <c r="Q169" s="1">
        <v>753</v>
      </c>
      <c r="R169" s="10">
        <v>181</v>
      </c>
      <c r="S169" s="10">
        <f>DATA[[#This Row],[Total_Movies_Watched]]+DATA[[#This Row],[Total_Series_Watched]]</f>
        <v>934</v>
      </c>
      <c r="T169" s="1" t="s">
        <v>49</v>
      </c>
      <c r="U169" s="1" t="s">
        <v>44</v>
      </c>
      <c r="V169" s="1" t="s">
        <v>29</v>
      </c>
      <c r="W169" s="1">
        <v>51</v>
      </c>
      <c r="X169" s="1" t="str" cm="1">
        <f t="array" ref="X169">_xlfn.IFS(DATA[[#This Row],[Recommended_Content_Count]]&lt;=25,"0-25",W169&lt;=50,"25-50",W169&lt;=75,"50-75",W169&lt;=100,"75-100")</f>
        <v>50-75</v>
      </c>
      <c r="Y169" s="1">
        <v>3.1</v>
      </c>
      <c r="Z169" s="1" t="b">
        <v>1</v>
      </c>
      <c r="AA169" s="1" t="str" cm="1">
        <f t="array" ref="AA169">_xlfn.IFS(DATA[[#This Row],[Has_Downloaded_Content]]=FALSE,"No",Z169=TRUE,"Yes")</f>
        <v>Yes</v>
      </c>
      <c r="AB169" s="1" t="s">
        <v>30</v>
      </c>
      <c r="AC169" s="7">
        <v>941</v>
      </c>
      <c r="AD169" s="7" t="str" cm="1">
        <f t="array" ref="AD169">_xlfn.IFS(DATA[[#This Row],[Loyalty_Points]]&lt;=1000,"0-1000",AC169&lt;=2000,"1000-2000",AC169&lt;=3000,"2000-3000",AC169&lt;=4000,"3000-4000",AC169&lt;=4999,"4000-5000")</f>
        <v>0-1000</v>
      </c>
      <c r="AE169" s="1" t="s">
        <v>31</v>
      </c>
      <c r="AF169" s="1" t="s">
        <v>59</v>
      </c>
      <c r="AG169" s="1" t="s">
        <v>93</v>
      </c>
    </row>
    <row r="170" spans="1:33" x14ac:dyDescent="0.3">
      <c r="A170" s="13">
        <v>2639</v>
      </c>
      <c r="B170" s="1" t="s">
        <v>294</v>
      </c>
      <c r="C170" s="2" t="s">
        <v>155</v>
      </c>
      <c r="D170" s="2">
        <v>45485</v>
      </c>
      <c r="E170" s="29" t="str">
        <f>TEXT(DATA[[#This Row],[Join_Date]],"mm-yyyy")</f>
        <v>06-2024</v>
      </c>
      <c r="G170" s="31">
        <f>$F$2-DATA[[#This Row],[Last_Login]]</f>
        <v>172</v>
      </c>
      <c r="H170" s="31" t="str" cm="1">
        <f t="array" ref="H170">_xlfn.IFS(DATA[[#This Row],[Difference_from _assume]]&lt;=10,"0-17",DATA[[#This Row],[Difference_from _assume]]&lt;=34,"17-34",DATA[[#This Row],[Difference_from _assume]]&lt;=51,"34-51",DATA[[#This Row],[Difference_from _assume]]&lt;=119,"51-119",DATA[[#This Row],[Difference_from _assume]]&lt;=354,"119-357")</f>
        <v>119-357</v>
      </c>
      <c r="I170" s="31" t="str" cm="1">
        <f t="array" ref="I170">_xlfn.IFS(DATA[[#This Row],[Difference_from _assume]]&lt;=35,"Active",DATA[[#This Row],[Difference_from _assume]]&lt;=110,"Inactive",DATA[[#This Row],[Difference_from _assume]]&lt;=360,"Dormant")</f>
        <v>Dormant</v>
      </c>
      <c r="J170" s="16">
        <v>11.99</v>
      </c>
      <c r="K170" s="16" t="str" cm="1">
        <f t="array" ref="K170">_xlfn.IFS(DATA[[#This Row],[Monthly_Price]]&lt;=7.99,"Low",J170&lt;=11.99,"Mid",J170&lt;=15.99,"High")</f>
        <v>Mid</v>
      </c>
      <c r="L170" s="1">
        <v>163</v>
      </c>
      <c r="M170" s="1" t="s">
        <v>36</v>
      </c>
      <c r="N170" s="1">
        <v>5</v>
      </c>
      <c r="O170" s="1">
        <v>1</v>
      </c>
      <c r="P170" s="1" t="b">
        <v>1</v>
      </c>
      <c r="Q170" s="1">
        <v>38</v>
      </c>
      <c r="R170" s="10">
        <v>53</v>
      </c>
      <c r="S170" s="10">
        <f>DATA[[#This Row],[Total_Movies_Watched]]+DATA[[#This Row],[Total_Series_Watched]]</f>
        <v>91</v>
      </c>
      <c r="T170" s="1" t="s">
        <v>68</v>
      </c>
      <c r="U170" s="1" t="s">
        <v>44</v>
      </c>
      <c r="V170" s="1" t="s">
        <v>64</v>
      </c>
      <c r="W170" s="1">
        <v>37</v>
      </c>
      <c r="X170" s="1" t="str" cm="1">
        <f t="array" ref="X170">_xlfn.IFS(DATA[[#This Row],[Recommended_Content_Count]]&lt;=25,"0-25",W170&lt;=50,"25-50",W170&lt;=75,"50-75",W170&lt;=100,"75-100")</f>
        <v>25-50</v>
      </c>
      <c r="Y170" s="1">
        <v>4.5999999999999996</v>
      </c>
      <c r="Z170" s="1" t="b">
        <v>0</v>
      </c>
      <c r="AA170" s="1" t="str" cm="1">
        <f t="array" ref="AA170">_xlfn.IFS(DATA[[#This Row],[Has_Downloaded_Content]]=FALSE,"No",Z170=TRUE,"Yes")</f>
        <v>No</v>
      </c>
      <c r="AB170" s="1" t="s">
        <v>30</v>
      </c>
      <c r="AC170" s="7">
        <v>1934</v>
      </c>
      <c r="AD170" s="7" t="str" cm="1">
        <f t="array" ref="AD170">_xlfn.IFS(DATA[[#This Row],[Loyalty_Points]]&lt;=1000,"0-1000",AC170&lt;=2000,"1000-2000",AC170&lt;=3000,"2000-3000",AC170&lt;=4000,"3000-4000",AC170&lt;=4999,"4000-5000")</f>
        <v>1000-2000</v>
      </c>
      <c r="AE170" s="1" t="s">
        <v>31</v>
      </c>
      <c r="AF170" s="1" t="s">
        <v>32</v>
      </c>
      <c r="AG170" s="1" t="s">
        <v>40</v>
      </c>
    </row>
    <row r="171" spans="1:33" x14ac:dyDescent="0.3">
      <c r="A171" s="13">
        <v>1801</v>
      </c>
      <c r="B171" s="1" t="s">
        <v>174</v>
      </c>
      <c r="C171" s="2" t="s">
        <v>295</v>
      </c>
      <c r="D171" s="2" t="s">
        <v>25</v>
      </c>
      <c r="E171" s="29" t="str">
        <f>TEXT(DATA[[#This Row],[Join_Date]],"mm-yyyy")</f>
        <v>01-2024</v>
      </c>
      <c r="G171" s="31">
        <f>$F$2-DATA[[#This Row],[Last_Login]]</f>
        <v>18</v>
      </c>
      <c r="H171" s="31" t="str" cm="1">
        <f t="array" ref="H171">_xlfn.IFS(DATA[[#This Row],[Difference_from _assume]]&lt;=10,"0-17",DATA[[#This Row],[Difference_from _assume]]&lt;=34,"17-34",DATA[[#This Row],[Difference_from _assume]]&lt;=51,"34-51",DATA[[#This Row],[Difference_from _assume]]&lt;=119,"51-119",DATA[[#This Row],[Difference_from _assume]]&lt;=354,"119-357")</f>
        <v>17-34</v>
      </c>
      <c r="I171" s="31" t="str" cm="1">
        <f t="array" ref="I171">_xlfn.IFS(DATA[[#This Row],[Difference_from _assume]]&lt;=35,"Active",DATA[[#This Row],[Difference_from _assume]]&lt;=110,"Inactive",DATA[[#This Row],[Difference_from _assume]]&lt;=360,"Dormant")</f>
        <v>Active</v>
      </c>
      <c r="J171" s="16">
        <v>11.99</v>
      </c>
      <c r="K171" s="16" t="str" cm="1">
        <f t="array" ref="K171">_xlfn.IFS(DATA[[#This Row],[Monthly_Price]]&lt;=7.99,"Low",J171&lt;=11.99,"Mid",J171&lt;=15.99,"High")</f>
        <v>Mid</v>
      </c>
      <c r="L171" s="1">
        <v>419</v>
      </c>
      <c r="M171" s="1" t="s">
        <v>63</v>
      </c>
      <c r="N171" s="1">
        <v>4</v>
      </c>
      <c r="O171" s="1">
        <v>5</v>
      </c>
      <c r="P171" s="1" t="b">
        <v>0</v>
      </c>
      <c r="Q171" s="1">
        <v>386</v>
      </c>
      <c r="R171" s="10">
        <v>122</v>
      </c>
      <c r="S171" s="10">
        <f>DATA[[#This Row],[Total_Movies_Watched]]+DATA[[#This Row],[Total_Series_Watched]]</f>
        <v>508</v>
      </c>
      <c r="T171" s="1" t="s">
        <v>74</v>
      </c>
      <c r="U171" s="1" t="s">
        <v>56</v>
      </c>
      <c r="V171" s="1" t="s">
        <v>37</v>
      </c>
      <c r="W171" s="1">
        <v>9</v>
      </c>
      <c r="X171" s="1" t="str" cm="1">
        <f t="array" ref="X171">_xlfn.IFS(DATA[[#This Row],[Recommended_Content_Count]]&lt;=25,"0-25",W171&lt;=50,"25-50",W171&lt;=75,"50-75",W171&lt;=100,"75-100")</f>
        <v>0-25</v>
      </c>
      <c r="Y171" s="1">
        <v>4.5999999999999996</v>
      </c>
      <c r="Z171" s="1" t="b">
        <v>0</v>
      </c>
      <c r="AA171" s="1" t="str" cm="1">
        <f t="array" ref="AA171">_xlfn.IFS(DATA[[#This Row],[Has_Downloaded_Content]]=FALSE,"No",Z171=TRUE,"Yes")</f>
        <v>No</v>
      </c>
      <c r="AB171" s="1" t="s">
        <v>30</v>
      </c>
      <c r="AC171" s="7">
        <v>4650</v>
      </c>
      <c r="AD171" s="7" t="str" cm="1">
        <f t="array" ref="AD171">_xlfn.IFS(DATA[[#This Row],[Loyalty_Points]]&lt;=1000,"0-1000",AC171&lt;=2000,"1000-2000",AC171&lt;=3000,"2000-3000",AC171&lt;=4000,"3000-4000",AC171&lt;=4999,"4000-5000")</f>
        <v>4000-5000</v>
      </c>
      <c r="AE171" s="1" t="s">
        <v>38</v>
      </c>
      <c r="AF171" s="1" t="s">
        <v>69</v>
      </c>
      <c r="AG171" s="1" t="s">
        <v>33</v>
      </c>
    </row>
    <row r="172" spans="1:33" x14ac:dyDescent="0.3">
      <c r="A172" s="13">
        <v>9163</v>
      </c>
      <c r="B172" s="1" t="s">
        <v>274</v>
      </c>
      <c r="C172" s="2">
        <v>45020</v>
      </c>
      <c r="D172" s="2" t="s">
        <v>99</v>
      </c>
      <c r="E172" s="29" t="str">
        <f>TEXT(DATA[[#This Row],[Join_Date]],"mm-yyyy")</f>
        <v>04-2023</v>
      </c>
      <c r="G172" s="31">
        <f>$F$2-DATA[[#This Row],[Last_Login]]</f>
        <v>34</v>
      </c>
      <c r="H172" s="31" t="str" cm="1">
        <f t="array" ref="H172">_xlfn.IFS(DATA[[#This Row],[Difference_from _assume]]&lt;=10,"0-17",DATA[[#This Row],[Difference_from _assume]]&lt;=34,"17-34",DATA[[#This Row],[Difference_from _assume]]&lt;=51,"34-51",DATA[[#This Row],[Difference_from _assume]]&lt;=119,"51-119",DATA[[#This Row],[Difference_from _assume]]&lt;=354,"119-357")</f>
        <v>17-34</v>
      </c>
      <c r="I172" s="31" t="str" cm="1">
        <f t="array" ref="I172">_xlfn.IFS(DATA[[#This Row],[Difference_from _assume]]&lt;=35,"Active",DATA[[#This Row],[Difference_from _assume]]&lt;=110,"Inactive",DATA[[#This Row],[Difference_from _assume]]&lt;=360,"Dormant")</f>
        <v>Active</v>
      </c>
      <c r="J172" s="16">
        <v>11.99</v>
      </c>
      <c r="K172" s="16" t="str" cm="1">
        <f t="array" ref="K172">_xlfn.IFS(DATA[[#This Row],[Monthly_Price]]&lt;=7.99,"Low",J172&lt;=11.99,"Mid",J172&lt;=15.99,"High")</f>
        <v>Mid</v>
      </c>
      <c r="L172" s="1">
        <v>203</v>
      </c>
      <c r="M172" s="1" t="s">
        <v>48</v>
      </c>
      <c r="N172" s="1">
        <v>4</v>
      </c>
      <c r="O172" s="1">
        <v>4</v>
      </c>
      <c r="P172" s="1" t="b">
        <v>1</v>
      </c>
      <c r="Q172" s="1">
        <v>874</v>
      </c>
      <c r="R172" s="10">
        <v>67</v>
      </c>
      <c r="S172" s="10">
        <f>DATA[[#This Row],[Total_Movies_Watched]]+DATA[[#This Row],[Total_Series_Watched]]</f>
        <v>941</v>
      </c>
      <c r="T172" s="1" t="s">
        <v>55</v>
      </c>
      <c r="U172" s="1" t="s">
        <v>44</v>
      </c>
      <c r="V172" s="1" t="s">
        <v>78</v>
      </c>
      <c r="W172" s="1">
        <v>94</v>
      </c>
      <c r="X172" s="1" t="str" cm="1">
        <f t="array" ref="X172">_xlfn.IFS(DATA[[#This Row],[Recommended_Content_Count]]&lt;=25,"0-25",W172&lt;=50,"25-50",W172&lt;=75,"50-75",W172&lt;=100,"75-100")</f>
        <v>75-100</v>
      </c>
      <c r="Y172" s="1">
        <v>3.9</v>
      </c>
      <c r="Z172" s="1" t="b">
        <v>1</v>
      </c>
      <c r="AA172" s="1" t="str" cm="1">
        <f t="array" ref="AA172">_xlfn.IFS(DATA[[#This Row],[Has_Downloaded_Content]]=FALSE,"No",Z172=TRUE,"Yes")</f>
        <v>Yes</v>
      </c>
      <c r="AB172" s="1" t="s">
        <v>30</v>
      </c>
      <c r="AC172" s="7">
        <v>4450</v>
      </c>
      <c r="AD172" s="7" t="str" cm="1">
        <f t="array" ref="AD172">_xlfn.IFS(DATA[[#This Row],[Loyalty_Points]]&lt;=1000,"0-1000",AC172&lt;=2000,"1000-2000",AC172&lt;=3000,"2000-3000",AC172&lt;=4000,"3000-4000",AC172&lt;=4999,"4000-5000")</f>
        <v>4000-5000</v>
      </c>
      <c r="AE172" s="1" t="s">
        <v>31</v>
      </c>
      <c r="AF172" s="1" t="s">
        <v>32</v>
      </c>
      <c r="AG172" s="1" t="s">
        <v>93</v>
      </c>
    </row>
    <row r="173" spans="1:33" x14ac:dyDescent="0.3">
      <c r="A173" s="13">
        <v>1284</v>
      </c>
      <c r="B173" s="1" t="s">
        <v>157</v>
      </c>
      <c r="C173" s="2">
        <v>45394</v>
      </c>
      <c r="D173" s="2">
        <v>45303</v>
      </c>
      <c r="E173" s="29" t="str">
        <f>TEXT(DATA[[#This Row],[Join_Date]],"mm-yyyy")</f>
        <v>04-2024</v>
      </c>
      <c r="G173" s="31">
        <f>$F$2-DATA[[#This Row],[Last_Login]]</f>
        <v>354</v>
      </c>
      <c r="H173" s="31" t="str" cm="1">
        <f t="array" ref="H173">_xlfn.IFS(DATA[[#This Row],[Difference_from _assume]]&lt;=10,"0-17",DATA[[#This Row],[Difference_from _assume]]&lt;=34,"17-34",DATA[[#This Row],[Difference_from _assume]]&lt;=51,"34-51",DATA[[#This Row],[Difference_from _assume]]&lt;=119,"51-119",DATA[[#This Row],[Difference_from _assume]]&lt;=354,"119-357")</f>
        <v>119-357</v>
      </c>
      <c r="I173" s="31" t="str" cm="1">
        <f t="array" ref="I173">_xlfn.IFS(DATA[[#This Row],[Difference_from _assume]]&lt;=35,"Active",DATA[[#This Row],[Difference_from _assume]]&lt;=110,"Inactive",DATA[[#This Row],[Difference_from _assume]]&lt;=360,"Dormant")</f>
        <v>Dormant</v>
      </c>
      <c r="J173" s="16">
        <v>7.99</v>
      </c>
      <c r="K173" s="16" t="str" cm="1">
        <f t="array" ref="K173">_xlfn.IFS(DATA[[#This Row],[Monthly_Price]]&lt;=7.99,"Low",J173&lt;=11.99,"Mid",J173&lt;=15.99,"High")</f>
        <v>Low</v>
      </c>
      <c r="L173" s="1">
        <v>405</v>
      </c>
      <c r="M173" s="1" t="s">
        <v>73</v>
      </c>
      <c r="N173" s="1">
        <v>4</v>
      </c>
      <c r="O173" s="1">
        <v>3</v>
      </c>
      <c r="P173" s="1" t="b">
        <v>1</v>
      </c>
      <c r="Q173" s="1">
        <v>695</v>
      </c>
      <c r="R173" s="10">
        <v>85</v>
      </c>
      <c r="S173" s="10">
        <f>DATA[[#This Row],[Total_Movies_Watched]]+DATA[[#This Row],[Total_Series_Watched]]</f>
        <v>780</v>
      </c>
      <c r="T173" s="1" t="s">
        <v>68</v>
      </c>
      <c r="U173" s="1" t="s">
        <v>56</v>
      </c>
      <c r="V173" s="1" t="s">
        <v>78</v>
      </c>
      <c r="W173" s="1">
        <v>42</v>
      </c>
      <c r="X173" s="1" t="str" cm="1">
        <f t="array" ref="X173">_xlfn.IFS(DATA[[#This Row],[Recommended_Content_Count]]&lt;=25,"0-25",W173&lt;=50,"25-50",W173&lt;=75,"50-75",W173&lt;=100,"75-100")</f>
        <v>25-50</v>
      </c>
      <c r="Y173" s="1">
        <v>3.7</v>
      </c>
      <c r="Z173" s="1" t="b">
        <v>0</v>
      </c>
      <c r="AA173" s="1" t="str" cm="1">
        <f t="array" ref="AA173">_xlfn.IFS(DATA[[#This Row],[Has_Downloaded_Content]]=FALSE,"No",Z173=TRUE,"Yes")</f>
        <v>No</v>
      </c>
      <c r="AB173" s="1" t="s">
        <v>30</v>
      </c>
      <c r="AC173" s="7">
        <v>2395</v>
      </c>
      <c r="AD173" s="7" t="str" cm="1">
        <f t="array" ref="AD173">_xlfn.IFS(DATA[[#This Row],[Loyalty_Points]]&lt;=1000,"0-1000",AC173&lt;=2000,"1000-2000",AC173&lt;=3000,"2000-3000",AC173&lt;=4000,"3000-4000",AC173&lt;=4999,"4000-5000")</f>
        <v>2000-3000</v>
      </c>
      <c r="AE173" s="1" t="s">
        <v>65</v>
      </c>
      <c r="AF173" s="1" t="s">
        <v>39</v>
      </c>
      <c r="AG173" s="1" t="s">
        <v>60</v>
      </c>
    </row>
    <row r="174" spans="1:33" x14ac:dyDescent="0.3">
      <c r="A174" s="13">
        <v>8774</v>
      </c>
      <c r="B174" s="1" t="s">
        <v>296</v>
      </c>
      <c r="C174" s="2">
        <v>44996</v>
      </c>
      <c r="D174" s="2">
        <v>45516</v>
      </c>
      <c r="E174" s="29" t="str">
        <f>TEXT(DATA[[#This Row],[Join_Date]],"mm-yyyy")</f>
        <v>03-2023</v>
      </c>
      <c r="G174" s="31">
        <f>$F$2-DATA[[#This Row],[Last_Login]]</f>
        <v>141</v>
      </c>
      <c r="H174" s="31" t="str" cm="1">
        <f t="array" ref="H174">_xlfn.IFS(DATA[[#This Row],[Difference_from _assume]]&lt;=10,"0-17",DATA[[#This Row],[Difference_from _assume]]&lt;=34,"17-34",DATA[[#This Row],[Difference_from _assume]]&lt;=51,"34-51",DATA[[#This Row],[Difference_from _assume]]&lt;=119,"51-119",DATA[[#This Row],[Difference_from _assume]]&lt;=354,"119-357")</f>
        <v>119-357</v>
      </c>
      <c r="I174" s="31" t="str" cm="1">
        <f t="array" ref="I174">_xlfn.IFS(DATA[[#This Row],[Difference_from _assume]]&lt;=35,"Active",DATA[[#This Row],[Difference_from _assume]]&lt;=110,"Inactive",DATA[[#This Row],[Difference_from _assume]]&lt;=360,"Dormant")</f>
        <v>Dormant</v>
      </c>
      <c r="J174" s="16">
        <v>15.99</v>
      </c>
      <c r="K174" s="16" t="str" cm="1">
        <f t="array" ref="K174">_xlfn.IFS(DATA[[#This Row],[Monthly_Price]]&lt;=7.99,"Low",J174&lt;=11.99,"Mid",J174&lt;=15.99,"High")</f>
        <v>High</v>
      </c>
      <c r="L174" s="1">
        <v>496</v>
      </c>
      <c r="M174" s="1" t="s">
        <v>73</v>
      </c>
      <c r="N174" s="1">
        <v>5</v>
      </c>
      <c r="O174" s="1">
        <v>6</v>
      </c>
      <c r="P174" s="1" t="b">
        <v>0</v>
      </c>
      <c r="Q174" s="1">
        <v>803</v>
      </c>
      <c r="R174" s="10">
        <v>130</v>
      </c>
      <c r="S174" s="10">
        <f>DATA[[#This Row],[Total_Movies_Watched]]+DATA[[#This Row],[Total_Series_Watched]]</f>
        <v>933</v>
      </c>
      <c r="T174" s="1" t="s">
        <v>27</v>
      </c>
      <c r="U174" s="1" t="s">
        <v>75</v>
      </c>
      <c r="V174" s="1" t="s">
        <v>78</v>
      </c>
      <c r="W174" s="1">
        <v>4</v>
      </c>
      <c r="X174" s="1" t="str" cm="1">
        <f t="array" ref="X174">_xlfn.IFS(DATA[[#This Row],[Recommended_Content_Count]]&lt;=25,"0-25",W174&lt;=50,"25-50",W174&lt;=75,"50-75",W174&lt;=100,"75-100")</f>
        <v>0-25</v>
      </c>
      <c r="Y174" s="1">
        <v>4.8</v>
      </c>
      <c r="Z174" s="1" t="b">
        <v>0</v>
      </c>
      <c r="AA174" s="1" t="str" cm="1">
        <f t="array" ref="AA174">_xlfn.IFS(DATA[[#This Row],[Has_Downloaded_Content]]=FALSE,"No",Z174=TRUE,"Yes")</f>
        <v>No</v>
      </c>
      <c r="AB174" s="1" t="s">
        <v>30</v>
      </c>
      <c r="AC174" s="7">
        <v>4504</v>
      </c>
      <c r="AD174" s="7" t="str" cm="1">
        <f t="array" ref="AD174">_xlfn.IFS(DATA[[#This Row],[Loyalty_Points]]&lt;=1000,"0-1000",AC174&lt;=2000,"1000-2000",AC174&lt;=3000,"2000-3000",AC174&lt;=4000,"3000-4000",AC174&lt;=4999,"4000-5000")</f>
        <v>4000-5000</v>
      </c>
      <c r="AE174" s="1" t="s">
        <v>58</v>
      </c>
      <c r="AF174" s="1" t="s">
        <v>69</v>
      </c>
      <c r="AG174" s="1" t="s">
        <v>60</v>
      </c>
    </row>
    <row r="175" spans="1:33" x14ac:dyDescent="0.3">
      <c r="A175" s="13">
        <v>3866</v>
      </c>
      <c r="B175" s="1" t="s">
        <v>297</v>
      </c>
      <c r="C175" s="2">
        <v>45293</v>
      </c>
      <c r="D175" s="2" t="s">
        <v>105</v>
      </c>
      <c r="E175" s="29" t="str">
        <f>TEXT(DATA[[#This Row],[Join_Date]],"mm-yyyy")</f>
        <v>01-2024</v>
      </c>
      <c r="G175" s="31">
        <f>$F$2-DATA[[#This Row],[Last_Login]]</f>
        <v>33</v>
      </c>
      <c r="H175" s="31" t="str" cm="1">
        <f t="array" ref="H175">_xlfn.IFS(DATA[[#This Row],[Difference_from _assume]]&lt;=10,"0-17",DATA[[#This Row],[Difference_from _assume]]&lt;=34,"17-34",DATA[[#This Row],[Difference_from _assume]]&lt;=51,"34-51",DATA[[#This Row],[Difference_from _assume]]&lt;=119,"51-119",DATA[[#This Row],[Difference_from _assume]]&lt;=354,"119-357")</f>
        <v>17-34</v>
      </c>
      <c r="I175" s="31" t="str" cm="1">
        <f t="array" ref="I175">_xlfn.IFS(DATA[[#This Row],[Difference_from _assume]]&lt;=35,"Active",DATA[[#This Row],[Difference_from _assume]]&lt;=110,"Inactive",DATA[[#This Row],[Difference_from _assume]]&lt;=360,"Dormant")</f>
        <v>Active</v>
      </c>
      <c r="J175" s="16">
        <v>15.99</v>
      </c>
      <c r="K175" s="16" t="str" cm="1">
        <f t="array" ref="K175">_xlfn.IFS(DATA[[#This Row],[Monthly_Price]]&lt;=7.99,"Low",J175&lt;=11.99,"Mid",J175&lt;=15.99,"High")</f>
        <v>High</v>
      </c>
      <c r="L175" s="1">
        <v>328</v>
      </c>
      <c r="M175" s="1" t="s">
        <v>48</v>
      </c>
      <c r="N175" s="1">
        <v>2</v>
      </c>
      <c r="O175" s="1">
        <v>2</v>
      </c>
      <c r="P175" s="1" t="b">
        <v>0</v>
      </c>
      <c r="Q175" s="1">
        <v>268</v>
      </c>
      <c r="R175" s="10">
        <v>50</v>
      </c>
      <c r="S175" s="10">
        <f>DATA[[#This Row],[Total_Movies_Watched]]+DATA[[#This Row],[Total_Series_Watched]]</f>
        <v>318</v>
      </c>
      <c r="T175" s="1" t="s">
        <v>74</v>
      </c>
      <c r="U175" s="1" t="s">
        <v>44</v>
      </c>
      <c r="V175" s="1" t="s">
        <v>45</v>
      </c>
      <c r="W175" s="1">
        <v>3</v>
      </c>
      <c r="X175" s="1" t="str" cm="1">
        <f t="array" ref="X175">_xlfn.IFS(DATA[[#This Row],[Recommended_Content_Count]]&lt;=25,"0-25",W175&lt;=50,"25-50",W175&lt;=75,"50-75",W175&lt;=100,"75-100")</f>
        <v>0-25</v>
      </c>
      <c r="Y175" s="1">
        <v>4.4000000000000004</v>
      </c>
      <c r="Z175" s="1" t="b">
        <v>1</v>
      </c>
      <c r="AA175" s="1" t="str" cm="1">
        <f t="array" ref="AA175">_xlfn.IFS(DATA[[#This Row],[Has_Downloaded_Content]]=FALSE,"No",Z175=TRUE,"Yes")</f>
        <v>Yes</v>
      </c>
      <c r="AB175" s="1" t="s">
        <v>30</v>
      </c>
      <c r="AC175" s="7">
        <v>3015</v>
      </c>
      <c r="AD175" s="7" t="str" cm="1">
        <f t="array" ref="AD175">_xlfn.IFS(DATA[[#This Row],[Loyalty_Points]]&lt;=1000,"0-1000",AC175&lt;=2000,"1000-2000",AC175&lt;=3000,"2000-3000",AC175&lt;=4000,"3000-4000",AC175&lt;=4999,"4000-5000")</f>
        <v>3000-4000</v>
      </c>
      <c r="AE175" s="1" t="s">
        <v>65</v>
      </c>
      <c r="AF175" s="1" t="s">
        <v>59</v>
      </c>
      <c r="AG175" s="1" t="s">
        <v>40</v>
      </c>
    </row>
    <row r="176" spans="1:33" x14ac:dyDescent="0.3">
      <c r="A176" s="13">
        <v>4477</v>
      </c>
      <c r="B176" s="1" t="s">
        <v>272</v>
      </c>
      <c r="C176" s="2" t="s">
        <v>298</v>
      </c>
      <c r="D176" s="2" t="s">
        <v>109</v>
      </c>
      <c r="E176" s="29" t="str">
        <f>TEXT(DATA[[#This Row],[Join_Date]],"mm-yyyy")</f>
        <v>04-2024</v>
      </c>
      <c r="G176" s="31">
        <f>$F$2-DATA[[#This Row],[Last_Login]]</f>
        <v>38</v>
      </c>
      <c r="H176" s="31" t="str" cm="1">
        <f t="array" ref="H176">_xlfn.IFS(DATA[[#This Row],[Difference_from _assume]]&lt;=10,"0-17",DATA[[#This Row],[Difference_from _assume]]&lt;=34,"17-34",DATA[[#This Row],[Difference_from _assume]]&lt;=51,"34-51",DATA[[#This Row],[Difference_from _assume]]&lt;=119,"51-119",DATA[[#This Row],[Difference_from _assume]]&lt;=354,"119-357")</f>
        <v>34-51</v>
      </c>
      <c r="I176" s="31" t="str" cm="1">
        <f t="array" ref="I176">_xlfn.IFS(DATA[[#This Row],[Difference_from _assume]]&lt;=35,"Active",DATA[[#This Row],[Difference_from _assume]]&lt;=110,"Inactive",DATA[[#This Row],[Difference_from _assume]]&lt;=360,"Dormant")</f>
        <v>Inactive</v>
      </c>
      <c r="J176" s="16">
        <v>7.99</v>
      </c>
      <c r="K176" s="16" t="str" cm="1">
        <f t="array" ref="K176">_xlfn.IFS(DATA[[#This Row],[Monthly_Price]]&lt;=7.99,"Low",J176&lt;=11.99,"Mid",J176&lt;=15.99,"High")</f>
        <v>Low</v>
      </c>
      <c r="L176" s="1">
        <v>85</v>
      </c>
      <c r="M176" s="1" t="s">
        <v>36</v>
      </c>
      <c r="N176" s="1">
        <v>5</v>
      </c>
      <c r="O176" s="1">
        <v>1</v>
      </c>
      <c r="P176" s="1" t="b">
        <v>0</v>
      </c>
      <c r="Q176" s="1">
        <v>429</v>
      </c>
      <c r="R176" s="10">
        <v>52</v>
      </c>
      <c r="S176" s="10">
        <f>DATA[[#This Row],[Total_Movies_Watched]]+DATA[[#This Row],[Total_Series_Watched]]</f>
        <v>481</v>
      </c>
      <c r="T176" s="1" t="s">
        <v>49</v>
      </c>
      <c r="U176" s="1" t="s">
        <v>28</v>
      </c>
      <c r="V176" s="1" t="s">
        <v>37</v>
      </c>
      <c r="W176" s="1">
        <v>16</v>
      </c>
      <c r="X176" s="1" t="str" cm="1">
        <f t="array" ref="X176">_xlfn.IFS(DATA[[#This Row],[Recommended_Content_Count]]&lt;=25,"0-25",W176&lt;=50,"25-50",W176&lt;=75,"50-75",W176&lt;=100,"75-100")</f>
        <v>0-25</v>
      </c>
      <c r="Y176" s="1">
        <v>3.8</v>
      </c>
      <c r="Z176" s="1" t="b">
        <v>0</v>
      </c>
      <c r="AA176" s="1" t="str" cm="1">
        <f t="array" ref="AA176">_xlfn.IFS(DATA[[#This Row],[Has_Downloaded_Content]]=FALSE,"No",Z176=TRUE,"Yes")</f>
        <v>No</v>
      </c>
      <c r="AB176" s="1" t="s">
        <v>30</v>
      </c>
      <c r="AC176" s="7">
        <v>4971</v>
      </c>
      <c r="AD176" s="7" t="str" cm="1">
        <f t="array" ref="AD176">_xlfn.IFS(DATA[[#This Row],[Loyalty_Points]]&lt;=1000,"0-1000",AC176&lt;=2000,"1000-2000",AC176&lt;=3000,"2000-3000",AC176&lt;=4000,"3000-4000",AC176&lt;=4999,"4000-5000")</f>
        <v>4000-5000</v>
      </c>
      <c r="AE176" s="1" t="s">
        <v>31</v>
      </c>
      <c r="AF176" s="1" t="s">
        <v>69</v>
      </c>
      <c r="AG176" s="1" t="s">
        <v>40</v>
      </c>
    </row>
    <row r="177" spans="1:33" x14ac:dyDescent="0.3">
      <c r="A177" s="13">
        <v>4829</v>
      </c>
      <c r="B177" s="1" t="s">
        <v>299</v>
      </c>
      <c r="C177" s="2" t="s">
        <v>300</v>
      </c>
      <c r="D177" s="2" t="s">
        <v>72</v>
      </c>
      <c r="E177" s="29" t="str">
        <f>TEXT(DATA[[#This Row],[Join_Date]],"mm-yyyy")</f>
        <v>09-2024</v>
      </c>
      <c r="G177" s="31">
        <f>$F$2-DATA[[#This Row],[Last_Login]]</f>
        <v>14</v>
      </c>
      <c r="H177" s="31" t="str" cm="1">
        <f t="array" ref="H177">_xlfn.IFS(DATA[[#This Row],[Difference_from _assume]]&lt;=10,"0-17",DATA[[#This Row],[Difference_from _assume]]&lt;=34,"17-34",DATA[[#This Row],[Difference_from _assume]]&lt;=51,"34-51",DATA[[#This Row],[Difference_from _assume]]&lt;=119,"51-119",DATA[[#This Row],[Difference_from _assume]]&lt;=354,"119-357")</f>
        <v>17-34</v>
      </c>
      <c r="I177" s="31" t="str" cm="1">
        <f t="array" ref="I177">_xlfn.IFS(DATA[[#This Row],[Difference_from _assume]]&lt;=35,"Active",DATA[[#This Row],[Difference_from _assume]]&lt;=110,"Inactive",DATA[[#This Row],[Difference_from _assume]]&lt;=360,"Dormant")</f>
        <v>Active</v>
      </c>
      <c r="J177" s="16">
        <v>11.99</v>
      </c>
      <c r="K177" s="16" t="str" cm="1">
        <f t="array" ref="K177">_xlfn.IFS(DATA[[#This Row],[Monthly_Price]]&lt;=7.99,"Low",J177&lt;=11.99,"Mid",J177&lt;=15.99,"High")</f>
        <v>Mid</v>
      </c>
      <c r="L177" s="1">
        <v>386</v>
      </c>
      <c r="M177" s="1" t="s">
        <v>48</v>
      </c>
      <c r="N177" s="1">
        <v>3</v>
      </c>
      <c r="O177" s="1">
        <v>4</v>
      </c>
      <c r="P177" s="1" t="b">
        <v>0</v>
      </c>
      <c r="Q177" s="1">
        <v>62</v>
      </c>
      <c r="R177" s="10">
        <v>50</v>
      </c>
      <c r="S177" s="10">
        <f>DATA[[#This Row],[Total_Movies_Watched]]+DATA[[#This Row],[Total_Series_Watched]]</f>
        <v>112</v>
      </c>
      <c r="T177" s="1" t="s">
        <v>74</v>
      </c>
      <c r="U177" s="1" t="s">
        <v>56</v>
      </c>
      <c r="V177" s="1" t="s">
        <v>29</v>
      </c>
      <c r="W177" s="1">
        <v>44</v>
      </c>
      <c r="X177" s="1" t="str" cm="1">
        <f t="array" ref="X177">_xlfn.IFS(DATA[[#This Row],[Recommended_Content_Count]]&lt;=25,"0-25",W177&lt;=50,"25-50",W177&lt;=75,"50-75",W177&lt;=100,"75-100")</f>
        <v>25-50</v>
      </c>
      <c r="Y177" s="1">
        <v>4.7</v>
      </c>
      <c r="Z177" s="1" t="b">
        <v>0</v>
      </c>
      <c r="AA177" s="1" t="str" cm="1">
        <f t="array" ref="AA177">_xlfn.IFS(DATA[[#This Row],[Has_Downloaded_Content]]=FALSE,"No",Z177=TRUE,"Yes")</f>
        <v>No</v>
      </c>
      <c r="AB177" s="1" t="s">
        <v>30</v>
      </c>
      <c r="AC177" s="7">
        <v>2377</v>
      </c>
      <c r="AD177" s="7" t="str" cm="1">
        <f t="array" ref="AD177">_xlfn.IFS(DATA[[#This Row],[Loyalty_Points]]&lt;=1000,"0-1000",AC177&lt;=2000,"1000-2000",AC177&lt;=3000,"2000-3000",AC177&lt;=4000,"3000-4000",AC177&lt;=4999,"4000-5000")</f>
        <v>2000-3000</v>
      </c>
      <c r="AE177" s="1" t="s">
        <v>31</v>
      </c>
      <c r="AF177" s="1" t="s">
        <v>32</v>
      </c>
      <c r="AG177" s="1" t="s">
        <v>60</v>
      </c>
    </row>
    <row r="178" spans="1:33" x14ac:dyDescent="0.3">
      <c r="A178" s="13">
        <v>1257</v>
      </c>
      <c r="B178" s="1" t="s">
        <v>257</v>
      </c>
      <c r="C178" s="2">
        <v>45140</v>
      </c>
      <c r="D178" s="2">
        <v>45516</v>
      </c>
      <c r="E178" s="29" t="str">
        <f>TEXT(DATA[[#This Row],[Join_Date]],"mm-yyyy")</f>
        <v>08-2023</v>
      </c>
      <c r="G178" s="31">
        <f>$F$2-DATA[[#This Row],[Last_Login]]</f>
        <v>141</v>
      </c>
      <c r="H178" s="31" t="str" cm="1">
        <f t="array" ref="H178">_xlfn.IFS(DATA[[#This Row],[Difference_from _assume]]&lt;=10,"0-17",DATA[[#This Row],[Difference_from _assume]]&lt;=34,"17-34",DATA[[#This Row],[Difference_from _assume]]&lt;=51,"34-51",DATA[[#This Row],[Difference_from _assume]]&lt;=119,"51-119",DATA[[#This Row],[Difference_from _assume]]&lt;=354,"119-357")</f>
        <v>119-357</v>
      </c>
      <c r="I178" s="31" t="str" cm="1">
        <f t="array" ref="I178">_xlfn.IFS(DATA[[#This Row],[Difference_from _assume]]&lt;=35,"Active",DATA[[#This Row],[Difference_from _assume]]&lt;=110,"Inactive",DATA[[#This Row],[Difference_from _assume]]&lt;=360,"Dormant")</f>
        <v>Dormant</v>
      </c>
      <c r="J178" s="16">
        <v>7.99</v>
      </c>
      <c r="K178" s="16" t="str" cm="1">
        <f t="array" ref="K178">_xlfn.IFS(DATA[[#This Row],[Monthly_Price]]&lt;=7.99,"Low",J178&lt;=11.99,"Mid",J178&lt;=15.99,"High")</f>
        <v>Low</v>
      </c>
      <c r="L178" s="1">
        <v>245</v>
      </c>
      <c r="M178" s="1" t="s">
        <v>26</v>
      </c>
      <c r="N178" s="1">
        <v>3</v>
      </c>
      <c r="O178" s="1">
        <v>4</v>
      </c>
      <c r="P178" s="1" t="b">
        <v>0</v>
      </c>
      <c r="Q178" s="1">
        <v>831</v>
      </c>
      <c r="R178" s="10">
        <v>15</v>
      </c>
      <c r="S178" s="10">
        <f>DATA[[#This Row],[Total_Movies_Watched]]+DATA[[#This Row],[Total_Series_Watched]]</f>
        <v>846</v>
      </c>
      <c r="T178" s="1" t="s">
        <v>43</v>
      </c>
      <c r="U178" s="1" t="s">
        <v>28</v>
      </c>
      <c r="V178" s="1" t="s">
        <v>37</v>
      </c>
      <c r="W178" s="1">
        <v>64</v>
      </c>
      <c r="X178" s="1" t="str" cm="1">
        <f t="array" ref="X178">_xlfn.IFS(DATA[[#This Row],[Recommended_Content_Count]]&lt;=25,"0-25",W178&lt;=50,"25-50",W178&lt;=75,"50-75",W178&lt;=100,"75-100")</f>
        <v>50-75</v>
      </c>
      <c r="Y178" s="1">
        <v>4.9000000000000004</v>
      </c>
      <c r="Z178" s="1" t="b">
        <v>0</v>
      </c>
      <c r="AA178" s="1" t="str" cm="1">
        <f t="array" ref="AA178">_xlfn.IFS(DATA[[#This Row],[Has_Downloaded_Content]]=FALSE,"No",Z178=TRUE,"Yes")</f>
        <v>No</v>
      </c>
      <c r="AB178" s="1" t="s">
        <v>30</v>
      </c>
      <c r="AC178" s="7">
        <v>212</v>
      </c>
      <c r="AD178" s="7" t="str" cm="1">
        <f t="array" ref="AD178">_xlfn.IFS(DATA[[#This Row],[Loyalty_Points]]&lt;=1000,"0-1000",AC178&lt;=2000,"1000-2000",AC178&lt;=3000,"2000-3000",AC178&lt;=4000,"3000-4000",AC178&lt;=4999,"4000-5000")</f>
        <v>0-1000</v>
      </c>
      <c r="AE178" s="1" t="s">
        <v>76</v>
      </c>
      <c r="AF178" s="1" t="s">
        <v>69</v>
      </c>
      <c r="AG178" s="1" t="s">
        <v>93</v>
      </c>
    </row>
    <row r="179" spans="1:33" x14ac:dyDescent="0.3">
      <c r="A179" s="13">
        <v>1897</v>
      </c>
      <c r="B179" s="1" t="s">
        <v>301</v>
      </c>
      <c r="C179" s="2" t="s">
        <v>273</v>
      </c>
      <c r="D179" s="2" t="s">
        <v>129</v>
      </c>
      <c r="E179" s="29" t="str">
        <f>TEXT(DATA[[#This Row],[Join_Date]],"mm-yyyy")</f>
        <v>03-2023</v>
      </c>
      <c r="G179" s="31">
        <f>$F$2-DATA[[#This Row],[Last_Login]]</f>
        <v>15</v>
      </c>
      <c r="H179" s="31" t="str" cm="1">
        <f t="array" ref="H179">_xlfn.IFS(DATA[[#This Row],[Difference_from _assume]]&lt;=10,"0-17",DATA[[#This Row],[Difference_from _assume]]&lt;=34,"17-34",DATA[[#This Row],[Difference_from _assume]]&lt;=51,"34-51",DATA[[#This Row],[Difference_from _assume]]&lt;=119,"51-119",DATA[[#This Row],[Difference_from _assume]]&lt;=354,"119-357")</f>
        <v>17-34</v>
      </c>
      <c r="I179" s="31" t="str" cm="1">
        <f t="array" ref="I179">_xlfn.IFS(DATA[[#This Row],[Difference_from _assume]]&lt;=35,"Active",DATA[[#This Row],[Difference_from _assume]]&lt;=110,"Inactive",DATA[[#This Row],[Difference_from _assume]]&lt;=360,"Dormant")</f>
        <v>Active</v>
      </c>
      <c r="J179" s="16">
        <v>11.99</v>
      </c>
      <c r="K179" s="16" t="str" cm="1">
        <f t="array" ref="K179">_xlfn.IFS(DATA[[#This Row],[Monthly_Price]]&lt;=7.99,"Low",J179&lt;=11.99,"Mid",J179&lt;=15.99,"High")</f>
        <v>Mid</v>
      </c>
      <c r="L179" s="1">
        <v>97</v>
      </c>
      <c r="M179" s="1" t="s">
        <v>63</v>
      </c>
      <c r="N179" s="1">
        <v>5</v>
      </c>
      <c r="O179" s="1">
        <v>5</v>
      </c>
      <c r="P179" s="1" t="b">
        <v>1</v>
      </c>
      <c r="Q179" s="1">
        <v>737</v>
      </c>
      <c r="R179" s="10">
        <v>85</v>
      </c>
      <c r="S179" s="10">
        <f>DATA[[#This Row],[Total_Movies_Watched]]+DATA[[#This Row],[Total_Series_Watched]]</f>
        <v>822</v>
      </c>
      <c r="T179" s="1" t="s">
        <v>55</v>
      </c>
      <c r="U179" s="1" t="s">
        <v>28</v>
      </c>
      <c r="V179" s="1" t="s">
        <v>78</v>
      </c>
      <c r="W179" s="1">
        <v>80</v>
      </c>
      <c r="X179" s="1" t="str" cm="1">
        <f t="array" ref="X179">_xlfn.IFS(DATA[[#This Row],[Recommended_Content_Count]]&lt;=25,"0-25",W179&lt;=50,"25-50",W179&lt;=75,"50-75",W179&lt;=100,"75-100")</f>
        <v>75-100</v>
      </c>
      <c r="Y179" s="1">
        <v>3.6</v>
      </c>
      <c r="Z179" s="1" t="b">
        <v>1</v>
      </c>
      <c r="AA179" s="1" t="str" cm="1">
        <f t="array" ref="AA179">_xlfn.IFS(DATA[[#This Row],[Has_Downloaded_Content]]=FALSE,"No",Z179=TRUE,"Yes")</f>
        <v>Yes</v>
      </c>
      <c r="AB179" s="1" t="s">
        <v>30</v>
      </c>
      <c r="AC179" s="7">
        <v>188</v>
      </c>
      <c r="AD179" s="7" t="str" cm="1">
        <f t="array" ref="AD179">_xlfn.IFS(DATA[[#This Row],[Loyalty_Points]]&lt;=1000,"0-1000",AC179&lt;=2000,"1000-2000",AC179&lt;=3000,"2000-3000",AC179&lt;=4000,"3000-4000",AC179&lt;=4999,"4000-5000")</f>
        <v>0-1000</v>
      </c>
      <c r="AE179" s="1" t="s">
        <v>31</v>
      </c>
      <c r="AF179" s="1" t="s">
        <v>79</v>
      </c>
      <c r="AG179" s="1" t="s">
        <v>93</v>
      </c>
    </row>
    <row r="180" spans="1:33" x14ac:dyDescent="0.3">
      <c r="A180" s="13">
        <v>3603</v>
      </c>
      <c r="B180" s="1" t="s">
        <v>302</v>
      </c>
      <c r="C180" s="2">
        <v>45020</v>
      </c>
      <c r="D180" s="2" t="s">
        <v>84</v>
      </c>
      <c r="E180" s="29" t="str">
        <f>TEXT(DATA[[#This Row],[Join_Date]],"mm-yyyy")</f>
        <v>04-2023</v>
      </c>
      <c r="G180" s="31">
        <f>$F$2-DATA[[#This Row],[Last_Login]]</f>
        <v>41</v>
      </c>
      <c r="H180" s="31" t="str" cm="1">
        <f t="array" ref="H180">_xlfn.IFS(DATA[[#This Row],[Difference_from _assume]]&lt;=10,"0-17",DATA[[#This Row],[Difference_from _assume]]&lt;=34,"17-34",DATA[[#This Row],[Difference_from _assume]]&lt;=51,"34-51",DATA[[#This Row],[Difference_from _assume]]&lt;=119,"51-119",DATA[[#This Row],[Difference_from _assume]]&lt;=354,"119-357")</f>
        <v>34-51</v>
      </c>
      <c r="I180" s="31" t="str" cm="1">
        <f t="array" ref="I180">_xlfn.IFS(DATA[[#This Row],[Difference_from _assume]]&lt;=35,"Active",DATA[[#This Row],[Difference_from _assume]]&lt;=110,"Inactive",DATA[[#This Row],[Difference_from _assume]]&lt;=360,"Dormant")</f>
        <v>Inactive</v>
      </c>
      <c r="J180" s="16">
        <v>7.99</v>
      </c>
      <c r="K180" s="16" t="str" cm="1">
        <f t="array" ref="K180">_xlfn.IFS(DATA[[#This Row],[Monthly_Price]]&lt;=7.99,"Low",J180&lt;=11.99,"Mid",J180&lt;=15.99,"High")</f>
        <v>Low</v>
      </c>
      <c r="L180" s="1">
        <v>216</v>
      </c>
      <c r="M180" s="1" t="s">
        <v>51</v>
      </c>
      <c r="N180" s="1">
        <v>4</v>
      </c>
      <c r="O180" s="1">
        <v>3</v>
      </c>
      <c r="P180" s="1" t="b">
        <v>1</v>
      </c>
      <c r="Q180" s="1">
        <v>923</v>
      </c>
      <c r="R180" s="10">
        <v>143</v>
      </c>
      <c r="S180" s="10">
        <f>DATA[[#This Row],[Total_Movies_Watched]]+DATA[[#This Row],[Total_Series_Watched]]</f>
        <v>1066</v>
      </c>
      <c r="T180" s="1" t="s">
        <v>27</v>
      </c>
      <c r="U180" s="1" t="s">
        <v>56</v>
      </c>
      <c r="V180" s="1" t="s">
        <v>45</v>
      </c>
      <c r="W180" s="1">
        <v>20</v>
      </c>
      <c r="X180" s="1" t="str" cm="1">
        <f t="array" ref="X180">_xlfn.IFS(DATA[[#This Row],[Recommended_Content_Count]]&lt;=25,"0-25",W180&lt;=50,"25-50",W180&lt;=75,"50-75",W180&lt;=100,"75-100")</f>
        <v>0-25</v>
      </c>
      <c r="Y180" s="1">
        <v>3.4</v>
      </c>
      <c r="Z180" s="1" t="b">
        <v>0</v>
      </c>
      <c r="AA180" s="1" t="str" cm="1">
        <f t="array" ref="AA180">_xlfn.IFS(DATA[[#This Row],[Has_Downloaded_Content]]=FALSE,"No",Z180=TRUE,"Yes")</f>
        <v>No</v>
      </c>
      <c r="AB180" s="1" t="s">
        <v>30</v>
      </c>
      <c r="AC180" s="7">
        <v>4435</v>
      </c>
      <c r="AD180" s="7" t="str" cm="1">
        <f t="array" ref="AD180">_xlfn.IFS(DATA[[#This Row],[Loyalty_Points]]&lt;=1000,"0-1000",AC180&lt;=2000,"1000-2000",AC180&lt;=3000,"2000-3000",AC180&lt;=4000,"3000-4000",AC180&lt;=4999,"4000-5000")</f>
        <v>4000-5000</v>
      </c>
      <c r="AE180" s="1" t="s">
        <v>38</v>
      </c>
      <c r="AF180" s="1" t="s">
        <v>79</v>
      </c>
      <c r="AG180" s="1" t="s">
        <v>33</v>
      </c>
    </row>
    <row r="181" spans="1:33" x14ac:dyDescent="0.3">
      <c r="A181" s="13">
        <v>9256</v>
      </c>
      <c r="B181" s="1" t="s">
        <v>257</v>
      </c>
      <c r="C181" s="2">
        <v>45109</v>
      </c>
      <c r="D181" s="2" t="s">
        <v>82</v>
      </c>
      <c r="E181" s="29" t="str">
        <f>TEXT(DATA[[#This Row],[Join_Date]],"mm-yyyy")</f>
        <v>07-2023</v>
      </c>
      <c r="G181" s="31">
        <f>$F$2-DATA[[#This Row],[Last_Login]]</f>
        <v>39</v>
      </c>
      <c r="H181" s="31" t="str" cm="1">
        <f t="array" ref="H181">_xlfn.IFS(DATA[[#This Row],[Difference_from _assume]]&lt;=10,"0-17",DATA[[#This Row],[Difference_from _assume]]&lt;=34,"17-34",DATA[[#This Row],[Difference_from _assume]]&lt;=51,"34-51",DATA[[#This Row],[Difference_from _assume]]&lt;=119,"51-119",DATA[[#This Row],[Difference_from _assume]]&lt;=354,"119-357")</f>
        <v>34-51</v>
      </c>
      <c r="I181" s="31" t="str" cm="1">
        <f t="array" ref="I181">_xlfn.IFS(DATA[[#This Row],[Difference_from _assume]]&lt;=35,"Active",DATA[[#This Row],[Difference_from _assume]]&lt;=110,"Inactive",DATA[[#This Row],[Difference_from _assume]]&lt;=360,"Dormant")</f>
        <v>Inactive</v>
      </c>
      <c r="J181" s="16">
        <v>7.99</v>
      </c>
      <c r="K181" s="16" t="str" cm="1">
        <f t="array" ref="K181">_xlfn.IFS(DATA[[#This Row],[Monthly_Price]]&lt;=7.99,"Low",J181&lt;=11.99,"Mid",J181&lt;=15.99,"High")</f>
        <v>Low</v>
      </c>
      <c r="L181" s="1">
        <v>331</v>
      </c>
      <c r="M181" s="1" t="s">
        <v>100</v>
      </c>
      <c r="N181" s="1">
        <v>5</v>
      </c>
      <c r="O181" s="1">
        <v>1</v>
      </c>
      <c r="P181" s="1" t="b">
        <v>0</v>
      </c>
      <c r="Q181" s="1">
        <v>85</v>
      </c>
      <c r="R181" s="10">
        <v>117</v>
      </c>
      <c r="S181" s="10">
        <f>DATA[[#This Row],[Total_Movies_Watched]]+DATA[[#This Row],[Total_Series_Watched]]</f>
        <v>202</v>
      </c>
      <c r="T181" s="1" t="s">
        <v>92</v>
      </c>
      <c r="U181" s="1" t="s">
        <v>56</v>
      </c>
      <c r="V181" s="1" t="s">
        <v>78</v>
      </c>
      <c r="W181" s="1">
        <v>21</v>
      </c>
      <c r="X181" s="1" t="str" cm="1">
        <f t="array" ref="X181">_xlfn.IFS(DATA[[#This Row],[Recommended_Content_Count]]&lt;=25,"0-25",W181&lt;=50,"25-50",W181&lt;=75,"50-75",W181&lt;=100,"75-100")</f>
        <v>0-25</v>
      </c>
      <c r="Y181" s="1">
        <v>4.8</v>
      </c>
      <c r="Z181" s="1" t="b">
        <v>1</v>
      </c>
      <c r="AA181" s="1" t="str" cm="1">
        <f t="array" ref="AA181">_xlfn.IFS(DATA[[#This Row],[Has_Downloaded_Content]]=FALSE,"No",Z181=TRUE,"Yes")</f>
        <v>Yes</v>
      </c>
      <c r="AB181" s="1" t="s">
        <v>30</v>
      </c>
      <c r="AC181" s="7">
        <v>1454</v>
      </c>
      <c r="AD181" s="7" t="str" cm="1">
        <f t="array" ref="AD181">_xlfn.IFS(DATA[[#This Row],[Loyalty_Points]]&lt;=1000,"0-1000",AC181&lt;=2000,"1000-2000",AC181&lt;=3000,"2000-3000",AC181&lt;=4000,"3000-4000",AC181&lt;=4999,"4000-5000")</f>
        <v>1000-2000</v>
      </c>
      <c r="AE181" s="1" t="s">
        <v>58</v>
      </c>
      <c r="AF181" s="1" t="s">
        <v>39</v>
      </c>
      <c r="AG181" s="1" t="s">
        <v>93</v>
      </c>
    </row>
    <row r="182" spans="1:33" x14ac:dyDescent="0.3">
      <c r="A182" s="13">
        <v>9469</v>
      </c>
      <c r="B182" s="1" t="s">
        <v>101</v>
      </c>
      <c r="C182" s="2">
        <v>45205</v>
      </c>
      <c r="D182" s="2" t="s">
        <v>87</v>
      </c>
      <c r="E182" s="29" t="str">
        <f>TEXT(DATA[[#This Row],[Join_Date]],"mm-yyyy")</f>
        <v>10-2023</v>
      </c>
      <c r="G182" s="31">
        <f>$F$2-DATA[[#This Row],[Last_Login]]</f>
        <v>36</v>
      </c>
      <c r="H182" s="31" t="str" cm="1">
        <f t="array" ref="H182">_xlfn.IFS(DATA[[#This Row],[Difference_from _assume]]&lt;=10,"0-17",DATA[[#This Row],[Difference_from _assume]]&lt;=34,"17-34",DATA[[#This Row],[Difference_from _assume]]&lt;=51,"34-51",DATA[[#This Row],[Difference_from _assume]]&lt;=119,"51-119",DATA[[#This Row],[Difference_from _assume]]&lt;=354,"119-357")</f>
        <v>34-51</v>
      </c>
      <c r="I182" s="31" t="str" cm="1">
        <f t="array" ref="I182">_xlfn.IFS(DATA[[#This Row],[Difference_from _assume]]&lt;=35,"Active",DATA[[#This Row],[Difference_from _assume]]&lt;=110,"Inactive",DATA[[#This Row],[Difference_from _assume]]&lt;=360,"Dormant")</f>
        <v>Inactive</v>
      </c>
      <c r="J182" s="16">
        <v>11.99</v>
      </c>
      <c r="K182" s="16" t="str" cm="1">
        <f t="array" ref="K182">_xlfn.IFS(DATA[[#This Row],[Monthly_Price]]&lt;=7.99,"Low",J182&lt;=11.99,"Mid",J182&lt;=15.99,"High")</f>
        <v>Mid</v>
      </c>
      <c r="L182" s="1">
        <v>451</v>
      </c>
      <c r="M182" s="1" t="s">
        <v>48</v>
      </c>
      <c r="N182" s="1">
        <v>2</v>
      </c>
      <c r="O182" s="1">
        <v>3</v>
      </c>
      <c r="P182" s="1" t="b">
        <v>0</v>
      </c>
      <c r="Q182" s="1">
        <v>59</v>
      </c>
      <c r="R182" s="10">
        <v>38</v>
      </c>
      <c r="S182" s="10">
        <f>DATA[[#This Row],[Total_Movies_Watched]]+DATA[[#This Row],[Total_Series_Watched]]</f>
        <v>97</v>
      </c>
      <c r="T182" s="1" t="s">
        <v>74</v>
      </c>
      <c r="U182" s="1" t="s">
        <v>56</v>
      </c>
      <c r="V182" s="1" t="s">
        <v>37</v>
      </c>
      <c r="W182" s="1">
        <v>94</v>
      </c>
      <c r="X182" s="1" t="str" cm="1">
        <f t="array" ref="X182">_xlfn.IFS(DATA[[#This Row],[Recommended_Content_Count]]&lt;=25,"0-25",W182&lt;=50,"25-50",W182&lt;=75,"50-75",W182&lt;=100,"75-100")</f>
        <v>75-100</v>
      </c>
      <c r="Y182" s="1">
        <v>3</v>
      </c>
      <c r="Z182" s="1" t="b">
        <v>1</v>
      </c>
      <c r="AA182" s="1" t="str" cm="1">
        <f t="array" ref="AA182">_xlfn.IFS(DATA[[#This Row],[Has_Downloaded_Content]]=FALSE,"No",Z182=TRUE,"Yes")</f>
        <v>Yes</v>
      </c>
      <c r="AB182" s="1" t="s">
        <v>30</v>
      </c>
      <c r="AC182" s="7">
        <v>2841</v>
      </c>
      <c r="AD182" s="7" t="str" cm="1">
        <f t="array" ref="AD182">_xlfn.IFS(DATA[[#This Row],[Loyalty_Points]]&lt;=1000,"0-1000",AC182&lt;=2000,"1000-2000",AC182&lt;=3000,"2000-3000",AC182&lt;=4000,"3000-4000",AC182&lt;=4999,"4000-5000")</f>
        <v>2000-3000</v>
      </c>
      <c r="AE182" s="1" t="s">
        <v>65</v>
      </c>
      <c r="AF182" s="1" t="s">
        <v>69</v>
      </c>
      <c r="AG182" s="1" t="s">
        <v>40</v>
      </c>
    </row>
    <row r="183" spans="1:33" x14ac:dyDescent="0.3">
      <c r="A183" s="13">
        <v>7136</v>
      </c>
      <c r="B183" s="1" t="s">
        <v>143</v>
      </c>
      <c r="C183" s="2" t="s">
        <v>303</v>
      </c>
      <c r="D183" s="2" t="s">
        <v>42</v>
      </c>
      <c r="E183" s="29" t="str">
        <f>TEXT(DATA[[#This Row],[Join_Date]],"mm-yyyy")</f>
        <v>05-2024</v>
      </c>
      <c r="G183" s="31">
        <f>$F$2-DATA[[#This Row],[Last_Login]]</f>
        <v>17</v>
      </c>
      <c r="H183" s="31" t="str" cm="1">
        <f t="array" ref="H183">_xlfn.IFS(DATA[[#This Row],[Difference_from _assume]]&lt;=10,"0-17",DATA[[#This Row],[Difference_from _assume]]&lt;=34,"17-34",DATA[[#This Row],[Difference_from _assume]]&lt;=51,"34-51",DATA[[#This Row],[Difference_from _assume]]&lt;=119,"51-119",DATA[[#This Row],[Difference_from _assume]]&lt;=354,"119-357")</f>
        <v>17-34</v>
      </c>
      <c r="I183" s="31" t="str" cm="1">
        <f t="array" ref="I183">_xlfn.IFS(DATA[[#This Row],[Difference_from _assume]]&lt;=35,"Active",DATA[[#This Row],[Difference_from _assume]]&lt;=110,"Inactive",DATA[[#This Row],[Difference_from _assume]]&lt;=360,"Dormant")</f>
        <v>Active</v>
      </c>
      <c r="J183" s="16">
        <v>7.99</v>
      </c>
      <c r="K183" s="16" t="str" cm="1">
        <f t="array" ref="K183">_xlfn.IFS(DATA[[#This Row],[Monthly_Price]]&lt;=7.99,"Low",J183&lt;=11.99,"Mid",J183&lt;=15.99,"High")</f>
        <v>Low</v>
      </c>
      <c r="L183" s="1">
        <v>326</v>
      </c>
      <c r="M183" s="1" t="s">
        <v>26</v>
      </c>
      <c r="N183" s="1">
        <v>5</v>
      </c>
      <c r="O183" s="1">
        <v>1</v>
      </c>
      <c r="P183" s="1" t="b">
        <v>0</v>
      </c>
      <c r="Q183" s="1">
        <v>590</v>
      </c>
      <c r="R183" s="10">
        <v>105</v>
      </c>
      <c r="S183" s="10">
        <f>DATA[[#This Row],[Total_Movies_Watched]]+DATA[[#This Row],[Total_Series_Watched]]</f>
        <v>695</v>
      </c>
      <c r="T183" s="1" t="s">
        <v>92</v>
      </c>
      <c r="U183" s="1" t="s">
        <v>28</v>
      </c>
      <c r="V183" s="1" t="s">
        <v>29</v>
      </c>
      <c r="W183" s="1">
        <v>56</v>
      </c>
      <c r="X183" s="1" t="str" cm="1">
        <f t="array" ref="X183">_xlfn.IFS(DATA[[#This Row],[Recommended_Content_Count]]&lt;=25,"0-25",W183&lt;=50,"25-50",W183&lt;=75,"50-75",W183&lt;=100,"75-100")</f>
        <v>50-75</v>
      </c>
      <c r="Y183" s="1">
        <v>3.3</v>
      </c>
      <c r="Z183" s="1" t="b">
        <v>0</v>
      </c>
      <c r="AA183" s="1" t="str" cm="1">
        <f t="array" ref="AA183">_xlfn.IFS(DATA[[#This Row],[Has_Downloaded_Content]]=FALSE,"No",Z183=TRUE,"Yes")</f>
        <v>No</v>
      </c>
      <c r="AB183" s="1" t="s">
        <v>30</v>
      </c>
      <c r="AC183" s="7">
        <v>1626</v>
      </c>
      <c r="AD183" s="7" t="str" cm="1">
        <f t="array" ref="AD183">_xlfn.IFS(DATA[[#This Row],[Loyalty_Points]]&lt;=1000,"0-1000",AC183&lt;=2000,"1000-2000",AC183&lt;=3000,"2000-3000",AC183&lt;=4000,"3000-4000",AC183&lt;=4999,"4000-5000")</f>
        <v>1000-2000</v>
      </c>
      <c r="AE183" s="1" t="s">
        <v>31</v>
      </c>
      <c r="AF183" s="1" t="s">
        <v>39</v>
      </c>
      <c r="AG183" s="1" t="s">
        <v>93</v>
      </c>
    </row>
    <row r="184" spans="1:33" x14ac:dyDescent="0.3">
      <c r="A184" s="13">
        <v>2321</v>
      </c>
      <c r="B184" s="1" t="s">
        <v>304</v>
      </c>
      <c r="C184" s="2" t="s">
        <v>305</v>
      </c>
      <c r="D184" s="2" t="s">
        <v>42</v>
      </c>
      <c r="E184" s="29" t="str">
        <f>TEXT(DATA[[#This Row],[Join_Date]],"mm-yyyy")</f>
        <v>02-2024</v>
      </c>
      <c r="G184" s="31">
        <f>$F$2-DATA[[#This Row],[Last_Login]]</f>
        <v>17</v>
      </c>
      <c r="H184" s="31" t="str" cm="1">
        <f t="array" ref="H184">_xlfn.IFS(DATA[[#This Row],[Difference_from _assume]]&lt;=10,"0-17",DATA[[#This Row],[Difference_from _assume]]&lt;=34,"17-34",DATA[[#This Row],[Difference_from _assume]]&lt;=51,"34-51",DATA[[#This Row],[Difference_from _assume]]&lt;=119,"51-119",DATA[[#This Row],[Difference_from _assume]]&lt;=354,"119-357")</f>
        <v>17-34</v>
      </c>
      <c r="I184" s="31" t="str" cm="1">
        <f t="array" ref="I184">_xlfn.IFS(DATA[[#This Row],[Difference_from _assume]]&lt;=35,"Active",DATA[[#This Row],[Difference_from _assume]]&lt;=110,"Inactive",DATA[[#This Row],[Difference_from _assume]]&lt;=360,"Dormant")</f>
        <v>Active</v>
      </c>
      <c r="J184" s="16">
        <v>15.99</v>
      </c>
      <c r="K184" s="16" t="str" cm="1">
        <f t="array" ref="K184">_xlfn.IFS(DATA[[#This Row],[Monthly_Price]]&lt;=7.99,"Low",J184&lt;=11.99,"Mid",J184&lt;=15.99,"High")</f>
        <v>High</v>
      </c>
      <c r="L184" s="1">
        <v>358</v>
      </c>
      <c r="M184" s="1" t="s">
        <v>36</v>
      </c>
      <c r="N184" s="1">
        <v>3</v>
      </c>
      <c r="O184" s="1">
        <v>1</v>
      </c>
      <c r="P184" s="1" t="b">
        <v>0</v>
      </c>
      <c r="Q184" s="1">
        <v>348</v>
      </c>
      <c r="R184" s="10">
        <v>49</v>
      </c>
      <c r="S184" s="10">
        <f>DATA[[#This Row],[Total_Movies_Watched]]+DATA[[#This Row],[Total_Series_Watched]]</f>
        <v>397</v>
      </c>
      <c r="T184" s="1" t="s">
        <v>92</v>
      </c>
      <c r="U184" s="1" t="s">
        <v>44</v>
      </c>
      <c r="V184" s="1" t="s">
        <v>29</v>
      </c>
      <c r="W184" s="1">
        <v>14</v>
      </c>
      <c r="X184" s="1" t="str" cm="1">
        <f t="array" ref="X184">_xlfn.IFS(DATA[[#This Row],[Recommended_Content_Count]]&lt;=25,"0-25",W184&lt;=50,"25-50",W184&lt;=75,"50-75",W184&lt;=100,"75-100")</f>
        <v>0-25</v>
      </c>
      <c r="Y184" s="1">
        <v>4.2</v>
      </c>
      <c r="Z184" s="1" t="b">
        <v>0</v>
      </c>
      <c r="AA184" s="1" t="str" cm="1">
        <f t="array" ref="AA184">_xlfn.IFS(DATA[[#This Row],[Has_Downloaded_Content]]=FALSE,"No",Z184=TRUE,"Yes")</f>
        <v>No</v>
      </c>
      <c r="AB184" s="1" t="s">
        <v>30</v>
      </c>
      <c r="AC184" s="7">
        <v>111</v>
      </c>
      <c r="AD184" s="7" t="str" cm="1">
        <f t="array" ref="AD184">_xlfn.IFS(DATA[[#This Row],[Loyalty_Points]]&lt;=1000,"0-1000",AC184&lt;=2000,"1000-2000",AC184&lt;=3000,"2000-3000",AC184&lt;=4000,"3000-4000",AC184&lt;=4999,"4000-5000")</f>
        <v>0-1000</v>
      </c>
      <c r="AE184" s="1" t="s">
        <v>38</v>
      </c>
      <c r="AF184" s="1" t="s">
        <v>32</v>
      </c>
      <c r="AG184" s="1" t="s">
        <v>60</v>
      </c>
    </row>
    <row r="185" spans="1:33" x14ac:dyDescent="0.3">
      <c r="A185" s="13">
        <v>4243</v>
      </c>
      <c r="B185" s="1" t="s">
        <v>272</v>
      </c>
      <c r="C185" s="2" t="s">
        <v>306</v>
      </c>
      <c r="D185" s="2" t="s">
        <v>168</v>
      </c>
      <c r="E185" s="29" t="str">
        <f>TEXT(DATA[[#This Row],[Join_Date]],"mm-yyyy")</f>
        <v>03-2023</v>
      </c>
      <c r="G185" s="31">
        <f>$F$2-DATA[[#This Row],[Last_Login]]</f>
        <v>32</v>
      </c>
      <c r="H185" s="31" t="str" cm="1">
        <f t="array" ref="H185">_xlfn.IFS(DATA[[#This Row],[Difference_from _assume]]&lt;=10,"0-17",DATA[[#This Row],[Difference_from _assume]]&lt;=34,"17-34",DATA[[#This Row],[Difference_from _assume]]&lt;=51,"34-51",DATA[[#This Row],[Difference_from _assume]]&lt;=119,"51-119",DATA[[#This Row],[Difference_from _assume]]&lt;=354,"119-357")</f>
        <v>17-34</v>
      </c>
      <c r="I185" s="31" t="str" cm="1">
        <f t="array" ref="I185">_xlfn.IFS(DATA[[#This Row],[Difference_from _assume]]&lt;=35,"Active",DATA[[#This Row],[Difference_from _assume]]&lt;=110,"Inactive",DATA[[#This Row],[Difference_from _assume]]&lt;=360,"Dormant")</f>
        <v>Active</v>
      </c>
      <c r="J185" s="16">
        <v>15.99</v>
      </c>
      <c r="K185" s="16" t="str" cm="1">
        <f t="array" ref="K185">_xlfn.IFS(DATA[[#This Row],[Monthly_Price]]&lt;=7.99,"Low",J185&lt;=11.99,"Mid",J185&lt;=15.99,"High")</f>
        <v>High</v>
      </c>
      <c r="L185" s="1">
        <v>91</v>
      </c>
      <c r="M185" s="1" t="s">
        <v>26</v>
      </c>
      <c r="N185" s="1">
        <v>2</v>
      </c>
      <c r="O185" s="1">
        <v>1</v>
      </c>
      <c r="P185" s="1" t="b">
        <v>1</v>
      </c>
      <c r="Q185" s="1">
        <v>561</v>
      </c>
      <c r="R185" s="10">
        <v>153</v>
      </c>
      <c r="S185" s="10">
        <f>DATA[[#This Row],[Total_Movies_Watched]]+DATA[[#This Row],[Total_Series_Watched]]</f>
        <v>714</v>
      </c>
      <c r="T185" s="1" t="s">
        <v>43</v>
      </c>
      <c r="U185" s="1" t="s">
        <v>75</v>
      </c>
      <c r="V185" s="1" t="s">
        <v>64</v>
      </c>
      <c r="W185" s="1">
        <v>7</v>
      </c>
      <c r="X185" s="1" t="str" cm="1">
        <f t="array" ref="X185">_xlfn.IFS(DATA[[#This Row],[Recommended_Content_Count]]&lt;=25,"0-25",W185&lt;=50,"25-50",W185&lt;=75,"50-75",W185&lt;=100,"75-100")</f>
        <v>0-25</v>
      </c>
      <c r="Y185" s="1">
        <v>4.0999999999999996</v>
      </c>
      <c r="Z185" s="1" t="b">
        <v>0</v>
      </c>
      <c r="AA185" s="1" t="str" cm="1">
        <f t="array" ref="AA185">_xlfn.IFS(DATA[[#This Row],[Has_Downloaded_Content]]=FALSE,"No",Z185=TRUE,"Yes")</f>
        <v>No</v>
      </c>
      <c r="AB185" s="1" t="s">
        <v>30</v>
      </c>
      <c r="AC185" s="7">
        <v>450</v>
      </c>
      <c r="AD185" s="7" t="str" cm="1">
        <f t="array" ref="AD185">_xlfn.IFS(DATA[[#This Row],[Loyalty_Points]]&lt;=1000,"0-1000",AC185&lt;=2000,"1000-2000",AC185&lt;=3000,"2000-3000",AC185&lt;=4000,"3000-4000",AC185&lt;=4999,"4000-5000")</f>
        <v>0-1000</v>
      </c>
      <c r="AE185" s="1" t="s">
        <v>76</v>
      </c>
      <c r="AF185" s="1" t="s">
        <v>79</v>
      </c>
      <c r="AG185" s="1" t="s">
        <v>60</v>
      </c>
    </row>
    <row r="186" spans="1:33" x14ac:dyDescent="0.3">
      <c r="A186" s="13">
        <v>8015</v>
      </c>
      <c r="B186" s="1" t="s">
        <v>307</v>
      </c>
      <c r="C186" s="2" t="s">
        <v>225</v>
      </c>
      <c r="D186" s="2" t="s">
        <v>103</v>
      </c>
      <c r="E186" s="29" t="str">
        <f>TEXT(DATA[[#This Row],[Join_Date]],"mm-yyyy")</f>
        <v>10-2023</v>
      </c>
      <c r="G186" s="31">
        <f>$F$2-DATA[[#This Row],[Last_Login]]</f>
        <v>13</v>
      </c>
      <c r="H186" s="31" t="str" cm="1">
        <f t="array" ref="H186">_xlfn.IFS(DATA[[#This Row],[Difference_from _assume]]&lt;=10,"0-17",DATA[[#This Row],[Difference_from _assume]]&lt;=34,"17-34",DATA[[#This Row],[Difference_from _assume]]&lt;=51,"34-51",DATA[[#This Row],[Difference_from _assume]]&lt;=119,"51-119",DATA[[#This Row],[Difference_from _assume]]&lt;=354,"119-357")</f>
        <v>17-34</v>
      </c>
      <c r="I186" s="31" t="str" cm="1">
        <f t="array" ref="I186">_xlfn.IFS(DATA[[#This Row],[Difference_from _assume]]&lt;=35,"Active",DATA[[#This Row],[Difference_from _assume]]&lt;=110,"Inactive",DATA[[#This Row],[Difference_from _assume]]&lt;=360,"Dormant")</f>
        <v>Active</v>
      </c>
      <c r="J186" s="16">
        <v>7.99</v>
      </c>
      <c r="K186" s="16" t="str" cm="1">
        <f t="array" ref="K186">_xlfn.IFS(DATA[[#This Row],[Monthly_Price]]&lt;=7.99,"Low",J186&lt;=11.99,"Mid",J186&lt;=15.99,"High")</f>
        <v>Low</v>
      </c>
      <c r="L186" s="1">
        <v>478</v>
      </c>
      <c r="M186" s="1" t="s">
        <v>26</v>
      </c>
      <c r="N186" s="1">
        <v>2</v>
      </c>
      <c r="O186" s="1">
        <v>2</v>
      </c>
      <c r="P186" s="1" t="b">
        <v>1</v>
      </c>
      <c r="Q186" s="1">
        <v>214</v>
      </c>
      <c r="R186" s="10">
        <v>191</v>
      </c>
      <c r="S186" s="10">
        <f>DATA[[#This Row],[Total_Movies_Watched]]+DATA[[#This Row],[Total_Series_Watched]]</f>
        <v>405</v>
      </c>
      <c r="T186" s="1" t="s">
        <v>49</v>
      </c>
      <c r="U186" s="1" t="s">
        <v>44</v>
      </c>
      <c r="V186" s="1" t="s">
        <v>57</v>
      </c>
      <c r="W186" s="1">
        <v>44</v>
      </c>
      <c r="X186" s="1" t="str" cm="1">
        <f t="array" ref="X186">_xlfn.IFS(DATA[[#This Row],[Recommended_Content_Count]]&lt;=25,"0-25",W186&lt;=50,"25-50",W186&lt;=75,"50-75",W186&lt;=100,"75-100")</f>
        <v>25-50</v>
      </c>
      <c r="Y186" s="1">
        <v>3.6</v>
      </c>
      <c r="Z186" s="1" t="b">
        <v>0</v>
      </c>
      <c r="AA186" s="1" t="str" cm="1">
        <f t="array" ref="AA186">_xlfn.IFS(DATA[[#This Row],[Has_Downloaded_Content]]=FALSE,"No",Z186=TRUE,"Yes")</f>
        <v>No</v>
      </c>
      <c r="AB186" s="1" t="s">
        <v>30</v>
      </c>
      <c r="AC186" s="7">
        <v>3325</v>
      </c>
      <c r="AD186" s="7" t="str" cm="1">
        <f t="array" ref="AD186">_xlfn.IFS(DATA[[#This Row],[Loyalty_Points]]&lt;=1000,"0-1000",AC186&lt;=2000,"1000-2000",AC186&lt;=3000,"2000-3000",AC186&lt;=4000,"3000-4000",AC186&lt;=4999,"4000-5000")</f>
        <v>3000-4000</v>
      </c>
      <c r="AE186" s="1" t="s">
        <v>38</v>
      </c>
      <c r="AF186" s="1" t="s">
        <v>32</v>
      </c>
      <c r="AG186" s="1" t="s">
        <v>93</v>
      </c>
    </row>
    <row r="187" spans="1:33" x14ac:dyDescent="0.3">
      <c r="A187" s="13">
        <v>3440</v>
      </c>
      <c r="B187" s="1" t="s">
        <v>101</v>
      </c>
      <c r="C187" s="2" t="s">
        <v>308</v>
      </c>
      <c r="D187" s="2" t="s">
        <v>82</v>
      </c>
      <c r="E187" s="29" t="str">
        <f>TEXT(DATA[[#This Row],[Join_Date]],"mm-yyyy")</f>
        <v>02-2023</v>
      </c>
      <c r="G187" s="31">
        <f>$F$2-DATA[[#This Row],[Last_Login]]</f>
        <v>39</v>
      </c>
      <c r="H187" s="31" t="str" cm="1">
        <f t="array" ref="H187">_xlfn.IFS(DATA[[#This Row],[Difference_from _assume]]&lt;=10,"0-17",DATA[[#This Row],[Difference_from _assume]]&lt;=34,"17-34",DATA[[#This Row],[Difference_from _assume]]&lt;=51,"34-51",DATA[[#This Row],[Difference_from _assume]]&lt;=119,"51-119",DATA[[#This Row],[Difference_from _assume]]&lt;=354,"119-357")</f>
        <v>34-51</v>
      </c>
      <c r="I187" s="31" t="str" cm="1">
        <f t="array" ref="I187">_xlfn.IFS(DATA[[#This Row],[Difference_from _assume]]&lt;=35,"Active",DATA[[#This Row],[Difference_from _assume]]&lt;=110,"Inactive",DATA[[#This Row],[Difference_from _assume]]&lt;=360,"Dormant")</f>
        <v>Inactive</v>
      </c>
      <c r="J187" s="16">
        <v>7.99</v>
      </c>
      <c r="K187" s="16" t="str" cm="1">
        <f t="array" ref="K187">_xlfn.IFS(DATA[[#This Row],[Monthly_Price]]&lt;=7.99,"Low",J187&lt;=11.99,"Mid",J187&lt;=15.99,"High")</f>
        <v>Low</v>
      </c>
      <c r="L187" s="1">
        <v>16</v>
      </c>
      <c r="M187" s="1" t="s">
        <v>51</v>
      </c>
      <c r="N187" s="1">
        <v>3</v>
      </c>
      <c r="O187" s="1">
        <v>4</v>
      </c>
      <c r="P187" s="1" t="b">
        <v>0</v>
      </c>
      <c r="Q187" s="1">
        <v>964</v>
      </c>
      <c r="R187" s="10">
        <v>111</v>
      </c>
      <c r="S187" s="10">
        <f>DATA[[#This Row],[Total_Movies_Watched]]+DATA[[#This Row],[Total_Series_Watched]]</f>
        <v>1075</v>
      </c>
      <c r="T187" s="1" t="s">
        <v>92</v>
      </c>
      <c r="U187" s="1" t="s">
        <v>28</v>
      </c>
      <c r="V187" s="1" t="s">
        <v>45</v>
      </c>
      <c r="W187" s="1">
        <v>52</v>
      </c>
      <c r="X187" s="1" t="str" cm="1">
        <f t="array" ref="X187">_xlfn.IFS(DATA[[#This Row],[Recommended_Content_Count]]&lt;=25,"0-25",W187&lt;=50,"25-50",W187&lt;=75,"50-75",W187&lt;=100,"75-100")</f>
        <v>50-75</v>
      </c>
      <c r="Y187" s="1">
        <v>3.1</v>
      </c>
      <c r="Z187" s="1" t="b">
        <v>1</v>
      </c>
      <c r="AA187" s="1" t="str" cm="1">
        <f t="array" ref="AA187">_xlfn.IFS(DATA[[#This Row],[Has_Downloaded_Content]]=FALSE,"No",Z187=TRUE,"Yes")</f>
        <v>Yes</v>
      </c>
      <c r="AB187" s="1" t="s">
        <v>30</v>
      </c>
      <c r="AC187" s="7">
        <v>3059</v>
      </c>
      <c r="AD187" s="7" t="str" cm="1">
        <f t="array" ref="AD187">_xlfn.IFS(DATA[[#This Row],[Loyalty_Points]]&lt;=1000,"0-1000",AC187&lt;=2000,"1000-2000",AC187&lt;=3000,"2000-3000",AC187&lt;=4000,"3000-4000",AC187&lt;=4999,"4000-5000")</f>
        <v>3000-4000</v>
      </c>
      <c r="AE187" s="1" t="s">
        <v>76</v>
      </c>
      <c r="AF187" s="1" t="s">
        <v>59</v>
      </c>
      <c r="AG187" s="1" t="s">
        <v>60</v>
      </c>
    </row>
    <row r="188" spans="1:33" x14ac:dyDescent="0.3">
      <c r="A188" s="13">
        <v>9914</v>
      </c>
      <c r="B188" s="1" t="s">
        <v>197</v>
      </c>
      <c r="C188" s="2" t="s">
        <v>309</v>
      </c>
      <c r="D188" s="2">
        <v>45516</v>
      </c>
      <c r="E188" s="29" t="str">
        <f>TEXT(DATA[[#This Row],[Join_Date]],"mm-yyyy")</f>
        <v>10-2023</v>
      </c>
      <c r="G188" s="31">
        <f>$F$2-DATA[[#This Row],[Last_Login]]</f>
        <v>141</v>
      </c>
      <c r="H188" s="31" t="str" cm="1">
        <f t="array" ref="H188">_xlfn.IFS(DATA[[#This Row],[Difference_from _assume]]&lt;=10,"0-17",DATA[[#This Row],[Difference_from _assume]]&lt;=34,"17-34",DATA[[#This Row],[Difference_from _assume]]&lt;=51,"34-51",DATA[[#This Row],[Difference_from _assume]]&lt;=119,"51-119",DATA[[#This Row],[Difference_from _assume]]&lt;=354,"119-357")</f>
        <v>119-357</v>
      </c>
      <c r="I188" s="31" t="str" cm="1">
        <f t="array" ref="I188">_xlfn.IFS(DATA[[#This Row],[Difference_from _assume]]&lt;=35,"Active",DATA[[#This Row],[Difference_from _assume]]&lt;=110,"Inactive",DATA[[#This Row],[Difference_from _assume]]&lt;=360,"Dormant")</f>
        <v>Dormant</v>
      </c>
      <c r="J188" s="16">
        <v>11.99</v>
      </c>
      <c r="K188" s="16" t="str" cm="1">
        <f t="array" ref="K188">_xlfn.IFS(DATA[[#This Row],[Monthly_Price]]&lt;=7.99,"Low",J188&lt;=11.99,"Mid",J188&lt;=15.99,"High")</f>
        <v>Mid</v>
      </c>
      <c r="L188" s="1">
        <v>44</v>
      </c>
      <c r="M188" s="1" t="s">
        <v>73</v>
      </c>
      <c r="N188" s="1">
        <v>2</v>
      </c>
      <c r="O188" s="1">
        <v>1</v>
      </c>
      <c r="P188" s="1" t="b">
        <v>1</v>
      </c>
      <c r="Q188" s="1">
        <v>897</v>
      </c>
      <c r="R188" s="10">
        <v>62</v>
      </c>
      <c r="S188" s="10">
        <f>DATA[[#This Row],[Total_Movies_Watched]]+DATA[[#This Row],[Total_Series_Watched]]</f>
        <v>959</v>
      </c>
      <c r="T188" s="1" t="s">
        <v>74</v>
      </c>
      <c r="U188" s="1" t="s">
        <v>28</v>
      </c>
      <c r="V188" s="1" t="s">
        <v>64</v>
      </c>
      <c r="W188" s="1">
        <v>18</v>
      </c>
      <c r="X188" s="1" t="str" cm="1">
        <f t="array" ref="X188">_xlfn.IFS(DATA[[#This Row],[Recommended_Content_Count]]&lt;=25,"0-25",W188&lt;=50,"25-50",W188&lt;=75,"50-75",W188&lt;=100,"75-100")</f>
        <v>0-25</v>
      </c>
      <c r="Y188" s="1">
        <v>4.4000000000000004</v>
      </c>
      <c r="Z188" s="1" t="b">
        <v>0</v>
      </c>
      <c r="AA188" s="1" t="str" cm="1">
        <f t="array" ref="AA188">_xlfn.IFS(DATA[[#This Row],[Has_Downloaded_Content]]=FALSE,"No",Z188=TRUE,"Yes")</f>
        <v>No</v>
      </c>
      <c r="AB188" s="1" t="s">
        <v>30</v>
      </c>
      <c r="AC188" s="7">
        <v>1065</v>
      </c>
      <c r="AD188" s="7" t="str" cm="1">
        <f t="array" ref="AD188">_xlfn.IFS(DATA[[#This Row],[Loyalty_Points]]&lt;=1000,"0-1000",AC188&lt;=2000,"1000-2000",AC188&lt;=3000,"2000-3000",AC188&lt;=4000,"3000-4000",AC188&lt;=4999,"4000-5000")</f>
        <v>1000-2000</v>
      </c>
      <c r="AE188" s="1" t="s">
        <v>31</v>
      </c>
      <c r="AF188" s="1" t="s">
        <v>32</v>
      </c>
      <c r="AG188" s="1" t="s">
        <v>93</v>
      </c>
    </row>
    <row r="189" spans="1:33" x14ac:dyDescent="0.3">
      <c r="A189" s="13">
        <v>5045</v>
      </c>
      <c r="B189" s="1" t="s">
        <v>140</v>
      </c>
      <c r="C189" s="2" t="s">
        <v>62</v>
      </c>
      <c r="D189" s="2" t="s">
        <v>134</v>
      </c>
      <c r="E189" s="29" t="str">
        <f>TEXT(DATA[[#This Row],[Join_Date]],"mm-yyyy")</f>
        <v>08-2024</v>
      </c>
      <c r="G189" s="31">
        <f>$F$2-DATA[[#This Row],[Last_Login]]</f>
        <v>40</v>
      </c>
      <c r="H189" s="31" t="str" cm="1">
        <f t="array" ref="H189">_xlfn.IFS(DATA[[#This Row],[Difference_from _assume]]&lt;=10,"0-17",DATA[[#This Row],[Difference_from _assume]]&lt;=34,"17-34",DATA[[#This Row],[Difference_from _assume]]&lt;=51,"34-51",DATA[[#This Row],[Difference_from _assume]]&lt;=119,"51-119",DATA[[#This Row],[Difference_from _assume]]&lt;=354,"119-357")</f>
        <v>34-51</v>
      </c>
      <c r="I189" s="31" t="str" cm="1">
        <f t="array" ref="I189">_xlfn.IFS(DATA[[#This Row],[Difference_from _assume]]&lt;=35,"Active",DATA[[#This Row],[Difference_from _assume]]&lt;=110,"Inactive",DATA[[#This Row],[Difference_from _assume]]&lt;=360,"Dormant")</f>
        <v>Inactive</v>
      </c>
      <c r="J189" s="16">
        <v>11.99</v>
      </c>
      <c r="K189" s="16" t="str" cm="1">
        <f t="array" ref="K189">_xlfn.IFS(DATA[[#This Row],[Monthly_Price]]&lt;=7.99,"Low",J189&lt;=11.99,"Mid",J189&lt;=15.99,"High")</f>
        <v>Mid</v>
      </c>
      <c r="L189" s="1">
        <v>100</v>
      </c>
      <c r="M189" s="1" t="s">
        <v>73</v>
      </c>
      <c r="N189" s="1">
        <v>4</v>
      </c>
      <c r="O189" s="1">
        <v>1</v>
      </c>
      <c r="P189" s="1" t="b">
        <v>1</v>
      </c>
      <c r="Q189" s="1">
        <v>983</v>
      </c>
      <c r="R189" s="10">
        <v>191</v>
      </c>
      <c r="S189" s="10">
        <f>DATA[[#This Row],[Total_Movies_Watched]]+DATA[[#This Row],[Total_Series_Watched]]</f>
        <v>1174</v>
      </c>
      <c r="T189" s="1" t="s">
        <v>92</v>
      </c>
      <c r="U189" s="1" t="s">
        <v>28</v>
      </c>
      <c r="V189" s="1" t="s">
        <v>45</v>
      </c>
      <c r="W189" s="1">
        <v>53</v>
      </c>
      <c r="X189" s="1" t="str" cm="1">
        <f t="array" ref="X189">_xlfn.IFS(DATA[[#This Row],[Recommended_Content_Count]]&lt;=25,"0-25",W189&lt;=50,"25-50",W189&lt;=75,"50-75",W189&lt;=100,"75-100")</f>
        <v>50-75</v>
      </c>
      <c r="Y189" s="1">
        <v>4.5</v>
      </c>
      <c r="Z189" s="1" t="b">
        <v>0</v>
      </c>
      <c r="AA189" s="1" t="str" cm="1">
        <f t="array" ref="AA189">_xlfn.IFS(DATA[[#This Row],[Has_Downloaded_Content]]=FALSE,"No",Z189=TRUE,"Yes")</f>
        <v>No</v>
      </c>
      <c r="AB189" s="1" t="s">
        <v>30</v>
      </c>
      <c r="AC189" s="7">
        <v>2575</v>
      </c>
      <c r="AD189" s="7" t="str" cm="1">
        <f t="array" ref="AD189">_xlfn.IFS(DATA[[#This Row],[Loyalty_Points]]&lt;=1000,"0-1000",AC189&lt;=2000,"1000-2000",AC189&lt;=3000,"2000-3000",AC189&lt;=4000,"3000-4000",AC189&lt;=4999,"4000-5000")</f>
        <v>2000-3000</v>
      </c>
      <c r="AE189" s="1" t="s">
        <v>76</v>
      </c>
      <c r="AF189" s="1" t="s">
        <v>59</v>
      </c>
      <c r="AG189" s="1" t="s">
        <v>93</v>
      </c>
    </row>
    <row r="190" spans="1:33" x14ac:dyDescent="0.3">
      <c r="A190" s="13">
        <v>1379</v>
      </c>
      <c r="B190" s="1" t="s">
        <v>240</v>
      </c>
      <c r="C190" s="2" t="s">
        <v>310</v>
      </c>
      <c r="D190" s="2">
        <v>45424</v>
      </c>
      <c r="E190" s="29" t="str">
        <f>TEXT(DATA[[#This Row],[Join_Date]],"mm-yyyy")</f>
        <v>04-2023</v>
      </c>
      <c r="G190" s="31">
        <f>$F$2-DATA[[#This Row],[Last_Login]]</f>
        <v>233</v>
      </c>
      <c r="H190" s="31" t="str" cm="1">
        <f t="array" ref="H190">_xlfn.IFS(DATA[[#This Row],[Difference_from _assume]]&lt;=10,"0-17",DATA[[#This Row],[Difference_from _assume]]&lt;=34,"17-34",DATA[[#This Row],[Difference_from _assume]]&lt;=51,"34-51",DATA[[#This Row],[Difference_from _assume]]&lt;=119,"51-119",DATA[[#This Row],[Difference_from _assume]]&lt;=354,"119-357")</f>
        <v>119-357</v>
      </c>
      <c r="I190" s="31" t="str" cm="1">
        <f t="array" ref="I190">_xlfn.IFS(DATA[[#This Row],[Difference_from _assume]]&lt;=35,"Active",DATA[[#This Row],[Difference_from _assume]]&lt;=110,"Inactive",DATA[[#This Row],[Difference_from _assume]]&lt;=360,"Dormant")</f>
        <v>Dormant</v>
      </c>
      <c r="J190" s="16">
        <v>11.99</v>
      </c>
      <c r="K190" s="16" t="str" cm="1">
        <f t="array" ref="K190">_xlfn.IFS(DATA[[#This Row],[Monthly_Price]]&lt;=7.99,"Low",J190&lt;=11.99,"Mid",J190&lt;=15.99,"High")</f>
        <v>Mid</v>
      </c>
      <c r="L190" s="1">
        <v>44</v>
      </c>
      <c r="M190" s="1" t="s">
        <v>36</v>
      </c>
      <c r="N190" s="1">
        <v>5</v>
      </c>
      <c r="O190" s="1">
        <v>4</v>
      </c>
      <c r="P190" s="1" t="b">
        <v>1</v>
      </c>
      <c r="Q190" s="1">
        <v>432</v>
      </c>
      <c r="R190" s="10">
        <v>73</v>
      </c>
      <c r="S190" s="10">
        <f>DATA[[#This Row],[Total_Movies_Watched]]+DATA[[#This Row],[Total_Series_Watched]]</f>
        <v>505</v>
      </c>
      <c r="T190" s="1" t="s">
        <v>49</v>
      </c>
      <c r="U190" s="1" t="s">
        <v>28</v>
      </c>
      <c r="V190" s="1" t="s">
        <v>64</v>
      </c>
      <c r="W190" s="1">
        <v>88</v>
      </c>
      <c r="X190" s="1" t="str" cm="1">
        <f t="array" ref="X190">_xlfn.IFS(DATA[[#This Row],[Recommended_Content_Count]]&lt;=25,"0-25",W190&lt;=50,"25-50",W190&lt;=75,"50-75",W190&lt;=100,"75-100")</f>
        <v>75-100</v>
      </c>
      <c r="Y190" s="1">
        <v>4.5999999999999996</v>
      </c>
      <c r="Z190" s="1" t="b">
        <v>0</v>
      </c>
      <c r="AA190" s="1" t="str" cm="1">
        <f t="array" ref="AA190">_xlfn.IFS(DATA[[#This Row],[Has_Downloaded_Content]]=FALSE,"No",Z190=TRUE,"Yes")</f>
        <v>No</v>
      </c>
      <c r="AB190" s="1" t="s">
        <v>30</v>
      </c>
      <c r="AC190" s="7">
        <v>1690</v>
      </c>
      <c r="AD190" s="7" t="str" cm="1">
        <f t="array" ref="AD190">_xlfn.IFS(DATA[[#This Row],[Loyalty_Points]]&lt;=1000,"0-1000",AC190&lt;=2000,"1000-2000",AC190&lt;=3000,"2000-3000",AC190&lt;=4000,"3000-4000",AC190&lt;=4999,"4000-5000")</f>
        <v>1000-2000</v>
      </c>
      <c r="AE190" s="1" t="s">
        <v>65</v>
      </c>
      <c r="AF190" s="1" t="s">
        <v>32</v>
      </c>
      <c r="AG190" s="1" t="s">
        <v>40</v>
      </c>
    </row>
    <row r="191" spans="1:33" x14ac:dyDescent="0.3">
      <c r="A191" s="13">
        <v>6099</v>
      </c>
      <c r="B191" s="1" t="s">
        <v>311</v>
      </c>
      <c r="C191" s="2" t="s">
        <v>312</v>
      </c>
      <c r="D191" s="2" t="s">
        <v>99</v>
      </c>
      <c r="E191" s="29" t="str">
        <f>TEXT(DATA[[#This Row],[Join_Date]],"mm-yyyy")</f>
        <v>02-2024</v>
      </c>
      <c r="G191" s="31">
        <f>$F$2-DATA[[#This Row],[Last_Login]]</f>
        <v>34</v>
      </c>
      <c r="H191" s="31" t="str" cm="1">
        <f t="array" ref="H191">_xlfn.IFS(DATA[[#This Row],[Difference_from _assume]]&lt;=10,"0-17",DATA[[#This Row],[Difference_from _assume]]&lt;=34,"17-34",DATA[[#This Row],[Difference_from _assume]]&lt;=51,"34-51",DATA[[#This Row],[Difference_from _assume]]&lt;=119,"51-119",DATA[[#This Row],[Difference_from _assume]]&lt;=354,"119-357")</f>
        <v>17-34</v>
      </c>
      <c r="I191" s="31" t="str" cm="1">
        <f t="array" ref="I191">_xlfn.IFS(DATA[[#This Row],[Difference_from _assume]]&lt;=35,"Active",DATA[[#This Row],[Difference_from _assume]]&lt;=110,"Inactive",DATA[[#This Row],[Difference_from _assume]]&lt;=360,"Dormant")</f>
        <v>Active</v>
      </c>
      <c r="J191" s="16">
        <v>11.99</v>
      </c>
      <c r="K191" s="16" t="str" cm="1">
        <f t="array" ref="K191">_xlfn.IFS(DATA[[#This Row],[Monthly_Price]]&lt;=7.99,"Low",J191&lt;=11.99,"Mid",J191&lt;=15.99,"High")</f>
        <v>Mid</v>
      </c>
      <c r="L191" s="1">
        <v>37</v>
      </c>
      <c r="M191" s="1" t="s">
        <v>73</v>
      </c>
      <c r="N191" s="1">
        <v>3</v>
      </c>
      <c r="O191" s="1">
        <v>1</v>
      </c>
      <c r="P191" s="1" t="b">
        <v>1</v>
      </c>
      <c r="Q191" s="1">
        <v>881</v>
      </c>
      <c r="R191" s="10">
        <v>189</v>
      </c>
      <c r="S191" s="10">
        <f>DATA[[#This Row],[Total_Movies_Watched]]+DATA[[#This Row],[Total_Series_Watched]]</f>
        <v>1070</v>
      </c>
      <c r="T191" s="1" t="s">
        <v>43</v>
      </c>
      <c r="U191" s="1" t="s">
        <v>44</v>
      </c>
      <c r="V191" s="1" t="s">
        <v>78</v>
      </c>
      <c r="W191" s="1">
        <v>32</v>
      </c>
      <c r="X191" s="1" t="str" cm="1">
        <f t="array" ref="X191">_xlfn.IFS(DATA[[#This Row],[Recommended_Content_Count]]&lt;=25,"0-25",W191&lt;=50,"25-50",W191&lt;=75,"50-75",W191&lt;=100,"75-100")</f>
        <v>25-50</v>
      </c>
      <c r="Y191" s="1">
        <v>3.9</v>
      </c>
      <c r="Z191" s="1" t="b">
        <v>0</v>
      </c>
      <c r="AA191" s="1" t="str" cm="1">
        <f t="array" ref="AA191">_xlfn.IFS(DATA[[#This Row],[Has_Downloaded_Content]]=FALSE,"No",Z191=TRUE,"Yes")</f>
        <v>No</v>
      </c>
      <c r="AB191" s="1" t="s">
        <v>30</v>
      </c>
      <c r="AC191" s="7">
        <v>1382</v>
      </c>
      <c r="AD191" s="7" t="str" cm="1">
        <f t="array" ref="AD191">_xlfn.IFS(DATA[[#This Row],[Loyalty_Points]]&lt;=1000,"0-1000",AC191&lt;=2000,"1000-2000",AC191&lt;=3000,"2000-3000",AC191&lt;=4000,"3000-4000",AC191&lt;=4999,"4000-5000")</f>
        <v>1000-2000</v>
      </c>
      <c r="AE191" s="1" t="s">
        <v>31</v>
      </c>
      <c r="AF191" s="1" t="s">
        <v>32</v>
      </c>
      <c r="AG191" s="1" t="s">
        <v>60</v>
      </c>
    </row>
    <row r="192" spans="1:33" x14ac:dyDescent="0.3">
      <c r="A192" s="13">
        <v>4696</v>
      </c>
      <c r="B192" s="1" t="s">
        <v>313</v>
      </c>
      <c r="C192" s="2" t="s">
        <v>314</v>
      </c>
      <c r="D192" s="2">
        <v>45394</v>
      </c>
      <c r="E192" s="29" t="str">
        <f>TEXT(DATA[[#This Row],[Join_Date]],"mm-yyyy")</f>
        <v>06-2023</v>
      </c>
      <c r="G192" s="31">
        <f>$F$2-DATA[[#This Row],[Last_Login]]</f>
        <v>263</v>
      </c>
      <c r="H192" s="31" t="str" cm="1">
        <f t="array" ref="H192">_xlfn.IFS(DATA[[#This Row],[Difference_from _assume]]&lt;=10,"0-17",DATA[[#This Row],[Difference_from _assume]]&lt;=34,"17-34",DATA[[#This Row],[Difference_from _assume]]&lt;=51,"34-51",DATA[[#This Row],[Difference_from _assume]]&lt;=119,"51-119",DATA[[#This Row],[Difference_from _assume]]&lt;=354,"119-357")</f>
        <v>119-357</v>
      </c>
      <c r="I192" s="31" t="str" cm="1">
        <f t="array" ref="I192">_xlfn.IFS(DATA[[#This Row],[Difference_from _assume]]&lt;=35,"Active",DATA[[#This Row],[Difference_from _assume]]&lt;=110,"Inactive",DATA[[#This Row],[Difference_from _assume]]&lt;=360,"Dormant")</f>
        <v>Dormant</v>
      </c>
      <c r="J192" s="16">
        <v>15.99</v>
      </c>
      <c r="K192" s="16" t="str" cm="1">
        <f t="array" ref="K192">_xlfn.IFS(DATA[[#This Row],[Monthly_Price]]&lt;=7.99,"Low",J192&lt;=11.99,"Mid",J192&lt;=15.99,"High")</f>
        <v>High</v>
      </c>
      <c r="L192" s="1">
        <v>48</v>
      </c>
      <c r="M192" s="1" t="s">
        <v>26</v>
      </c>
      <c r="N192" s="1">
        <v>5</v>
      </c>
      <c r="O192" s="1">
        <v>2</v>
      </c>
      <c r="P192" s="1" t="b">
        <v>0</v>
      </c>
      <c r="Q192" s="1">
        <v>331</v>
      </c>
      <c r="R192" s="10">
        <v>93</v>
      </c>
      <c r="S192" s="10">
        <f>DATA[[#This Row],[Total_Movies_Watched]]+DATA[[#This Row],[Total_Series_Watched]]</f>
        <v>424</v>
      </c>
      <c r="T192" s="1" t="s">
        <v>27</v>
      </c>
      <c r="U192" s="1" t="s">
        <v>75</v>
      </c>
      <c r="V192" s="1" t="s">
        <v>78</v>
      </c>
      <c r="W192" s="1">
        <v>66</v>
      </c>
      <c r="X192" s="1" t="str" cm="1">
        <f t="array" ref="X192">_xlfn.IFS(DATA[[#This Row],[Recommended_Content_Count]]&lt;=25,"0-25",W192&lt;=50,"25-50",W192&lt;=75,"50-75",W192&lt;=100,"75-100")</f>
        <v>50-75</v>
      </c>
      <c r="Y192" s="1">
        <v>3.7</v>
      </c>
      <c r="Z192" s="1" t="b">
        <v>0</v>
      </c>
      <c r="AA192" s="1" t="str" cm="1">
        <f t="array" ref="AA192">_xlfn.IFS(DATA[[#This Row],[Has_Downloaded_Content]]=FALSE,"No",Z192=TRUE,"Yes")</f>
        <v>No</v>
      </c>
      <c r="AB192" s="1" t="s">
        <v>30</v>
      </c>
      <c r="AC192" s="7">
        <v>1050</v>
      </c>
      <c r="AD192" s="7" t="str" cm="1">
        <f t="array" ref="AD192">_xlfn.IFS(DATA[[#This Row],[Loyalty_Points]]&lt;=1000,"0-1000",AC192&lt;=2000,"1000-2000",AC192&lt;=3000,"2000-3000",AC192&lt;=4000,"3000-4000",AC192&lt;=4999,"4000-5000")</f>
        <v>1000-2000</v>
      </c>
      <c r="AE192" s="1" t="s">
        <v>65</v>
      </c>
      <c r="AF192" s="1" t="s">
        <v>39</v>
      </c>
      <c r="AG192" s="1" t="s">
        <v>33</v>
      </c>
    </row>
    <row r="193" spans="1:33" x14ac:dyDescent="0.3">
      <c r="A193" s="13">
        <v>4808</v>
      </c>
      <c r="B193" s="1" t="s">
        <v>280</v>
      </c>
      <c r="C193" s="2" t="s">
        <v>315</v>
      </c>
      <c r="D193" s="2" t="s">
        <v>99</v>
      </c>
      <c r="E193" s="29" t="str">
        <f>TEXT(DATA[[#This Row],[Join_Date]],"mm-yyyy")</f>
        <v>03-2024</v>
      </c>
      <c r="G193" s="31">
        <f>$F$2-DATA[[#This Row],[Last_Login]]</f>
        <v>34</v>
      </c>
      <c r="H193" s="31" t="str" cm="1">
        <f t="array" ref="H193">_xlfn.IFS(DATA[[#This Row],[Difference_from _assume]]&lt;=10,"0-17",DATA[[#This Row],[Difference_from _assume]]&lt;=34,"17-34",DATA[[#This Row],[Difference_from _assume]]&lt;=51,"34-51",DATA[[#This Row],[Difference_from _assume]]&lt;=119,"51-119",DATA[[#This Row],[Difference_from _assume]]&lt;=354,"119-357")</f>
        <v>17-34</v>
      </c>
      <c r="I193" s="31" t="str" cm="1">
        <f t="array" ref="I193">_xlfn.IFS(DATA[[#This Row],[Difference_from _assume]]&lt;=35,"Active",DATA[[#This Row],[Difference_from _assume]]&lt;=110,"Inactive",DATA[[#This Row],[Difference_from _assume]]&lt;=360,"Dormant")</f>
        <v>Active</v>
      </c>
      <c r="J193" s="16">
        <v>7.99</v>
      </c>
      <c r="K193" s="16" t="str" cm="1">
        <f t="array" ref="K193">_xlfn.IFS(DATA[[#This Row],[Monthly_Price]]&lt;=7.99,"Low",J193&lt;=11.99,"Mid",J193&lt;=15.99,"High")</f>
        <v>Low</v>
      </c>
      <c r="L193" s="1">
        <v>371</v>
      </c>
      <c r="M193" s="1" t="s">
        <v>100</v>
      </c>
      <c r="N193" s="1">
        <v>1</v>
      </c>
      <c r="O193" s="1">
        <v>1</v>
      </c>
      <c r="P193" s="1" t="b">
        <v>1</v>
      </c>
      <c r="Q193" s="1">
        <v>819</v>
      </c>
      <c r="R193" s="10">
        <v>71</v>
      </c>
      <c r="S193" s="10">
        <f>DATA[[#This Row],[Total_Movies_Watched]]+DATA[[#This Row],[Total_Series_Watched]]</f>
        <v>890</v>
      </c>
      <c r="T193" s="1" t="s">
        <v>43</v>
      </c>
      <c r="U193" s="1" t="s">
        <v>28</v>
      </c>
      <c r="V193" s="1" t="s">
        <v>57</v>
      </c>
      <c r="W193" s="1">
        <v>36</v>
      </c>
      <c r="X193" s="1" t="str" cm="1">
        <f t="array" ref="X193">_xlfn.IFS(DATA[[#This Row],[Recommended_Content_Count]]&lt;=25,"0-25",W193&lt;=50,"25-50",W193&lt;=75,"50-75",W193&lt;=100,"75-100")</f>
        <v>25-50</v>
      </c>
      <c r="Y193" s="1">
        <v>4.0999999999999996</v>
      </c>
      <c r="Z193" s="1" t="b">
        <v>1</v>
      </c>
      <c r="AA193" s="1" t="str" cm="1">
        <f t="array" ref="AA193">_xlfn.IFS(DATA[[#This Row],[Has_Downloaded_Content]]=FALSE,"No",Z193=TRUE,"Yes")</f>
        <v>Yes</v>
      </c>
      <c r="AB193" s="1" t="s">
        <v>30</v>
      </c>
      <c r="AC193" s="7">
        <v>2328</v>
      </c>
      <c r="AD193" s="7" t="str" cm="1">
        <f t="array" ref="AD193">_xlfn.IFS(DATA[[#This Row],[Loyalty_Points]]&lt;=1000,"0-1000",AC193&lt;=2000,"1000-2000",AC193&lt;=3000,"2000-3000",AC193&lt;=4000,"3000-4000",AC193&lt;=4999,"4000-5000")</f>
        <v>2000-3000</v>
      </c>
      <c r="AE193" s="1" t="s">
        <v>38</v>
      </c>
      <c r="AF193" s="1" t="s">
        <v>69</v>
      </c>
      <c r="AG193" s="1" t="s">
        <v>33</v>
      </c>
    </row>
    <row r="194" spans="1:33" x14ac:dyDescent="0.3">
      <c r="A194" s="13">
        <v>3633</v>
      </c>
      <c r="B194" s="1" t="s">
        <v>316</v>
      </c>
      <c r="C194" s="2" t="s">
        <v>103</v>
      </c>
      <c r="D194" s="2">
        <v>45577</v>
      </c>
      <c r="E194" s="29" t="str">
        <f>TEXT(DATA[[#This Row],[Join_Date]],"mm-yyyy")</f>
        <v>12-2024</v>
      </c>
      <c r="G194" s="31">
        <f>$F$2-DATA[[#This Row],[Last_Login]]</f>
        <v>80</v>
      </c>
      <c r="H194" s="31" t="str" cm="1">
        <f t="array" ref="H194">_xlfn.IFS(DATA[[#This Row],[Difference_from _assume]]&lt;=10,"0-17",DATA[[#This Row],[Difference_from _assume]]&lt;=34,"17-34",DATA[[#This Row],[Difference_from _assume]]&lt;=51,"34-51",DATA[[#This Row],[Difference_from _assume]]&lt;=119,"51-119",DATA[[#This Row],[Difference_from _assume]]&lt;=354,"119-357")</f>
        <v>51-119</v>
      </c>
      <c r="I194" s="31" t="str" cm="1">
        <f t="array" ref="I194">_xlfn.IFS(DATA[[#This Row],[Difference_from _assume]]&lt;=35,"Active",DATA[[#This Row],[Difference_from _assume]]&lt;=110,"Inactive",DATA[[#This Row],[Difference_from _assume]]&lt;=360,"Dormant")</f>
        <v>Inactive</v>
      </c>
      <c r="J194" s="16">
        <v>7.99</v>
      </c>
      <c r="K194" s="16" t="str" cm="1">
        <f t="array" ref="K194">_xlfn.IFS(DATA[[#This Row],[Monthly_Price]]&lt;=7.99,"Low",J194&lt;=11.99,"Mid",J194&lt;=15.99,"High")</f>
        <v>Low</v>
      </c>
      <c r="L194" s="1">
        <v>176</v>
      </c>
      <c r="M194" s="1" t="s">
        <v>26</v>
      </c>
      <c r="N194" s="1">
        <v>5</v>
      </c>
      <c r="O194" s="1">
        <v>1</v>
      </c>
      <c r="P194" s="1" t="b">
        <v>1</v>
      </c>
      <c r="Q194" s="1">
        <v>936</v>
      </c>
      <c r="R194" s="10">
        <v>11</v>
      </c>
      <c r="S194" s="10">
        <f>DATA[[#This Row],[Total_Movies_Watched]]+DATA[[#This Row],[Total_Series_Watched]]</f>
        <v>947</v>
      </c>
      <c r="T194" s="1" t="s">
        <v>92</v>
      </c>
      <c r="U194" s="1" t="s">
        <v>75</v>
      </c>
      <c r="V194" s="1" t="s">
        <v>64</v>
      </c>
      <c r="W194" s="1">
        <v>42</v>
      </c>
      <c r="X194" s="1" t="str" cm="1">
        <f t="array" ref="X194">_xlfn.IFS(DATA[[#This Row],[Recommended_Content_Count]]&lt;=25,"0-25",W194&lt;=50,"25-50",W194&lt;=75,"50-75",W194&lt;=100,"75-100")</f>
        <v>25-50</v>
      </c>
      <c r="Y194" s="1">
        <v>3.2</v>
      </c>
      <c r="Z194" s="1" t="b">
        <v>0</v>
      </c>
      <c r="AA194" s="1" t="str" cm="1">
        <f t="array" ref="AA194">_xlfn.IFS(DATA[[#This Row],[Has_Downloaded_Content]]=FALSE,"No",Z194=TRUE,"Yes")</f>
        <v>No</v>
      </c>
      <c r="AB194" s="1" t="s">
        <v>30</v>
      </c>
      <c r="AC194" s="7">
        <v>4414</v>
      </c>
      <c r="AD194" s="7" t="str" cm="1">
        <f t="array" ref="AD194">_xlfn.IFS(DATA[[#This Row],[Loyalty_Points]]&lt;=1000,"0-1000",AC194&lt;=2000,"1000-2000",AC194&lt;=3000,"2000-3000",AC194&lt;=4000,"3000-4000",AC194&lt;=4999,"4000-5000")</f>
        <v>4000-5000</v>
      </c>
      <c r="AE194" s="1" t="s">
        <v>31</v>
      </c>
      <c r="AF194" s="1" t="s">
        <v>32</v>
      </c>
      <c r="AG194" s="1" t="s">
        <v>33</v>
      </c>
    </row>
    <row r="195" spans="1:33" x14ac:dyDescent="0.3">
      <c r="A195" s="13">
        <v>4979</v>
      </c>
      <c r="B195" s="1" t="s">
        <v>255</v>
      </c>
      <c r="C195" s="2" t="s">
        <v>317</v>
      </c>
      <c r="D195" s="2" t="s">
        <v>156</v>
      </c>
      <c r="E195" s="29" t="str">
        <f>TEXT(DATA[[#This Row],[Join_Date]],"mm-yyyy")</f>
        <v>11-2024</v>
      </c>
      <c r="G195" s="31">
        <f>$F$2-DATA[[#This Row],[Last_Login]]</f>
        <v>37</v>
      </c>
      <c r="H195" s="31" t="str" cm="1">
        <f t="array" ref="H195">_xlfn.IFS(DATA[[#This Row],[Difference_from _assume]]&lt;=10,"0-17",DATA[[#This Row],[Difference_from _assume]]&lt;=34,"17-34",DATA[[#This Row],[Difference_from _assume]]&lt;=51,"34-51",DATA[[#This Row],[Difference_from _assume]]&lt;=119,"51-119",DATA[[#This Row],[Difference_from _assume]]&lt;=354,"119-357")</f>
        <v>34-51</v>
      </c>
      <c r="I195" s="31" t="str" cm="1">
        <f t="array" ref="I195">_xlfn.IFS(DATA[[#This Row],[Difference_from _assume]]&lt;=35,"Active",DATA[[#This Row],[Difference_from _assume]]&lt;=110,"Inactive",DATA[[#This Row],[Difference_from _assume]]&lt;=360,"Dormant")</f>
        <v>Inactive</v>
      </c>
      <c r="J195" s="16">
        <v>15.99</v>
      </c>
      <c r="K195" s="16" t="str" cm="1">
        <f t="array" ref="K195">_xlfn.IFS(DATA[[#This Row],[Monthly_Price]]&lt;=7.99,"Low",J195&lt;=11.99,"Mid",J195&lt;=15.99,"High")</f>
        <v>High</v>
      </c>
      <c r="L195" s="1">
        <v>312</v>
      </c>
      <c r="M195" s="1" t="s">
        <v>36</v>
      </c>
      <c r="N195" s="1">
        <v>4</v>
      </c>
      <c r="O195" s="1">
        <v>4</v>
      </c>
      <c r="P195" s="1" t="b">
        <v>0</v>
      </c>
      <c r="Q195" s="1">
        <v>321</v>
      </c>
      <c r="R195" s="10">
        <v>19</v>
      </c>
      <c r="S195" s="10">
        <f>DATA[[#This Row],[Total_Movies_Watched]]+DATA[[#This Row],[Total_Series_Watched]]</f>
        <v>340</v>
      </c>
      <c r="T195" s="1" t="s">
        <v>68</v>
      </c>
      <c r="U195" s="1" t="s">
        <v>28</v>
      </c>
      <c r="V195" s="1" t="s">
        <v>57</v>
      </c>
      <c r="W195" s="1">
        <v>18</v>
      </c>
      <c r="X195" s="1" t="str" cm="1">
        <f t="array" ref="X195">_xlfn.IFS(DATA[[#This Row],[Recommended_Content_Count]]&lt;=25,"0-25",W195&lt;=50,"25-50",W195&lt;=75,"50-75",W195&lt;=100,"75-100")</f>
        <v>0-25</v>
      </c>
      <c r="Y195" s="1">
        <v>4.3</v>
      </c>
      <c r="Z195" s="1" t="b">
        <v>1</v>
      </c>
      <c r="AA195" s="1" t="str" cm="1">
        <f t="array" ref="AA195">_xlfn.IFS(DATA[[#This Row],[Has_Downloaded_Content]]=FALSE,"No",Z195=TRUE,"Yes")</f>
        <v>Yes</v>
      </c>
      <c r="AB195" s="1" t="s">
        <v>30</v>
      </c>
      <c r="AC195" s="7">
        <v>3980</v>
      </c>
      <c r="AD195" s="7" t="str" cm="1">
        <f t="array" ref="AD195">_xlfn.IFS(DATA[[#This Row],[Loyalty_Points]]&lt;=1000,"0-1000",AC195&lt;=2000,"1000-2000",AC195&lt;=3000,"2000-3000",AC195&lt;=4000,"3000-4000",AC195&lt;=4999,"4000-5000")</f>
        <v>3000-4000</v>
      </c>
      <c r="AE195" s="1" t="s">
        <v>65</v>
      </c>
      <c r="AF195" s="1" t="s">
        <v>39</v>
      </c>
      <c r="AG195" s="1" t="s">
        <v>40</v>
      </c>
    </row>
    <row r="196" spans="1:33" x14ac:dyDescent="0.3">
      <c r="A196" s="13">
        <v>2214</v>
      </c>
      <c r="B196" s="1" t="s">
        <v>318</v>
      </c>
      <c r="C196" s="2" t="s">
        <v>319</v>
      </c>
      <c r="D196" s="2" t="s">
        <v>156</v>
      </c>
      <c r="E196" s="29" t="str">
        <f>TEXT(DATA[[#This Row],[Join_Date]],"mm-yyyy")</f>
        <v>10-2024</v>
      </c>
      <c r="G196" s="31">
        <f>$F$2-DATA[[#This Row],[Last_Login]]</f>
        <v>37</v>
      </c>
      <c r="H196" s="31" t="str" cm="1">
        <f t="array" ref="H196">_xlfn.IFS(DATA[[#This Row],[Difference_from _assume]]&lt;=10,"0-17",DATA[[#This Row],[Difference_from _assume]]&lt;=34,"17-34",DATA[[#This Row],[Difference_from _assume]]&lt;=51,"34-51",DATA[[#This Row],[Difference_from _assume]]&lt;=119,"51-119",DATA[[#This Row],[Difference_from _assume]]&lt;=354,"119-357")</f>
        <v>34-51</v>
      </c>
      <c r="I196" s="31" t="str" cm="1">
        <f t="array" ref="I196">_xlfn.IFS(DATA[[#This Row],[Difference_from _assume]]&lt;=35,"Active",DATA[[#This Row],[Difference_from _assume]]&lt;=110,"Inactive",DATA[[#This Row],[Difference_from _assume]]&lt;=360,"Dormant")</f>
        <v>Inactive</v>
      </c>
      <c r="J196" s="16">
        <v>7.99</v>
      </c>
      <c r="K196" s="16" t="str" cm="1">
        <f t="array" ref="K196">_xlfn.IFS(DATA[[#This Row],[Monthly_Price]]&lt;=7.99,"Low",J196&lt;=11.99,"Mid",J196&lt;=15.99,"High")</f>
        <v>Low</v>
      </c>
      <c r="L196" s="1">
        <v>375</v>
      </c>
      <c r="M196" s="1" t="s">
        <v>100</v>
      </c>
      <c r="N196" s="1">
        <v>1</v>
      </c>
      <c r="O196" s="1">
        <v>1</v>
      </c>
      <c r="P196" s="1" t="b">
        <v>1</v>
      </c>
      <c r="Q196" s="1">
        <v>244</v>
      </c>
      <c r="R196" s="10">
        <v>106</v>
      </c>
      <c r="S196" s="10">
        <f>DATA[[#This Row],[Total_Movies_Watched]]+DATA[[#This Row],[Total_Series_Watched]]</f>
        <v>350</v>
      </c>
      <c r="T196" s="1" t="s">
        <v>55</v>
      </c>
      <c r="U196" s="1" t="s">
        <v>28</v>
      </c>
      <c r="V196" s="1" t="s">
        <v>78</v>
      </c>
      <c r="W196" s="1">
        <v>16</v>
      </c>
      <c r="X196" s="1" t="str" cm="1">
        <f t="array" ref="X196">_xlfn.IFS(DATA[[#This Row],[Recommended_Content_Count]]&lt;=25,"0-25",W196&lt;=50,"25-50",W196&lt;=75,"50-75",W196&lt;=100,"75-100")</f>
        <v>0-25</v>
      </c>
      <c r="Y196" s="1">
        <v>3.9</v>
      </c>
      <c r="Z196" s="1" t="b">
        <v>1</v>
      </c>
      <c r="AA196" s="1" t="str" cm="1">
        <f t="array" ref="AA196">_xlfn.IFS(DATA[[#This Row],[Has_Downloaded_Content]]=FALSE,"No",Z196=TRUE,"Yes")</f>
        <v>Yes</v>
      </c>
      <c r="AB196" s="1" t="s">
        <v>30</v>
      </c>
      <c r="AC196" s="7">
        <v>3596</v>
      </c>
      <c r="AD196" s="7" t="str" cm="1">
        <f t="array" ref="AD196">_xlfn.IFS(DATA[[#This Row],[Loyalty_Points]]&lt;=1000,"0-1000",AC196&lt;=2000,"1000-2000",AC196&lt;=3000,"2000-3000",AC196&lt;=4000,"3000-4000",AC196&lt;=4999,"4000-5000")</f>
        <v>3000-4000</v>
      </c>
      <c r="AE196" s="1" t="s">
        <v>31</v>
      </c>
      <c r="AF196" s="1" t="s">
        <v>39</v>
      </c>
      <c r="AG196" s="1" t="s">
        <v>33</v>
      </c>
    </row>
    <row r="197" spans="1:33" x14ac:dyDescent="0.3">
      <c r="A197" s="13">
        <v>6606</v>
      </c>
      <c r="B197" s="1" t="s">
        <v>311</v>
      </c>
      <c r="C197" s="2" t="s">
        <v>320</v>
      </c>
      <c r="D197" s="2" t="s">
        <v>168</v>
      </c>
      <c r="E197" s="29" t="str">
        <f>TEXT(DATA[[#This Row],[Join_Date]],"mm-yyyy")</f>
        <v>01-2024</v>
      </c>
      <c r="G197" s="31">
        <f>$F$2-DATA[[#This Row],[Last_Login]]</f>
        <v>32</v>
      </c>
      <c r="H197" s="31" t="str" cm="1">
        <f t="array" ref="H197">_xlfn.IFS(DATA[[#This Row],[Difference_from _assume]]&lt;=10,"0-17",DATA[[#This Row],[Difference_from _assume]]&lt;=34,"17-34",DATA[[#This Row],[Difference_from _assume]]&lt;=51,"34-51",DATA[[#This Row],[Difference_from _assume]]&lt;=119,"51-119",DATA[[#This Row],[Difference_from _assume]]&lt;=354,"119-357")</f>
        <v>17-34</v>
      </c>
      <c r="I197" s="31" t="str" cm="1">
        <f t="array" ref="I197">_xlfn.IFS(DATA[[#This Row],[Difference_from _assume]]&lt;=35,"Active",DATA[[#This Row],[Difference_from _assume]]&lt;=110,"Inactive",DATA[[#This Row],[Difference_from _assume]]&lt;=360,"Dormant")</f>
        <v>Active</v>
      </c>
      <c r="J197" s="16">
        <v>15.99</v>
      </c>
      <c r="K197" s="16" t="str" cm="1">
        <f t="array" ref="K197">_xlfn.IFS(DATA[[#This Row],[Monthly_Price]]&lt;=7.99,"Low",J197&lt;=11.99,"Mid",J197&lt;=15.99,"High")</f>
        <v>High</v>
      </c>
      <c r="L197" s="1">
        <v>134</v>
      </c>
      <c r="M197" s="1" t="s">
        <v>48</v>
      </c>
      <c r="N197" s="1">
        <v>3</v>
      </c>
      <c r="O197" s="1">
        <v>5</v>
      </c>
      <c r="P197" s="1" t="b">
        <v>1</v>
      </c>
      <c r="Q197" s="1">
        <v>826</v>
      </c>
      <c r="R197" s="10">
        <v>160</v>
      </c>
      <c r="S197" s="10">
        <f>DATA[[#This Row],[Total_Movies_Watched]]+DATA[[#This Row],[Total_Series_Watched]]</f>
        <v>986</v>
      </c>
      <c r="T197" s="1" t="s">
        <v>92</v>
      </c>
      <c r="U197" s="1" t="s">
        <v>75</v>
      </c>
      <c r="V197" s="1" t="s">
        <v>64</v>
      </c>
      <c r="W197" s="1">
        <v>96</v>
      </c>
      <c r="X197" s="1" t="str" cm="1">
        <f t="array" ref="X197">_xlfn.IFS(DATA[[#This Row],[Recommended_Content_Count]]&lt;=25,"0-25",W197&lt;=50,"25-50",W197&lt;=75,"50-75",W197&lt;=100,"75-100")</f>
        <v>75-100</v>
      </c>
      <c r="Y197" s="1">
        <v>3.6</v>
      </c>
      <c r="Z197" s="1" t="b">
        <v>1</v>
      </c>
      <c r="AA197" s="1" t="str" cm="1">
        <f t="array" ref="AA197">_xlfn.IFS(DATA[[#This Row],[Has_Downloaded_Content]]=FALSE,"No",Z197=TRUE,"Yes")</f>
        <v>Yes</v>
      </c>
      <c r="AB197" s="1" t="s">
        <v>30</v>
      </c>
      <c r="AC197" s="7">
        <v>1150</v>
      </c>
      <c r="AD197" s="7" t="str" cm="1">
        <f t="array" ref="AD197">_xlfn.IFS(DATA[[#This Row],[Loyalty_Points]]&lt;=1000,"0-1000",AC197&lt;=2000,"1000-2000",AC197&lt;=3000,"2000-3000",AC197&lt;=4000,"3000-4000",AC197&lt;=4999,"4000-5000")</f>
        <v>1000-2000</v>
      </c>
      <c r="AE197" s="1" t="s">
        <v>31</v>
      </c>
      <c r="AF197" s="1" t="s">
        <v>39</v>
      </c>
      <c r="AG197" s="1" t="s">
        <v>33</v>
      </c>
    </row>
    <row r="198" spans="1:33" x14ac:dyDescent="0.3">
      <c r="A198" s="13">
        <v>4246</v>
      </c>
      <c r="B198" s="1" t="s">
        <v>259</v>
      </c>
      <c r="C198" s="2" t="s">
        <v>321</v>
      </c>
      <c r="D198" s="2" t="s">
        <v>35</v>
      </c>
      <c r="E198" s="29" t="str">
        <f>TEXT(DATA[[#This Row],[Join_Date]],"mm-yyyy")</f>
        <v>09-2023</v>
      </c>
      <c r="G198" s="31">
        <f>$F$2-DATA[[#This Row],[Last_Login]]</f>
        <v>16</v>
      </c>
      <c r="H198" s="31" t="str" cm="1">
        <f t="array" ref="H198">_xlfn.IFS(DATA[[#This Row],[Difference_from _assume]]&lt;=10,"0-17",DATA[[#This Row],[Difference_from _assume]]&lt;=34,"17-34",DATA[[#This Row],[Difference_from _assume]]&lt;=51,"34-51",DATA[[#This Row],[Difference_from _assume]]&lt;=119,"51-119",DATA[[#This Row],[Difference_from _assume]]&lt;=354,"119-357")</f>
        <v>17-34</v>
      </c>
      <c r="I198" s="31" t="str" cm="1">
        <f t="array" ref="I198">_xlfn.IFS(DATA[[#This Row],[Difference_from _assume]]&lt;=35,"Active",DATA[[#This Row],[Difference_from _assume]]&lt;=110,"Inactive",DATA[[#This Row],[Difference_from _assume]]&lt;=360,"Dormant")</f>
        <v>Active</v>
      </c>
      <c r="J198" s="16">
        <v>7.99</v>
      </c>
      <c r="K198" s="16" t="str" cm="1">
        <f t="array" ref="K198">_xlfn.IFS(DATA[[#This Row],[Monthly_Price]]&lt;=7.99,"Low",J198&lt;=11.99,"Mid",J198&lt;=15.99,"High")</f>
        <v>Low</v>
      </c>
      <c r="L198" s="1">
        <v>91</v>
      </c>
      <c r="M198" s="1" t="s">
        <v>36</v>
      </c>
      <c r="N198" s="1">
        <v>5</v>
      </c>
      <c r="O198" s="1">
        <v>1</v>
      </c>
      <c r="P198" s="1" t="b">
        <v>0</v>
      </c>
      <c r="Q198" s="1">
        <v>159</v>
      </c>
      <c r="R198" s="10">
        <v>14</v>
      </c>
      <c r="S198" s="10">
        <f>DATA[[#This Row],[Total_Movies_Watched]]+DATA[[#This Row],[Total_Series_Watched]]</f>
        <v>173</v>
      </c>
      <c r="T198" s="1" t="s">
        <v>49</v>
      </c>
      <c r="U198" s="1" t="s">
        <v>28</v>
      </c>
      <c r="V198" s="1" t="s">
        <v>57</v>
      </c>
      <c r="W198" s="1">
        <v>85</v>
      </c>
      <c r="X198" s="1" t="str" cm="1">
        <f t="array" ref="X198">_xlfn.IFS(DATA[[#This Row],[Recommended_Content_Count]]&lt;=25,"0-25",W198&lt;=50,"25-50",W198&lt;=75,"50-75",W198&lt;=100,"75-100")</f>
        <v>75-100</v>
      </c>
      <c r="Y198" s="1">
        <v>4.4000000000000004</v>
      </c>
      <c r="Z198" s="1" t="b">
        <v>0</v>
      </c>
      <c r="AA198" s="1" t="str" cm="1">
        <f t="array" ref="AA198">_xlfn.IFS(DATA[[#This Row],[Has_Downloaded_Content]]=FALSE,"No",Z198=TRUE,"Yes")</f>
        <v>No</v>
      </c>
      <c r="AB198" s="1" t="s">
        <v>30</v>
      </c>
      <c r="AC198" s="7">
        <v>1858</v>
      </c>
      <c r="AD198" s="7" t="str" cm="1">
        <f t="array" ref="AD198">_xlfn.IFS(DATA[[#This Row],[Loyalty_Points]]&lt;=1000,"0-1000",AC198&lt;=2000,"1000-2000",AC198&lt;=3000,"2000-3000",AC198&lt;=4000,"3000-4000",AC198&lt;=4999,"4000-5000")</f>
        <v>1000-2000</v>
      </c>
      <c r="AE198" s="1" t="s">
        <v>58</v>
      </c>
      <c r="AF198" s="1" t="s">
        <v>32</v>
      </c>
      <c r="AG198" s="1" t="s">
        <v>33</v>
      </c>
    </row>
    <row r="199" spans="1:33" x14ac:dyDescent="0.3">
      <c r="A199" s="13">
        <v>2836</v>
      </c>
      <c r="B199" s="1" t="s">
        <v>232</v>
      </c>
      <c r="C199" s="2">
        <v>45475</v>
      </c>
      <c r="D199" s="2" t="s">
        <v>72</v>
      </c>
      <c r="E199" s="29" t="str">
        <f>TEXT(DATA[[#This Row],[Join_Date]],"mm-yyyy")</f>
        <v>07-2024</v>
      </c>
      <c r="G199" s="31">
        <f>$F$2-DATA[[#This Row],[Last_Login]]</f>
        <v>14</v>
      </c>
      <c r="H199" s="31" t="str" cm="1">
        <f t="array" ref="H199">_xlfn.IFS(DATA[[#This Row],[Difference_from _assume]]&lt;=10,"0-17",DATA[[#This Row],[Difference_from _assume]]&lt;=34,"17-34",DATA[[#This Row],[Difference_from _assume]]&lt;=51,"34-51",DATA[[#This Row],[Difference_from _assume]]&lt;=119,"51-119",DATA[[#This Row],[Difference_from _assume]]&lt;=354,"119-357")</f>
        <v>17-34</v>
      </c>
      <c r="I199" s="31" t="str" cm="1">
        <f t="array" ref="I199">_xlfn.IFS(DATA[[#This Row],[Difference_from _assume]]&lt;=35,"Active",DATA[[#This Row],[Difference_from _assume]]&lt;=110,"Inactive",DATA[[#This Row],[Difference_from _assume]]&lt;=360,"Dormant")</f>
        <v>Active</v>
      </c>
      <c r="J199" s="16">
        <v>7.99</v>
      </c>
      <c r="K199" s="16" t="str" cm="1">
        <f t="array" ref="K199">_xlfn.IFS(DATA[[#This Row],[Monthly_Price]]&lt;=7.99,"Low",J199&lt;=11.99,"Mid",J199&lt;=15.99,"High")</f>
        <v>Low</v>
      </c>
      <c r="L199" s="1">
        <v>359</v>
      </c>
      <c r="M199" s="1" t="s">
        <v>63</v>
      </c>
      <c r="N199" s="1">
        <v>2</v>
      </c>
      <c r="O199" s="1">
        <v>6</v>
      </c>
      <c r="P199" s="1" t="b">
        <v>0</v>
      </c>
      <c r="Q199" s="1">
        <v>305</v>
      </c>
      <c r="R199" s="10">
        <v>81</v>
      </c>
      <c r="S199" s="10">
        <f>DATA[[#This Row],[Total_Movies_Watched]]+DATA[[#This Row],[Total_Series_Watched]]</f>
        <v>386</v>
      </c>
      <c r="T199" s="1" t="s">
        <v>68</v>
      </c>
      <c r="U199" s="1" t="s">
        <v>75</v>
      </c>
      <c r="V199" s="1" t="s">
        <v>37</v>
      </c>
      <c r="W199" s="1">
        <v>28</v>
      </c>
      <c r="X199" s="1" t="str" cm="1">
        <f t="array" ref="X199">_xlfn.IFS(DATA[[#This Row],[Recommended_Content_Count]]&lt;=25,"0-25",W199&lt;=50,"25-50",W199&lt;=75,"50-75",W199&lt;=100,"75-100")</f>
        <v>25-50</v>
      </c>
      <c r="Y199" s="1">
        <v>3.3</v>
      </c>
      <c r="Z199" s="1" t="b">
        <v>0</v>
      </c>
      <c r="AA199" s="1" t="str" cm="1">
        <f t="array" ref="AA199">_xlfn.IFS(DATA[[#This Row],[Has_Downloaded_Content]]=FALSE,"No",Z199=TRUE,"Yes")</f>
        <v>No</v>
      </c>
      <c r="AB199" s="1" t="s">
        <v>30</v>
      </c>
      <c r="AC199" s="7">
        <v>1926</v>
      </c>
      <c r="AD199" s="7" t="str" cm="1">
        <f t="array" ref="AD199">_xlfn.IFS(DATA[[#This Row],[Loyalty_Points]]&lt;=1000,"0-1000",AC199&lt;=2000,"1000-2000",AC199&lt;=3000,"2000-3000",AC199&lt;=4000,"3000-4000",AC199&lt;=4999,"4000-5000")</f>
        <v>1000-2000</v>
      </c>
      <c r="AE199" s="1" t="s">
        <v>38</v>
      </c>
      <c r="AF199" s="1" t="s">
        <v>79</v>
      </c>
      <c r="AG199" s="1" t="s">
        <v>60</v>
      </c>
    </row>
    <row r="200" spans="1:33" x14ac:dyDescent="0.3">
      <c r="A200" s="13">
        <v>6963</v>
      </c>
      <c r="B200" s="1" t="s">
        <v>322</v>
      </c>
      <c r="C200" s="2">
        <v>45084</v>
      </c>
      <c r="D200" s="2" t="s">
        <v>168</v>
      </c>
      <c r="E200" s="29" t="str">
        <f>TEXT(DATA[[#This Row],[Join_Date]],"mm-yyyy")</f>
        <v>06-2023</v>
      </c>
      <c r="G200" s="31">
        <f>$F$2-DATA[[#This Row],[Last_Login]]</f>
        <v>32</v>
      </c>
      <c r="H200" s="31" t="str" cm="1">
        <f t="array" ref="H200">_xlfn.IFS(DATA[[#This Row],[Difference_from _assume]]&lt;=10,"0-17",DATA[[#This Row],[Difference_from _assume]]&lt;=34,"17-34",DATA[[#This Row],[Difference_from _assume]]&lt;=51,"34-51",DATA[[#This Row],[Difference_from _assume]]&lt;=119,"51-119",DATA[[#This Row],[Difference_from _assume]]&lt;=354,"119-357")</f>
        <v>17-34</v>
      </c>
      <c r="I200" s="31" t="str" cm="1">
        <f t="array" ref="I200">_xlfn.IFS(DATA[[#This Row],[Difference_from _assume]]&lt;=35,"Active",DATA[[#This Row],[Difference_from _assume]]&lt;=110,"Inactive",DATA[[#This Row],[Difference_from _assume]]&lt;=360,"Dormant")</f>
        <v>Active</v>
      </c>
      <c r="J200" s="16">
        <v>15.99</v>
      </c>
      <c r="K200" s="16" t="str" cm="1">
        <f t="array" ref="K200">_xlfn.IFS(DATA[[#This Row],[Monthly_Price]]&lt;=7.99,"Low",J200&lt;=11.99,"Mid",J200&lt;=15.99,"High")</f>
        <v>High</v>
      </c>
      <c r="L200" s="1">
        <v>172</v>
      </c>
      <c r="M200" s="1" t="s">
        <v>73</v>
      </c>
      <c r="N200" s="1">
        <v>2</v>
      </c>
      <c r="O200" s="1">
        <v>6</v>
      </c>
      <c r="P200" s="1" t="b">
        <v>0</v>
      </c>
      <c r="Q200" s="1">
        <v>841</v>
      </c>
      <c r="R200" s="10">
        <v>83</v>
      </c>
      <c r="S200" s="10">
        <f>DATA[[#This Row],[Total_Movies_Watched]]+DATA[[#This Row],[Total_Series_Watched]]</f>
        <v>924</v>
      </c>
      <c r="T200" s="1" t="s">
        <v>49</v>
      </c>
      <c r="U200" s="1" t="s">
        <v>28</v>
      </c>
      <c r="V200" s="1" t="s">
        <v>78</v>
      </c>
      <c r="W200" s="1">
        <v>44</v>
      </c>
      <c r="X200" s="1" t="str" cm="1">
        <f t="array" ref="X200">_xlfn.IFS(DATA[[#This Row],[Recommended_Content_Count]]&lt;=25,"0-25",W200&lt;=50,"25-50",W200&lt;=75,"50-75",W200&lt;=100,"75-100")</f>
        <v>25-50</v>
      </c>
      <c r="Y200" s="1">
        <v>5</v>
      </c>
      <c r="Z200" s="1" t="b">
        <v>1</v>
      </c>
      <c r="AA200" s="1" t="str" cm="1">
        <f t="array" ref="AA200">_xlfn.IFS(DATA[[#This Row],[Has_Downloaded_Content]]=FALSE,"No",Z200=TRUE,"Yes")</f>
        <v>Yes</v>
      </c>
      <c r="AB200" s="1" t="s">
        <v>30</v>
      </c>
      <c r="AC200" s="7">
        <v>2933</v>
      </c>
      <c r="AD200" s="7" t="str" cm="1">
        <f t="array" ref="AD200">_xlfn.IFS(DATA[[#This Row],[Loyalty_Points]]&lt;=1000,"0-1000",AC200&lt;=2000,"1000-2000",AC200&lt;=3000,"2000-3000",AC200&lt;=4000,"3000-4000",AC200&lt;=4999,"4000-5000")</f>
        <v>2000-3000</v>
      </c>
      <c r="AE200" s="1" t="s">
        <v>76</v>
      </c>
      <c r="AF200" s="1" t="s">
        <v>39</v>
      </c>
      <c r="AG200" s="1" t="s">
        <v>40</v>
      </c>
    </row>
    <row r="201" spans="1:33" x14ac:dyDescent="0.3">
      <c r="A201" s="13">
        <v>2243</v>
      </c>
      <c r="B201" s="1" t="s">
        <v>323</v>
      </c>
      <c r="C201" s="2" t="s">
        <v>324</v>
      </c>
      <c r="D201" s="2">
        <v>45334</v>
      </c>
      <c r="E201" s="29" t="str">
        <f>TEXT(DATA[[#This Row],[Join_Date]],"mm-yyyy")</f>
        <v>07-2024</v>
      </c>
      <c r="G201" s="31">
        <f>$F$2-DATA[[#This Row],[Last_Login]]</f>
        <v>323</v>
      </c>
      <c r="H201" s="31" t="str" cm="1">
        <f t="array" ref="H201">_xlfn.IFS(DATA[[#This Row],[Difference_from _assume]]&lt;=10,"0-17",DATA[[#This Row],[Difference_from _assume]]&lt;=34,"17-34",DATA[[#This Row],[Difference_from _assume]]&lt;=51,"34-51",DATA[[#This Row],[Difference_from _assume]]&lt;=119,"51-119",DATA[[#This Row],[Difference_from _assume]]&lt;=354,"119-357")</f>
        <v>119-357</v>
      </c>
      <c r="I201" s="31" t="str" cm="1">
        <f t="array" ref="I201">_xlfn.IFS(DATA[[#This Row],[Difference_from _assume]]&lt;=35,"Active",DATA[[#This Row],[Difference_from _assume]]&lt;=110,"Inactive",DATA[[#This Row],[Difference_from _assume]]&lt;=360,"Dormant")</f>
        <v>Dormant</v>
      </c>
      <c r="J201" s="16">
        <v>11.99</v>
      </c>
      <c r="K201" s="16" t="str" cm="1">
        <f t="array" ref="K201">_xlfn.IFS(DATA[[#This Row],[Monthly_Price]]&lt;=7.99,"Low",J201&lt;=11.99,"Mid",J201&lt;=15.99,"High")</f>
        <v>Mid</v>
      </c>
      <c r="L201" s="1">
        <v>490</v>
      </c>
      <c r="M201" s="1" t="s">
        <v>73</v>
      </c>
      <c r="N201" s="1">
        <v>3</v>
      </c>
      <c r="O201" s="1">
        <v>3</v>
      </c>
      <c r="P201" s="1" t="b">
        <v>1</v>
      </c>
      <c r="Q201" s="1">
        <v>123</v>
      </c>
      <c r="R201" s="10">
        <v>183</v>
      </c>
      <c r="S201" s="10">
        <f>DATA[[#This Row],[Total_Movies_Watched]]+DATA[[#This Row],[Total_Series_Watched]]</f>
        <v>306</v>
      </c>
      <c r="T201" s="1" t="s">
        <v>92</v>
      </c>
      <c r="U201" s="1" t="s">
        <v>75</v>
      </c>
      <c r="V201" s="1" t="s">
        <v>37</v>
      </c>
      <c r="W201" s="1">
        <v>45</v>
      </c>
      <c r="X201" s="1" t="str" cm="1">
        <f t="array" ref="X201">_xlfn.IFS(DATA[[#This Row],[Recommended_Content_Count]]&lt;=25,"0-25",W201&lt;=50,"25-50",W201&lt;=75,"50-75",W201&lt;=100,"75-100")</f>
        <v>25-50</v>
      </c>
      <c r="Y201" s="1">
        <v>4.4000000000000004</v>
      </c>
      <c r="Z201" s="1" t="b">
        <v>0</v>
      </c>
      <c r="AA201" s="1" t="str" cm="1">
        <f t="array" ref="AA201">_xlfn.IFS(DATA[[#This Row],[Has_Downloaded_Content]]=FALSE,"No",Z201=TRUE,"Yes")</f>
        <v>No</v>
      </c>
      <c r="AB201" s="1" t="s">
        <v>30</v>
      </c>
      <c r="AC201" s="7">
        <v>2397</v>
      </c>
      <c r="AD201" s="7" t="str" cm="1">
        <f t="array" ref="AD201">_xlfn.IFS(DATA[[#This Row],[Loyalty_Points]]&lt;=1000,"0-1000",AC201&lt;=2000,"1000-2000",AC201&lt;=3000,"2000-3000",AC201&lt;=4000,"3000-4000",AC201&lt;=4999,"4000-5000")</f>
        <v>2000-3000</v>
      </c>
      <c r="AE201" s="1" t="s">
        <v>38</v>
      </c>
      <c r="AF201" s="1" t="s">
        <v>59</v>
      </c>
      <c r="AG201" s="1" t="s">
        <v>40</v>
      </c>
    </row>
    <row r="202" spans="1:33" x14ac:dyDescent="0.3">
      <c r="A202" s="13">
        <v>5081</v>
      </c>
      <c r="B202" s="1" t="s">
        <v>325</v>
      </c>
      <c r="C202" s="2" t="s">
        <v>326</v>
      </c>
      <c r="D202" s="2" t="s">
        <v>84</v>
      </c>
      <c r="E202" s="29" t="str">
        <f>TEXT(DATA[[#This Row],[Join_Date]],"mm-yyyy")</f>
        <v>10-2024</v>
      </c>
      <c r="G202" s="31">
        <f>$F$2-DATA[[#This Row],[Last_Login]]</f>
        <v>41</v>
      </c>
      <c r="H202" s="31" t="str" cm="1">
        <f t="array" ref="H202">_xlfn.IFS(DATA[[#This Row],[Difference_from _assume]]&lt;=10,"0-17",DATA[[#This Row],[Difference_from _assume]]&lt;=34,"17-34",DATA[[#This Row],[Difference_from _assume]]&lt;=51,"34-51",DATA[[#This Row],[Difference_from _assume]]&lt;=119,"51-119",DATA[[#This Row],[Difference_from _assume]]&lt;=354,"119-357")</f>
        <v>34-51</v>
      </c>
      <c r="I202" s="31" t="str" cm="1">
        <f t="array" ref="I202">_xlfn.IFS(DATA[[#This Row],[Difference_from _assume]]&lt;=35,"Active",DATA[[#This Row],[Difference_from _assume]]&lt;=110,"Inactive",DATA[[#This Row],[Difference_from _assume]]&lt;=360,"Dormant")</f>
        <v>Inactive</v>
      </c>
      <c r="J202" s="16">
        <v>11.99</v>
      </c>
      <c r="K202" s="16" t="str" cm="1">
        <f t="array" ref="K202">_xlfn.IFS(DATA[[#This Row],[Monthly_Price]]&lt;=7.99,"Low",J202&lt;=11.99,"Mid",J202&lt;=15.99,"High")</f>
        <v>Mid</v>
      </c>
      <c r="L202" s="1">
        <v>16</v>
      </c>
      <c r="M202" s="1" t="s">
        <v>100</v>
      </c>
      <c r="N202" s="1">
        <v>1</v>
      </c>
      <c r="O202" s="1">
        <v>5</v>
      </c>
      <c r="P202" s="1" t="b">
        <v>1</v>
      </c>
      <c r="Q202" s="1">
        <v>803</v>
      </c>
      <c r="R202" s="10">
        <v>196</v>
      </c>
      <c r="S202" s="10">
        <f>DATA[[#This Row],[Total_Movies_Watched]]+DATA[[#This Row],[Total_Series_Watched]]</f>
        <v>999</v>
      </c>
      <c r="T202" s="1" t="s">
        <v>68</v>
      </c>
      <c r="U202" s="1" t="s">
        <v>75</v>
      </c>
      <c r="V202" s="1" t="s">
        <v>29</v>
      </c>
      <c r="W202" s="1">
        <v>90</v>
      </c>
      <c r="X202" s="1" t="str" cm="1">
        <f t="array" ref="X202">_xlfn.IFS(DATA[[#This Row],[Recommended_Content_Count]]&lt;=25,"0-25",W202&lt;=50,"25-50",W202&lt;=75,"50-75",W202&lt;=100,"75-100")</f>
        <v>75-100</v>
      </c>
      <c r="Y202" s="1">
        <v>4.3</v>
      </c>
      <c r="Z202" s="1" t="b">
        <v>1</v>
      </c>
      <c r="AA202" s="1" t="str" cm="1">
        <f t="array" ref="AA202">_xlfn.IFS(DATA[[#This Row],[Has_Downloaded_Content]]=FALSE,"No",Z202=TRUE,"Yes")</f>
        <v>Yes</v>
      </c>
      <c r="AB202" s="1" t="s">
        <v>30</v>
      </c>
      <c r="AC202" s="7">
        <v>1946</v>
      </c>
      <c r="AD202" s="7" t="str" cm="1">
        <f t="array" ref="AD202">_xlfn.IFS(DATA[[#This Row],[Loyalty_Points]]&lt;=1000,"0-1000",AC202&lt;=2000,"1000-2000",AC202&lt;=3000,"2000-3000",AC202&lt;=4000,"3000-4000",AC202&lt;=4999,"4000-5000")</f>
        <v>1000-2000</v>
      </c>
      <c r="AE202" s="1" t="s">
        <v>58</v>
      </c>
      <c r="AF202" s="1" t="s">
        <v>69</v>
      </c>
      <c r="AG202" s="1" t="s">
        <v>33</v>
      </c>
    </row>
    <row r="203" spans="1:33" x14ac:dyDescent="0.3">
      <c r="A203" s="13">
        <v>4171</v>
      </c>
      <c r="B203" s="1" t="s">
        <v>224</v>
      </c>
      <c r="C203" s="2">
        <v>45389</v>
      </c>
      <c r="D203" s="2" t="s">
        <v>42</v>
      </c>
      <c r="E203" s="29" t="str">
        <f>TEXT(DATA[[#This Row],[Join_Date]],"mm-yyyy")</f>
        <v>04-2024</v>
      </c>
      <c r="G203" s="31">
        <f>$F$2-DATA[[#This Row],[Last_Login]]</f>
        <v>17</v>
      </c>
      <c r="H203" s="31" t="str" cm="1">
        <f t="array" ref="H203">_xlfn.IFS(DATA[[#This Row],[Difference_from _assume]]&lt;=10,"0-17",DATA[[#This Row],[Difference_from _assume]]&lt;=34,"17-34",DATA[[#This Row],[Difference_from _assume]]&lt;=51,"34-51",DATA[[#This Row],[Difference_from _assume]]&lt;=119,"51-119",DATA[[#This Row],[Difference_from _assume]]&lt;=354,"119-357")</f>
        <v>17-34</v>
      </c>
      <c r="I203" s="31" t="str" cm="1">
        <f t="array" ref="I203">_xlfn.IFS(DATA[[#This Row],[Difference_from _assume]]&lt;=35,"Active",DATA[[#This Row],[Difference_from _assume]]&lt;=110,"Inactive",DATA[[#This Row],[Difference_from _assume]]&lt;=360,"Dormant")</f>
        <v>Active</v>
      </c>
      <c r="J203" s="16">
        <v>11.99</v>
      </c>
      <c r="K203" s="16" t="str" cm="1">
        <f t="array" ref="K203">_xlfn.IFS(DATA[[#This Row],[Monthly_Price]]&lt;=7.99,"Low",J203&lt;=11.99,"Mid",J203&lt;=15.99,"High")</f>
        <v>Mid</v>
      </c>
      <c r="L203" s="1">
        <v>291</v>
      </c>
      <c r="M203" s="1" t="s">
        <v>48</v>
      </c>
      <c r="N203" s="1">
        <v>2</v>
      </c>
      <c r="O203" s="1">
        <v>1</v>
      </c>
      <c r="P203" s="1" t="b">
        <v>1</v>
      </c>
      <c r="Q203" s="1">
        <v>380</v>
      </c>
      <c r="R203" s="10">
        <v>106</v>
      </c>
      <c r="S203" s="10">
        <f>DATA[[#This Row],[Total_Movies_Watched]]+DATA[[#This Row],[Total_Series_Watched]]</f>
        <v>486</v>
      </c>
      <c r="T203" s="1" t="s">
        <v>43</v>
      </c>
      <c r="U203" s="1" t="s">
        <v>28</v>
      </c>
      <c r="V203" s="1" t="s">
        <v>57</v>
      </c>
      <c r="W203" s="1">
        <v>22</v>
      </c>
      <c r="X203" s="1" t="str" cm="1">
        <f t="array" ref="X203">_xlfn.IFS(DATA[[#This Row],[Recommended_Content_Count]]&lt;=25,"0-25",W203&lt;=50,"25-50",W203&lt;=75,"50-75",W203&lt;=100,"75-100")</f>
        <v>0-25</v>
      </c>
      <c r="Y203" s="1">
        <v>4.0999999999999996</v>
      </c>
      <c r="Z203" s="1" t="b">
        <v>0</v>
      </c>
      <c r="AA203" s="1" t="str" cm="1">
        <f t="array" ref="AA203">_xlfn.IFS(DATA[[#This Row],[Has_Downloaded_Content]]=FALSE,"No",Z203=TRUE,"Yes")</f>
        <v>No</v>
      </c>
      <c r="AB203" s="1" t="s">
        <v>30</v>
      </c>
      <c r="AC203" s="7">
        <v>2576</v>
      </c>
      <c r="AD203" s="7" t="str" cm="1">
        <f t="array" ref="AD203">_xlfn.IFS(DATA[[#This Row],[Loyalty_Points]]&lt;=1000,"0-1000",AC203&lt;=2000,"1000-2000",AC203&lt;=3000,"2000-3000",AC203&lt;=4000,"3000-4000",AC203&lt;=4999,"4000-5000")</f>
        <v>2000-3000</v>
      </c>
      <c r="AE203" s="1" t="s">
        <v>58</v>
      </c>
      <c r="AF203" s="1" t="s">
        <v>69</v>
      </c>
      <c r="AG203" s="1" t="s">
        <v>40</v>
      </c>
    </row>
    <row r="204" spans="1:33" x14ac:dyDescent="0.3">
      <c r="A204" s="13">
        <v>7399</v>
      </c>
      <c r="B204" s="1" t="s">
        <v>201</v>
      </c>
      <c r="C204" s="2" t="s">
        <v>327</v>
      </c>
      <c r="D204" s="2">
        <v>45547</v>
      </c>
      <c r="E204" s="29" t="str">
        <f>TEXT(DATA[[#This Row],[Join_Date]],"mm-yyyy")</f>
        <v>08-2024</v>
      </c>
      <c r="G204" s="31">
        <f>$F$2-DATA[[#This Row],[Last_Login]]</f>
        <v>110</v>
      </c>
      <c r="H204" s="31" t="str" cm="1">
        <f t="array" ref="H204">_xlfn.IFS(DATA[[#This Row],[Difference_from _assume]]&lt;=10,"0-17",DATA[[#This Row],[Difference_from _assume]]&lt;=34,"17-34",DATA[[#This Row],[Difference_from _assume]]&lt;=51,"34-51",DATA[[#This Row],[Difference_from _assume]]&lt;=119,"51-119",DATA[[#This Row],[Difference_from _assume]]&lt;=354,"119-357")</f>
        <v>51-119</v>
      </c>
      <c r="I204" s="31" t="str" cm="1">
        <f t="array" ref="I204">_xlfn.IFS(DATA[[#This Row],[Difference_from _assume]]&lt;=35,"Active",DATA[[#This Row],[Difference_from _assume]]&lt;=110,"Inactive",DATA[[#This Row],[Difference_from _assume]]&lt;=360,"Dormant")</f>
        <v>Inactive</v>
      </c>
      <c r="J204" s="16">
        <v>11.99</v>
      </c>
      <c r="K204" s="16" t="str" cm="1">
        <f t="array" ref="K204">_xlfn.IFS(DATA[[#This Row],[Monthly_Price]]&lt;=7.99,"Low",J204&lt;=11.99,"Mid",J204&lt;=15.99,"High")</f>
        <v>Mid</v>
      </c>
      <c r="L204" s="1">
        <v>119</v>
      </c>
      <c r="M204" s="1" t="s">
        <v>100</v>
      </c>
      <c r="N204" s="1">
        <v>2</v>
      </c>
      <c r="O204" s="1">
        <v>5</v>
      </c>
      <c r="P204" s="1" t="b">
        <v>1</v>
      </c>
      <c r="Q204" s="1">
        <v>344</v>
      </c>
      <c r="R204" s="10">
        <v>93</v>
      </c>
      <c r="S204" s="10">
        <f>DATA[[#This Row],[Total_Movies_Watched]]+DATA[[#This Row],[Total_Series_Watched]]</f>
        <v>437</v>
      </c>
      <c r="T204" s="1" t="s">
        <v>74</v>
      </c>
      <c r="U204" s="1" t="s">
        <v>44</v>
      </c>
      <c r="V204" s="1" t="s">
        <v>29</v>
      </c>
      <c r="W204" s="1">
        <v>0</v>
      </c>
      <c r="X204" s="1" t="str" cm="1">
        <f t="array" ref="X204">_xlfn.IFS(DATA[[#This Row],[Recommended_Content_Count]]&lt;=25,"0-25",W204&lt;=50,"25-50",W204&lt;=75,"50-75",W204&lt;=100,"75-100")</f>
        <v>0-25</v>
      </c>
      <c r="Y204" s="1">
        <v>4.2</v>
      </c>
      <c r="Z204" s="1" t="b">
        <v>0</v>
      </c>
      <c r="AA204" s="1" t="str" cm="1">
        <f t="array" ref="AA204">_xlfn.IFS(DATA[[#This Row],[Has_Downloaded_Content]]=FALSE,"No",Z204=TRUE,"Yes")</f>
        <v>No</v>
      </c>
      <c r="AB204" s="1" t="s">
        <v>30</v>
      </c>
      <c r="AC204" s="7">
        <v>2259</v>
      </c>
      <c r="AD204" s="7" t="str" cm="1">
        <f t="array" ref="AD204">_xlfn.IFS(DATA[[#This Row],[Loyalty_Points]]&lt;=1000,"0-1000",AC204&lt;=2000,"1000-2000",AC204&lt;=3000,"2000-3000",AC204&lt;=4000,"3000-4000",AC204&lt;=4999,"4000-5000")</f>
        <v>2000-3000</v>
      </c>
      <c r="AE204" s="1" t="s">
        <v>76</v>
      </c>
      <c r="AF204" s="1" t="s">
        <v>69</v>
      </c>
      <c r="AG204" s="1" t="s">
        <v>33</v>
      </c>
    </row>
    <row r="205" spans="1:33" x14ac:dyDescent="0.3">
      <c r="A205" s="13">
        <v>1110</v>
      </c>
      <c r="B205" s="1" t="s">
        <v>247</v>
      </c>
      <c r="C205" s="2">
        <v>45417</v>
      </c>
      <c r="D205" s="2">
        <v>45394</v>
      </c>
      <c r="E205" s="29" t="str">
        <f>TEXT(DATA[[#This Row],[Join_Date]],"mm-yyyy")</f>
        <v>05-2024</v>
      </c>
      <c r="G205" s="31">
        <f>$F$2-DATA[[#This Row],[Last_Login]]</f>
        <v>263</v>
      </c>
      <c r="H205" s="31" t="str" cm="1">
        <f t="array" ref="H205">_xlfn.IFS(DATA[[#This Row],[Difference_from _assume]]&lt;=10,"0-17",DATA[[#This Row],[Difference_from _assume]]&lt;=34,"17-34",DATA[[#This Row],[Difference_from _assume]]&lt;=51,"34-51",DATA[[#This Row],[Difference_from _assume]]&lt;=119,"51-119",DATA[[#This Row],[Difference_from _assume]]&lt;=354,"119-357")</f>
        <v>119-357</v>
      </c>
      <c r="I205" s="31" t="str" cm="1">
        <f t="array" ref="I205">_xlfn.IFS(DATA[[#This Row],[Difference_from _assume]]&lt;=35,"Active",DATA[[#This Row],[Difference_from _assume]]&lt;=110,"Inactive",DATA[[#This Row],[Difference_from _assume]]&lt;=360,"Dormant")</f>
        <v>Dormant</v>
      </c>
      <c r="J205" s="16">
        <v>11.99</v>
      </c>
      <c r="K205" s="16" t="str" cm="1">
        <f t="array" ref="K205">_xlfn.IFS(DATA[[#This Row],[Monthly_Price]]&lt;=7.99,"Low",J205&lt;=11.99,"Mid",J205&lt;=15.99,"High")</f>
        <v>Mid</v>
      </c>
      <c r="L205" s="1">
        <v>35</v>
      </c>
      <c r="M205" s="1" t="s">
        <v>26</v>
      </c>
      <c r="N205" s="1">
        <v>2</v>
      </c>
      <c r="O205" s="1">
        <v>3</v>
      </c>
      <c r="P205" s="1" t="b">
        <v>1</v>
      </c>
      <c r="Q205" s="1">
        <v>908</v>
      </c>
      <c r="R205" s="10">
        <v>128</v>
      </c>
      <c r="S205" s="10">
        <f>DATA[[#This Row],[Total_Movies_Watched]]+DATA[[#This Row],[Total_Series_Watched]]</f>
        <v>1036</v>
      </c>
      <c r="T205" s="1" t="s">
        <v>27</v>
      </c>
      <c r="U205" s="1" t="s">
        <v>28</v>
      </c>
      <c r="V205" s="1" t="s">
        <v>57</v>
      </c>
      <c r="W205" s="1">
        <v>86</v>
      </c>
      <c r="X205" s="1" t="str" cm="1">
        <f t="array" ref="X205">_xlfn.IFS(DATA[[#This Row],[Recommended_Content_Count]]&lt;=25,"0-25",W205&lt;=50,"25-50",W205&lt;=75,"50-75",W205&lt;=100,"75-100")</f>
        <v>75-100</v>
      </c>
      <c r="Y205" s="1">
        <v>3.2</v>
      </c>
      <c r="Z205" s="1" t="b">
        <v>1</v>
      </c>
      <c r="AA205" s="1" t="str" cm="1">
        <f t="array" ref="AA205">_xlfn.IFS(DATA[[#This Row],[Has_Downloaded_Content]]=FALSE,"No",Z205=TRUE,"Yes")</f>
        <v>Yes</v>
      </c>
      <c r="AB205" s="1" t="s">
        <v>30</v>
      </c>
      <c r="AC205" s="7">
        <v>1068</v>
      </c>
      <c r="AD205" s="7" t="str" cm="1">
        <f t="array" ref="AD205">_xlfn.IFS(DATA[[#This Row],[Loyalty_Points]]&lt;=1000,"0-1000",AC205&lt;=2000,"1000-2000",AC205&lt;=3000,"2000-3000",AC205&lt;=4000,"3000-4000",AC205&lt;=4999,"4000-5000")</f>
        <v>1000-2000</v>
      </c>
      <c r="AE205" s="1" t="s">
        <v>76</v>
      </c>
      <c r="AF205" s="1" t="s">
        <v>32</v>
      </c>
      <c r="AG205" s="1" t="s">
        <v>40</v>
      </c>
    </row>
    <row r="206" spans="1:33" x14ac:dyDescent="0.3">
      <c r="A206" s="13">
        <v>5630</v>
      </c>
      <c r="B206" s="1" t="s">
        <v>328</v>
      </c>
      <c r="C206" s="2">
        <v>45028</v>
      </c>
      <c r="D206" s="2" t="s">
        <v>156</v>
      </c>
      <c r="E206" s="29" t="str">
        <f>TEXT(DATA[[#This Row],[Join_Date]],"mm-yyyy")</f>
        <v>04-2023</v>
      </c>
      <c r="G206" s="31">
        <f>$F$2-DATA[[#This Row],[Last_Login]]</f>
        <v>37</v>
      </c>
      <c r="H206" s="31" t="str" cm="1">
        <f t="array" ref="H206">_xlfn.IFS(DATA[[#This Row],[Difference_from _assume]]&lt;=10,"0-17",DATA[[#This Row],[Difference_from _assume]]&lt;=34,"17-34",DATA[[#This Row],[Difference_from _assume]]&lt;=51,"34-51",DATA[[#This Row],[Difference_from _assume]]&lt;=119,"51-119",DATA[[#This Row],[Difference_from _assume]]&lt;=354,"119-357")</f>
        <v>34-51</v>
      </c>
      <c r="I206" s="31" t="str" cm="1">
        <f t="array" ref="I206">_xlfn.IFS(DATA[[#This Row],[Difference_from _assume]]&lt;=35,"Active",DATA[[#This Row],[Difference_from _assume]]&lt;=110,"Inactive",DATA[[#This Row],[Difference_from _assume]]&lt;=360,"Dormant")</f>
        <v>Inactive</v>
      </c>
      <c r="J206" s="16">
        <v>7.99</v>
      </c>
      <c r="K206" s="16" t="str" cm="1">
        <f t="array" ref="K206">_xlfn.IFS(DATA[[#This Row],[Monthly_Price]]&lt;=7.99,"Low",J206&lt;=11.99,"Mid",J206&lt;=15.99,"High")</f>
        <v>Low</v>
      </c>
      <c r="L206" s="1">
        <v>88</v>
      </c>
      <c r="M206" s="1" t="s">
        <v>36</v>
      </c>
      <c r="N206" s="1">
        <v>4</v>
      </c>
      <c r="O206" s="1">
        <v>6</v>
      </c>
      <c r="P206" s="1" t="b">
        <v>1</v>
      </c>
      <c r="Q206" s="1">
        <v>782</v>
      </c>
      <c r="R206" s="10">
        <v>180</v>
      </c>
      <c r="S206" s="10">
        <f>DATA[[#This Row],[Total_Movies_Watched]]+DATA[[#This Row],[Total_Series_Watched]]</f>
        <v>962</v>
      </c>
      <c r="T206" s="1" t="s">
        <v>27</v>
      </c>
      <c r="U206" s="1" t="s">
        <v>44</v>
      </c>
      <c r="V206" s="1" t="s">
        <v>78</v>
      </c>
      <c r="W206" s="1">
        <v>86</v>
      </c>
      <c r="X206" s="1" t="str" cm="1">
        <f t="array" ref="X206">_xlfn.IFS(DATA[[#This Row],[Recommended_Content_Count]]&lt;=25,"0-25",W206&lt;=50,"25-50",W206&lt;=75,"50-75",W206&lt;=100,"75-100")</f>
        <v>75-100</v>
      </c>
      <c r="Y206" s="1">
        <v>5</v>
      </c>
      <c r="Z206" s="1" t="b">
        <v>1</v>
      </c>
      <c r="AA206" s="1" t="str" cm="1">
        <f t="array" ref="AA206">_xlfn.IFS(DATA[[#This Row],[Has_Downloaded_Content]]=FALSE,"No",Z206=TRUE,"Yes")</f>
        <v>Yes</v>
      </c>
      <c r="AB206" s="1" t="s">
        <v>30</v>
      </c>
      <c r="AC206" s="7">
        <v>2928</v>
      </c>
      <c r="AD206" s="7" t="str" cm="1">
        <f t="array" ref="AD206">_xlfn.IFS(DATA[[#This Row],[Loyalty_Points]]&lt;=1000,"0-1000",AC206&lt;=2000,"1000-2000",AC206&lt;=3000,"2000-3000",AC206&lt;=4000,"3000-4000",AC206&lt;=4999,"4000-5000")</f>
        <v>2000-3000</v>
      </c>
      <c r="AE206" s="1" t="s">
        <v>58</v>
      </c>
      <c r="AF206" s="1" t="s">
        <v>69</v>
      </c>
      <c r="AG206" s="1" t="s">
        <v>33</v>
      </c>
    </row>
    <row r="207" spans="1:33" x14ac:dyDescent="0.3">
      <c r="A207" s="13">
        <v>9430</v>
      </c>
      <c r="B207" s="1" t="s">
        <v>329</v>
      </c>
      <c r="C207" s="2">
        <v>44996</v>
      </c>
      <c r="D207" s="2" t="s">
        <v>134</v>
      </c>
      <c r="E207" s="29" t="str">
        <f>TEXT(DATA[[#This Row],[Join_Date]],"mm-yyyy")</f>
        <v>03-2023</v>
      </c>
      <c r="G207" s="31">
        <f>$F$2-DATA[[#This Row],[Last_Login]]</f>
        <v>40</v>
      </c>
      <c r="H207" s="31" t="str" cm="1">
        <f t="array" ref="H207">_xlfn.IFS(DATA[[#This Row],[Difference_from _assume]]&lt;=10,"0-17",DATA[[#This Row],[Difference_from _assume]]&lt;=34,"17-34",DATA[[#This Row],[Difference_from _assume]]&lt;=51,"34-51",DATA[[#This Row],[Difference_from _assume]]&lt;=119,"51-119",DATA[[#This Row],[Difference_from _assume]]&lt;=354,"119-357")</f>
        <v>34-51</v>
      </c>
      <c r="I207" s="31" t="str" cm="1">
        <f t="array" ref="I207">_xlfn.IFS(DATA[[#This Row],[Difference_from _assume]]&lt;=35,"Active",DATA[[#This Row],[Difference_from _assume]]&lt;=110,"Inactive",DATA[[#This Row],[Difference_from _assume]]&lt;=360,"Dormant")</f>
        <v>Inactive</v>
      </c>
      <c r="J207" s="16">
        <v>7.99</v>
      </c>
      <c r="K207" s="16" t="str" cm="1">
        <f t="array" ref="K207">_xlfn.IFS(DATA[[#This Row],[Monthly_Price]]&lt;=7.99,"Low",J207&lt;=11.99,"Mid",J207&lt;=15.99,"High")</f>
        <v>Low</v>
      </c>
      <c r="L207" s="1">
        <v>312</v>
      </c>
      <c r="M207" s="1" t="s">
        <v>48</v>
      </c>
      <c r="N207" s="1">
        <v>4</v>
      </c>
      <c r="O207" s="1">
        <v>1</v>
      </c>
      <c r="P207" s="1" t="b">
        <v>0</v>
      </c>
      <c r="Q207" s="1">
        <v>769</v>
      </c>
      <c r="R207" s="10">
        <v>140</v>
      </c>
      <c r="S207" s="10">
        <f>DATA[[#This Row],[Total_Movies_Watched]]+DATA[[#This Row],[Total_Series_Watched]]</f>
        <v>909</v>
      </c>
      <c r="T207" s="1" t="s">
        <v>49</v>
      </c>
      <c r="U207" s="1" t="s">
        <v>44</v>
      </c>
      <c r="V207" s="1" t="s">
        <v>45</v>
      </c>
      <c r="W207" s="1">
        <v>94</v>
      </c>
      <c r="X207" s="1" t="str" cm="1">
        <f t="array" ref="X207">_xlfn.IFS(DATA[[#This Row],[Recommended_Content_Count]]&lt;=25,"0-25",W207&lt;=50,"25-50",W207&lt;=75,"50-75",W207&lt;=100,"75-100")</f>
        <v>75-100</v>
      </c>
      <c r="Y207" s="1">
        <v>4.8</v>
      </c>
      <c r="Z207" s="1" t="b">
        <v>1</v>
      </c>
      <c r="AA207" s="1" t="str" cm="1">
        <f t="array" ref="AA207">_xlfn.IFS(DATA[[#This Row],[Has_Downloaded_Content]]=FALSE,"No",Z207=TRUE,"Yes")</f>
        <v>Yes</v>
      </c>
      <c r="AB207" s="1" t="s">
        <v>30</v>
      </c>
      <c r="AC207" s="7">
        <v>3674</v>
      </c>
      <c r="AD207" s="7" t="str" cm="1">
        <f t="array" ref="AD207">_xlfn.IFS(DATA[[#This Row],[Loyalty_Points]]&lt;=1000,"0-1000",AC207&lt;=2000,"1000-2000",AC207&lt;=3000,"2000-3000",AC207&lt;=4000,"3000-4000",AC207&lt;=4999,"4000-5000")</f>
        <v>3000-4000</v>
      </c>
      <c r="AE207" s="1" t="s">
        <v>58</v>
      </c>
      <c r="AF207" s="1" t="s">
        <v>69</v>
      </c>
      <c r="AG207" s="1" t="s">
        <v>40</v>
      </c>
    </row>
    <row r="208" spans="1:33" x14ac:dyDescent="0.3">
      <c r="A208" s="13">
        <v>7436</v>
      </c>
      <c r="B208" s="1" t="s">
        <v>330</v>
      </c>
      <c r="C208" s="2" t="s">
        <v>331</v>
      </c>
      <c r="D208" s="2" t="s">
        <v>72</v>
      </c>
      <c r="E208" s="29" t="str">
        <f>TEXT(DATA[[#This Row],[Join_Date]],"mm-yyyy")</f>
        <v>02-2024</v>
      </c>
      <c r="G208" s="31">
        <f>$F$2-DATA[[#This Row],[Last_Login]]</f>
        <v>14</v>
      </c>
      <c r="H208" s="31" t="str" cm="1">
        <f t="array" ref="H208">_xlfn.IFS(DATA[[#This Row],[Difference_from _assume]]&lt;=10,"0-17",DATA[[#This Row],[Difference_from _assume]]&lt;=34,"17-34",DATA[[#This Row],[Difference_from _assume]]&lt;=51,"34-51",DATA[[#This Row],[Difference_from _assume]]&lt;=119,"51-119",DATA[[#This Row],[Difference_from _assume]]&lt;=354,"119-357")</f>
        <v>17-34</v>
      </c>
      <c r="I208" s="31" t="str" cm="1">
        <f t="array" ref="I208">_xlfn.IFS(DATA[[#This Row],[Difference_from _assume]]&lt;=35,"Active",DATA[[#This Row],[Difference_from _assume]]&lt;=110,"Inactive",DATA[[#This Row],[Difference_from _assume]]&lt;=360,"Dormant")</f>
        <v>Active</v>
      </c>
      <c r="J208" s="16">
        <v>15.99</v>
      </c>
      <c r="K208" s="16" t="str" cm="1">
        <f t="array" ref="K208">_xlfn.IFS(DATA[[#This Row],[Monthly_Price]]&lt;=7.99,"Low",J208&lt;=11.99,"Mid",J208&lt;=15.99,"High")</f>
        <v>High</v>
      </c>
      <c r="L208" s="1">
        <v>238</v>
      </c>
      <c r="M208" s="1" t="s">
        <v>48</v>
      </c>
      <c r="N208" s="1">
        <v>4</v>
      </c>
      <c r="O208" s="1">
        <v>1</v>
      </c>
      <c r="P208" s="1" t="b">
        <v>1</v>
      </c>
      <c r="Q208" s="1">
        <v>233</v>
      </c>
      <c r="R208" s="10">
        <v>102</v>
      </c>
      <c r="S208" s="10">
        <f>DATA[[#This Row],[Total_Movies_Watched]]+DATA[[#This Row],[Total_Series_Watched]]</f>
        <v>335</v>
      </c>
      <c r="T208" s="1" t="s">
        <v>43</v>
      </c>
      <c r="U208" s="1" t="s">
        <v>44</v>
      </c>
      <c r="V208" s="1" t="s">
        <v>29</v>
      </c>
      <c r="W208" s="1">
        <v>78</v>
      </c>
      <c r="X208" s="1" t="str" cm="1">
        <f t="array" ref="X208">_xlfn.IFS(DATA[[#This Row],[Recommended_Content_Count]]&lt;=25,"0-25",W208&lt;=50,"25-50",W208&lt;=75,"50-75",W208&lt;=100,"75-100")</f>
        <v>75-100</v>
      </c>
      <c r="Y208" s="1">
        <v>3.1</v>
      </c>
      <c r="Z208" s="1" t="b">
        <v>0</v>
      </c>
      <c r="AA208" s="1" t="str" cm="1">
        <f t="array" ref="AA208">_xlfn.IFS(DATA[[#This Row],[Has_Downloaded_Content]]=FALSE,"No",Z208=TRUE,"Yes")</f>
        <v>No</v>
      </c>
      <c r="AB208" s="1" t="s">
        <v>30</v>
      </c>
      <c r="AC208" s="7">
        <v>130</v>
      </c>
      <c r="AD208" s="7" t="str" cm="1">
        <f t="array" ref="AD208">_xlfn.IFS(DATA[[#This Row],[Loyalty_Points]]&lt;=1000,"0-1000",AC208&lt;=2000,"1000-2000",AC208&lt;=3000,"2000-3000",AC208&lt;=4000,"3000-4000",AC208&lt;=4999,"4000-5000")</f>
        <v>0-1000</v>
      </c>
      <c r="AE208" s="1" t="s">
        <v>58</v>
      </c>
      <c r="AF208" s="1" t="s">
        <v>79</v>
      </c>
      <c r="AG208" s="1" t="s">
        <v>33</v>
      </c>
    </row>
    <row r="209" spans="1:33" x14ac:dyDescent="0.3">
      <c r="A209" s="13">
        <v>2147</v>
      </c>
      <c r="B209" s="1" t="s">
        <v>332</v>
      </c>
      <c r="C209" s="2">
        <v>45627</v>
      </c>
      <c r="D209" s="2">
        <v>45608</v>
      </c>
      <c r="E209" s="29" t="str">
        <f>TEXT(DATA[[#This Row],[Join_Date]],"mm-yyyy")</f>
        <v>12-2024</v>
      </c>
      <c r="G209" s="31">
        <f>$F$2-DATA[[#This Row],[Last_Login]]</f>
        <v>49</v>
      </c>
      <c r="H209" s="31" t="str" cm="1">
        <f t="array" ref="H209">_xlfn.IFS(DATA[[#This Row],[Difference_from _assume]]&lt;=10,"0-17",DATA[[#This Row],[Difference_from _assume]]&lt;=34,"17-34",DATA[[#This Row],[Difference_from _assume]]&lt;=51,"34-51",DATA[[#This Row],[Difference_from _assume]]&lt;=119,"51-119",DATA[[#This Row],[Difference_from _assume]]&lt;=354,"119-357")</f>
        <v>34-51</v>
      </c>
      <c r="I209" s="31" t="str" cm="1">
        <f t="array" ref="I209">_xlfn.IFS(DATA[[#This Row],[Difference_from _assume]]&lt;=35,"Active",DATA[[#This Row],[Difference_from _assume]]&lt;=110,"Inactive",DATA[[#This Row],[Difference_from _assume]]&lt;=360,"Dormant")</f>
        <v>Inactive</v>
      </c>
      <c r="J209" s="16">
        <v>11.99</v>
      </c>
      <c r="K209" s="16" t="str" cm="1">
        <f t="array" ref="K209">_xlfn.IFS(DATA[[#This Row],[Monthly_Price]]&lt;=7.99,"Low",J209&lt;=11.99,"Mid",J209&lt;=15.99,"High")</f>
        <v>Mid</v>
      </c>
      <c r="L209" s="1">
        <v>132</v>
      </c>
      <c r="M209" s="1" t="s">
        <v>26</v>
      </c>
      <c r="N209" s="1">
        <v>4</v>
      </c>
      <c r="O209" s="1">
        <v>6</v>
      </c>
      <c r="P209" s="1" t="b">
        <v>1</v>
      </c>
      <c r="Q209" s="1">
        <v>170</v>
      </c>
      <c r="R209" s="10">
        <v>164</v>
      </c>
      <c r="S209" s="10">
        <f>DATA[[#This Row],[Total_Movies_Watched]]+DATA[[#This Row],[Total_Series_Watched]]</f>
        <v>334</v>
      </c>
      <c r="T209" s="1" t="s">
        <v>92</v>
      </c>
      <c r="U209" s="1" t="s">
        <v>44</v>
      </c>
      <c r="V209" s="1" t="s">
        <v>64</v>
      </c>
      <c r="W209" s="1">
        <v>71</v>
      </c>
      <c r="X209" s="1" t="str" cm="1">
        <f t="array" ref="X209">_xlfn.IFS(DATA[[#This Row],[Recommended_Content_Count]]&lt;=25,"0-25",W209&lt;=50,"25-50",W209&lt;=75,"50-75",W209&lt;=100,"75-100")</f>
        <v>50-75</v>
      </c>
      <c r="Y209" s="1">
        <v>3.3</v>
      </c>
      <c r="Z209" s="1" t="b">
        <v>1</v>
      </c>
      <c r="AA209" s="1" t="str" cm="1">
        <f t="array" ref="AA209">_xlfn.IFS(DATA[[#This Row],[Has_Downloaded_Content]]=FALSE,"No",Z209=TRUE,"Yes")</f>
        <v>Yes</v>
      </c>
      <c r="AB209" s="1" t="s">
        <v>30</v>
      </c>
      <c r="AC209" s="7">
        <v>4873</v>
      </c>
      <c r="AD209" s="7" t="str" cm="1">
        <f t="array" ref="AD209">_xlfn.IFS(DATA[[#This Row],[Loyalty_Points]]&lt;=1000,"0-1000",AC209&lt;=2000,"1000-2000",AC209&lt;=3000,"2000-3000",AC209&lt;=4000,"3000-4000",AC209&lt;=4999,"4000-5000")</f>
        <v>4000-5000</v>
      </c>
      <c r="AE209" s="1" t="s">
        <v>65</v>
      </c>
      <c r="AF209" s="1" t="s">
        <v>69</v>
      </c>
      <c r="AG209" s="1" t="s">
        <v>60</v>
      </c>
    </row>
    <row r="210" spans="1:33" x14ac:dyDescent="0.3">
      <c r="A210" s="13">
        <v>3264</v>
      </c>
      <c r="B210" s="1" t="s">
        <v>118</v>
      </c>
      <c r="C210" s="2" t="s">
        <v>333</v>
      </c>
      <c r="D210" s="2">
        <v>45547</v>
      </c>
      <c r="E210" s="29" t="str">
        <f>TEXT(DATA[[#This Row],[Join_Date]],"mm-yyyy")</f>
        <v>05-2023</v>
      </c>
      <c r="G210" s="31">
        <f>$F$2-DATA[[#This Row],[Last_Login]]</f>
        <v>110</v>
      </c>
      <c r="H210" s="31" t="str" cm="1">
        <f t="array" ref="H210">_xlfn.IFS(DATA[[#This Row],[Difference_from _assume]]&lt;=10,"0-17",DATA[[#This Row],[Difference_from _assume]]&lt;=34,"17-34",DATA[[#This Row],[Difference_from _assume]]&lt;=51,"34-51",DATA[[#This Row],[Difference_from _assume]]&lt;=119,"51-119",DATA[[#This Row],[Difference_from _assume]]&lt;=354,"119-357")</f>
        <v>51-119</v>
      </c>
      <c r="I210" s="31" t="str" cm="1">
        <f t="array" ref="I210">_xlfn.IFS(DATA[[#This Row],[Difference_from _assume]]&lt;=35,"Active",DATA[[#This Row],[Difference_from _assume]]&lt;=110,"Inactive",DATA[[#This Row],[Difference_from _assume]]&lt;=360,"Dormant")</f>
        <v>Inactive</v>
      </c>
      <c r="J210" s="16">
        <v>11.99</v>
      </c>
      <c r="K210" s="16" t="str" cm="1">
        <f t="array" ref="K210">_xlfn.IFS(DATA[[#This Row],[Monthly_Price]]&lt;=7.99,"Low",J210&lt;=11.99,"Mid",J210&lt;=15.99,"High")</f>
        <v>Mid</v>
      </c>
      <c r="L210" s="1">
        <v>456</v>
      </c>
      <c r="M210" s="1" t="s">
        <v>73</v>
      </c>
      <c r="N210" s="1">
        <v>1</v>
      </c>
      <c r="O210" s="1">
        <v>6</v>
      </c>
      <c r="P210" s="1" t="b">
        <v>1</v>
      </c>
      <c r="Q210" s="1">
        <v>945</v>
      </c>
      <c r="R210" s="10">
        <v>114</v>
      </c>
      <c r="S210" s="10">
        <f>DATA[[#This Row],[Total_Movies_Watched]]+DATA[[#This Row],[Total_Series_Watched]]</f>
        <v>1059</v>
      </c>
      <c r="T210" s="1" t="s">
        <v>49</v>
      </c>
      <c r="U210" s="1" t="s">
        <v>56</v>
      </c>
      <c r="V210" s="1" t="s">
        <v>37</v>
      </c>
      <c r="W210" s="1">
        <v>44</v>
      </c>
      <c r="X210" s="1" t="str" cm="1">
        <f t="array" ref="X210">_xlfn.IFS(DATA[[#This Row],[Recommended_Content_Count]]&lt;=25,"0-25",W210&lt;=50,"25-50",W210&lt;=75,"50-75",W210&lt;=100,"75-100")</f>
        <v>25-50</v>
      </c>
      <c r="Y210" s="1">
        <v>3</v>
      </c>
      <c r="Z210" s="1" t="b">
        <v>0</v>
      </c>
      <c r="AA210" s="1" t="str" cm="1">
        <f t="array" ref="AA210">_xlfn.IFS(DATA[[#This Row],[Has_Downloaded_Content]]=FALSE,"No",Z210=TRUE,"Yes")</f>
        <v>No</v>
      </c>
      <c r="AB210" s="1" t="s">
        <v>30</v>
      </c>
      <c r="AC210" s="7">
        <v>96</v>
      </c>
      <c r="AD210" s="7" t="str" cm="1">
        <f t="array" ref="AD210">_xlfn.IFS(DATA[[#This Row],[Loyalty_Points]]&lt;=1000,"0-1000",AC210&lt;=2000,"1000-2000",AC210&lt;=3000,"2000-3000",AC210&lt;=4000,"3000-4000",AC210&lt;=4999,"4000-5000")</f>
        <v>0-1000</v>
      </c>
      <c r="AE210" s="1" t="s">
        <v>31</v>
      </c>
      <c r="AF210" s="1" t="s">
        <v>79</v>
      </c>
      <c r="AG210" s="1" t="s">
        <v>33</v>
      </c>
    </row>
    <row r="211" spans="1:33" x14ac:dyDescent="0.3">
      <c r="A211" s="13">
        <v>1214</v>
      </c>
      <c r="B211" s="1" t="s">
        <v>334</v>
      </c>
      <c r="C211" s="2">
        <v>45144</v>
      </c>
      <c r="D211" s="2">
        <v>45608</v>
      </c>
      <c r="E211" s="29" t="str">
        <f>TEXT(DATA[[#This Row],[Join_Date]],"mm-yyyy")</f>
        <v>08-2023</v>
      </c>
      <c r="G211" s="31">
        <f>$F$2-DATA[[#This Row],[Last_Login]]</f>
        <v>49</v>
      </c>
      <c r="H211" s="31" t="str" cm="1">
        <f t="array" ref="H211">_xlfn.IFS(DATA[[#This Row],[Difference_from _assume]]&lt;=10,"0-17",DATA[[#This Row],[Difference_from _assume]]&lt;=34,"17-34",DATA[[#This Row],[Difference_from _assume]]&lt;=51,"34-51",DATA[[#This Row],[Difference_from _assume]]&lt;=119,"51-119",DATA[[#This Row],[Difference_from _assume]]&lt;=354,"119-357")</f>
        <v>34-51</v>
      </c>
      <c r="I211" s="31" t="str" cm="1">
        <f t="array" ref="I211">_xlfn.IFS(DATA[[#This Row],[Difference_from _assume]]&lt;=35,"Active",DATA[[#This Row],[Difference_from _assume]]&lt;=110,"Inactive",DATA[[#This Row],[Difference_from _assume]]&lt;=360,"Dormant")</f>
        <v>Inactive</v>
      </c>
      <c r="J211" s="16">
        <v>11.99</v>
      </c>
      <c r="K211" s="16" t="str" cm="1">
        <f t="array" ref="K211">_xlfn.IFS(DATA[[#This Row],[Monthly_Price]]&lt;=7.99,"Low",J211&lt;=11.99,"Mid",J211&lt;=15.99,"High")</f>
        <v>Mid</v>
      </c>
      <c r="L211" s="1">
        <v>281</v>
      </c>
      <c r="M211" s="1" t="s">
        <v>26</v>
      </c>
      <c r="N211" s="1">
        <v>5</v>
      </c>
      <c r="O211" s="1">
        <v>6</v>
      </c>
      <c r="P211" s="1" t="b">
        <v>1</v>
      </c>
      <c r="Q211" s="1">
        <v>945</v>
      </c>
      <c r="R211" s="10">
        <v>108</v>
      </c>
      <c r="S211" s="10">
        <f>DATA[[#This Row],[Total_Movies_Watched]]+DATA[[#This Row],[Total_Series_Watched]]</f>
        <v>1053</v>
      </c>
      <c r="T211" s="1" t="s">
        <v>74</v>
      </c>
      <c r="U211" s="1" t="s">
        <v>28</v>
      </c>
      <c r="V211" s="1" t="s">
        <v>64</v>
      </c>
      <c r="W211" s="1">
        <v>98</v>
      </c>
      <c r="X211" s="1" t="str" cm="1">
        <f t="array" ref="X211">_xlfn.IFS(DATA[[#This Row],[Recommended_Content_Count]]&lt;=25,"0-25",W211&lt;=50,"25-50",W211&lt;=75,"50-75",W211&lt;=100,"75-100")</f>
        <v>75-100</v>
      </c>
      <c r="Y211" s="1">
        <v>3.8</v>
      </c>
      <c r="Z211" s="1" t="b">
        <v>1</v>
      </c>
      <c r="AA211" s="1" t="str" cm="1">
        <f t="array" ref="AA211">_xlfn.IFS(DATA[[#This Row],[Has_Downloaded_Content]]=FALSE,"No",Z211=TRUE,"Yes")</f>
        <v>Yes</v>
      </c>
      <c r="AB211" s="1" t="s">
        <v>30</v>
      </c>
      <c r="AC211" s="7">
        <v>110</v>
      </c>
      <c r="AD211" s="7" t="str" cm="1">
        <f t="array" ref="AD211">_xlfn.IFS(DATA[[#This Row],[Loyalty_Points]]&lt;=1000,"0-1000",AC211&lt;=2000,"1000-2000",AC211&lt;=3000,"2000-3000",AC211&lt;=4000,"3000-4000",AC211&lt;=4999,"4000-5000")</f>
        <v>0-1000</v>
      </c>
      <c r="AE211" s="1" t="s">
        <v>65</v>
      </c>
      <c r="AF211" s="1" t="s">
        <v>59</v>
      </c>
      <c r="AG211" s="1" t="s">
        <v>93</v>
      </c>
    </row>
    <row r="212" spans="1:33" x14ac:dyDescent="0.3">
      <c r="A212" s="13">
        <v>6050</v>
      </c>
      <c r="B212" s="1" t="s">
        <v>335</v>
      </c>
      <c r="C212" s="2">
        <v>45512</v>
      </c>
      <c r="D212" s="2" t="s">
        <v>109</v>
      </c>
      <c r="E212" s="29" t="str">
        <f>TEXT(DATA[[#This Row],[Join_Date]],"mm-yyyy")</f>
        <v>08-2024</v>
      </c>
      <c r="G212" s="31">
        <f>$F$2-DATA[[#This Row],[Last_Login]]</f>
        <v>38</v>
      </c>
      <c r="H212" s="31" t="str" cm="1">
        <f t="array" ref="H212">_xlfn.IFS(DATA[[#This Row],[Difference_from _assume]]&lt;=10,"0-17",DATA[[#This Row],[Difference_from _assume]]&lt;=34,"17-34",DATA[[#This Row],[Difference_from _assume]]&lt;=51,"34-51",DATA[[#This Row],[Difference_from _assume]]&lt;=119,"51-119",DATA[[#This Row],[Difference_from _assume]]&lt;=354,"119-357")</f>
        <v>34-51</v>
      </c>
      <c r="I212" s="31" t="str" cm="1">
        <f t="array" ref="I212">_xlfn.IFS(DATA[[#This Row],[Difference_from _assume]]&lt;=35,"Active",DATA[[#This Row],[Difference_from _assume]]&lt;=110,"Inactive",DATA[[#This Row],[Difference_from _assume]]&lt;=360,"Dormant")</f>
        <v>Inactive</v>
      </c>
      <c r="J212" s="16">
        <v>11.99</v>
      </c>
      <c r="K212" s="16" t="str" cm="1">
        <f t="array" ref="K212">_xlfn.IFS(DATA[[#This Row],[Monthly_Price]]&lt;=7.99,"Low",J212&lt;=11.99,"Mid",J212&lt;=15.99,"High")</f>
        <v>Mid</v>
      </c>
      <c r="L212" s="1">
        <v>281</v>
      </c>
      <c r="M212" s="1" t="s">
        <v>63</v>
      </c>
      <c r="N212" s="1">
        <v>5</v>
      </c>
      <c r="O212" s="1">
        <v>3</v>
      </c>
      <c r="P212" s="1" t="b">
        <v>0</v>
      </c>
      <c r="Q212" s="1">
        <v>217</v>
      </c>
      <c r="R212" s="10">
        <v>162</v>
      </c>
      <c r="S212" s="10">
        <f>DATA[[#This Row],[Total_Movies_Watched]]+DATA[[#This Row],[Total_Series_Watched]]</f>
        <v>379</v>
      </c>
      <c r="T212" s="1" t="s">
        <v>27</v>
      </c>
      <c r="U212" s="1" t="s">
        <v>44</v>
      </c>
      <c r="V212" s="1" t="s">
        <v>45</v>
      </c>
      <c r="W212" s="1">
        <v>0</v>
      </c>
      <c r="X212" s="1" t="str" cm="1">
        <f t="array" ref="X212">_xlfn.IFS(DATA[[#This Row],[Recommended_Content_Count]]&lt;=25,"0-25",W212&lt;=50,"25-50",W212&lt;=75,"50-75",W212&lt;=100,"75-100")</f>
        <v>0-25</v>
      </c>
      <c r="Y212" s="1">
        <v>3.4</v>
      </c>
      <c r="Z212" s="1" t="b">
        <v>0</v>
      </c>
      <c r="AA212" s="1" t="str" cm="1">
        <f t="array" ref="AA212">_xlfn.IFS(DATA[[#This Row],[Has_Downloaded_Content]]=FALSE,"No",Z212=TRUE,"Yes")</f>
        <v>No</v>
      </c>
      <c r="AB212" s="1" t="s">
        <v>30</v>
      </c>
      <c r="AC212" s="7">
        <v>225</v>
      </c>
      <c r="AD212" s="7" t="str" cm="1">
        <f t="array" ref="AD212">_xlfn.IFS(DATA[[#This Row],[Loyalty_Points]]&lt;=1000,"0-1000",AC212&lt;=2000,"1000-2000",AC212&lt;=3000,"2000-3000",AC212&lt;=4000,"3000-4000",AC212&lt;=4999,"4000-5000")</f>
        <v>0-1000</v>
      </c>
      <c r="AE212" s="1" t="s">
        <v>31</v>
      </c>
      <c r="AF212" s="1" t="s">
        <v>69</v>
      </c>
      <c r="AG212" s="1" t="s">
        <v>33</v>
      </c>
    </row>
    <row r="213" spans="1:33" x14ac:dyDescent="0.3">
      <c r="A213" s="13">
        <v>7395</v>
      </c>
      <c r="B213" s="1" t="s">
        <v>130</v>
      </c>
      <c r="C213" s="2" t="s">
        <v>185</v>
      </c>
      <c r="D213" s="2">
        <v>45424</v>
      </c>
      <c r="E213" s="29" t="str">
        <f>TEXT(DATA[[#This Row],[Join_Date]],"mm-yyyy")</f>
        <v>11-2023</v>
      </c>
      <c r="G213" s="31">
        <f>$F$2-DATA[[#This Row],[Last_Login]]</f>
        <v>233</v>
      </c>
      <c r="H213" s="31" t="str" cm="1">
        <f t="array" ref="H213">_xlfn.IFS(DATA[[#This Row],[Difference_from _assume]]&lt;=10,"0-17",DATA[[#This Row],[Difference_from _assume]]&lt;=34,"17-34",DATA[[#This Row],[Difference_from _assume]]&lt;=51,"34-51",DATA[[#This Row],[Difference_from _assume]]&lt;=119,"51-119",DATA[[#This Row],[Difference_from _assume]]&lt;=354,"119-357")</f>
        <v>119-357</v>
      </c>
      <c r="I213" s="31" t="str" cm="1">
        <f t="array" ref="I213">_xlfn.IFS(DATA[[#This Row],[Difference_from _assume]]&lt;=35,"Active",DATA[[#This Row],[Difference_from _assume]]&lt;=110,"Inactive",DATA[[#This Row],[Difference_from _assume]]&lt;=360,"Dormant")</f>
        <v>Dormant</v>
      </c>
      <c r="J213" s="16">
        <v>11.99</v>
      </c>
      <c r="K213" s="16" t="str" cm="1">
        <f t="array" ref="K213">_xlfn.IFS(DATA[[#This Row],[Monthly_Price]]&lt;=7.99,"Low",J213&lt;=11.99,"Mid",J213&lt;=15.99,"High")</f>
        <v>Mid</v>
      </c>
      <c r="L213" s="1">
        <v>73</v>
      </c>
      <c r="M213" s="1" t="s">
        <v>26</v>
      </c>
      <c r="N213" s="1">
        <v>1</v>
      </c>
      <c r="O213" s="1">
        <v>1</v>
      </c>
      <c r="P213" s="1" t="b">
        <v>1</v>
      </c>
      <c r="Q213" s="1">
        <v>664</v>
      </c>
      <c r="R213" s="10">
        <v>123</v>
      </c>
      <c r="S213" s="10">
        <f>DATA[[#This Row],[Total_Movies_Watched]]+DATA[[#This Row],[Total_Series_Watched]]</f>
        <v>787</v>
      </c>
      <c r="T213" s="1" t="s">
        <v>68</v>
      </c>
      <c r="U213" s="1" t="s">
        <v>44</v>
      </c>
      <c r="V213" s="1" t="s">
        <v>37</v>
      </c>
      <c r="W213" s="1">
        <v>70</v>
      </c>
      <c r="X213" s="1" t="str" cm="1">
        <f t="array" ref="X213">_xlfn.IFS(DATA[[#This Row],[Recommended_Content_Count]]&lt;=25,"0-25",W213&lt;=50,"25-50",W213&lt;=75,"50-75",W213&lt;=100,"75-100")</f>
        <v>50-75</v>
      </c>
      <c r="Y213" s="1">
        <v>4.4000000000000004</v>
      </c>
      <c r="Z213" s="1" t="b">
        <v>1</v>
      </c>
      <c r="AA213" s="1" t="str" cm="1">
        <f t="array" ref="AA213">_xlfn.IFS(DATA[[#This Row],[Has_Downloaded_Content]]=FALSE,"No",Z213=TRUE,"Yes")</f>
        <v>Yes</v>
      </c>
      <c r="AB213" s="1" t="s">
        <v>30</v>
      </c>
      <c r="AC213" s="7">
        <v>4083</v>
      </c>
      <c r="AD213" s="7" t="str" cm="1">
        <f t="array" ref="AD213">_xlfn.IFS(DATA[[#This Row],[Loyalty_Points]]&lt;=1000,"0-1000",AC213&lt;=2000,"1000-2000",AC213&lt;=3000,"2000-3000",AC213&lt;=4000,"3000-4000",AC213&lt;=4999,"4000-5000")</f>
        <v>4000-5000</v>
      </c>
      <c r="AE213" s="1" t="s">
        <v>58</v>
      </c>
      <c r="AF213" s="1" t="s">
        <v>39</v>
      </c>
      <c r="AG213" s="1" t="s">
        <v>33</v>
      </c>
    </row>
    <row r="214" spans="1:33" x14ac:dyDescent="0.3">
      <c r="A214" s="13">
        <v>3904</v>
      </c>
      <c r="B214" s="1" t="s">
        <v>224</v>
      </c>
      <c r="C214" s="2" t="s">
        <v>155</v>
      </c>
      <c r="D214" s="2">
        <v>45547</v>
      </c>
      <c r="E214" s="29" t="str">
        <f>TEXT(DATA[[#This Row],[Join_Date]],"mm-yyyy")</f>
        <v>06-2024</v>
      </c>
      <c r="G214" s="31">
        <f>$F$2-DATA[[#This Row],[Last_Login]]</f>
        <v>110</v>
      </c>
      <c r="H214" s="31" t="str" cm="1">
        <f t="array" ref="H214">_xlfn.IFS(DATA[[#This Row],[Difference_from _assume]]&lt;=10,"0-17",DATA[[#This Row],[Difference_from _assume]]&lt;=34,"17-34",DATA[[#This Row],[Difference_from _assume]]&lt;=51,"34-51",DATA[[#This Row],[Difference_from _assume]]&lt;=119,"51-119",DATA[[#This Row],[Difference_from _assume]]&lt;=354,"119-357")</f>
        <v>51-119</v>
      </c>
      <c r="I214" s="31" t="str" cm="1">
        <f t="array" ref="I214">_xlfn.IFS(DATA[[#This Row],[Difference_from _assume]]&lt;=35,"Active",DATA[[#This Row],[Difference_from _assume]]&lt;=110,"Inactive",DATA[[#This Row],[Difference_from _assume]]&lt;=360,"Dormant")</f>
        <v>Inactive</v>
      </c>
      <c r="J214" s="16">
        <v>11.99</v>
      </c>
      <c r="K214" s="16" t="str" cm="1">
        <f t="array" ref="K214">_xlfn.IFS(DATA[[#This Row],[Monthly_Price]]&lt;=7.99,"Low",J214&lt;=11.99,"Mid",J214&lt;=15.99,"High")</f>
        <v>Mid</v>
      </c>
      <c r="L214" s="1">
        <v>365</v>
      </c>
      <c r="M214" s="1" t="s">
        <v>63</v>
      </c>
      <c r="N214" s="1">
        <v>3</v>
      </c>
      <c r="O214" s="1">
        <v>1</v>
      </c>
      <c r="P214" s="1" t="b">
        <v>1</v>
      </c>
      <c r="Q214" s="1">
        <v>679</v>
      </c>
      <c r="R214" s="10">
        <v>1</v>
      </c>
      <c r="S214" s="10">
        <f>DATA[[#This Row],[Total_Movies_Watched]]+DATA[[#This Row],[Total_Series_Watched]]</f>
        <v>680</v>
      </c>
      <c r="T214" s="1" t="s">
        <v>92</v>
      </c>
      <c r="U214" s="1" t="s">
        <v>44</v>
      </c>
      <c r="V214" s="1" t="s">
        <v>78</v>
      </c>
      <c r="W214" s="1">
        <v>100</v>
      </c>
      <c r="X214" s="1" t="str" cm="1">
        <f t="array" ref="X214">_xlfn.IFS(DATA[[#This Row],[Recommended_Content_Count]]&lt;=25,"0-25",W214&lt;=50,"25-50",W214&lt;=75,"50-75",W214&lt;=100,"75-100")</f>
        <v>75-100</v>
      </c>
      <c r="Y214" s="1">
        <v>4.7</v>
      </c>
      <c r="Z214" s="1" t="b">
        <v>0</v>
      </c>
      <c r="AA214" s="1" t="str" cm="1">
        <f t="array" ref="AA214">_xlfn.IFS(DATA[[#This Row],[Has_Downloaded_Content]]=FALSE,"No",Z214=TRUE,"Yes")</f>
        <v>No</v>
      </c>
      <c r="AB214" s="1" t="s">
        <v>30</v>
      </c>
      <c r="AC214" s="7">
        <v>2714</v>
      </c>
      <c r="AD214" s="7" t="str" cm="1">
        <f t="array" ref="AD214">_xlfn.IFS(DATA[[#This Row],[Loyalty_Points]]&lt;=1000,"0-1000",AC214&lt;=2000,"1000-2000",AC214&lt;=3000,"2000-3000",AC214&lt;=4000,"3000-4000",AC214&lt;=4999,"4000-5000")</f>
        <v>2000-3000</v>
      </c>
      <c r="AE214" s="1" t="s">
        <v>76</v>
      </c>
      <c r="AF214" s="1" t="s">
        <v>32</v>
      </c>
      <c r="AG214" s="1" t="s">
        <v>40</v>
      </c>
    </row>
    <row r="215" spans="1:33" x14ac:dyDescent="0.3">
      <c r="A215" s="13">
        <v>6545</v>
      </c>
      <c r="B215" s="1" t="s">
        <v>147</v>
      </c>
      <c r="C215" s="2" t="s">
        <v>108</v>
      </c>
      <c r="D215" s="2">
        <v>45516</v>
      </c>
      <c r="E215" s="29" t="str">
        <f>TEXT(DATA[[#This Row],[Join_Date]],"mm-yyyy")</f>
        <v>06-2024</v>
      </c>
      <c r="G215" s="31">
        <f>$F$2-DATA[[#This Row],[Last_Login]]</f>
        <v>141</v>
      </c>
      <c r="H215" s="31" t="str" cm="1">
        <f t="array" ref="H215">_xlfn.IFS(DATA[[#This Row],[Difference_from _assume]]&lt;=10,"0-17",DATA[[#This Row],[Difference_from _assume]]&lt;=34,"17-34",DATA[[#This Row],[Difference_from _assume]]&lt;=51,"34-51",DATA[[#This Row],[Difference_from _assume]]&lt;=119,"51-119",DATA[[#This Row],[Difference_from _assume]]&lt;=354,"119-357")</f>
        <v>119-357</v>
      </c>
      <c r="I215" s="31" t="str" cm="1">
        <f t="array" ref="I215">_xlfn.IFS(DATA[[#This Row],[Difference_from _assume]]&lt;=35,"Active",DATA[[#This Row],[Difference_from _assume]]&lt;=110,"Inactive",DATA[[#This Row],[Difference_from _assume]]&lt;=360,"Dormant")</f>
        <v>Dormant</v>
      </c>
      <c r="J215" s="16">
        <v>7.99</v>
      </c>
      <c r="K215" s="16" t="str" cm="1">
        <f t="array" ref="K215">_xlfn.IFS(DATA[[#This Row],[Monthly_Price]]&lt;=7.99,"Low",J215&lt;=11.99,"Mid",J215&lt;=15.99,"High")</f>
        <v>Low</v>
      </c>
      <c r="L215" s="1">
        <v>61</v>
      </c>
      <c r="M215" s="1" t="s">
        <v>36</v>
      </c>
      <c r="N215" s="1">
        <v>1</v>
      </c>
      <c r="O215" s="1">
        <v>5</v>
      </c>
      <c r="P215" s="1" t="b">
        <v>1</v>
      </c>
      <c r="Q215" s="1">
        <v>242</v>
      </c>
      <c r="R215" s="10">
        <v>200</v>
      </c>
      <c r="S215" s="10">
        <f>DATA[[#This Row],[Total_Movies_Watched]]+DATA[[#This Row],[Total_Series_Watched]]</f>
        <v>442</v>
      </c>
      <c r="T215" s="1" t="s">
        <v>74</v>
      </c>
      <c r="U215" s="1" t="s">
        <v>75</v>
      </c>
      <c r="V215" s="1" t="s">
        <v>45</v>
      </c>
      <c r="W215" s="1">
        <v>53</v>
      </c>
      <c r="X215" s="1" t="str" cm="1">
        <f t="array" ref="X215">_xlfn.IFS(DATA[[#This Row],[Recommended_Content_Count]]&lt;=25,"0-25",W215&lt;=50,"25-50",W215&lt;=75,"50-75",W215&lt;=100,"75-100")</f>
        <v>50-75</v>
      </c>
      <c r="Y215" s="1">
        <v>4.8</v>
      </c>
      <c r="Z215" s="1" t="b">
        <v>1</v>
      </c>
      <c r="AA215" s="1" t="str" cm="1">
        <f t="array" ref="AA215">_xlfn.IFS(DATA[[#This Row],[Has_Downloaded_Content]]=FALSE,"No",Z215=TRUE,"Yes")</f>
        <v>Yes</v>
      </c>
      <c r="AB215" s="1" t="s">
        <v>30</v>
      </c>
      <c r="AC215" s="7">
        <v>674</v>
      </c>
      <c r="AD215" s="7" t="str" cm="1">
        <f t="array" ref="AD215">_xlfn.IFS(DATA[[#This Row],[Loyalty_Points]]&lt;=1000,"0-1000",AC215&lt;=2000,"1000-2000",AC215&lt;=3000,"2000-3000",AC215&lt;=4000,"3000-4000",AC215&lt;=4999,"4000-5000")</f>
        <v>0-1000</v>
      </c>
      <c r="AE215" s="1" t="s">
        <v>65</v>
      </c>
      <c r="AF215" s="1" t="s">
        <v>32</v>
      </c>
      <c r="AG215" s="1" t="s">
        <v>33</v>
      </c>
    </row>
    <row r="216" spans="1:33" x14ac:dyDescent="0.3">
      <c r="A216" s="13">
        <v>3131</v>
      </c>
      <c r="B216" s="1" t="s">
        <v>153</v>
      </c>
      <c r="C216" s="2">
        <v>45236</v>
      </c>
      <c r="D216" s="2" t="s">
        <v>134</v>
      </c>
      <c r="E216" s="29" t="str">
        <f>TEXT(DATA[[#This Row],[Join_Date]],"mm-yyyy")</f>
        <v>11-2023</v>
      </c>
      <c r="G216" s="31">
        <f>$F$2-DATA[[#This Row],[Last_Login]]</f>
        <v>40</v>
      </c>
      <c r="H216" s="31" t="str" cm="1">
        <f t="array" ref="H216">_xlfn.IFS(DATA[[#This Row],[Difference_from _assume]]&lt;=10,"0-17",DATA[[#This Row],[Difference_from _assume]]&lt;=34,"17-34",DATA[[#This Row],[Difference_from _assume]]&lt;=51,"34-51",DATA[[#This Row],[Difference_from _assume]]&lt;=119,"51-119",DATA[[#This Row],[Difference_from _assume]]&lt;=354,"119-357")</f>
        <v>34-51</v>
      </c>
      <c r="I216" s="31" t="str" cm="1">
        <f t="array" ref="I216">_xlfn.IFS(DATA[[#This Row],[Difference_from _assume]]&lt;=35,"Active",DATA[[#This Row],[Difference_from _assume]]&lt;=110,"Inactive",DATA[[#This Row],[Difference_from _assume]]&lt;=360,"Dormant")</f>
        <v>Inactive</v>
      </c>
      <c r="J216" s="16">
        <v>15.99</v>
      </c>
      <c r="K216" s="16" t="str" cm="1">
        <f t="array" ref="K216">_xlfn.IFS(DATA[[#This Row],[Monthly_Price]]&lt;=7.99,"Low",J216&lt;=11.99,"Mid",J216&lt;=15.99,"High")</f>
        <v>High</v>
      </c>
      <c r="L216" s="1">
        <v>399</v>
      </c>
      <c r="M216" s="1" t="s">
        <v>48</v>
      </c>
      <c r="N216" s="1">
        <v>3</v>
      </c>
      <c r="O216" s="1">
        <v>5</v>
      </c>
      <c r="P216" s="1" t="b">
        <v>0</v>
      </c>
      <c r="Q216" s="1">
        <v>541</v>
      </c>
      <c r="R216" s="10">
        <v>158</v>
      </c>
      <c r="S216" s="10">
        <f>DATA[[#This Row],[Total_Movies_Watched]]+DATA[[#This Row],[Total_Series_Watched]]</f>
        <v>699</v>
      </c>
      <c r="T216" s="1" t="s">
        <v>49</v>
      </c>
      <c r="U216" s="1" t="s">
        <v>44</v>
      </c>
      <c r="V216" s="1" t="s">
        <v>78</v>
      </c>
      <c r="W216" s="1">
        <v>4</v>
      </c>
      <c r="X216" s="1" t="str" cm="1">
        <f t="array" ref="X216">_xlfn.IFS(DATA[[#This Row],[Recommended_Content_Count]]&lt;=25,"0-25",W216&lt;=50,"25-50",W216&lt;=75,"50-75",W216&lt;=100,"75-100")</f>
        <v>0-25</v>
      </c>
      <c r="Y216" s="1">
        <v>4.9000000000000004</v>
      </c>
      <c r="Z216" s="1" t="b">
        <v>1</v>
      </c>
      <c r="AA216" s="1" t="str" cm="1">
        <f t="array" ref="AA216">_xlfn.IFS(DATA[[#This Row],[Has_Downloaded_Content]]=FALSE,"No",Z216=TRUE,"Yes")</f>
        <v>Yes</v>
      </c>
      <c r="AB216" s="1" t="s">
        <v>30</v>
      </c>
      <c r="AC216" s="7">
        <v>948</v>
      </c>
      <c r="AD216" s="7" t="str" cm="1">
        <f t="array" ref="AD216">_xlfn.IFS(DATA[[#This Row],[Loyalty_Points]]&lt;=1000,"0-1000",AC216&lt;=2000,"1000-2000",AC216&lt;=3000,"2000-3000",AC216&lt;=4000,"3000-4000",AC216&lt;=4999,"4000-5000")</f>
        <v>0-1000</v>
      </c>
      <c r="AE216" s="1" t="s">
        <v>65</v>
      </c>
      <c r="AF216" s="1" t="s">
        <v>79</v>
      </c>
      <c r="AG216" s="1" t="s">
        <v>60</v>
      </c>
    </row>
    <row r="217" spans="1:33" x14ac:dyDescent="0.3">
      <c r="A217" s="13">
        <v>8589</v>
      </c>
      <c r="B217" s="1" t="s">
        <v>207</v>
      </c>
      <c r="C217" s="2" t="s">
        <v>336</v>
      </c>
      <c r="D217" s="2" t="s">
        <v>84</v>
      </c>
      <c r="E217" s="29" t="str">
        <f>TEXT(DATA[[#This Row],[Join_Date]],"mm-yyyy")</f>
        <v>01-2023</v>
      </c>
      <c r="G217" s="31">
        <f>$F$2-DATA[[#This Row],[Last_Login]]</f>
        <v>41</v>
      </c>
      <c r="H217" s="31" t="str" cm="1">
        <f t="array" ref="H217">_xlfn.IFS(DATA[[#This Row],[Difference_from _assume]]&lt;=10,"0-17",DATA[[#This Row],[Difference_from _assume]]&lt;=34,"17-34",DATA[[#This Row],[Difference_from _assume]]&lt;=51,"34-51",DATA[[#This Row],[Difference_from _assume]]&lt;=119,"51-119",DATA[[#This Row],[Difference_from _assume]]&lt;=354,"119-357")</f>
        <v>34-51</v>
      </c>
      <c r="I217" s="31" t="str" cm="1">
        <f t="array" ref="I217">_xlfn.IFS(DATA[[#This Row],[Difference_from _assume]]&lt;=35,"Active",DATA[[#This Row],[Difference_from _assume]]&lt;=110,"Inactive",DATA[[#This Row],[Difference_from _assume]]&lt;=360,"Dormant")</f>
        <v>Inactive</v>
      </c>
      <c r="J217" s="16">
        <v>11.99</v>
      </c>
      <c r="K217" s="16" t="str" cm="1">
        <f t="array" ref="K217">_xlfn.IFS(DATA[[#This Row],[Monthly_Price]]&lt;=7.99,"Low",J217&lt;=11.99,"Mid",J217&lt;=15.99,"High")</f>
        <v>Mid</v>
      </c>
      <c r="L217" s="1">
        <v>102</v>
      </c>
      <c r="M217" s="1" t="s">
        <v>100</v>
      </c>
      <c r="N217" s="1">
        <v>2</v>
      </c>
      <c r="O217" s="1">
        <v>1</v>
      </c>
      <c r="P217" s="1" t="b">
        <v>1</v>
      </c>
      <c r="Q217" s="1">
        <v>108</v>
      </c>
      <c r="R217" s="10">
        <v>105</v>
      </c>
      <c r="S217" s="10">
        <f>DATA[[#This Row],[Total_Movies_Watched]]+DATA[[#This Row],[Total_Series_Watched]]</f>
        <v>213</v>
      </c>
      <c r="T217" s="1" t="s">
        <v>92</v>
      </c>
      <c r="U217" s="1" t="s">
        <v>28</v>
      </c>
      <c r="V217" s="1" t="s">
        <v>64</v>
      </c>
      <c r="W217" s="1">
        <v>76</v>
      </c>
      <c r="X217" s="1" t="str" cm="1">
        <f t="array" ref="X217">_xlfn.IFS(DATA[[#This Row],[Recommended_Content_Count]]&lt;=25,"0-25",W217&lt;=50,"25-50",W217&lt;=75,"50-75",W217&lt;=100,"75-100")</f>
        <v>75-100</v>
      </c>
      <c r="Y217" s="1">
        <v>4.7</v>
      </c>
      <c r="Z217" s="1" t="b">
        <v>0</v>
      </c>
      <c r="AA217" s="1" t="str" cm="1">
        <f t="array" ref="AA217">_xlfn.IFS(DATA[[#This Row],[Has_Downloaded_Content]]=FALSE,"No",Z217=TRUE,"Yes")</f>
        <v>No</v>
      </c>
      <c r="AB217" s="1" t="s">
        <v>30</v>
      </c>
      <c r="AC217" s="7">
        <v>933</v>
      </c>
      <c r="AD217" s="7" t="str" cm="1">
        <f t="array" ref="AD217">_xlfn.IFS(DATA[[#This Row],[Loyalty_Points]]&lt;=1000,"0-1000",AC217&lt;=2000,"1000-2000",AC217&lt;=3000,"2000-3000",AC217&lt;=4000,"3000-4000",AC217&lt;=4999,"4000-5000")</f>
        <v>0-1000</v>
      </c>
      <c r="AE217" s="1" t="s">
        <v>38</v>
      </c>
      <c r="AF217" s="1" t="s">
        <v>32</v>
      </c>
      <c r="AG217" s="1" t="s">
        <v>93</v>
      </c>
    </row>
    <row r="218" spans="1:33" x14ac:dyDescent="0.3">
      <c r="A218" s="13">
        <v>2908</v>
      </c>
      <c r="B218" s="1" t="s">
        <v>248</v>
      </c>
      <c r="C218" s="2" t="s">
        <v>250</v>
      </c>
      <c r="D218" s="2" t="s">
        <v>82</v>
      </c>
      <c r="E218" s="29" t="str">
        <f>TEXT(DATA[[#This Row],[Join_Date]],"mm-yyyy")</f>
        <v>09-2024</v>
      </c>
      <c r="G218" s="31">
        <f>$F$2-DATA[[#This Row],[Last_Login]]</f>
        <v>39</v>
      </c>
      <c r="H218" s="31" t="str" cm="1">
        <f t="array" ref="H218">_xlfn.IFS(DATA[[#This Row],[Difference_from _assume]]&lt;=10,"0-17",DATA[[#This Row],[Difference_from _assume]]&lt;=34,"17-34",DATA[[#This Row],[Difference_from _assume]]&lt;=51,"34-51",DATA[[#This Row],[Difference_from _assume]]&lt;=119,"51-119",DATA[[#This Row],[Difference_from _assume]]&lt;=354,"119-357")</f>
        <v>34-51</v>
      </c>
      <c r="I218" s="31" t="str" cm="1">
        <f t="array" ref="I218">_xlfn.IFS(DATA[[#This Row],[Difference_from _assume]]&lt;=35,"Active",DATA[[#This Row],[Difference_from _assume]]&lt;=110,"Inactive",DATA[[#This Row],[Difference_from _assume]]&lt;=360,"Dormant")</f>
        <v>Inactive</v>
      </c>
      <c r="J218" s="16">
        <v>11.99</v>
      </c>
      <c r="K218" s="16" t="str" cm="1">
        <f t="array" ref="K218">_xlfn.IFS(DATA[[#This Row],[Monthly_Price]]&lt;=7.99,"Low",J218&lt;=11.99,"Mid",J218&lt;=15.99,"High")</f>
        <v>Mid</v>
      </c>
      <c r="L218" s="1">
        <v>88</v>
      </c>
      <c r="M218" s="1" t="s">
        <v>48</v>
      </c>
      <c r="N218" s="1">
        <v>4</v>
      </c>
      <c r="O218" s="1">
        <v>2</v>
      </c>
      <c r="P218" s="1" t="b">
        <v>1</v>
      </c>
      <c r="Q218" s="1">
        <v>343</v>
      </c>
      <c r="R218" s="10">
        <v>163</v>
      </c>
      <c r="S218" s="10">
        <f>DATA[[#This Row],[Total_Movies_Watched]]+DATA[[#This Row],[Total_Series_Watched]]</f>
        <v>506</v>
      </c>
      <c r="T218" s="1" t="s">
        <v>92</v>
      </c>
      <c r="U218" s="1" t="s">
        <v>75</v>
      </c>
      <c r="V218" s="1" t="s">
        <v>37</v>
      </c>
      <c r="W218" s="1">
        <v>89</v>
      </c>
      <c r="X218" s="1" t="str" cm="1">
        <f t="array" ref="X218">_xlfn.IFS(DATA[[#This Row],[Recommended_Content_Count]]&lt;=25,"0-25",W218&lt;=50,"25-50",W218&lt;=75,"50-75",W218&lt;=100,"75-100")</f>
        <v>75-100</v>
      </c>
      <c r="Y218" s="1">
        <v>5</v>
      </c>
      <c r="Z218" s="1" t="b">
        <v>1</v>
      </c>
      <c r="AA218" s="1" t="str" cm="1">
        <f t="array" ref="AA218">_xlfn.IFS(DATA[[#This Row],[Has_Downloaded_Content]]=FALSE,"No",Z218=TRUE,"Yes")</f>
        <v>Yes</v>
      </c>
      <c r="AB218" s="1" t="s">
        <v>30</v>
      </c>
      <c r="AC218" s="7">
        <v>2914</v>
      </c>
      <c r="AD218" s="7" t="str" cm="1">
        <f t="array" ref="AD218">_xlfn.IFS(DATA[[#This Row],[Loyalty_Points]]&lt;=1000,"0-1000",AC218&lt;=2000,"1000-2000",AC218&lt;=3000,"2000-3000",AC218&lt;=4000,"3000-4000",AC218&lt;=4999,"4000-5000")</f>
        <v>2000-3000</v>
      </c>
      <c r="AE218" s="1" t="s">
        <v>58</v>
      </c>
      <c r="AF218" s="1" t="s">
        <v>79</v>
      </c>
      <c r="AG218" s="1" t="s">
        <v>40</v>
      </c>
    </row>
    <row r="219" spans="1:33" x14ac:dyDescent="0.3">
      <c r="A219" s="13">
        <v>5209</v>
      </c>
      <c r="B219" s="1" t="s">
        <v>238</v>
      </c>
      <c r="C219" s="2">
        <v>45204</v>
      </c>
      <c r="D219" s="2" t="s">
        <v>54</v>
      </c>
      <c r="E219" s="29" t="str">
        <f>TEXT(DATA[[#This Row],[Join_Date]],"mm-yyyy")</f>
        <v>10-2023</v>
      </c>
      <c r="G219" s="31">
        <f>$F$2-DATA[[#This Row],[Last_Login]]</f>
        <v>42</v>
      </c>
      <c r="H219" s="31" t="str" cm="1">
        <f t="array" ref="H219">_xlfn.IFS(DATA[[#This Row],[Difference_from _assume]]&lt;=10,"0-17",DATA[[#This Row],[Difference_from _assume]]&lt;=34,"17-34",DATA[[#This Row],[Difference_from _assume]]&lt;=51,"34-51",DATA[[#This Row],[Difference_from _assume]]&lt;=119,"51-119",DATA[[#This Row],[Difference_from _assume]]&lt;=354,"119-357")</f>
        <v>34-51</v>
      </c>
      <c r="I219" s="31" t="str" cm="1">
        <f t="array" ref="I219">_xlfn.IFS(DATA[[#This Row],[Difference_from _assume]]&lt;=35,"Active",DATA[[#This Row],[Difference_from _assume]]&lt;=110,"Inactive",DATA[[#This Row],[Difference_from _assume]]&lt;=360,"Dormant")</f>
        <v>Inactive</v>
      </c>
      <c r="J219" s="16">
        <v>11.99</v>
      </c>
      <c r="K219" s="16" t="str" cm="1">
        <f t="array" ref="K219">_xlfn.IFS(DATA[[#This Row],[Monthly_Price]]&lt;=7.99,"Low",J219&lt;=11.99,"Mid",J219&lt;=15.99,"High")</f>
        <v>Mid</v>
      </c>
      <c r="L219" s="1">
        <v>92</v>
      </c>
      <c r="M219" s="1" t="s">
        <v>100</v>
      </c>
      <c r="N219" s="1">
        <v>5</v>
      </c>
      <c r="O219" s="1">
        <v>3</v>
      </c>
      <c r="P219" s="1" t="b">
        <v>1</v>
      </c>
      <c r="Q219" s="1">
        <v>477</v>
      </c>
      <c r="R219" s="10">
        <v>38</v>
      </c>
      <c r="S219" s="10">
        <f>DATA[[#This Row],[Total_Movies_Watched]]+DATA[[#This Row],[Total_Series_Watched]]</f>
        <v>515</v>
      </c>
      <c r="T219" s="1" t="s">
        <v>92</v>
      </c>
      <c r="U219" s="1" t="s">
        <v>56</v>
      </c>
      <c r="V219" s="1" t="s">
        <v>64</v>
      </c>
      <c r="W219" s="1">
        <v>71</v>
      </c>
      <c r="X219" s="1" t="str" cm="1">
        <f t="array" ref="X219">_xlfn.IFS(DATA[[#This Row],[Recommended_Content_Count]]&lt;=25,"0-25",W219&lt;=50,"25-50",W219&lt;=75,"50-75",W219&lt;=100,"75-100")</f>
        <v>50-75</v>
      </c>
      <c r="Y219" s="1">
        <v>3.9</v>
      </c>
      <c r="Z219" s="1" t="b">
        <v>1</v>
      </c>
      <c r="AA219" s="1" t="str" cm="1">
        <f t="array" ref="AA219">_xlfn.IFS(DATA[[#This Row],[Has_Downloaded_Content]]=FALSE,"No",Z219=TRUE,"Yes")</f>
        <v>Yes</v>
      </c>
      <c r="AB219" s="1" t="s">
        <v>30</v>
      </c>
      <c r="AC219" s="7">
        <v>3928</v>
      </c>
      <c r="AD219" s="7" t="str" cm="1">
        <f t="array" ref="AD219">_xlfn.IFS(DATA[[#This Row],[Loyalty_Points]]&lt;=1000,"0-1000",AC219&lt;=2000,"1000-2000",AC219&lt;=3000,"2000-3000",AC219&lt;=4000,"3000-4000",AC219&lt;=4999,"4000-5000")</f>
        <v>3000-4000</v>
      </c>
      <c r="AE219" s="1" t="s">
        <v>31</v>
      </c>
      <c r="AF219" s="1" t="s">
        <v>69</v>
      </c>
      <c r="AG219" s="1" t="s">
        <v>40</v>
      </c>
    </row>
    <row r="220" spans="1:33" x14ac:dyDescent="0.3">
      <c r="A220" s="13">
        <v>2319</v>
      </c>
      <c r="B220" s="1" t="s">
        <v>150</v>
      </c>
      <c r="C220" s="2">
        <v>44932</v>
      </c>
      <c r="D220" s="2" t="s">
        <v>84</v>
      </c>
      <c r="E220" s="29" t="str">
        <f>TEXT(DATA[[#This Row],[Join_Date]],"mm-yyyy")</f>
        <v>01-2023</v>
      </c>
      <c r="G220" s="31">
        <f>$F$2-DATA[[#This Row],[Last_Login]]</f>
        <v>41</v>
      </c>
      <c r="H220" s="31" t="str" cm="1">
        <f t="array" ref="H220">_xlfn.IFS(DATA[[#This Row],[Difference_from _assume]]&lt;=10,"0-17",DATA[[#This Row],[Difference_from _assume]]&lt;=34,"17-34",DATA[[#This Row],[Difference_from _assume]]&lt;=51,"34-51",DATA[[#This Row],[Difference_from _assume]]&lt;=119,"51-119",DATA[[#This Row],[Difference_from _assume]]&lt;=354,"119-357")</f>
        <v>34-51</v>
      </c>
      <c r="I220" s="31" t="str" cm="1">
        <f t="array" ref="I220">_xlfn.IFS(DATA[[#This Row],[Difference_from _assume]]&lt;=35,"Active",DATA[[#This Row],[Difference_from _assume]]&lt;=110,"Inactive",DATA[[#This Row],[Difference_from _assume]]&lt;=360,"Dormant")</f>
        <v>Inactive</v>
      </c>
      <c r="J220" s="16">
        <v>15.99</v>
      </c>
      <c r="K220" s="16" t="str" cm="1">
        <f t="array" ref="K220">_xlfn.IFS(DATA[[#This Row],[Monthly_Price]]&lt;=7.99,"Low",J220&lt;=11.99,"Mid",J220&lt;=15.99,"High")</f>
        <v>High</v>
      </c>
      <c r="L220" s="1">
        <v>295</v>
      </c>
      <c r="M220" s="1" t="s">
        <v>36</v>
      </c>
      <c r="N220" s="1">
        <v>5</v>
      </c>
      <c r="O220" s="1">
        <v>4</v>
      </c>
      <c r="P220" s="1" t="b">
        <v>0</v>
      </c>
      <c r="Q220" s="1">
        <v>767</v>
      </c>
      <c r="R220" s="10">
        <v>190</v>
      </c>
      <c r="S220" s="10">
        <f>DATA[[#This Row],[Total_Movies_Watched]]+DATA[[#This Row],[Total_Series_Watched]]</f>
        <v>957</v>
      </c>
      <c r="T220" s="1" t="s">
        <v>92</v>
      </c>
      <c r="U220" s="1" t="s">
        <v>56</v>
      </c>
      <c r="V220" s="1" t="s">
        <v>57</v>
      </c>
      <c r="W220" s="1">
        <v>7</v>
      </c>
      <c r="X220" s="1" t="str" cm="1">
        <f t="array" ref="X220">_xlfn.IFS(DATA[[#This Row],[Recommended_Content_Count]]&lt;=25,"0-25",W220&lt;=50,"25-50",W220&lt;=75,"50-75",W220&lt;=100,"75-100")</f>
        <v>0-25</v>
      </c>
      <c r="Y220" s="1">
        <v>4.0999999999999996</v>
      </c>
      <c r="Z220" s="1" t="b">
        <v>0</v>
      </c>
      <c r="AA220" s="1" t="str" cm="1">
        <f t="array" ref="AA220">_xlfn.IFS(DATA[[#This Row],[Has_Downloaded_Content]]=FALSE,"No",Z220=TRUE,"Yes")</f>
        <v>No</v>
      </c>
      <c r="AB220" s="1" t="s">
        <v>30</v>
      </c>
      <c r="AC220" s="7">
        <v>2559</v>
      </c>
      <c r="AD220" s="7" t="str" cm="1">
        <f t="array" ref="AD220">_xlfn.IFS(DATA[[#This Row],[Loyalty_Points]]&lt;=1000,"0-1000",AC220&lt;=2000,"1000-2000",AC220&lt;=3000,"2000-3000",AC220&lt;=4000,"3000-4000",AC220&lt;=4999,"4000-5000")</f>
        <v>2000-3000</v>
      </c>
      <c r="AE220" s="1" t="s">
        <v>31</v>
      </c>
      <c r="AF220" s="1" t="s">
        <v>32</v>
      </c>
      <c r="AG220" s="1" t="s">
        <v>40</v>
      </c>
    </row>
    <row r="221" spans="1:33" x14ac:dyDescent="0.3">
      <c r="A221" s="13">
        <v>9026</v>
      </c>
      <c r="B221" s="1" t="s">
        <v>197</v>
      </c>
      <c r="C221" s="2">
        <v>45356</v>
      </c>
      <c r="D221" s="2" t="s">
        <v>82</v>
      </c>
      <c r="E221" s="29" t="str">
        <f>TEXT(DATA[[#This Row],[Join_Date]],"mm-yyyy")</f>
        <v>03-2024</v>
      </c>
      <c r="G221" s="31">
        <f>$F$2-DATA[[#This Row],[Last_Login]]</f>
        <v>39</v>
      </c>
      <c r="H221" s="31" t="str" cm="1">
        <f t="array" ref="H221">_xlfn.IFS(DATA[[#This Row],[Difference_from _assume]]&lt;=10,"0-17",DATA[[#This Row],[Difference_from _assume]]&lt;=34,"17-34",DATA[[#This Row],[Difference_from _assume]]&lt;=51,"34-51",DATA[[#This Row],[Difference_from _assume]]&lt;=119,"51-119",DATA[[#This Row],[Difference_from _assume]]&lt;=354,"119-357")</f>
        <v>34-51</v>
      </c>
      <c r="I221" s="31" t="str" cm="1">
        <f t="array" ref="I221">_xlfn.IFS(DATA[[#This Row],[Difference_from _assume]]&lt;=35,"Active",DATA[[#This Row],[Difference_from _assume]]&lt;=110,"Inactive",DATA[[#This Row],[Difference_from _assume]]&lt;=360,"Dormant")</f>
        <v>Inactive</v>
      </c>
      <c r="J221" s="16">
        <v>11.99</v>
      </c>
      <c r="K221" s="16" t="str" cm="1">
        <f t="array" ref="K221">_xlfn.IFS(DATA[[#This Row],[Monthly_Price]]&lt;=7.99,"Low",J221&lt;=11.99,"Mid",J221&lt;=15.99,"High")</f>
        <v>Mid</v>
      </c>
      <c r="L221" s="1">
        <v>139</v>
      </c>
      <c r="M221" s="1" t="s">
        <v>73</v>
      </c>
      <c r="N221" s="1">
        <v>1</v>
      </c>
      <c r="O221" s="1">
        <v>5</v>
      </c>
      <c r="P221" s="1" t="b">
        <v>1</v>
      </c>
      <c r="Q221" s="1">
        <v>12</v>
      </c>
      <c r="R221" s="10">
        <v>9</v>
      </c>
      <c r="S221" s="10">
        <f>DATA[[#This Row],[Total_Movies_Watched]]+DATA[[#This Row],[Total_Series_Watched]]</f>
        <v>21</v>
      </c>
      <c r="T221" s="1" t="s">
        <v>49</v>
      </c>
      <c r="U221" s="1" t="s">
        <v>56</v>
      </c>
      <c r="V221" s="1" t="s">
        <v>57</v>
      </c>
      <c r="W221" s="1">
        <v>21</v>
      </c>
      <c r="X221" s="1" t="str" cm="1">
        <f t="array" ref="X221">_xlfn.IFS(DATA[[#This Row],[Recommended_Content_Count]]&lt;=25,"0-25",W221&lt;=50,"25-50",W221&lt;=75,"50-75",W221&lt;=100,"75-100")</f>
        <v>0-25</v>
      </c>
      <c r="Y221" s="1">
        <v>4.8</v>
      </c>
      <c r="Z221" s="1" t="b">
        <v>1</v>
      </c>
      <c r="AA221" s="1" t="str" cm="1">
        <f t="array" ref="AA221">_xlfn.IFS(DATA[[#This Row],[Has_Downloaded_Content]]=FALSE,"No",Z221=TRUE,"Yes")</f>
        <v>Yes</v>
      </c>
      <c r="AB221" s="1" t="s">
        <v>30</v>
      </c>
      <c r="AC221" s="7">
        <v>2571</v>
      </c>
      <c r="AD221" s="7" t="str" cm="1">
        <f t="array" ref="AD221">_xlfn.IFS(DATA[[#This Row],[Loyalty_Points]]&lt;=1000,"0-1000",AC221&lt;=2000,"1000-2000",AC221&lt;=3000,"2000-3000",AC221&lt;=4000,"3000-4000",AC221&lt;=4999,"4000-5000")</f>
        <v>2000-3000</v>
      </c>
      <c r="AE221" s="1" t="s">
        <v>76</v>
      </c>
      <c r="AF221" s="1" t="s">
        <v>32</v>
      </c>
      <c r="AG221" s="1" t="s">
        <v>40</v>
      </c>
    </row>
    <row r="222" spans="1:33" x14ac:dyDescent="0.3">
      <c r="A222" s="13">
        <v>2723</v>
      </c>
      <c r="B222" s="1" t="s">
        <v>337</v>
      </c>
      <c r="C222" s="2">
        <v>44935</v>
      </c>
      <c r="D222" s="2" t="s">
        <v>156</v>
      </c>
      <c r="E222" s="29" t="str">
        <f>TEXT(DATA[[#This Row],[Join_Date]],"mm-yyyy")</f>
        <v>01-2023</v>
      </c>
      <c r="G222" s="31">
        <f>$F$2-DATA[[#This Row],[Last_Login]]</f>
        <v>37</v>
      </c>
      <c r="H222" s="31" t="str" cm="1">
        <f t="array" ref="H222">_xlfn.IFS(DATA[[#This Row],[Difference_from _assume]]&lt;=10,"0-17",DATA[[#This Row],[Difference_from _assume]]&lt;=34,"17-34",DATA[[#This Row],[Difference_from _assume]]&lt;=51,"34-51",DATA[[#This Row],[Difference_from _assume]]&lt;=119,"51-119",DATA[[#This Row],[Difference_from _assume]]&lt;=354,"119-357")</f>
        <v>34-51</v>
      </c>
      <c r="I222" s="31" t="str" cm="1">
        <f t="array" ref="I222">_xlfn.IFS(DATA[[#This Row],[Difference_from _assume]]&lt;=35,"Active",DATA[[#This Row],[Difference_from _assume]]&lt;=110,"Inactive",DATA[[#This Row],[Difference_from _assume]]&lt;=360,"Dormant")</f>
        <v>Inactive</v>
      </c>
      <c r="J222" s="16">
        <v>15.99</v>
      </c>
      <c r="K222" s="16" t="str" cm="1">
        <f t="array" ref="K222">_xlfn.IFS(DATA[[#This Row],[Monthly_Price]]&lt;=7.99,"Low",J222&lt;=11.99,"Mid",J222&lt;=15.99,"High")</f>
        <v>High</v>
      </c>
      <c r="L222" s="1">
        <v>416</v>
      </c>
      <c r="M222" s="1" t="s">
        <v>26</v>
      </c>
      <c r="N222" s="1">
        <v>1</v>
      </c>
      <c r="O222" s="1">
        <v>2</v>
      </c>
      <c r="P222" s="1" t="b">
        <v>1</v>
      </c>
      <c r="Q222" s="1">
        <v>920</v>
      </c>
      <c r="R222" s="10">
        <v>79</v>
      </c>
      <c r="S222" s="10">
        <f>DATA[[#This Row],[Total_Movies_Watched]]+DATA[[#This Row],[Total_Series_Watched]]</f>
        <v>999</v>
      </c>
      <c r="T222" s="1" t="s">
        <v>55</v>
      </c>
      <c r="U222" s="1" t="s">
        <v>44</v>
      </c>
      <c r="V222" s="1" t="s">
        <v>78</v>
      </c>
      <c r="W222" s="1">
        <v>20</v>
      </c>
      <c r="X222" s="1" t="str" cm="1">
        <f t="array" ref="X222">_xlfn.IFS(DATA[[#This Row],[Recommended_Content_Count]]&lt;=25,"0-25",W222&lt;=50,"25-50",W222&lt;=75,"50-75",W222&lt;=100,"75-100")</f>
        <v>0-25</v>
      </c>
      <c r="Y222" s="1">
        <v>4.4000000000000004</v>
      </c>
      <c r="Z222" s="1" t="b">
        <v>0</v>
      </c>
      <c r="AA222" s="1" t="str" cm="1">
        <f t="array" ref="AA222">_xlfn.IFS(DATA[[#This Row],[Has_Downloaded_Content]]=FALSE,"No",Z222=TRUE,"Yes")</f>
        <v>No</v>
      </c>
      <c r="AB222" s="1" t="s">
        <v>30</v>
      </c>
      <c r="AC222" s="7">
        <v>3834</v>
      </c>
      <c r="AD222" s="7" t="str" cm="1">
        <f t="array" ref="AD222">_xlfn.IFS(DATA[[#This Row],[Loyalty_Points]]&lt;=1000,"0-1000",AC222&lt;=2000,"1000-2000",AC222&lt;=3000,"2000-3000",AC222&lt;=4000,"3000-4000",AC222&lt;=4999,"4000-5000")</f>
        <v>3000-4000</v>
      </c>
      <c r="AE222" s="1" t="s">
        <v>31</v>
      </c>
      <c r="AF222" s="1" t="s">
        <v>79</v>
      </c>
      <c r="AG222" s="1" t="s">
        <v>40</v>
      </c>
    </row>
    <row r="223" spans="1:33" x14ac:dyDescent="0.3">
      <c r="A223" s="13">
        <v>5487</v>
      </c>
      <c r="B223" s="1" t="s">
        <v>148</v>
      </c>
      <c r="C223" s="2" t="s">
        <v>338</v>
      </c>
      <c r="D223" s="2" t="s">
        <v>129</v>
      </c>
      <c r="E223" s="29" t="str">
        <f>TEXT(DATA[[#This Row],[Join_Date]],"mm-yyyy")</f>
        <v>03-2024</v>
      </c>
      <c r="G223" s="31">
        <f>$F$2-DATA[[#This Row],[Last_Login]]</f>
        <v>15</v>
      </c>
      <c r="H223" s="31" t="str" cm="1">
        <f t="array" ref="H223">_xlfn.IFS(DATA[[#This Row],[Difference_from _assume]]&lt;=10,"0-17",DATA[[#This Row],[Difference_from _assume]]&lt;=34,"17-34",DATA[[#This Row],[Difference_from _assume]]&lt;=51,"34-51",DATA[[#This Row],[Difference_from _assume]]&lt;=119,"51-119",DATA[[#This Row],[Difference_from _assume]]&lt;=354,"119-357")</f>
        <v>17-34</v>
      </c>
      <c r="I223" s="31" t="str" cm="1">
        <f t="array" ref="I223">_xlfn.IFS(DATA[[#This Row],[Difference_from _assume]]&lt;=35,"Active",DATA[[#This Row],[Difference_from _assume]]&lt;=110,"Inactive",DATA[[#This Row],[Difference_from _assume]]&lt;=360,"Dormant")</f>
        <v>Active</v>
      </c>
      <c r="J223" s="16">
        <v>7.99</v>
      </c>
      <c r="K223" s="16" t="str" cm="1">
        <f t="array" ref="K223">_xlfn.IFS(DATA[[#This Row],[Monthly_Price]]&lt;=7.99,"Low",J223&lt;=11.99,"Mid",J223&lt;=15.99,"High")</f>
        <v>Low</v>
      </c>
      <c r="L223" s="1">
        <v>173</v>
      </c>
      <c r="M223" s="1" t="s">
        <v>73</v>
      </c>
      <c r="N223" s="1">
        <v>2</v>
      </c>
      <c r="O223" s="1">
        <v>2</v>
      </c>
      <c r="P223" s="1" t="b">
        <v>0</v>
      </c>
      <c r="Q223" s="1">
        <v>819</v>
      </c>
      <c r="R223" s="10">
        <v>174</v>
      </c>
      <c r="S223" s="10">
        <f>DATA[[#This Row],[Total_Movies_Watched]]+DATA[[#This Row],[Total_Series_Watched]]</f>
        <v>993</v>
      </c>
      <c r="T223" s="1" t="s">
        <v>27</v>
      </c>
      <c r="U223" s="1" t="s">
        <v>28</v>
      </c>
      <c r="V223" s="1" t="s">
        <v>29</v>
      </c>
      <c r="W223" s="1">
        <v>34</v>
      </c>
      <c r="X223" s="1" t="str" cm="1">
        <f t="array" ref="X223">_xlfn.IFS(DATA[[#This Row],[Recommended_Content_Count]]&lt;=25,"0-25",W223&lt;=50,"25-50",W223&lt;=75,"50-75",W223&lt;=100,"75-100")</f>
        <v>25-50</v>
      </c>
      <c r="Y223" s="1">
        <v>4.0999999999999996</v>
      </c>
      <c r="Z223" s="1" t="b">
        <v>0</v>
      </c>
      <c r="AA223" s="1" t="str" cm="1">
        <f t="array" ref="AA223">_xlfn.IFS(DATA[[#This Row],[Has_Downloaded_Content]]=FALSE,"No",Z223=TRUE,"Yes")</f>
        <v>No</v>
      </c>
      <c r="AB223" s="1" t="s">
        <v>30</v>
      </c>
      <c r="AC223" s="7">
        <v>4714</v>
      </c>
      <c r="AD223" s="7" t="str" cm="1">
        <f t="array" ref="AD223">_xlfn.IFS(DATA[[#This Row],[Loyalty_Points]]&lt;=1000,"0-1000",AC223&lt;=2000,"1000-2000",AC223&lt;=3000,"2000-3000",AC223&lt;=4000,"3000-4000",AC223&lt;=4999,"4000-5000")</f>
        <v>4000-5000</v>
      </c>
      <c r="AE223" s="1" t="s">
        <v>65</v>
      </c>
      <c r="AF223" s="1" t="s">
        <v>39</v>
      </c>
      <c r="AG223" s="1" t="s">
        <v>40</v>
      </c>
    </row>
    <row r="224" spans="1:33" x14ac:dyDescent="0.3">
      <c r="A224" s="13">
        <v>4656</v>
      </c>
      <c r="B224" s="1" t="s">
        <v>207</v>
      </c>
      <c r="C224" s="2" t="s">
        <v>339</v>
      </c>
      <c r="D224" s="2" t="s">
        <v>168</v>
      </c>
      <c r="E224" s="29" t="str">
        <f>TEXT(DATA[[#This Row],[Join_Date]],"mm-yyyy")</f>
        <v>05-2023</v>
      </c>
      <c r="G224" s="31">
        <f>$F$2-DATA[[#This Row],[Last_Login]]</f>
        <v>32</v>
      </c>
      <c r="H224" s="31" t="str" cm="1">
        <f t="array" ref="H224">_xlfn.IFS(DATA[[#This Row],[Difference_from _assume]]&lt;=10,"0-17",DATA[[#This Row],[Difference_from _assume]]&lt;=34,"17-34",DATA[[#This Row],[Difference_from _assume]]&lt;=51,"34-51",DATA[[#This Row],[Difference_from _assume]]&lt;=119,"51-119",DATA[[#This Row],[Difference_from _assume]]&lt;=354,"119-357")</f>
        <v>17-34</v>
      </c>
      <c r="I224" s="31" t="str" cm="1">
        <f t="array" ref="I224">_xlfn.IFS(DATA[[#This Row],[Difference_from _assume]]&lt;=35,"Active",DATA[[#This Row],[Difference_from _assume]]&lt;=110,"Inactive",DATA[[#This Row],[Difference_from _assume]]&lt;=360,"Dormant")</f>
        <v>Active</v>
      </c>
      <c r="J224" s="16">
        <v>7.99</v>
      </c>
      <c r="K224" s="16" t="str" cm="1">
        <f t="array" ref="K224">_xlfn.IFS(DATA[[#This Row],[Monthly_Price]]&lt;=7.99,"Low",J224&lt;=11.99,"Mid",J224&lt;=15.99,"High")</f>
        <v>Low</v>
      </c>
      <c r="L224" s="1">
        <v>75</v>
      </c>
      <c r="M224" s="1" t="s">
        <v>26</v>
      </c>
      <c r="N224" s="1">
        <v>3</v>
      </c>
      <c r="O224" s="1">
        <v>5</v>
      </c>
      <c r="P224" s="1" t="b">
        <v>0</v>
      </c>
      <c r="Q224" s="1">
        <v>607</v>
      </c>
      <c r="R224" s="10">
        <v>94</v>
      </c>
      <c r="S224" s="10">
        <f>DATA[[#This Row],[Total_Movies_Watched]]+DATA[[#This Row],[Total_Series_Watched]]</f>
        <v>701</v>
      </c>
      <c r="T224" s="1" t="s">
        <v>43</v>
      </c>
      <c r="U224" s="1" t="s">
        <v>75</v>
      </c>
      <c r="V224" s="1" t="s">
        <v>37</v>
      </c>
      <c r="W224" s="1">
        <v>57</v>
      </c>
      <c r="X224" s="1" t="str" cm="1">
        <f t="array" ref="X224">_xlfn.IFS(DATA[[#This Row],[Recommended_Content_Count]]&lt;=25,"0-25",W224&lt;=50,"25-50",W224&lt;=75,"50-75",W224&lt;=100,"75-100")</f>
        <v>50-75</v>
      </c>
      <c r="Y224" s="1">
        <v>3.8</v>
      </c>
      <c r="Z224" s="1" t="b">
        <v>1</v>
      </c>
      <c r="AA224" s="1" t="str" cm="1">
        <f t="array" ref="AA224">_xlfn.IFS(DATA[[#This Row],[Has_Downloaded_Content]]=FALSE,"No",Z224=TRUE,"Yes")</f>
        <v>Yes</v>
      </c>
      <c r="AB224" s="1" t="s">
        <v>30</v>
      </c>
      <c r="AC224" s="7">
        <v>4800</v>
      </c>
      <c r="AD224" s="7" t="str" cm="1">
        <f t="array" ref="AD224">_xlfn.IFS(DATA[[#This Row],[Loyalty_Points]]&lt;=1000,"0-1000",AC224&lt;=2000,"1000-2000",AC224&lt;=3000,"2000-3000",AC224&lt;=4000,"3000-4000",AC224&lt;=4999,"4000-5000")</f>
        <v>4000-5000</v>
      </c>
      <c r="AE224" s="1" t="s">
        <v>58</v>
      </c>
      <c r="AF224" s="1" t="s">
        <v>39</v>
      </c>
      <c r="AG224" s="1" t="s">
        <v>93</v>
      </c>
    </row>
    <row r="225" spans="1:33" x14ac:dyDescent="0.3">
      <c r="A225" s="13">
        <v>5718</v>
      </c>
      <c r="B225" s="1" t="s">
        <v>340</v>
      </c>
      <c r="C225" s="2" t="s">
        <v>341</v>
      </c>
      <c r="D225" s="2" t="s">
        <v>105</v>
      </c>
      <c r="E225" s="29" t="str">
        <f>TEXT(DATA[[#This Row],[Join_Date]],"mm-yyyy")</f>
        <v>06-2024</v>
      </c>
      <c r="G225" s="31">
        <f>$F$2-DATA[[#This Row],[Last_Login]]</f>
        <v>33</v>
      </c>
      <c r="H225" s="31" t="str" cm="1">
        <f t="array" ref="H225">_xlfn.IFS(DATA[[#This Row],[Difference_from _assume]]&lt;=10,"0-17",DATA[[#This Row],[Difference_from _assume]]&lt;=34,"17-34",DATA[[#This Row],[Difference_from _assume]]&lt;=51,"34-51",DATA[[#This Row],[Difference_from _assume]]&lt;=119,"51-119",DATA[[#This Row],[Difference_from _assume]]&lt;=354,"119-357")</f>
        <v>17-34</v>
      </c>
      <c r="I225" s="31" t="str" cm="1">
        <f t="array" ref="I225">_xlfn.IFS(DATA[[#This Row],[Difference_from _assume]]&lt;=35,"Active",DATA[[#This Row],[Difference_from _assume]]&lt;=110,"Inactive",DATA[[#This Row],[Difference_from _assume]]&lt;=360,"Dormant")</f>
        <v>Active</v>
      </c>
      <c r="J225" s="16">
        <v>15.99</v>
      </c>
      <c r="K225" s="16" t="str" cm="1">
        <f t="array" ref="K225">_xlfn.IFS(DATA[[#This Row],[Monthly_Price]]&lt;=7.99,"Low",J225&lt;=11.99,"Mid",J225&lt;=15.99,"High")</f>
        <v>High</v>
      </c>
      <c r="L225" s="1">
        <v>173</v>
      </c>
      <c r="M225" s="1" t="s">
        <v>48</v>
      </c>
      <c r="N225" s="1">
        <v>1</v>
      </c>
      <c r="O225" s="1">
        <v>6</v>
      </c>
      <c r="P225" s="1" t="b">
        <v>1</v>
      </c>
      <c r="Q225" s="1">
        <v>346</v>
      </c>
      <c r="R225" s="10">
        <v>76</v>
      </c>
      <c r="S225" s="10">
        <f>DATA[[#This Row],[Total_Movies_Watched]]+DATA[[#This Row],[Total_Series_Watched]]</f>
        <v>422</v>
      </c>
      <c r="T225" s="1" t="s">
        <v>43</v>
      </c>
      <c r="U225" s="1" t="s">
        <v>28</v>
      </c>
      <c r="V225" s="1" t="s">
        <v>57</v>
      </c>
      <c r="W225" s="1">
        <v>28</v>
      </c>
      <c r="X225" s="1" t="str" cm="1">
        <f t="array" ref="X225">_xlfn.IFS(DATA[[#This Row],[Recommended_Content_Count]]&lt;=25,"0-25",W225&lt;=50,"25-50",W225&lt;=75,"50-75",W225&lt;=100,"75-100")</f>
        <v>25-50</v>
      </c>
      <c r="Y225" s="1">
        <v>3.3</v>
      </c>
      <c r="Z225" s="1" t="b">
        <v>0</v>
      </c>
      <c r="AA225" s="1" t="str" cm="1">
        <f t="array" ref="AA225">_xlfn.IFS(DATA[[#This Row],[Has_Downloaded_Content]]=FALSE,"No",Z225=TRUE,"Yes")</f>
        <v>No</v>
      </c>
      <c r="AB225" s="1" t="s">
        <v>30</v>
      </c>
      <c r="AC225" s="7">
        <v>1610</v>
      </c>
      <c r="AD225" s="7" t="str" cm="1">
        <f t="array" ref="AD225">_xlfn.IFS(DATA[[#This Row],[Loyalty_Points]]&lt;=1000,"0-1000",AC225&lt;=2000,"1000-2000",AC225&lt;=3000,"2000-3000",AC225&lt;=4000,"3000-4000",AC225&lt;=4999,"4000-5000")</f>
        <v>1000-2000</v>
      </c>
      <c r="AE225" s="1" t="s">
        <v>31</v>
      </c>
      <c r="AF225" s="1" t="s">
        <v>69</v>
      </c>
      <c r="AG225" s="1" t="s">
        <v>93</v>
      </c>
    </row>
    <row r="226" spans="1:33" x14ac:dyDescent="0.3">
      <c r="A226" s="13">
        <v>1215</v>
      </c>
      <c r="B226" s="1" t="s">
        <v>342</v>
      </c>
      <c r="C226" s="2" t="s">
        <v>343</v>
      </c>
      <c r="D226" s="2" t="s">
        <v>99</v>
      </c>
      <c r="E226" s="29" t="str">
        <f>TEXT(DATA[[#This Row],[Join_Date]],"mm-yyyy")</f>
        <v>08-2023</v>
      </c>
      <c r="G226" s="31">
        <f>$F$2-DATA[[#This Row],[Last_Login]]</f>
        <v>34</v>
      </c>
      <c r="H226" s="31" t="str" cm="1">
        <f t="array" ref="H226">_xlfn.IFS(DATA[[#This Row],[Difference_from _assume]]&lt;=10,"0-17",DATA[[#This Row],[Difference_from _assume]]&lt;=34,"17-34",DATA[[#This Row],[Difference_from _assume]]&lt;=51,"34-51",DATA[[#This Row],[Difference_from _assume]]&lt;=119,"51-119",DATA[[#This Row],[Difference_from _assume]]&lt;=354,"119-357")</f>
        <v>17-34</v>
      </c>
      <c r="I226" s="31" t="str" cm="1">
        <f t="array" ref="I226">_xlfn.IFS(DATA[[#This Row],[Difference_from _assume]]&lt;=35,"Active",DATA[[#This Row],[Difference_from _assume]]&lt;=110,"Inactive",DATA[[#This Row],[Difference_from _assume]]&lt;=360,"Dormant")</f>
        <v>Active</v>
      </c>
      <c r="J226" s="16">
        <v>7.99</v>
      </c>
      <c r="K226" s="16" t="str" cm="1">
        <f t="array" ref="K226">_xlfn.IFS(DATA[[#This Row],[Monthly_Price]]&lt;=7.99,"Low",J226&lt;=11.99,"Mid",J226&lt;=15.99,"High")</f>
        <v>Low</v>
      </c>
      <c r="L226" s="1">
        <v>421</v>
      </c>
      <c r="M226" s="1" t="s">
        <v>51</v>
      </c>
      <c r="N226" s="1">
        <v>3</v>
      </c>
      <c r="O226" s="1">
        <v>1</v>
      </c>
      <c r="P226" s="1" t="b">
        <v>1</v>
      </c>
      <c r="Q226" s="1">
        <v>668</v>
      </c>
      <c r="R226" s="10">
        <v>17</v>
      </c>
      <c r="S226" s="10">
        <f>DATA[[#This Row],[Total_Movies_Watched]]+DATA[[#This Row],[Total_Series_Watched]]</f>
        <v>685</v>
      </c>
      <c r="T226" s="1" t="s">
        <v>43</v>
      </c>
      <c r="U226" s="1" t="s">
        <v>56</v>
      </c>
      <c r="V226" s="1" t="s">
        <v>57</v>
      </c>
      <c r="W226" s="1">
        <v>7</v>
      </c>
      <c r="X226" s="1" t="str" cm="1">
        <f t="array" ref="X226">_xlfn.IFS(DATA[[#This Row],[Recommended_Content_Count]]&lt;=25,"0-25",W226&lt;=50,"25-50",W226&lt;=75,"50-75",W226&lt;=100,"75-100")</f>
        <v>0-25</v>
      </c>
      <c r="Y226" s="1">
        <v>4</v>
      </c>
      <c r="Z226" s="1" t="b">
        <v>1</v>
      </c>
      <c r="AA226" s="1" t="str" cm="1">
        <f t="array" ref="AA226">_xlfn.IFS(DATA[[#This Row],[Has_Downloaded_Content]]=FALSE,"No",Z226=TRUE,"Yes")</f>
        <v>Yes</v>
      </c>
      <c r="AB226" s="1" t="s">
        <v>30</v>
      </c>
      <c r="AC226" s="7">
        <v>2780</v>
      </c>
      <c r="AD226" s="7" t="str" cm="1">
        <f t="array" ref="AD226">_xlfn.IFS(DATA[[#This Row],[Loyalty_Points]]&lt;=1000,"0-1000",AC226&lt;=2000,"1000-2000",AC226&lt;=3000,"2000-3000",AC226&lt;=4000,"3000-4000",AC226&lt;=4999,"4000-5000")</f>
        <v>2000-3000</v>
      </c>
      <c r="AE226" s="1" t="s">
        <v>76</v>
      </c>
      <c r="AF226" s="1" t="s">
        <v>39</v>
      </c>
      <c r="AG226" s="1" t="s">
        <v>40</v>
      </c>
    </row>
    <row r="227" spans="1:33" x14ac:dyDescent="0.3">
      <c r="A227" s="13">
        <v>3427</v>
      </c>
      <c r="B227" s="1" t="s">
        <v>344</v>
      </c>
      <c r="C227" s="2">
        <v>45211</v>
      </c>
      <c r="D227" s="2">
        <v>45485</v>
      </c>
      <c r="E227" s="29" t="str">
        <f>TEXT(DATA[[#This Row],[Join_Date]],"mm-yyyy")</f>
        <v>10-2023</v>
      </c>
      <c r="G227" s="31">
        <f>$F$2-DATA[[#This Row],[Last_Login]]</f>
        <v>172</v>
      </c>
      <c r="H227" s="31" t="str" cm="1">
        <f t="array" ref="H227">_xlfn.IFS(DATA[[#This Row],[Difference_from _assume]]&lt;=10,"0-17",DATA[[#This Row],[Difference_from _assume]]&lt;=34,"17-34",DATA[[#This Row],[Difference_from _assume]]&lt;=51,"34-51",DATA[[#This Row],[Difference_from _assume]]&lt;=119,"51-119",DATA[[#This Row],[Difference_from _assume]]&lt;=354,"119-357")</f>
        <v>119-357</v>
      </c>
      <c r="I227" s="31" t="str" cm="1">
        <f t="array" ref="I227">_xlfn.IFS(DATA[[#This Row],[Difference_from _assume]]&lt;=35,"Active",DATA[[#This Row],[Difference_from _assume]]&lt;=110,"Inactive",DATA[[#This Row],[Difference_from _assume]]&lt;=360,"Dormant")</f>
        <v>Dormant</v>
      </c>
      <c r="J227" s="16">
        <v>15.99</v>
      </c>
      <c r="K227" s="16" t="str" cm="1">
        <f t="array" ref="K227">_xlfn.IFS(DATA[[#This Row],[Monthly_Price]]&lt;=7.99,"Low",J227&lt;=11.99,"Mid",J227&lt;=15.99,"High")</f>
        <v>High</v>
      </c>
      <c r="L227" s="1">
        <v>29</v>
      </c>
      <c r="M227" s="1" t="s">
        <v>48</v>
      </c>
      <c r="N227" s="1">
        <v>5</v>
      </c>
      <c r="O227" s="1">
        <v>2</v>
      </c>
      <c r="P227" s="1" t="b">
        <v>1</v>
      </c>
      <c r="Q227" s="1">
        <v>317</v>
      </c>
      <c r="R227" s="10">
        <v>116</v>
      </c>
      <c r="S227" s="10">
        <f>DATA[[#This Row],[Total_Movies_Watched]]+DATA[[#This Row],[Total_Series_Watched]]</f>
        <v>433</v>
      </c>
      <c r="T227" s="1" t="s">
        <v>27</v>
      </c>
      <c r="U227" s="1" t="s">
        <v>56</v>
      </c>
      <c r="V227" s="1" t="s">
        <v>37</v>
      </c>
      <c r="W227" s="1">
        <v>78</v>
      </c>
      <c r="X227" s="1" t="str" cm="1">
        <f t="array" ref="X227">_xlfn.IFS(DATA[[#This Row],[Recommended_Content_Count]]&lt;=25,"0-25",W227&lt;=50,"25-50",W227&lt;=75,"50-75",W227&lt;=100,"75-100")</f>
        <v>75-100</v>
      </c>
      <c r="Y227" s="1">
        <v>3.8</v>
      </c>
      <c r="Z227" s="1" t="b">
        <v>1</v>
      </c>
      <c r="AA227" s="1" t="str" cm="1">
        <f t="array" ref="AA227">_xlfn.IFS(DATA[[#This Row],[Has_Downloaded_Content]]=FALSE,"No",Z227=TRUE,"Yes")</f>
        <v>Yes</v>
      </c>
      <c r="AB227" s="1" t="s">
        <v>30</v>
      </c>
      <c r="AC227" s="7">
        <v>639</v>
      </c>
      <c r="AD227" s="7" t="str" cm="1">
        <f t="array" ref="AD227">_xlfn.IFS(DATA[[#This Row],[Loyalty_Points]]&lt;=1000,"0-1000",AC227&lt;=2000,"1000-2000",AC227&lt;=3000,"2000-3000",AC227&lt;=4000,"3000-4000",AC227&lt;=4999,"4000-5000")</f>
        <v>0-1000</v>
      </c>
      <c r="AE227" s="1" t="s">
        <v>76</v>
      </c>
      <c r="AF227" s="1" t="s">
        <v>39</v>
      </c>
      <c r="AG227" s="1" t="s">
        <v>60</v>
      </c>
    </row>
    <row r="228" spans="1:33" x14ac:dyDescent="0.3">
      <c r="A228" s="13">
        <v>2428</v>
      </c>
      <c r="B228" s="1" t="s">
        <v>345</v>
      </c>
      <c r="C228" s="2" t="s">
        <v>346</v>
      </c>
      <c r="D228" s="2" t="s">
        <v>134</v>
      </c>
      <c r="E228" s="29" t="str">
        <f>TEXT(DATA[[#This Row],[Join_Date]],"mm-yyyy")</f>
        <v>02-2024</v>
      </c>
      <c r="G228" s="31">
        <f>$F$2-DATA[[#This Row],[Last_Login]]</f>
        <v>40</v>
      </c>
      <c r="H228" s="31" t="str" cm="1">
        <f t="array" ref="H228">_xlfn.IFS(DATA[[#This Row],[Difference_from _assume]]&lt;=10,"0-17",DATA[[#This Row],[Difference_from _assume]]&lt;=34,"17-34",DATA[[#This Row],[Difference_from _assume]]&lt;=51,"34-51",DATA[[#This Row],[Difference_from _assume]]&lt;=119,"51-119",DATA[[#This Row],[Difference_from _assume]]&lt;=354,"119-357")</f>
        <v>34-51</v>
      </c>
      <c r="I228" s="31" t="str" cm="1">
        <f t="array" ref="I228">_xlfn.IFS(DATA[[#This Row],[Difference_from _assume]]&lt;=35,"Active",DATA[[#This Row],[Difference_from _assume]]&lt;=110,"Inactive",DATA[[#This Row],[Difference_from _assume]]&lt;=360,"Dormant")</f>
        <v>Inactive</v>
      </c>
      <c r="J228" s="16">
        <v>7.99</v>
      </c>
      <c r="K228" s="16" t="str" cm="1">
        <f t="array" ref="K228">_xlfn.IFS(DATA[[#This Row],[Monthly_Price]]&lt;=7.99,"Low",J228&lt;=11.99,"Mid",J228&lt;=15.99,"High")</f>
        <v>Low</v>
      </c>
      <c r="L228" s="1">
        <v>180</v>
      </c>
      <c r="M228" s="1" t="s">
        <v>73</v>
      </c>
      <c r="N228" s="1">
        <v>2</v>
      </c>
      <c r="O228" s="1">
        <v>4</v>
      </c>
      <c r="P228" s="1" t="b">
        <v>1</v>
      </c>
      <c r="Q228" s="1">
        <v>297</v>
      </c>
      <c r="R228" s="10">
        <v>19</v>
      </c>
      <c r="S228" s="10">
        <f>DATA[[#This Row],[Total_Movies_Watched]]+DATA[[#This Row],[Total_Series_Watched]]</f>
        <v>316</v>
      </c>
      <c r="T228" s="1" t="s">
        <v>92</v>
      </c>
      <c r="U228" s="1" t="s">
        <v>56</v>
      </c>
      <c r="V228" s="1" t="s">
        <v>29</v>
      </c>
      <c r="W228" s="1">
        <v>84</v>
      </c>
      <c r="X228" s="1" t="str" cm="1">
        <f t="array" ref="X228">_xlfn.IFS(DATA[[#This Row],[Recommended_Content_Count]]&lt;=25,"0-25",W228&lt;=50,"25-50",W228&lt;=75,"50-75",W228&lt;=100,"75-100")</f>
        <v>75-100</v>
      </c>
      <c r="Y228" s="1">
        <v>4.9000000000000004</v>
      </c>
      <c r="Z228" s="1" t="b">
        <v>0</v>
      </c>
      <c r="AA228" s="1" t="str" cm="1">
        <f t="array" ref="AA228">_xlfn.IFS(DATA[[#This Row],[Has_Downloaded_Content]]=FALSE,"No",Z228=TRUE,"Yes")</f>
        <v>No</v>
      </c>
      <c r="AB228" s="1" t="s">
        <v>30</v>
      </c>
      <c r="AC228" s="7">
        <v>1960</v>
      </c>
      <c r="AD228" s="7" t="str" cm="1">
        <f t="array" ref="AD228">_xlfn.IFS(DATA[[#This Row],[Loyalty_Points]]&lt;=1000,"0-1000",AC228&lt;=2000,"1000-2000",AC228&lt;=3000,"2000-3000",AC228&lt;=4000,"3000-4000",AC228&lt;=4999,"4000-5000")</f>
        <v>1000-2000</v>
      </c>
      <c r="AE228" s="1" t="s">
        <v>31</v>
      </c>
      <c r="AF228" s="1" t="s">
        <v>59</v>
      </c>
      <c r="AG228" s="1" t="s">
        <v>93</v>
      </c>
    </row>
    <row r="229" spans="1:33" x14ac:dyDescent="0.3">
      <c r="A229" s="13">
        <v>1947</v>
      </c>
      <c r="B229" s="1" t="s">
        <v>347</v>
      </c>
      <c r="C229" s="2">
        <v>45300</v>
      </c>
      <c r="D229" s="2" t="s">
        <v>156</v>
      </c>
      <c r="E229" s="29" t="str">
        <f>TEXT(DATA[[#This Row],[Join_Date]],"mm-yyyy")</f>
        <v>01-2024</v>
      </c>
      <c r="G229" s="31">
        <f>$F$2-DATA[[#This Row],[Last_Login]]</f>
        <v>37</v>
      </c>
      <c r="H229" s="31" t="str" cm="1">
        <f t="array" ref="H229">_xlfn.IFS(DATA[[#This Row],[Difference_from _assume]]&lt;=10,"0-17",DATA[[#This Row],[Difference_from _assume]]&lt;=34,"17-34",DATA[[#This Row],[Difference_from _assume]]&lt;=51,"34-51",DATA[[#This Row],[Difference_from _assume]]&lt;=119,"51-119",DATA[[#This Row],[Difference_from _assume]]&lt;=354,"119-357")</f>
        <v>34-51</v>
      </c>
      <c r="I229" s="31" t="str" cm="1">
        <f t="array" ref="I229">_xlfn.IFS(DATA[[#This Row],[Difference_from _assume]]&lt;=35,"Active",DATA[[#This Row],[Difference_from _assume]]&lt;=110,"Inactive",DATA[[#This Row],[Difference_from _assume]]&lt;=360,"Dormant")</f>
        <v>Inactive</v>
      </c>
      <c r="J229" s="16">
        <v>11.99</v>
      </c>
      <c r="K229" s="16" t="str" cm="1">
        <f t="array" ref="K229">_xlfn.IFS(DATA[[#This Row],[Monthly_Price]]&lt;=7.99,"Low",J229&lt;=11.99,"Mid",J229&lt;=15.99,"High")</f>
        <v>Mid</v>
      </c>
      <c r="L229" s="1">
        <v>469</v>
      </c>
      <c r="M229" s="1" t="s">
        <v>26</v>
      </c>
      <c r="N229" s="1">
        <v>4</v>
      </c>
      <c r="O229" s="1">
        <v>6</v>
      </c>
      <c r="P229" s="1" t="b">
        <v>1</v>
      </c>
      <c r="Q229" s="1">
        <v>866</v>
      </c>
      <c r="R229" s="10">
        <v>120</v>
      </c>
      <c r="S229" s="10">
        <f>DATA[[#This Row],[Total_Movies_Watched]]+DATA[[#This Row],[Total_Series_Watched]]</f>
        <v>986</v>
      </c>
      <c r="T229" s="1" t="s">
        <v>43</v>
      </c>
      <c r="U229" s="1" t="s">
        <v>56</v>
      </c>
      <c r="V229" s="1" t="s">
        <v>64</v>
      </c>
      <c r="W229" s="1">
        <v>92</v>
      </c>
      <c r="X229" s="1" t="str" cm="1">
        <f t="array" ref="X229">_xlfn.IFS(DATA[[#This Row],[Recommended_Content_Count]]&lt;=25,"0-25",W229&lt;=50,"25-50",W229&lt;=75,"50-75",W229&lt;=100,"75-100")</f>
        <v>75-100</v>
      </c>
      <c r="Y229" s="1">
        <v>3.6</v>
      </c>
      <c r="Z229" s="1" t="b">
        <v>1</v>
      </c>
      <c r="AA229" s="1" t="str" cm="1">
        <f t="array" ref="AA229">_xlfn.IFS(DATA[[#This Row],[Has_Downloaded_Content]]=FALSE,"No",Z229=TRUE,"Yes")</f>
        <v>Yes</v>
      </c>
      <c r="AB229" s="1" t="s">
        <v>30</v>
      </c>
      <c r="AC229" s="7">
        <v>1764</v>
      </c>
      <c r="AD229" s="7" t="str" cm="1">
        <f t="array" ref="AD229">_xlfn.IFS(DATA[[#This Row],[Loyalty_Points]]&lt;=1000,"0-1000",AC229&lt;=2000,"1000-2000",AC229&lt;=3000,"2000-3000",AC229&lt;=4000,"3000-4000",AC229&lt;=4999,"4000-5000")</f>
        <v>1000-2000</v>
      </c>
      <c r="AE229" s="1" t="s">
        <v>58</v>
      </c>
      <c r="AF229" s="1" t="s">
        <v>59</v>
      </c>
      <c r="AG229" s="1" t="s">
        <v>33</v>
      </c>
    </row>
    <row r="230" spans="1:33" x14ac:dyDescent="0.3">
      <c r="A230" s="13">
        <v>5036</v>
      </c>
      <c r="B230" s="1" t="s">
        <v>290</v>
      </c>
      <c r="C230" s="2" t="s">
        <v>348</v>
      </c>
      <c r="D230" s="2" t="s">
        <v>168</v>
      </c>
      <c r="E230" s="29" t="str">
        <f>TEXT(DATA[[#This Row],[Join_Date]],"mm-yyyy")</f>
        <v>08-2024</v>
      </c>
      <c r="G230" s="31">
        <f>$F$2-DATA[[#This Row],[Last_Login]]</f>
        <v>32</v>
      </c>
      <c r="H230" s="31" t="str" cm="1">
        <f t="array" ref="H230">_xlfn.IFS(DATA[[#This Row],[Difference_from _assume]]&lt;=10,"0-17",DATA[[#This Row],[Difference_from _assume]]&lt;=34,"17-34",DATA[[#This Row],[Difference_from _assume]]&lt;=51,"34-51",DATA[[#This Row],[Difference_from _assume]]&lt;=119,"51-119",DATA[[#This Row],[Difference_from _assume]]&lt;=354,"119-357")</f>
        <v>17-34</v>
      </c>
      <c r="I230" s="31" t="str" cm="1">
        <f t="array" ref="I230">_xlfn.IFS(DATA[[#This Row],[Difference_from _assume]]&lt;=35,"Active",DATA[[#This Row],[Difference_from _assume]]&lt;=110,"Inactive",DATA[[#This Row],[Difference_from _assume]]&lt;=360,"Dormant")</f>
        <v>Active</v>
      </c>
      <c r="J230" s="16">
        <v>15.99</v>
      </c>
      <c r="K230" s="16" t="str" cm="1">
        <f t="array" ref="K230">_xlfn.IFS(DATA[[#This Row],[Monthly_Price]]&lt;=7.99,"Low",J230&lt;=11.99,"Mid",J230&lt;=15.99,"High")</f>
        <v>High</v>
      </c>
      <c r="L230" s="1">
        <v>381</v>
      </c>
      <c r="M230" s="1" t="s">
        <v>63</v>
      </c>
      <c r="N230" s="1">
        <v>5</v>
      </c>
      <c r="O230" s="1">
        <v>1</v>
      </c>
      <c r="P230" s="1" t="b">
        <v>1</v>
      </c>
      <c r="Q230" s="1">
        <v>286</v>
      </c>
      <c r="R230" s="10">
        <v>121</v>
      </c>
      <c r="S230" s="10">
        <f>DATA[[#This Row],[Total_Movies_Watched]]+DATA[[#This Row],[Total_Series_Watched]]</f>
        <v>407</v>
      </c>
      <c r="T230" s="1" t="s">
        <v>43</v>
      </c>
      <c r="U230" s="1" t="s">
        <v>75</v>
      </c>
      <c r="V230" s="1" t="s">
        <v>78</v>
      </c>
      <c r="W230" s="1">
        <v>57</v>
      </c>
      <c r="X230" s="1" t="str" cm="1">
        <f t="array" ref="X230">_xlfn.IFS(DATA[[#This Row],[Recommended_Content_Count]]&lt;=25,"0-25",W230&lt;=50,"25-50",W230&lt;=75,"50-75",W230&lt;=100,"75-100")</f>
        <v>50-75</v>
      </c>
      <c r="Y230" s="1">
        <v>4.0999999999999996</v>
      </c>
      <c r="Z230" s="1" t="b">
        <v>1</v>
      </c>
      <c r="AA230" s="1" t="str" cm="1">
        <f t="array" ref="AA230">_xlfn.IFS(DATA[[#This Row],[Has_Downloaded_Content]]=FALSE,"No",Z230=TRUE,"Yes")</f>
        <v>Yes</v>
      </c>
      <c r="AB230" s="1" t="s">
        <v>30</v>
      </c>
      <c r="AC230" s="7">
        <v>967</v>
      </c>
      <c r="AD230" s="7" t="str" cm="1">
        <f t="array" ref="AD230">_xlfn.IFS(DATA[[#This Row],[Loyalty_Points]]&lt;=1000,"0-1000",AC230&lt;=2000,"1000-2000",AC230&lt;=3000,"2000-3000",AC230&lt;=4000,"3000-4000",AC230&lt;=4999,"4000-5000")</f>
        <v>0-1000</v>
      </c>
      <c r="AE230" s="1" t="s">
        <v>31</v>
      </c>
      <c r="AF230" s="1" t="s">
        <v>59</v>
      </c>
      <c r="AG230" s="1" t="s">
        <v>93</v>
      </c>
    </row>
    <row r="231" spans="1:33" x14ac:dyDescent="0.3">
      <c r="A231" s="13">
        <v>5857</v>
      </c>
      <c r="B231" s="1" t="s">
        <v>88</v>
      </c>
      <c r="C231" s="2">
        <v>45424</v>
      </c>
      <c r="D231" s="2" t="s">
        <v>35</v>
      </c>
      <c r="E231" s="29" t="str">
        <f>TEXT(DATA[[#This Row],[Join_Date]],"mm-yyyy")</f>
        <v>05-2024</v>
      </c>
      <c r="G231" s="31">
        <f>$F$2-DATA[[#This Row],[Last_Login]]</f>
        <v>16</v>
      </c>
      <c r="H231" s="31" t="str" cm="1">
        <f t="array" ref="H231">_xlfn.IFS(DATA[[#This Row],[Difference_from _assume]]&lt;=10,"0-17",DATA[[#This Row],[Difference_from _assume]]&lt;=34,"17-34",DATA[[#This Row],[Difference_from _assume]]&lt;=51,"34-51",DATA[[#This Row],[Difference_from _assume]]&lt;=119,"51-119",DATA[[#This Row],[Difference_from _assume]]&lt;=354,"119-357")</f>
        <v>17-34</v>
      </c>
      <c r="I231" s="31" t="str" cm="1">
        <f t="array" ref="I231">_xlfn.IFS(DATA[[#This Row],[Difference_from _assume]]&lt;=35,"Active",DATA[[#This Row],[Difference_from _assume]]&lt;=110,"Inactive",DATA[[#This Row],[Difference_from _assume]]&lt;=360,"Dormant")</f>
        <v>Active</v>
      </c>
      <c r="J231" s="16">
        <v>15.99</v>
      </c>
      <c r="K231" s="16" t="str" cm="1">
        <f t="array" ref="K231">_xlfn.IFS(DATA[[#This Row],[Monthly_Price]]&lt;=7.99,"Low",J231&lt;=11.99,"Mid",J231&lt;=15.99,"High")</f>
        <v>High</v>
      </c>
      <c r="L231" s="1">
        <v>263</v>
      </c>
      <c r="M231" s="1" t="s">
        <v>63</v>
      </c>
      <c r="N231" s="1">
        <v>5</v>
      </c>
      <c r="O231" s="1">
        <v>5</v>
      </c>
      <c r="P231" s="1" t="b">
        <v>0</v>
      </c>
      <c r="Q231" s="1">
        <v>95</v>
      </c>
      <c r="R231" s="10">
        <v>149</v>
      </c>
      <c r="S231" s="10">
        <f>DATA[[#This Row],[Total_Movies_Watched]]+DATA[[#This Row],[Total_Series_Watched]]</f>
        <v>244</v>
      </c>
      <c r="T231" s="1" t="s">
        <v>74</v>
      </c>
      <c r="U231" s="1" t="s">
        <v>56</v>
      </c>
      <c r="V231" s="1" t="s">
        <v>78</v>
      </c>
      <c r="W231" s="1">
        <v>17</v>
      </c>
      <c r="X231" s="1" t="str" cm="1">
        <f t="array" ref="X231">_xlfn.IFS(DATA[[#This Row],[Recommended_Content_Count]]&lt;=25,"0-25",W231&lt;=50,"25-50",W231&lt;=75,"50-75",W231&lt;=100,"75-100")</f>
        <v>0-25</v>
      </c>
      <c r="Y231" s="1">
        <v>4</v>
      </c>
      <c r="Z231" s="1" t="b">
        <v>1</v>
      </c>
      <c r="AA231" s="1" t="str" cm="1">
        <f t="array" ref="AA231">_xlfn.IFS(DATA[[#This Row],[Has_Downloaded_Content]]=FALSE,"No",Z231=TRUE,"Yes")</f>
        <v>Yes</v>
      </c>
      <c r="AB231" s="1" t="s">
        <v>30</v>
      </c>
      <c r="AC231" s="7">
        <v>2086</v>
      </c>
      <c r="AD231" s="7" t="str" cm="1">
        <f t="array" ref="AD231">_xlfn.IFS(DATA[[#This Row],[Loyalty_Points]]&lt;=1000,"0-1000",AC231&lt;=2000,"1000-2000",AC231&lt;=3000,"2000-3000",AC231&lt;=4000,"3000-4000",AC231&lt;=4999,"4000-5000")</f>
        <v>2000-3000</v>
      </c>
      <c r="AE231" s="1" t="s">
        <v>58</v>
      </c>
      <c r="AF231" s="1" t="s">
        <v>79</v>
      </c>
      <c r="AG231" s="1" t="s">
        <v>93</v>
      </c>
    </row>
    <row r="232" spans="1:33" x14ac:dyDescent="0.3">
      <c r="A232" s="13">
        <v>8770</v>
      </c>
      <c r="B232" s="1" t="s">
        <v>106</v>
      </c>
      <c r="C232" s="2">
        <v>45268</v>
      </c>
      <c r="D232" s="2" t="s">
        <v>134</v>
      </c>
      <c r="E232" s="29" t="str">
        <f>TEXT(DATA[[#This Row],[Join_Date]],"mm-yyyy")</f>
        <v>12-2023</v>
      </c>
      <c r="G232" s="31">
        <f>$F$2-DATA[[#This Row],[Last_Login]]</f>
        <v>40</v>
      </c>
      <c r="H232" s="31" t="str" cm="1">
        <f t="array" ref="H232">_xlfn.IFS(DATA[[#This Row],[Difference_from _assume]]&lt;=10,"0-17",DATA[[#This Row],[Difference_from _assume]]&lt;=34,"17-34",DATA[[#This Row],[Difference_from _assume]]&lt;=51,"34-51",DATA[[#This Row],[Difference_from _assume]]&lt;=119,"51-119",DATA[[#This Row],[Difference_from _assume]]&lt;=354,"119-357")</f>
        <v>34-51</v>
      </c>
      <c r="I232" s="31" t="str" cm="1">
        <f t="array" ref="I232">_xlfn.IFS(DATA[[#This Row],[Difference_from _assume]]&lt;=35,"Active",DATA[[#This Row],[Difference_from _assume]]&lt;=110,"Inactive",DATA[[#This Row],[Difference_from _assume]]&lt;=360,"Dormant")</f>
        <v>Inactive</v>
      </c>
      <c r="J232" s="16">
        <v>7.99</v>
      </c>
      <c r="K232" s="16" t="str" cm="1">
        <f t="array" ref="K232">_xlfn.IFS(DATA[[#This Row],[Monthly_Price]]&lt;=7.99,"Low",J232&lt;=11.99,"Mid",J232&lt;=15.99,"High")</f>
        <v>Low</v>
      </c>
      <c r="L232" s="1">
        <v>48</v>
      </c>
      <c r="M232" s="1" t="s">
        <v>36</v>
      </c>
      <c r="N232" s="1">
        <v>4</v>
      </c>
      <c r="O232" s="1">
        <v>2</v>
      </c>
      <c r="P232" s="1" t="b">
        <v>0</v>
      </c>
      <c r="Q232" s="1">
        <v>938</v>
      </c>
      <c r="R232" s="10">
        <v>92</v>
      </c>
      <c r="S232" s="10">
        <f>DATA[[#This Row],[Total_Movies_Watched]]+DATA[[#This Row],[Total_Series_Watched]]</f>
        <v>1030</v>
      </c>
      <c r="T232" s="1" t="s">
        <v>43</v>
      </c>
      <c r="U232" s="1" t="s">
        <v>75</v>
      </c>
      <c r="V232" s="1" t="s">
        <v>78</v>
      </c>
      <c r="W232" s="1">
        <v>99</v>
      </c>
      <c r="X232" s="1" t="str" cm="1">
        <f t="array" ref="X232">_xlfn.IFS(DATA[[#This Row],[Recommended_Content_Count]]&lt;=25,"0-25",W232&lt;=50,"25-50",W232&lt;=75,"50-75",W232&lt;=100,"75-100")</f>
        <v>75-100</v>
      </c>
      <c r="Y232" s="1">
        <v>4.2</v>
      </c>
      <c r="Z232" s="1" t="b">
        <v>1</v>
      </c>
      <c r="AA232" s="1" t="str" cm="1">
        <f t="array" ref="AA232">_xlfn.IFS(DATA[[#This Row],[Has_Downloaded_Content]]=FALSE,"No",Z232=TRUE,"Yes")</f>
        <v>Yes</v>
      </c>
      <c r="AB232" s="1" t="s">
        <v>30</v>
      </c>
      <c r="AC232" s="7">
        <v>3288</v>
      </c>
      <c r="AD232" s="7" t="str" cm="1">
        <f t="array" ref="AD232">_xlfn.IFS(DATA[[#This Row],[Loyalty_Points]]&lt;=1000,"0-1000",AC232&lt;=2000,"1000-2000",AC232&lt;=3000,"2000-3000",AC232&lt;=4000,"3000-4000",AC232&lt;=4999,"4000-5000")</f>
        <v>3000-4000</v>
      </c>
      <c r="AE232" s="1" t="s">
        <v>58</v>
      </c>
      <c r="AF232" s="1" t="s">
        <v>79</v>
      </c>
      <c r="AG232" s="1" t="s">
        <v>33</v>
      </c>
    </row>
    <row r="233" spans="1:33" x14ac:dyDescent="0.3">
      <c r="A233" s="13">
        <v>4118</v>
      </c>
      <c r="B233" s="1" t="s">
        <v>349</v>
      </c>
      <c r="C233" s="2" t="s">
        <v>350</v>
      </c>
      <c r="D233" s="2" t="s">
        <v>54</v>
      </c>
      <c r="E233" s="29" t="str">
        <f>TEXT(DATA[[#This Row],[Join_Date]],"mm-yyyy")</f>
        <v>05-2023</v>
      </c>
      <c r="G233" s="31">
        <f>$F$2-DATA[[#This Row],[Last_Login]]</f>
        <v>42</v>
      </c>
      <c r="H233" s="31" t="str" cm="1">
        <f t="array" ref="H233">_xlfn.IFS(DATA[[#This Row],[Difference_from _assume]]&lt;=10,"0-17",DATA[[#This Row],[Difference_from _assume]]&lt;=34,"17-34",DATA[[#This Row],[Difference_from _assume]]&lt;=51,"34-51",DATA[[#This Row],[Difference_from _assume]]&lt;=119,"51-119",DATA[[#This Row],[Difference_from _assume]]&lt;=354,"119-357")</f>
        <v>34-51</v>
      </c>
      <c r="I233" s="31" t="str" cm="1">
        <f t="array" ref="I233">_xlfn.IFS(DATA[[#This Row],[Difference_from _assume]]&lt;=35,"Active",DATA[[#This Row],[Difference_from _assume]]&lt;=110,"Inactive",DATA[[#This Row],[Difference_from _assume]]&lt;=360,"Dormant")</f>
        <v>Inactive</v>
      </c>
      <c r="J233" s="16">
        <v>11.99</v>
      </c>
      <c r="K233" s="16" t="str" cm="1">
        <f t="array" ref="K233">_xlfn.IFS(DATA[[#This Row],[Monthly_Price]]&lt;=7.99,"Low",J233&lt;=11.99,"Mid",J233&lt;=15.99,"High")</f>
        <v>Mid</v>
      </c>
      <c r="L233" s="1">
        <v>447</v>
      </c>
      <c r="M233" s="1" t="s">
        <v>51</v>
      </c>
      <c r="N233" s="1">
        <v>3</v>
      </c>
      <c r="O233" s="1">
        <v>4</v>
      </c>
      <c r="P233" s="1" t="b">
        <v>0</v>
      </c>
      <c r="Q233" s="1">
        <v>264</v>
      </c>
      <c r="R233" s="10">
        <v>55</v>
      </c>
      <c r="S233" s="10">
        <f>DATA[[#This Row],[Total_Movies_Watched]]+DATA[[#This Row],[Total_Series_Watched]]</f>
        <v>319</v>
      </c>
      <c r="T233" s="1" t="s">
        <v>68</v>
      </c>
      <c r="U233" s="1" t="s">
        <v>28</v>
      </c>
      <c r="V233" s="1" t="s">
        <v>45</v>
      </c>
      <c r="W233" s="1">
        <v>58</v>
      </c>
      <c r="X233" s="1" t="str" cm="1">
        <f t="array" ref="X233">_xlfn.IFS(DATA[[#This Row],[Recommended_Content_Count]]&lt;=25,"0-25",W233&lt;=50,"25-50",W233&lt;=75,"50-75",W233&lt;=100,"75-100")</f>
        <v>50-75</v>
      </c>
      <c r="Y233" s="1">
        <v>3.6</v>
      </c>
      <c r="Z233" s="1" t="b">
        <v>0</v>
      </c>
      <c r="AA233" s="1" t="str" cm="1">
        <f t="array" ref="AA233">_xlfn.IFS(DATA[[#This Row],[Has_Downloaded_Content]]=FALSE,"No",Z233=TRUE,"Yes")</f>
        <v>No</v>
      </c>
      <c r="AB233" s="1" t="s">
        <v>30</v>
      </c>
      <c r="AC233" s="7">
        <v>1486</v>
      </c>
      <c r="AD233" s="7" t="str" cm="1">
        <f t="array" ref="AD233">_xlfn.IFS(DATA[[#This Row],[Loyalty_Points]]&lt;=1000,"0-1000",AC233&lt;=2000,"1000-2000",AC233&lt;=3000,"2000-3000",AC233&lt;=4000,"3000-4000",AC233&lt;=4999,"4000-5000")</f>
        <v>1000-2000</v>
      </c>
      <c r="AE233" s="1" t="s">
        <v>31</v>
      </c>
      <c r="AF233" s="1" t="s">
        <v>79</v>
      </c>
      <c r="AG233" s="1" t="s">
        <v>93</v>
      </c>
    </row>
    <row r="234" spans="1:33" x14ac:dyDescent="0.3">
      <c r="A234" s="13">
        <v>7162</v>
      </c>
      <c r="B234" s="1" t="s">
        <v>351</v>
      </c>
      <c r="C234" s="2" t="s">
        <v>206</v>
      </c>
      <c r="D234" s="2" t="s">
        <v>42</v>
      </c>
      <c r="E234" s="29" t="str">
        <f>TEXT(DATA[[#This Row],[Join_Date]],"mm-yyyy")</f>
        <v>08-2024</v>
      </c>
      <c r="G234" s="31">
        <f>$F$2-DATA[[#This Row],[Last_Login]]</f>
        <v>17</v>
      </c>
      <c r="H234" s="31" t="str" cm="1">
        <f t="array" ref="H234">_xlfn.IFS(DATA[[#This Row],[Difference_from _assume]]&lt;=10,"0-17",DATA[[#This Row],[Difference_from _assume]]&lt;=34,"17-34",DATA[[#This Row],[Difference_from _assume]]&lt;=51,"34-51",DATA[[#This Row],[Difference_from _assume]]&lt;=119,"51-119",DATA[[#This Row],[Difference_from _assume]]&lt;=354,"119-357")</f>
        <v>17-34</v>
      </c>
      <c r="I234" s="31" t="str" cm="1">
        <f t="array" ref="I234">_xlfn.IFS(DATA[[#This Row],[Difference_from _assume]]&lt;=35,"Active",DATA[[#This Row],[Difference_from _assume]]&lt;=110,"Inactive",DATA[[#This Row],[Difference_from _assume]]&lt;=360,"Dormant")</f>
        <v>Active</v>
      </c>
      <c r="J234" s="16">
        <v>15.99</v>
      </c>
      <c r="K234" s="16" t="str" cm="1">
        <f t="array" ref="K234">_xlfn.IFS(DATA[[#This Row],[Monthly_Price]]&lt;=7.99,"Low",J234&lt;=11.99,"Mid",J234&lt;=15.99,"High")</f>
        <v>High</v>
      </c>
      <c r="L234" s="1">
        <v>415</v>
      </c>
      <c r="M234" s="1" t="s">
        <v>48</v>
      </c>
      <c r="N234" s="1">
        <v>1</v>
      </c>
      <c r="O234" s="1">
        <v>3</v>
      </c>
      <c r="P234" s="1" t="b">
        <v>1</v>
      </c>
      <c r="Q234" s="1">
        <v>44</v>
      </c>
      <c r="R234" s="10">
        <v>10</v>
      </c>
      <c r="S234" s="10">
        <f>DATA[[#This Row],[Total_Movies_Watched]]+DATA[[#This Row],[Total_Series_Watched]]</f>
        <v>54</v>
      </c>
      <c r="T234" s="1" t="s">
        <v>92</v>
      </c>
      <c r="U234" s="1" t="s">
        <v>44</v>
      </c>
      <c r="V234" s="1" t="s">
        <v>78</v>
      </c>
      <c r="W234" s="1">
        <v>91</v>
      </c>
      <c r="X234" s="1" t="str" cm="1">
        <f t="array" ref="X234">_xlfn.IFS(DATA[[#This Row],[Recommended_Content_Count]]&lt;=25,"0-25",W234&lt;=50,"25-50",W234&lt;=75,"50-75",W234&lt;=100,"75-100")</f>
        <v>75-100</v>
      </c>
      <c r="Y234" s="1">
        <v>3.3</v>
      </c>
      <c r="Z234" s="1" t="b">
        <v>0</v>
      </c>
      <c r="AA234" s="1" t="str" cm="1">
        <f t="array" ref="AA234">_xlfn.IFS(DATA[[#This Row],[Has_Downloaded_Content]]=FALSE,"No",Z234=TRUE,"Yes")</f>
        <v>No</v>
      </c>
      <c r="AB234" s="1" t="s">
        <v>30</v>
      </c>
      <c r="AC234" s="7">
        <v>223</v>
      </c>
      <c r="AD234" s="7" t="str" cm="1">
        <f t="array" ref="AD234">_xlfn.IFS(DATA[[#This Row],[Loyalty_Points]]&lt;=1000,"0-1000",AC234&lt;=2000,"1000-2000",AC234&lt;=3000,"2000-3000",AC234&lt;=4000,"3000-4000",AC234&lt;=4999,"4000-5000")</f>
        <v>0-1000</v>
      </c>
      <c r="AE234" s="1" t="s">
        <v>58</v>
      </c>
      <c r="AF234" s="1" t="s">
        <v>79</v>
      </c>
      <c r="AG234" s="1" t="s">
        <v>93</v>
      </c>
    </row>
    <row r="235" spans="1:33" x14ac:dyDescent="0.3">
      <c r="A235" s="13">
        <v>9278</v>
      </c>
      <c r="B235" s="1" t="s">
        <v>304</v>
      </c>
      <c r="C235" s="2" t="s">
        <v>352</v>
      </c>
      <c r="D235" s="2" t="s">
        <v>42</v>
      </c>
      <c r="E235" s="29" t="str">
        <f>TEXT(DATA[[#This Row],[Join_Date]],"mm-yyyy")</f>
        <v>09-2024</v>
      </c>
      <c r="G235" s="31">
        <f>$F$2-DATA[[#This Row],[Last_Login]]</f>
        <v>17</v>
      </c>
      <c r="H235" s="31" t="str" cm="1">
        <f t="array" ref="H235">_xlfn.IFS(DATA[[#This Row],[Difference_from _assume]]&lt;=10,"0-17",DATA[[#This Row],[Difference_from _assume]]&lt;=34,"17-34",DATA[[#This Row],[Difference_from _assume]]&lt;=51,"34-51",DATA[[#This Row],[Difference_from _assume]]&lt;=119,"51-119",DATA[[#This Row],[Difference_from _assume]]&lt;=354,"119-357")</f>
        <v>17-34</v>
      </c>
      <c r="I235" s="31" t="str" cm="1">
        <f t="array" ref="I235">_xlfn.IFS(DATA[[#This Row],[Difference_from _assume]]&lt;=35,"Active",DATA[[#This Row],[Difference_from _assume]]&lt;=110,"Inactive",DATA[[#This Row],[Difference_from _assume]]&lt;=360,"Dormant")</f>
        <v>Active</v>
      </c>
      <c r="J235" s="16">
        <v>7.99</v>
      </c>
      <c r="K235" s="16" t="str" cm="1">
        <f t="array" ref="K235">_xlfn.IFS(DATA[[#This Row],[Monthly_Price]]&lt;=7.99,"Low",J235&lt;=11.99,"Mid",J235&lt;=15.99,"High")</f>
        <v>Low</v>
      </c>
      <c r="L235" s="1">
        <v>429</v>
      </c>
      <c r="M235" s="1" t="s">
        <v>36</v>
      </c>
      <c r="N235" s="1">
        <v>5</v>
      </c>
      <c r="O235" s="1">
        <v>4</v>
      </c>
      <c r="P235" s="1" t="b">
        <v>0</v>
      </c>
      <c r="Q235" s="1">
        <v>944</v>
      </c>
      <c r="R235" s="10">
        <v>165</v>
      </c>
      <c r="S235" s="10">
        <f>DATA[[#This Row],[Total_Movies_Watched]]+DATA[[#This Row],[Total_Series_Watched]]</f>
        <v>1109</v>
      </c>
      <c r="T235" s="1" t="s">
        <v>92</v>
      </c>
      <c r="U235" s="1" t="s">
        <v>28</v>
      </c>
      <c r="V235" s="1" t="s">
        <v>78</v>
      </c>
      <c r="W235" s="1">
        <v>12</v>
      </c>
      <c r="X235" s="1" t="str" cm="1">
        <f t="array" ref="X235">_xlfn.IFS(DATA[[#This Row],[Recommended_Content_Count]]&lt;=25,"0-25",W235&lt;=50,"25-50",W235&lt;=75,"50-75",W235&lt;=100,"75-100")</f>
        <v>0-25</v>
      </c>
      <c r="Y235" s="1">
        <v>4.7</v>
      </c>
      <c r="Z235" s="1" t="b">
        <v>1</v>
      </c>
      <c r="AA235" s="1" t="str" cm="1">
        <f t="array" ref="AA235">_xlfn.IFS(DATA[[#This Row],[Has_Downloaded_Content]]=FALSE,"No",Z235=TRUE,"Yes")</f>
        <v>Yes</v>
      </c>
      <c r="AB235" s="1" t="s">
        <v>30</v>
      </c>
      <c r="AC235" s="7">
        <v>2394</v>
      </c>
      <c r="AD235" s="7" t="str" cm="1">
        <f t="array" ref="AD235">_xlfn.IFS(DATA[[#This Row],[Loyalty_Points]]&lt;=1000,"0-1000",AC235&lt;=2000,"1000-2000",AC235&lt;=3000,"2000-3000",AC235&lt;=4000,"3000-4000",AC235&lt;=4999,"4000-5000")</f>
        <v>2000-3000</v>
      </c>
      <c r="AE235" s="1" t="s">
        <v>76</v>
      </c>
      <c r="AF235" s="1" t="s">
        <v>69</v>
      </c>
      <c r="AG235" s="1" t="s">
        <v>60</v>
      </c>
    </row>
    <row r="236" spans="1:33" x14ac:dyDescent="0.3">
      <c r="A236" s="13">
        <v>5406</v>
      </c>
      <c r="B236" s="1" t="s">
        <v>353</v>
      </c>
      <c r="C236" s="2">
        <v>45636</v>
      </c>
      <c r="D236" s="2">
        <v>45485</v>
      </c>
      <c r="E236" s="29" t="str">
        <f>TEXT(DATA[[#This Row],[Join_Date]],"mm-yyyy")</f>
        <v>12-2024</v>
      </c>
      <c r="G236" s="31">
        <f>$F$2-DATA[[#This Row],[Last_Login]]</f>
        <v>172</v>
      </c>
      <c r="H236" s="31" t="str" cm="1">
        <f t="array" ref="H236">_xlfn.IFS(DATA[[#This Row],[Difference_from _assume]]&lt;=10,"0-17",DATA[[#This Row],[Difference_from _assume]]&lt;=34,"17-34",DATA[[#This Row],[Difference_from _assume]]&lt;=51,"34-51",DATA[[#This Row],[Difference_from _assume]]&lt;=119,"51-119",DATA[[#This Row],[Difference_from _assume]]&lt;=354,"119-357")</f>
        <v>119-357</v>
      </c>
      <c r="I236" s="31" t="str" cm="1">
        <f t="array" ref="I236">_xlfn.IFS(DATA[[#This Row],[Difference_from _assume]]&lt;=35,"Active",DATA[[#This Row],[Difference_from _assume]]&lt;=110,"Inactive",DATA[[#This Row],[Difference_from _assume]]&lt;=360,"Dormant")</f>
        <v>Dormant</v>
      </c>
      <c r="J236" s="16">
        <v>7.99</v>
      </c>
      <c r="K236" s="16" t="str" cm="1">
        <f t="array" ref="K236">_xlfn.IFS(DATA[[#This Row],[Monthly_Price]]&lt;=7.99,"Low",J236&lt;=11.99,"Mid",J236&lt;=15.99,"High")</f>
        <v>Low</v>
      </c>
      <c r="L236" s="1">
        <v>26</v>
      </c>
      <c r="M236" s="1" t="s">
        <v>36</v>
      </c>
      <c r="N236" s="1">
        <v>5</v>
      </c>
      <c r="O236" s="1">
        <v>5</v>
      </c>
      <c r="P236" s="1" t="b">
        <v>0</v>
      </c>
      <c r="Q236" s="1">
        <v>542</v>
      </c>
      <c r="R236" s="10">
        <v>152</v>
      </c>
      <c r="S236" s="10">
        <f>DATA[[#This Row],[Total_Movies_Watched]]+DATA[[#This Row],[Total_Series_Watched]]</f>
        <v>694</v>
      </c>
      <c r="T236" s="1" t="s">
        <v>43</v>
      </c>
      <c r="U236" s="1" t="s">
        <v>56</v>
      </c>
      <c r="V236" s="1" t="s">
        <v>45</v>
      </c>
      <c r="W236" s="1">
        <v>6</v>
      </c>
      <c r="X236" s="1" t="str" cm="1">
        <f t="array" ref="X236">_xlfn.IFS(DATA[[#This Row],[Recommended_Content_Count]]&lt;=25,"0-25",W236&lt;=50,"25-50",W236&lt;=75,"50-75",W236&lt;=100,"75-100")</f>
        <v>0-25</v>
      </c>
      <c r="Y236" s="1">
        <v>3.1</v>
      </c>
      <c r="Z236" s="1" t="b">
        <v>0</v>
      </c>
      <c r="AA236" s="1" t="str" cm="1">
        <f t="array" ref="AA236">_xlfn.IFS(DATA[[#This Row],[Has_Downloaded_Content]]=FALSE,"No",Z236=TRUE,"Yes")</f>
        <v>No</v>
      </c>
      <c r="AB236" s="1" t="s">
        <v>30</v>
      </c>
      <c r="AC236" s="7">
        <v>4329</v>
      </c>
      <c r="AD236" s="7" t="str" cm="1">
        <f t="array" ref="AD236">_xlfn.IFS(DATA[[#This Row],[Loyalty_Points]]&lt;=1000,"0-1000",AC236&lt;=2000,"1000-2000",AC236&lt;=3000,"2000-3000",AC236&lt;=4000,"3000-4000",AC236&lt;=4999,"4000-5000")</f>
        <v>4000-5000</v>
      </c>
      <c r="AE236" s="1" t="s">
        <v>31</v>
      </c>
      <c r="AF236" s="1" t="s">
        <v>59</v>
      </c>
      <c r="AG236" s="1" t="s">
        <v>60</v>
      </c>
    </row>
    <row r="237" spans="1:33" x14ac:dyDescent="0.3">
      <c r="A237" s="13">
        <v>4641</v>
      </c>
      <c r="B237" s="1" t="s">
        <v>311</v>
      </c>
      <c r="C237" s="2">
        <v>45635</v>
      </c>
      <c r="D237" s="2">
        <v>45516</v>
      </c>
      <c r="E237" s="29" t="str">
        <f>TEXT(DATA[[#This Row],[Join_Date]],"mm-yyyy")</f>
        <v>12-2024</v>
      </c>
      <c r="G237" s="31">
        <f>$F$2-DATA[[#This Row],[Last_Login]]</f>
        <v>141</v>
      </c>
      <c r="H237" s="31" t="str" cm="1">
        <f t="array" ref="H237">_xlfn.IFS(DATA[[#This Row],[Difference_from _assume]]&lt;=10,"0-17",DATA[[#This Row],[Difference_from _assume]]&lt;=34,"17-34",DATA[[#This Row],[Difference_from _assume]]&lt;=51,"34-51",DATA[[#This Row],[Difference_from _assume]]&lt;=119,"51-119",DATA[[#This Row],[Difference_from _assume]]&lt;=354,"119-357")</f>
        <v>119-357</v>
      </c>
      <c r="I237" s="31" t="str" cm="1">
        <f t="array" ref="I237">_xlfn.IFS(DATA[[#This Row],[Difference_from _assume]]&lt;=35,"Active",DATA[[#This Row],[Difference_from _assume]]&lt;=110,"Inactive",DATA[[#This Row],[Difference_from _assume]]&lt;=360,"Dormant")</f>
        <v>Dormant</v>
      </c>
      <c r="J237" s="16">
        <v>15.99</v>
      </c>
      <c r="K237" s="16" t="str" cm="1">
        <f t="array" ref="K237">_xlfn.IFS(DATA[[#This Row],[Monthly_Price]]&lt;=7.99,"Low",J237&lt;=11.99,"Mid",J237&lt;=15.99,"High")</f>
        <v>High</v>
      </c>
      <c r="L237" s="1">
        <v>101</v>
      </c>
      <c r="M237" s="1" t="s">
        <v>100</v>
      </c>
      <c r="N237" s="1">
        <v>4</v>
      </c>
      <c r="O237" s="1">
        <v>6</v>
      </c>
      <c r="P237" s="1" t="b">
        <v>1</v>
      </c>
      <c r="Q237" s="1">
        <v>350</v>
      </c>
      <c r="R237" s="10">
        <v>17</v>
      </c>
      <c r="S237" s="10">
        <f>DATA[[#This Row],[Total_Movies_Watched]]+DATA[[#This Row],[Total_Series_Watched]]</f>
        <v>367</v>
      </c>
      <c r="T237" s="1" t="s">
        <v>68</v>
      </c>
      <c r="U237" s="1" t="s">
        <v>28</v>
      </c>
      <c r="V237" s="1" t="s">
        <v>45</v>
      </c>
      <c r="W237" s="1">
        <v>11</v>
      </c>
      <c r="X237" s="1" t="str" cm="1">
        <f t="array" ref="X237">_xlfn.IFS(DATA[[#This Row],[Recommended_Content_Count]]&lt;=25,"0-25",W237&lt;=50,"25-50",W237&lt;=75,"50-75",W237&lt;=100,"75-100")</f>
        <v>0-25</v>
      </c>
      <c r="Y237" s="1">
        <v>3.4</v>
      </c>
      <c r="Z237" s="1" t="b">
        <v>1</v>
      </c>
      <c r="AA237" s="1" t="str" cm="1">
        <f t="array" ref="AA237">_xlfn.IFS(DATA[[#This Row],[Has_Downloaded_Content]]=FALSE,"No",Z237=TRUE,"Yes")</f>
        <v>Yes</v>
      </c>
      <c r="AB237" s="1" t="s">
        <v>30</v>
      </c>
      <c r="AC237" s="7">
        <v>2193</v>
      </c>
      <c r="AD237" s="7" t="str" cm="1">
        <f t="array" ref="AD237">_xlfn.IFS(DATA[[#This Row],[Loyalty_Points]]&lt;=1000,"0-1000",AC237&lt;=2000,"1000-2000",AC237&lt;=3000,"2000-3000",AC237&lt;=4000,"3000-4000",AC237&lt;=4999,"4000-5000")</f>
        <v>2000-3000</v>
      </c>
      <c r="AE237" s="1" t="s">
        <v>76</v>
      </c>
      <c r="AF237" s="1" t="s">
        <v>32</v>
      </c>
      <c r="AG237" s="1" t="s">
        <v>93</v>
      </c>
    </row>
    <row r="238" spans="1:33" x14ac:dyDescent="0.3">
      <c r="A238" s="13">
        <v>3969</v>
      </c>
      <c r="B238" s="1" t="s">
        <v>329</v>
      </c>
      <c r="C238" s="2" t="s">
        <v>354</v>
      </c>
      <c r="D238" s="2">
        <v>45638</v>
      </c>
      <c r="E238" s="29" t="str">
        <f>TEXT(DATA[[#This Row],[Join_Date]],"mm-yyyy")</f>
        <v>05-2023</v>
      </c>
      <c r="G238" s="31">
        <f>$F$2-DATA[[#This Row],[Last_Login]]</f>
        <v>19</v>
      </c>
      <c r="H238" s="31" t="str" cm="1">
        <f t="array" ref="H238">_xlfn.IFS(DATA[[#This Row],[Difference_from _assume]]&lt;=10,"0-17",DATA[[#This Row],[Difference_from _assume]]&lt;=34,"17-34",DATA[[#This Row],[Difference_from _assume]]&lt;=51,"34-51",DATA[[#This Row],[Difference_from _assume]]&lt;=119,"51-119",DATA[[#This Row],[Difference_from _assume]]&lt;=354,"119-357")</f>
        <v>17-34</v>
      </c>
      <c r="I238" s="31" t="str" cm="1">
        <f t="array" ref="I238">_xlfn.IFS(DATA[[#This Row],[Difference_from _assume]]&lt;=35,"Active",DATA[[#This Row],[Difference_from _assume]]&lt;=110,"Inactive",DATA[[#This Row],[Difference_from _assume]]&lt;=360,"Dormant")</f>
        <v>Active</v>
      </c>
      <c r="J238" s="16">
        <v>15.99</v>
      </c>
      <c r="K238" s="16" t="str" cm="1">
        <f t="array" ref="K238">_xlfn.IFS(DATA[[#This Row],[Monthly_Price]]&lt;=7.99,"Low",J238&lt;=11.99,"Mid",J238&lt;=15.99,"High")</f>
        <v>High</v>
      </c>
      <c r="L238" s="1">
        <v>461</v>
      </c>
      <c r="M238" s="1" t="s">
        <v>48</v>
      </c>
      <c r="N238" s="1">
        <v>2</v>
      </c>
      <c r="O238" s="1">
        <v>6</v>
      </c>
      <c r="P238" s="1" t="b">
        <v>1</v>
      </c>
      <c r="Q238" s="1">
        <v>31</v>
      </c>
      <c r="R238" s="10">
        <v>173</v>
      </c>
      <c r="S238" s="10">
        <f>DATA[[#This Row],[Total_Movies_Watched]]+DATA[[#This Row],[Total_Series_Watched]]</f>
        <v>204</v>
      </c>
      <c r="T238" s="1" t="s">
        <v>43</v>
      </c>
      <c r="U238" s="1" t="s">
        <v>28</v>
      </c>
      <c r="V238" s="1" t="s">
        <v>57</v>
      </c>
      <c r="W238" s="1">
        <v>84</v>
      </c>
      <c r="X238" s="1" t="str" cm="1">
        <f t="array" ref="X238">_xlfn.IFS(DATA[[#This Row],[Recommended_Content_Count]]&lt;=25,"0-25",W238&lt;=50,"25-50",W238&lt;=75,"50-75",W238&lt;=100,"75-100")</f>
        <v>75-100</v>
      </c>
      <c r="Y238" s="1">
        <v>3.5</v>
      </c>
      <c r="Z238" s="1" t="b">
        <v>1</v>
      </c>
      <c r="AA238" s="1" t="str" cm="1">
        <f t="array" ref="AA238">_xlfn.IFS(DATA[[#This Row],[Has_Downloaded_Content]]=FALSE,"No",Z238=TRUE,"Yes")</f>
        <v>Yes</v>
      </c>
      <c r="AB238" s="1" t="s">
        <v>30</v>
      </c>
      <c r="AC238" s="7">
        <v>3730</v>
      </c>
      <c r="AD238" s="7" t="str" cm="1">
        <f t="array" ref="AD238">_xlfn.IFS(DATA[[#This Row],[Loyalty_Points]]&lt;=1000,"0-1000",AC238&lt;=2000,"1000-2000",AC238&lt;=3000,"2000-3000",AC238&lt;=4000,"3000-4000",AC238&lt;=4999,"4000-5000")</f>
        <v>3000-4000</v>
      </c>
      <c r="AE238" s="1" t="s">
        <v>76</v>
      </c>
      <c r="AF238" s="1" t="s">
        <v>39</v>
      </c>
      <c r="AG238" s="1" t="s">
        <v>60</v>
      </c>
    </row>
    <row r="239" spans="1:33" x14ac:dyDescent="0.3">
      <c r="A239" s="13">
        <v>3078</v>
      </c>
      <c r="B239" s="1" t="s">
        <v>355</v>
      </c>
      <c r="C239" s="2" t="s">
        <v>173</v>
      </c>
      <c r="D239" s="2" t="s">
        <v>42</v>
      </c>
      <c r="E239" s="29" t="str">
        <f>TEXT(DATA[[#This Row],[Join_Date]],"mm-yyyy")</f>
        <v>06-2023</v>
      </c>
      <c r="G239" s="31">
        <f>$F$2-DATA[[#This Row],[Last_Login]]</f>
        <v>17</v>
      </c>
      <c r="H239" s="31" t="str" cm="1">
        <f t="array" ref="H239">_xlfn.IFS(DATA[[#This Row],[Difference_from _assume]]&lt;=10,"0-17",DATA[[#This Row],[Difference_from _assume]]&lt;=34,"17-34",DATA[[#This Row],[Difference_from _assume]]&lt;=51,"34-51",DATA[[#This Row],[Difference_from _assume]]&lt;=119,"51-119",DATA[[#This Row],[Difference_from _assume]]&lt;=354,"119-357")</f>
        <v>17-34</v>
      </c>
      <c r="I239" s="31" t="str" cm="1">
        <f t="array" ref="I239">_xlfn.IFS(DATA[[#This Row],[Difference_from _assume]]&lt;=35,"Active",DATA[[#This Row],[Difference_from _assume]]&lt;=110,"Inactive",DATA[[#This Row],[Difference_from _assume]]&lt;=360,"Dormant")</f>
        <v>Active</v>
      </c>
      <c r="J239" s="16">
        <v>7.99</v>
      </c>
      <c r="K239" s="16" t="str" cm="1">
        <f t="array" ref="K239">_xlfn.IFS(DATA[[#This Row],[Monthly_Price]]&lt;=7.99,"Low",J239&lt;=11.99,"Mid",J239&lt;=15.99,"High")</f>
        <v>Low</v>
      </c>
      <c r="L239" s="1">
        <v>246</v>
      </c>
      <c r="M239" s="1" t="s">
        <v>26</v>
      </c>
      <c r="N239" s="1">
        <v>3</v>
      </c>
      <c r="O239" s="1">
        <v>3</v>
      </c>
      <c r="P239" s="1" t="b">
        <v>0</v>
      </c>
      <c r="Q239" s="1">
        <v>358</v>
      </c>
      <c r="R239" s="10">
        <v>158</v>
      </c>
      <c r="S239" s="10">
        <f>DATA[[#This Row],[Total_Movies_Watched]]+DATA[[#This Row],[Total_Series_Watched]]</f>
        <v>516</v>
      </c>
      <c r="T239" s="1" t="s">
        <v>74</v>
      </c>
      <c r="U239" s="1" t="s">
        <v>56</v>
      </c>
      <c r="V239" s="1" t="s">
        <v>29</v>
      </c>
      <c r="W239" s="1">
        <v>18</v>
      </c>
      <c r="X239" s="1" t="str" cm="1">
        <f t="array" ref="X239">_xlfn.IFS(DATA[[#This Row],[Recommended_Content_Count]]&lt;=25,"0-25",W239&lt;=50,"25-50",W239&lt;=75,"50-75",W239&lt;=100,"75-100")</f>
        <v>0-25</v>
      </c>
      <c r="Y239" s="1">
        <v>3.8</v>
      </c>
      <c r="Z239" s="1" t="b">
        <v>0</v>
      </c>
      <c r="AA239" s="1" t="str" cm="1">
        <f t="array" ref="AA239">_xlfn.IFS(DATA[[#This Row],[Has_Downloaded_Content]]=FALSE,"No",Z239=TRUE,"Yes")</f>
        <v>No</v>
      </c>
      <c r="AB239" s="1" t="s">
        <v>30</v>
      </c>
      <c r="AC239" s="7">
        <v>2234</v>
      </c>
      <c r="AD239" s="7" t="str" cm="1">
        <f t="array" ref="AD239">_xlfn.IFS(DATA[[#This Row],[Loyalty_Points]]&lt;=1000,"0-1000",AC239&lt;=2000,"1000-2000",AC239&lt;=3000,"2000-3000",AC239&lt;=4000,"3000-4000",AC239&lt;=4999,"4000-5000")</f>
        <v>2000-3000</v>
      </c>
      <c r="AE239" s="1" t="s">
        <v>58</v>
      </c>
      <c r="AF239" s="1" t="s">
        <v>59</v>
      </c>
      <c r="AG239" s="1" t="s">
        <v>93</v>
      </c>
    </row>
    <row r="240" spans="1:33" x14ac:dyDescent="0.3">
      <c r="A240" s="13">
        <v>2808</v>
      </c>
      <c r="B240" s="1" t="s">
        <v>177</v>
      </c>
      <c r="C240" s="2">
        <v>45271</v>
      </c>
      <c r="D240" s="2" t="s">
        <v>42</v>
      </c>
      <c r="E240" s="29" t="str">
        <f>TEXT(DATA[[#This Row],[Join_Date]],"mm-yyyy")</f>
        <v>12-2023</v>
      </c>
      <c r="G240" s="31">
        <f>$F$2-DATA[[#This Row],[Last_Login]]</f>
        <v>17</v>
      </c>
      <c r="H240" s="31" t="str" cm="1">
        <f t="array" ref="H240">_xlfn.IFS(DATA[[#This Row],[Difference_from _assume]]&lt;=10,"0-17",DATA[[#This Row],[Difference_from _assume]]&lt;=34,"17-34",DATA[[#This Row],[Difference_from _assume]]&lt;=51,"34-51",DATA[[#This Row],[Difference_from _assume]]&lt;=119,"51-119",DATA[[#This Row],[Difference_from _assume]]&lt;=354,"119-357")</f>
        <v>17-34</v>
      </c>
      <c r="I240" s="31" t="str" cm="1">
        <f t="array" ref="I240">_xlfn.IFS(DATA[[#This Row],[Difference_from _assume]]&lt;=35,"Active",DATA[[#This Row],[Difference_from _assume]]&lt;=110,"Inactive",DATA[[#This Row],[Difference_from _assume]]&lt;=360,"Dormant")</f>
        <v>Active</v>
      </c>
      <c r="J240" s="16">
        <v>15.99</v>
      </c>
      <c r="K240" s="16" t="str" cm="1">
        <f t="array" ref="K240">_xlfn.IFS(DATA[[#This Row],[Monthly_Price]]&lt;=7.99,"Low",J240&lt;=11.99,"Mid",J240&lt;=15.99,"High")</f>
        <v>High</v>
      </c>
      <c r="L240" s="1">
        <v>91</v>
      </c>
      <c r="M240" s="1" t="s">
        <v>63</v>
      </c>
      <c r="N240" s="1">
        <v>3</v>
      </c>
      <c r="O240" s="1">
        <v>6</v>
      </c>
      <c r="P240" s="1" t="b">
        <v>0</v>
      </c>
      <c r="Q240" s="1">
        <v>961</v>
      </c>
      <c r="R240" s="10">
        <v>170</v>
      </c>
      <c r="S240" s="10">
        <f>DATA[[#This Row],[Total_Movies_Watched]]+DATA[[#This Row],[Total_Series_Watched]]</f>
        <v>1131</v>
      </c>
      <c r="T240" s="1" t="s">
        <v>27</v>
      </c>
      <c r="U240" s="1" t="s">
        <v>28</v>
      </c>
      <c r="V240" s="1" t="s">
        <v>45</v>
      </c>
      <c r="W240" s="1">
        <v>87</v>
      </c>
      <c r="X240" s="1" t="str" cm="1">
        <f t="array" ref="X240">_xlfn.IFS(DATA[[#This Row],[Recommended_Content_Count]]&lt;=25,"0-25",W240&lt;=50,"25-50",W240&lt;=75,"50-75",W240&lt;=100,"75-100")</f>
        <v>75-100</v>
      </c>
      <c r="Y240" s="1">
        <v>4.2</v>
      </c>
      <c r="Z240" s="1" t="b">
        <v>0</v>
      </c>
      <c r="AA240" s="1" t="str" cm="1">
        <f t="array" ref="AA240">_xlfn.IFS(DATA[[#This Row],[Has_Downloaded_Content]]=FALSE,"No",Z240=TRUE,"Yes")</f>
        <v>No</v>
      </c>
      <c r="AB240" s="1" t="s">
        <v>30</v>
      </c>
      <c r="AC240" s="7">
        <v>718</v>
      </c>
      <c r="AD240" s="7" t="str" cm="1">
        <f t="array" ref="AD240">_xlfn.IFS(DATA[[#This Row],[Loyalty_Points]]&lt;=1000,"0-1000",AC240&lt;=2000,"1000-2000",AC240&lt;=3000,"2000-3000",AC240&lt;=4000,"3000-4000",AC240&lt;=4999,"4000-5000")</f>
        <v>0-1000</v>
      </c>
      <c r="AE240" s="1" t="s">
        <v>58</v>
      </c>
      <c r="AF240" s="1" t="s">
        <v>39</v>
      </c>
      <c r="AG240" s="1" t="s">
        <v>93</v>
      </c>
    </row>
    <row r="241" spans="1:33" x14ac:dyDescent="0.3">
      <c r="A241" s="13">
        <v>7484</v>
      </c>
      <c r="B241" s="1" t="s">
        <v>340</v>
      </c>
      <c r="C241" s="2">
        <v>45516</v>
      </c>
      <c r="D241" s="2" t="s">
        <v>134</v>
      </c>
      <c r="E241" s="29" t="str">
        <f>TEXT(DATA[[#This Row],[Join_Date]],"mm-yyyy")</f>
        <v>08-2024</v>
      </c>
      <c r="G241" s="31">
        <f>$F$2-DATA[[#This Row],[Last_Login]]</f>
        <v>40</v>
      </c>
      <c r="H241" s="31" t="str" cm="1">
        <f t="array" ref="H241">_xlfn.IFS(DATA[[#This Row],[Difference_from _assume]]&lt;=10,"0-17",DATA[[#This Row],[Difference_from _assume]]&lt;=34,"17-34",DATA[[#This Row],[Difference_from _assume]]&lt;=51,"34-51",DATA[[#This Row],[Difference_from _assume]]&lt;=119,"51-119",DATA[[#This Row],[Difference_from _assume]]&lt;=354,"119-357")</f>
        <v>34-51</v>
      </c>
      <c r="I241" s="31" t="str" cm="1">
        <f t="array" ref="I241">_xlfn.IFS(DATA[[#This Row],[Difference_from _assume]]&lt;=35,"Active",DATA[[#This Row],[Difference_from _assume]]&lt;=110,"Inactive",DATA[[#This Row],[Difference_from _assume]]&lt;=360,"Dormant")</f>
        <v>Inactive</v>
      </c>
      <c r="J241" s="16">
        <v>11.99</v>
      </c>
      <c r="K241" s="16" t="str" cm="1">
        <f t="array" ref="K241">_xlfn.IFS(DATA[[#This Row],[Monthly_Price]]&lt;=7.99,"Low",J241&lt;=11.99,"Mid",J241&lt;=15.99,"High")</f>
        <v>Mid</v>
      </c>
      <c r="L241" s="1">
        <v>152</v>
      </c>
      <c r="M241" s="1" t="s">
        <v>100</v>
      </c>
      <c r="N241" s="1">
        <v>5</v>
      </c>
      <c r="O241" s="1">
        <v>1</v>
      </c>
      <c r="P241" s="1" t="b">
        <v>0</v>
      </c>
      <c r="Q241" s="1">
        <v>623</v>
      </c>
      <c r="R241" s="10">
        <v>180</v>
      </c>
      <c r="S241" s="10">
        <f>DATA[[#This Row],[Total_Movies_Watched]]+DATA[[#This Row],[Total_Series_Watched]]</f>
        <v>803</v>
      </c>
      <c r="T241" s="1" t="s">
        <v>43</v>
      </c>
      <c r="U241" s="1" t="s">
        <v>75</v>
      </c>
      <c r="V241" s="1" t="s">
        <v>78</v>
      </c>
      <c r="W241" s="1">
        <v>89</v>
      </c>
      <c r="X241" s="1" t="str" cm="1">
        <f t="array" ref="X241">_xlfn.IFS(DATA[[#This Row],[Recommended_Content_Count]]&lt;=25,"0-25",W241&lt;=50,"25-50",W241&lt;=75,"50-75",W241&lt;=100,"75-100")</f>
        <v>75-100</v>
      </c>
      <c r="Y241" s="1">
        <v>4.5</v>
      </c>
      <c r="Z241" s="1" t="b">
        <v>1</v>
      </c>
      <c r="AA241" s="1" t="str" cm="1">
        <f t="array" ref="AA241">_xlfn.IFS(DATA[[#This Row],[Has_Downloaded_Content]]=FALSE,"No",Z241=TRUE,"Yes")</f>
        <v>Yes</v>
      </c>
      <c r="AB241" s="1" t="s">
        <v>30</v>
      </c>
      <c r="AC241" s="7">
        <v>1594</v>
      </c>
      <c r="AD241" s="7" t="str" cm="1">
        <f t="array" ref="AD241">_xlfn.IFS(DATA[[#This Row],[Loyalty_Points]]&lt;=1000,"0-1000",AC241&lt;=2000,"1000-2000",AC241&lt;=3000,"2000-3000",AC241&lt;=4000,"3000-4000",AC241&lt;=4999,"4000-5000")</f>
        <v>1000-2000</v>
      </c>
      <c r="AE241" s="1" t="s">
        <v>31</v>
      </c>
      <c r="AF241" s="1" t="s">
        <v>39</v>
      </c>
      <c r="AG241" s="1" t="s">
        <v>33</v>
      </c>
    </row>
    <row r="242" spans="1:33" x14ac:dyDescent="0.3">
      <c r="A242" s="13">
        <v>2396</v>
      </c>
      <c r="B242" s="1" t="s">
        <v>272</v>
      </c>
      <c r="C242" s="2">
        <v>44969</v>
      </c>
      <c r="D242" s="2" t="s">
        <v>87</v>
      </c>
      <c r="E242" s="29" t="str">
        <f>TEXT(DATA[[#This Row],[Join_Date]],"mm-yyyy")</f>
        <v>02-2023</v>
      </c>
      <c r="G242" s="31">
        <f>$F$2-DATA[[#This Row],[Last_Login]]</f>
        <v>36</v>
      </c>
      <c r="H242" s="31" t="str" cm="1">
        <f t="array" ref="H242">_xlfn.IFS(DATA[[#This Row],[Difference_from _assume]]&lt;=10,"0-17",DATA[[#This Row],[Difference_from _assume]]&lt;=34,"17-34",DATA[[#This Row],[Difference_from _assume]]&lt;=51,"34-51",DATA[[#This Row],[Difference_from _assume]]&lt;=119,"51-119",DATA[[#This Row],[Difference_from _assume]]&lt;=354,"119-357")</f>
        <v>34-51</v>
      </c>
      <c r="I242" s="31" t="str" cm="1">
        <f t="array" ref="I242">_xlfn.IFS(DATA[[#This Row],[Difference_from _assume]]&lt;=35,"Active",DATA[[#This Row],[Difference_from _assume]]&lt;=110,"Inactive",DATA[[#This Row],[Difference_from _assume]]&lt;=360,"Dormant")</f>
        <v>Inactive</v>
      </c>
      <c r="J242" s="16">
        <v>11.99</v>
      </c>
      <c r="K242" s="16" t="str" cm="1">
        <f t="array" ref="K242">_xlfn.IFS(DATA[[#This Row],[Monthly_Price]]&lt;=7.99,"Low",J242&lt;=11.99,"Mid",J242&lt;=15.99,"High")</f>
        <v>Mid</v>
      </c>
      <c r="L242" s="1">
        <v>283</v>
      </c>
      <c r="M242" s="1" t="s">
        <v>26</v>
      </c>
      <c r="N242" s="1">
        <v>3</v>
      </c>
      <c r="O242" s="1">
        <v>5</v>
      </c>
      <c r="P242" s="1" t="b">
        <v>0</v>
      </c>
      <c r="Q242" s="1">
        <v>466</v>
      </c>
      <c r="R242" s="10">
        <v>139</v>
      </c>
      <c r="S242" s="10">
        <f>DATA[[#This Row],[Total_Movies_Watched]]+DATA[[#This Row],[Total_Series_Watched]]</f>
        <v>605</v>
      </c>
      <c r="T242" s="1" t="s">
        <v>49</v>
      </c>
      <c r="U242" s="1" t="s">
        <v>28</v>
      </c>
      <c r="V242" s="1" t="s">
        <v>29</v>
      </c>
      <c r="W242" s="1">
        <v>62</v>
      </c>
      <c r="X242" s="1" t="str" cm="1">
        <f t="array" ref="X242">_xlfn.IFS(DATA[[#This Row],[Recommended_Content_Count]]&lt;=25,"0-25",W242&lt;=50,"25-50",W242&lt;=75,"50-75",W242&lt;=100,"75-100")</f>
        <v>50-75</v>
      </c>
      <c r="Y242" s="1">
        <v>4</v>
      </c>
      <c r="Z242" s="1" t="b">
        <v>1</v>
      </c>
      <c r="AA242" s="1" t="str" cm="1">
        <f t="array" ref="AA242">_xlfn.IFS(DATA[[#This Row],[Has_Downloaded_Content]]=FALSE,"No",Z242=TRUE,"Yes")</f>
        <v>Yes</v>
      </c>
      <c r="AB242" s="1" t="s">
        <v>30</v>
      </c>
      <c r="AC242" s="7">
        <v>681</v>
      </c>
      <c r="AD242" s="7" t="str" cm="1">
        <f t="array" ref="AD242">_xlfn.IFS(DATA[[#This Row],[Loyalty_Points]]&lt;=1000,"0-1000",AC242&lt;=2000,"1000-2000",AC242&lt;=3000,"2000-3000",AC242&lt;=4000,"3000-4000",AC242&lt;=4999,"4000-5000")</f>
        <v>0-1000</v>
      </c>
      <c r="AE242" s="1" t="s">
        <v>65</v>
      </c>
      <c r="AF242" s="1" t="s">
        <v>32</v>
      </c>
      <c r="AG242" s="1" t="s">
        <v>40</v>
      </c>
    </row>
    <row r="243" spans="1:33" x14ac:dyDescent="0.3">
      <c r="A243" s="13">
        <v>2472</v>
      </c>
      <c r="B243" s="1" t="s">
        <v>325</v>
      </c>
      <c r="C243" s="2" t="s">
        <v>356</v>
      </c>
      <c r="D243" s="2" t="s">
        <v>87</v>
      </c>
      <c r="E243" s="29" t="str">
        <f>TEXT(DATA[[#This Row],[Join_Date]],"mm-yyyy")</f>
        <v>11-2023</v>
      </c>
      <c r="G243" s="31">
        <f>$F$2-DATA[[#This Row],[Last_Login]]</f>
        <v>36</v>
      </c>
      <c r="H243" s="31" t="str" cm="1">
        <f t="array" ref="H243">_xlfn.IFS(DATA[[#This Row],[Difference_from _assume]]&lt;=10,"0-17",DATA[[#This Row],[Difference_from _assume]]&lt;=34,"17-34",DATA[[#This Row],[Difference_from _assume]]&lt;=51,"34-51",DATA[[#This Row],[Difference_from _assume]]&lt;=119,"51-119",DATA[[#This Row],[Difference_from _assume]]&lt;=354,"119-357")</f>
        <v>34-51</v>
      </c>
      <c r="I243" s="31" t="str" cm="1">
        <f t="array" ref="I243">_xlfn.IFS(DATA[[#This Row],[Difference_from _assume]]&lt;=35,"Active",DATA[[#This Row],[Difference_from _assume]]&lt;=110,"Inactive",DATA[[#This Row],[Difference_from _assume]]&lt;=360,"Dormant")</f>
        <v>Inactive</v>
      </c>
      <c r="J243" s="16">
        <v>7.99</v>
      </c>
      <c r="K243" s="16" t="str" cm="1">
        <f t="array" ref="K243">_xlfn.IFS(DATA[[#This Row],[Monthly_Price]]&lt;=7.99,"Low",J243&lt;=11.99,"Mid",J243&lt;=15.99,"High")</f>
        <v>Low</v>
      </c>
      <c r="L243" s="1">
        <v>61</v>
      </c>
      <c r="M243" s="1" t="s">
        <v>73</v>
      </c>
      <c r="N243" s="1">
        <v>3</v>
      </c>
      <c r="O243" s="1">
        <v>4</v>
      </c>
      <c r="P243" s="1" t="b">
        <v>0</v>
      </c>
      <c r="Q243" s="1">
        <v>860</v>
      </c>
      <c r="R243" s="10">
        <v>145</v>
      </c>
      <c r="S243" s="10">
        <f>DATA[[#This Row],[Total_Movies_Watched]]+DATA[[#This Row],[Total_Series_Watched]]</f>
        <v>1005</v>
      </c>
      <c r="T243" s="1" t="s">
        <v>55</v>
      </c>
      <c r="U243" s="1" t="s">
        <v>44</v>
      </c>
      <c r="V243" s="1" t="s">
        <v>57</v>
      </c>
      <c r="W243" s="1">
        <v>82</v>
      </c>
      <c r="X243" s="1" t="str" cm="1">
        <f t="array" ref="X243">_xlfn.IFS(DATA[[#This Row],[Recommended_Content_Count]]&lt;=25,"0-25",W243&lt;=50,"25-50",W243&lt;=75,"50-75",W243&lt;=100,"75-100")</f>
        <v>75-100</v>
      </c>
      <c r="Y243" s="1">
        <v>4.7</v>
      </c>
      <c r="Z243" s="1" t="b">
        <v>1</v>
      </c>
      <c r="AA243" s="1" t="str" cm="1">
        <f t="array" ref="AA243">_xlfn.IFS(DATA[[#This Row],[Has_Downloaded_Content]]=FALSE,"No",Z243=TRUE,"Yes")</f>
        <v>Yes</v>
      </c>
      <c r="AB243" s="1" t="s">
        <v>30</v>
      </c>
      <c r="AC243" s="7">
        <v>428</v>
      </c>
      <c r="AD243" s="7" t="str" cm="1">
        <f t="array" ref="AD243">_xlfn.IFS(DATA[[#This Row],[Loyalty_Points]]&lt;=1000,"0-1000",AC243&lt;=2000,"1000-2000",AC243&lt;=3000,"2000-3000",AC243&lt;=4000,"3000-4000",AC243&lt;=4999,"4000-5000")</f>
        <v>0-1000</v>
      </c>
      <c r="AE243" s="1" t="s">
        <v>76</v>
      </c>
      <c r="AF243" s="1" t="s">
        <v>79</v>
      </c>
      <c r="AG243" s="1" t="s">
        <v>33</v>
      </c>
    </row>
    <row r="244" spans="1:33" x14ac:dyDescent="0.3">
      <c r="A244" s="13">
        <v>7939</v>
      </c>
      <c r="B244" s="1" t="s">
        <v>357</v>
      </c>
      <c r="C244" s="2">
        <v>45147</v>
      </c>
      <c r="D244" s="2" t="s">
        <v>87</v>
      </c>
      <c r="E244" s="29" t="str">
        <f>TEXT(DATA[[#This Row],[Join_Date]],"mm-yyyy")</f>
        <v>08-2023</v>
      </c>
      <c r="G244" s="31">
        <f>$F$2-DATA[[#This Row],[Last_Login]]</f>
        <v>36</v>
      </c>
      <c r="H244" s="31" t="str" cm="1">
        <f t="array" ref="H244">_xlfn.IFS(DATA[[#This Row],[Difference_from _assume]]&lt;=10,"0-17",DATA[[#This Row],[Difference_from _assume]]&lt;=34,"17-34",DATA[[#This Row],[Difference_from _assume]]&lt;=51,"34-51",DATA[[#This Row],[Difference_from _assume]]&lt;=119,"51-119",DATA[[#This Row],[Difference_from _assume]]&lt;=354,"119-357")</f>
        <v>34-51</v>
      </c>
      <c r="I244" s="31" t="str" cm="1">
        <f t="array" ref="I244">_xlfn.IFS(DATA[[#This Row],[Difference_from _assume]]&lt;=35,"Active",DATA[[#This Row],[Difference_from _assume]]&lt;=110,"Inactive",DATA[[#This Row],[Difference_from _assume]]&lt;=360,"Dormant")</f>
        <v>Inactive</v>
      </c>
      <c r="J244" s="16">
        <v>11.99</v>
      </c>
      <c r="K244" s="16" t="str" cm="1">
        <f t="array" ref="K244">_xlfn.IFS(DATA[[#This Row],[Monthly_Price]]&lt;=7.99,"Low",J244&lt;=11.99,"Mid",J244&lt;=15.99,"High")</f>
        <v>Mid</v>
      </c>
      <c r="L244" s="1">
        <v>410</v>
      </c>
      <c r="M244" s="1" t="s">
        <v>73</v>
      </c>
      <c r="N244" s="1">
        <v>5</v>
      </c>
      <c r="O244" s="1">
        <v>6</v>
      </c>
      <c r="P244" s="1" t="b">
        <v>0</v>
      </c>
      <c r="Q244" s="1">
        <v>410</v>
      </c>
      <c r="R244" s="10">
        <v>125</v>
      </c>
      <c r="S244" s="10">
        <f>DATA[[#This Row],[Total_Movies_Watched]]+DATA[[#This Row],[Total_Series_Watched]]</f>
        <v>535</v>
      </c>
      <c r="T244" s="1" t="s">
        <v>92</v>
      </c>
      <c r="U244" s="1" t="s">
        <v>28</v>
      </c>
      <c r="V244" s="1" t="s">
        <v>37</v>
      </c>
      <c r="W244" s="1">
        <v>68</v>
      </c>
      <c r="X244" s="1" t="str" cm="1">
        <f t="array" ref="X244">_xlfn.IFS(DATA[[#This Row],[Recommended_Content_Count]]&lt;=25,"0-25",W244&lt;=50,"25-50",W244&lt;=75,"50-75",W244&lt;=100,"75-100")</f>
        <v>50-75</v>
      </c>
      <c r="Y244" s="1">
        <v>4.7</v>
      </c>
      <c r="Z244" s="1" t="b">
        <v>0</v>
      </c>
      <c r="AA244" s="1" t="str" cm="1">
        <f t="array" ref="AA244">_xlfn.IFS(DATA[[#This Row],[Has_Downloaded_Content]]=FALSE,"No",Z244=TRUE,"Yes")</f>
        <v>No</v>
      </c>
      <c r="AB244" s="1" t="s">
        <v>30</v>
      </c>
      <c r="AC244" s="7">
        <v>2542</v>
      </c>
      <c r="AD244" s="7" t="str" cm="1">
        <f t="array" ref="AD244">_xlfn.IFS(DATA[[#This Row],[Loyalty_Points]]&lt;=1000,"0-1000",AC244&lt;=2000,"1000-2000",AC244&lt;=3000,"2000-3000",AC244&lt;=4000,"3000-4000",AC244&lt;=4999,"4000-5000")</f>
        <v>2000-3000</v>
      </c>
      <c r="AE244" s="1" t="s">
        <v>38</v>
      </c>
      <c r="AF244" s="1" t="s">
        <v>39</v>
      </c>
      <c r="AG244" s="1" t="s">
        <v>60</v>
      </c>
    </row>
    <row r="245" spans="1:33" x14ac:dyDescent="0.3">
      <c r="A245" s="13">
        <v>8269</v>
      </c>
      <c r="B245" s="1" t="s">
        <v>88</v>
      </c>
      <c r="C245" s="2" t="s">
        <v>358</v>
      </c>
      <c r="D245" s="2" t="s">
        <v>72</v>
      </c>
      <c r="E245" s="29" t="str">
        <f>TEXT(DATA[[#This Row],[Join_Date]],"mm-yyyy")</f>
        <v>02-2024</v>
      </c>
      <c r="G245" s="31">
        <f>$F$2-DATA[[#This Row],[Last_Login]]</f>
        <v>14</v>
      </c>
      <c r="H245" s="31" t="str" cm="1">
        <f t="array" ref="H245">_xlfn.IFS(DATA[[#This Row],[Difference_from _assume]]&lt;=10,"0-17",DATA[[#This Row],[Difference_from _assume]]&lt;=34,"17-34",DATA[[#This Row],[Difference_from _assume]]&lt;=51,"34-51",DATA[[#This Row],[Difference_from _assume]]&lt;=119,"51-119",DATA[[#This Row],[Difference_from _assume]]&lt;=354,"119-357")</f>
        <v>17-34</v>
      </c>
      <c r="I245" s="31" t="str" cm="1">
        <f t="array" ref="I245">_xlfn.IFS(DATA[[#This Row],[Difference_from _assume]]&lt;=35,"Active",DATA[[#This Row],[Difference_from _assume]]&lt;=110,"Inactive",DATA[[#This Row],[Difference_from _assume]]&lt;=360,"Dormant")</f>
        <v>Active</v>
      </c>
      <c r="J245" s="16">
        <v>7.99</v>
      </c>
      <c r="K245" s="16" t="str" cm="1">
        <f t="array" ref="K245">_xlfn.IFS(DATA[[#This Row],[Monthly_Price]]&lt;=7.99,"Low",J245&lt;=11.99,"Mid",J245&lt;=15.99,"High")</f>
        <v>Low</v>
      </c>
      <c r="L245" s="1">
        <v>88</v>
      </c>
      <c r="M245" s="1" t="s">
        <v>26</v>
      </c>
      <c r="N245" s="1">
        <v>3</v>
      </c>
      <c r="O245" s="1">
        <v>1</v>
      </c>
      <c r="P245" s="1" t="b">
        <v>0</v>
      </c>
      <c r="Q245" s="1">
        <v>69</v>
      </c>
      <c r="R245" s="10">
        <v>75</v>
      </c>
      <c r="S245" s="10">
        <f>DATA[[#This Row],[Total_Movies_Watched]]+DATA[[#This Row],[Total_Series_Watched]]</f>
        <v>144</v>
      </c>
      <c r="T245" s="1" t="s">
        <v>55</v>
      </c>
      <c r="U245" s="1" t="s">
        <v>56</v>
      </c>
      <c r="V245" s="1" t="s">
        <v>37</v>
      </c>
      <c r="W245" s="1">
        <v>80</v>
      </c>
      <c r="X245" s="1" t="str" cm="1">
        <f t="array" ref="X245">_xlfn.IFS(DATA[[#This Row],[Recommended_Content_Count]]&lt;=25,"0-25",W245&lt;=50,"25-50",W245&lt;=75,"50-75",W245&lt;=100,"75-100")</f>
        <v>75-100</v>
      </c>
      <c r="Y245" s="1">
        <v>4.0999999999999996</v>
      </c>
      <c r="Z245" s="1" t="b">
        <v>0</v>
      </c>
      <c r="AA245" s="1" t="str" cm="1">
        <f t="array" ref="AA245">_xlfn.IFS(DATA[[#This Row],[Has_Downloaded_Content]]=FALSE,"No",Z245=TRUE,"Yes")</f>
        <v>No</v>
      </c>
      <c r="AB245" s="1" t="s">
        <v>30</v>
      </c>
      <c r="AC245" s="7">
        <v>4763</v>
      </c>
      <c r="AD245" s="7" t="str" cm="1">
        <f t="array" ref="AD245">_xlfn.IFS(DATA[[#This Row],[Loyalty_Points]]&lt;=1000,"0-1000",AC245&lt;=2000,"1000-2000",AC245&lt;=3000,"2000-3000",AC245&lt;=4000,"3000-4000",AC245&lt;=4999,"4000-5000")</f>
        <v>4000-5000</v>
      </c>
      <c r="AE245" s="1" t="s">
        <v>58</v>
      </c>
      <c r="AF245" s="1" t="s">
        <v>79</v>
      </c>
      <c r="AG245" s="1" t="s">
        <v>40</v>
      </c>
    </row>
    <row r="246" spans="1:33" x14ac:dyDescent="0.3">
      <c r="A246" s="13">
        <v>9073</v>
      </c>
      <c r="B246" s="1" t="s">
        <v>104</v>
      </c>
      <c r="C246" s="2">
        <v>45237</v>
      </c>
      <c r="D246" s="2">
        <v>45547</v>
      </c>
      <c r="E246" s="29" t="str">
        <f>TEXT(DATA[[#This Row],[Join_Date]],"mm-yyyy")</f>
        <v>11-2023</v>
      </c>
      <c r="G246" s="31">
        <f>$F$2-DATA[[#This Row],[Last_Login]]</f>
        <v>110</v>
      </c>
      <c r="H246" s="31" t="str" cm="1">
        <f t="array" ref="H246">_xlfn.IFS(DATA[[#This Row],[Difference_from _assume]]&lt;=10,"0-17",DATA[[#This Row],[Difference_from _assume]]&lt;=34,"17-34",DATA[[#This Row],[Difference_from _assume]]&lt;=51,"34-51",DATA[[#This Row],[Difference_from _assume]]&lt;=119,"51-119",DATA[[#This Row],[Difference_from _assume]]&lt;=354,"119-357")</f>
        <v>51-119</v>
      </c>
      <c r="I246" s="31" t="str" cm="1">
        <f t="array" ref="I246">_xlfn.IFS(DATA[[#This Row],[Difference_from _assume]]&lt;=35,"Active",DATA[[#This Row],[Difference_from _assume]]&lt;=110,"Inactive",DATA[[#This Row],[Difference_from _assume]]&lt;=360,"Dormant")</f>
        <v>Inactive</v>
      </c>
      <c r="J246" s="16">
        <v>15.99</v>
      </c>
      <c r="K246" s="16" t="str" cm="1">
        <f t="array" ref="K246">_xlfn.IFS(DATA[[#This Row],[Monthly_Price]]&lt;=7.99,"Low",J246&lt;=11.99,"Mid",J246&lt;=15.99,"High")</f>
        <v>High</v>
      </c>
      <c r="L246" s="1">
        <v>322</v>
      </c>
      <c r="M246" s="1" t="s">
        <v>51</v>
      </c>
      <c r="N246" s="1">
        <v>3</v>
      </c>
      <c r="O246" s="1">
        <v>4</v>
      </c>
      <c r="P246" s="1" t="b">
        <v>1</v>
      </c>
      <c r="Q246" s="1">
        <v>424</v>
      </c>
      <c r="R246" s="10">
        <v>74</v>
      </c>
      <c r="S246" s="10">
        <f>DATA[[#This Row],[Total_Movies_Watched]]+DATA[[#This Row],[Total_Series_Watched]]</f>
        <v>498</v>
      </c>
      <c r="T246" s="1" t="s">
        <v>68</v>
      </c>
      <c r="U246" s="1" t="s">
        <v>56</v>
      </c>
      <c r="V246" s="1" t="s">
        <v>78</v>
      </c>
      <c r="W246" s="1">
        <v>3</v>
      </c>
      <c r="X246" s="1" t="str" cm="1">
        <f t="array" ref="X246">_xlfn.IFS(DATA[[#This Row],[Recommended_Content_Count]]&lt;=25,"0-25",W246&lt;=50,"25-50",W246&lt;=75,"50-75",W246&lt;=100,"75-100")</f>
        <v>0-25</v>
      </c>
      <c r="Y246" s="1">
        <v>3</v>
      </c>
      <c r="Z246" s="1" t="b">
        <v>0</v>
      </c>
      <c r="AA246" s="1" t="str" cm="1">
        <f t="array" ref="AA246">_xlfn.IFS(DATA[[#This Row],[Has_Downloaded_Content]]=FALSE,"No",Z246=TRUE,"Yes")</f>
        <v>No</v>
      </c>
      <c r="AB246" s="1" t="s">
        <v>30</v>
      </c>
      <c r="AC246" s="7">
        <v>486</v>
      </c>
      <c r="AD246" s="7" t="str" cm="1">
        <f t="array" ref="AD246">_xlfn.IFS(DATA[[#This Row],[Loyalty_Points]]&lt;=1000,"0-1000",AC246&lt;=2000,"1000-2000",AC246&lt;=3000,"2000-3000",AC246&lt;=4000,"3000-4000",AC246&lt;=4999,"4000-5000")</f>
        <v>0-1000</v>
      </c>
      <c r="AE246" s="1" t="s">
        <v>76</v>
      </c>
      <c r="AF246" s="1" t="s">
        <v>69</v>
      </c>
      <c r="AG246" s="1" t="s">
        <v>40</v>
      </c>
    </row>
    <row r="247" spans="1:33" x14ac:dyDescent="0.3">
      <c r="A247" s="13">
        <v>9879</v>
      </c>
      <c r="B247" s="1" t="s">
        <v>143</v>
      </c>
      <c r="C247" s="2">
        <v>44959</v>
      </c>
      <c r="D247" s="2">
        <v>45394</v>
      </c>
      <c r="E247" s="29" t="str">
        <f>TEXT(DATA[[#This Row],[Join_Date]],"mm-yyyy")</f>
        <v>02-2023</v>
      </c>
      <c r="G247" s="31">
        <f>$F$2-DATA[[#This Row],[Last_Login]]</f>
        <v>263</v>
      </c>
      <c r="H247" s="31" t="str" cm="1">
        <f t="array" ref="H247">_xlfn.IFS(DATA[[#This Row],[Difference_from _assume]]&lt;=10,"0-17",DATA[[#This Row],[Difference_from _assume]]&lt;=34,"17-34",DATA[[#This Row],[Difference_from _assume]]&lt;=51,"34-51",DATA[[#This Row],[Difference_from _assume]]&lt;=119,"51-119",DATA[[#This Row],[Difference_from _assume]]&lt;=354,"119-357")</f>
        <v>119-357</v>
      </c>
      <c r="I247" s="31" t="str" cm="1">
        <f t="array" ref="I247">_xlfn.IFS(DATA[[#This Row],[Difference_from _assume]]&lt;=35,"Active",DATA[[#This Row],[Difference_from _assume]]&lt;=110,"Inactive",DATA[[#This Row],[Difference_from _assume]]&lt;=360,"Dormant")</f>
        <v>Dormant</v>
      </c>
      <c r="J247" s="16">
        <v>7.99</v>
      </c>
      <c r="K247" s="16" t="str" cm="1">
        <f t="array" ref="K247">_xlfn.IFS(DATA[[#This Row],[Monthly_Price]]&lt;=7.99,"Low",J247&lt;=11.99,"Mid",J247&lt;=15.99,"High")</f>
        <v>Low</v>
      </c>
      <c r="L247" s="1">
        <v>217</v>
      </c>
      <c r="M247" s="1" t="s">
        <v>63</v>
      </c>
      <c r="N247" s="1">
        <v>3</v>
      </c>
      <c r="O247" s="1">
        <v>3</v>
      </c>
      <c r="P247" s="1" t="b">
        <v>0</v>
      </c>
      <c r="Q247" s="1">
        <v>377</v>
      </c>
      <c r="R247" s="10">
        <v>136</v>
      </c>
      <c r="S247" s="10">
        <f>DATA[[#This Row],[Total_Movies_Watched]]+DATA[[#This Row],[Total_Series_Watched]]</f>
        <v>513</v>
      </c>
      <c r="T247" s="1" t="s">
        <v>43</v>
      </c>
      <c r="U247" s="1" t="s">
        <v>28</v>
      </c>
      <c r="V247" s="1" t="s">
        <v>45</v>
      </c>
      <c r="W247" s="1">
        <v>8</v>
      </c>
      <c r="X247" s="1" t="str" cm="1">
        <f t="array" ref="X247">_xlfn.IFS(DATA[[#This Row],[Recommended_Content_Count]]&lt;=25,"0-25",W247&lt;=50,"25-50",W247&lt;=75,"50-75",W247&lt;=100,"75-100")</f>
        <v>0-25</v>
      </c>
      <c r="Y247" s="1">
        <v>4.2</v>
      </c>
      <c r="Z247" s="1" t="b">
        <v>1</v>
      </c>
      <c r="AA247" s="1" t="str" cm="1">
        <f t="array" ref="AA247">_xlfn.IFS(DATA[[#This Row],[Has_Downloaded_Content]]=FALSE,"No",Z247=TRUE,"Yes")</f>
        <v>Yes</v>
      </c>
      <c r="AB247" s="1" t="s">
        <v>30</v>
      </c>
      <c r="AC247" s="7">
        <v>4327</v>
      </c>
      <c r="AD247" s="7" t="str" cm="1">
        <f t="array" ref="AD247">_xlfn.IFS(DATA[[#This Row],[Loyalty_Points]]&lt;=1000,"0-1000",AC247&lt;=2000,"1000-2000",AC247&lt;=3000,"2000-3000",AC247&lt;=4000,"3000-4000",AC247&lt;=4999,"4000-5000")</f>
        <v>4000-5000</v>
      </c>
      <c r="AE247" s="1" t="s">
        <v>76</v>
      </c>
      <c r="AF247" s="1" t="s">
        <v>39</v>
      </c>
      <c r="AG247" s="1" t="s">
        <v>33</v>
      </c>
    </row>
    <row r="248" spans="1:33" x14ac:dyDescent="0.3">
      <c r="A248" s="13">
        <v>3822</v>
      </c>
      <c r="B248" s="1" t="s">
        <v>359</v>
      </c>
      <c r="C248" s="2">
        <v>44993</v>
      </c>
      <c r="D248" s="2">
        <v>45394</v>
      </c>
      <c r="E248" s="29" t="str">
        <f>TEXT(DATA[[#This Row],[Join_Date]],"mm-yyyy")</f>
        <v>03-2023</v>
      </c>
      <c r="G248" s="31">
        <f>$F$2-DATA[[#This Row],[Last_Login]]</f>
        <v>263</v>
      </c>
      <c r="H248" s="31" t="str" cm="1">
        <f t="array" ref="H248">_xlfn.IFS(DATA[[#This Row],[Difference_from _assume]]&lt;=10,"0-17",DATA[[#This Row],[Difference_from _assume]]&lt;=34,"17-34",DATA[[#This Row],[Difference_from _assume]]&lt;=51,"34-51",DATA[[#This Row],[Difference_from _assume]]&lt;=119,"51-119",DATA[[#This Row],[Difference_from _assume]]&lt;=354,"119-357")</f>
        <v>119-357</v>
      </c>
      <c r="I248" s="31" t="str" cm="1">
        <f t="array" ref="I248">_xlfn.IFS(DATA[[#This Row],[Difference_from _assume]]&lt;=35,"Active",DATA[[#This Row],[Difference_from _assume]]&lt;=110,"Inactive",DATA[[#This Row],[Difference_from _assume]]&lt;=360,"Dormant")</f>
        <v>Dormant</v>
      </c>
      <c r="J248" s="16">
        <v>15.99</v>
      </c>
      <c r="K248" s="16" t="str" cm="1">
        <f t="array" ref="K248">_xlfn.IFS(DATA[[#This Row],[Monthly_Price]]&lt;=7.99,"Low",J248&lt;=11.99,"Mid",J248&lt;=15.99,"High")</f>
        <v>High</v>
      </c>
      <c r="L248" s="1">
        <v>180</v>
      </c>
      <c r="M248" s="1" t="s">
        <v>26</v>
      </c>
      <c r="N248" s="1">
        <v>3</v>
      </c>
      <c r="O248" s="1">
        <v>4</v>
      </c>
      <c r="P248" s="1" t="b">
        <v>0</v>
      </c>
      <c r="Q248" s="1">
        <v>132</v>
      </c>
      <c r="R248" s="10">
        <v>127</v>
      </c>
      <c r="S248" s="10">
        <f>DATA[[#This Row],[Total_Movies_Watched]]+DATA[[#This Row],[Total_Series_Watched]]</f>
        <v>259</v>
      </c>
      <c r="T248" s="1" t="s">
        <v>27</v>
      </c>
      <c r="U248" s="1" t="s">
        <v>56</v>
      </c>
      <c r="V248" s="1" t="s">
        <v>64</v>
      </c>
      <c r="W248" s="1">
        <v>79</v>
      </c>
      <c r="X248" s="1" t="str" cm="1">
        <f t="array" ref="X248">_xlfn.IFS(DATA[[#This Row],[Recommended_Content_Count]]&lt;=25,"0-25",W248&lt;=50,"25-50",W248&lt;=75,"50-75",W248&lt;=100,"75-100")</f>
        <v>75-100</v>
      </c>
      <c r="Y248" s="1">
        <v>4.8</v>
      </c>
      <c r="Z248" s="1" t="b">
        <v>1</v>
      </c>
      <c r="AA248" s="1" t="str" cm="1">
        <f t="array" ref="AA248">_xlfn.IFS(DATA[[#This Row],[Has_Downloaded_Content]]=FALSE,"No",Z248=TRUE,"Yes")</f>
        <v>Yes</v>
      </c>
      <c r="AB248" s="1" t="s">
        <v>30</v>
      </c>
      <c r="AC248" s="7">
        <v>2938</v>
      </c>
      <c r="AD248" s="7" t="str" cm="1">
        <f t="array" ref="AD248">_xlfn.IFS(DATA[[#This Row],[Loyalty_Points]]&lt;=1000,"0-1000",AC248&lt;=2000,"1000-2000",AC248&lt;=3000,"2000-3000",AC248&lt;=4000,"3000-4000",AC248&lt;=4999,"4000-5000")</f>
        <v>2000-3000</v>
      </c>
      <c r="AE248" s="1" t="s">
        <v>31</v>
      </c>
      <c r="AF248" s="1" t="s">
        <v>32</v>
      </c>
      <c r="AG248" s="1" t="s">
        <v>93</v>
      </c>
    </row>
    <row r="249" spans="1:33" x14ac:dyDescent="0.3">
      <c r="A249" s="13">
        <v>9183</v>
      </c>
      <c r="B249" s="1" t="s">
        <v>101</v>
      </c>
      <c r="C249" s="2" t="s">
        <v>149</v>
      </c>
      <c r="D249" s="2">
        <v>45547</v>
      </c>
      <c r="E249" s="29" t="str">
        <f>TEXT(DATA[[#This Row],[Join_Date]],"mm-yyyy")</f>
        <v>04-2023</v>
      </c>
      <c r="G249" s="31">
        <f>$F$2-DATA[[#This Row],[Last_Login]]</f>
        <v>110</v>
      </c>
      <c r="H249" s="31" t="str" cm="1">
        <f t="array" ref="H249">_xlfn.IFS(DATA[[#This Row],[Difference_from _assume]]&lt;=10,"0-17",DATA[[#This Row],[Difference_from _assume]]&lt;=34,"17-34",DATA[[#This Row],[Difference_from _assume]]&lt;=51,"34-51",DATA[[#This Row],[Difference_from _assume]]&lt;=119,"51-119",DATA[[#This Row],[Difference_from _assume]]&lt;=354,"119-357")</f>
        <v>51-119</v>
      </c>
      <c r="I249" s="31" t="str" cm="1">
        <f t="array" ref="I249">_xlfn.IFS(DATA[[#This Row],[Difference_from _assume]]&lt;=35,"Active",DATA[[#This Row],[Difference_from _assume]]&lt;=110,"Inactive",DATA[[#This Row],[Difference_from _assume]]&lt;=360,"Dormant")</f>
        <v>Inactive</v>
      </c>
      <c r="J249" s="16">
        <v>15.99</v>
      </c>
      <c r="K249" s="16" t="str" cm="1">
        <f t="array" ref="K249">_xlfn.IFS(DATA[[#This Row],[Monthly_Price]]&lt;=7.99,"Low",J249&lt;=11.99,"Mid",J249&lt;=15.99,"High")</f>
        <v>High</v>
      </c>
      <c r="L249" s="1">
        <v>11</v>
      </c>
      <c r="M249" s="1" t="s">
        <v>48</v>
      </c>
      <c r="N249" s="1">
        <v>1</v>
      </c>
      <c r="O249" s="1">
        <v>1</v>
      </c>
      <c r="P249" s="1" t="b">
        <v>0</v>
      </c>
      <c r="Q249" s="1">
        <v>818</v>
      </c>
      <c r="R249" s="10">
        <v>45</v>
      </c>
      <c r="S249" s="10">
        <f>DATA[[#This Row],[Total_Movies_Watched]]+DATA[[#This Row],[Total_Series_Watched]]</f>
        <v>863</v>
      </c>
      <c r="T249" s="1" t="s">
        <v>74</v>
      </c>
      <c r="U249" s="1" t="s">
        <v>28</v>
      </c>
      <c r="V249" s="1" t="s">
        <v>57</v>
      </c>
      <c r="W249" s="1">
        <v>97</v>
      </c>
      <c r="X249" s="1" t="str" cm="1">
        <f t="array" ref="X249">_xlfn.IFS(DATA[[#This Row],[Recommended_Content_Count]]&lt;=25,"0-25",W249&lt;=50,"25-50",W249&lt;=75,"50-75",W249&lt;=100,"75-100")</f>
        <v>75-100</v>
      </c>
      <c r="Y249" s="1">
        <v>4.9000000000000004</v>
      </c>
      <c r="Z249" s="1" t="b">
        <v>0</v>
      </c>
      <c r="AA249" s="1" t="str" cm="1">
        <f t="array" ref="AA249">_xlfn.IFS(DATA[[#This Row],[Has_Downloaded_Content]]=FALSE,"No",Z249=TRUE,"Yes")</f>
        <v>No</v>
      </c>
      <c r="AB249" s="1" t="s">
        <v>30</v>
      </c>
      <c r="AC249" s="7">
        <v>1429</v>
      </c>
      <c r="AD249" s="7" t="str" cm="1">
        <f t="array" ref="AD249">_xlfn.IFS(DATA[[#This Row],[Loyalty_Points]]&lt;=1000,"0-1000",AC249&lt;=2000,"1000-2000",AC249&lt;=3000,"2000-3000",AC249&lt;=4000,"3000-4000",AC249&lt;=4999,"4000-5000")</f>
        <v>1000-2000</v>
      </c>
      <c r="AE249" s="1" t="s">
        <v>38</v>
      </c>
      <c r="AF249" s="1" t="s">
        <v>59</v>
      </c>
      <c r="AG249" s="1" t="s">
        <v>93</v>
      </c>
    </row>
    <row r="250" spans="1:33" x14ac:dyDescent="0.3">
      <c r="A250" s="13">
        <v>8674</v>
      </c>
      <c r="B250" s="1" t="s">
        <v>360</v>
      </c>
      <c r="C250" s="2">
        <v>44927</v>
      </c>
      <c r="D250" s="2" t="s">
        <v>84</v>
      </c>
      <c r="E250" s="29" t="str">
        <f>TEXT(DATA[[#This Row],[Join_Date]],"mm-yyyy")</f>
        <v>01-2023</v>
      </c>
      <c r="G250" s="31">
        <f>$F$2-DATA[[#This Row],[Last_Login]]</f>
        <v>41</v>
      </c>
      <c r="H250" s="31" t="str" cm="1">
        <f t="array" ref="H250">_xlfn.IFS(DATA[[#This Row],[Difference_from _assume]]&lt;=10,"0-17",DATA[[#This Row],[Difference_from _assume]]&lt;=34,"17-34",DATA[[#This Row],[Difference_from _assume]]&lt;=51,"34-51",DATA[[#This Row],[Difference_from _assume]]&lt;=119,"51-119",DATA[[#This Row],[Difference_from _assume]]&lt;=354,"119-357")</f>
        <v>34-51</v>
      </c>
      <c r="I250" s="31" t="str" cm="1">
        <f t="array" ref="I250">_xlfn.IFS(DATA[[#This Row],[Difference_from _assume]]&lt;=35,"Active",DATA[[#This Row],[Difference_from _assume]]&lt;=110,"Inactive",DATA[[#This Row],[Difference_from _assume]]&lt;=360,"Dormant")</f>
        <v>Inactive</v>
      </c>
      <c r="J250" s="16">
        <v>15.99</v>
      </c>
      <c r="K250" s="16" t="str" cm="1">
        <f t="array" ref="K250">_xlfn.IFS(DATA[[#This Row],[Monthly_Price]]&lt;=7.99,"Low",J250&lt;=11.99,"Mid",J250&lt;=15.99,"High")</f>
        <v>High</v>
      </c>
      <c r="L250" s="1">
        <v>455</v>
      </c>
      <c r="M250" s="1" t="s">
        <v>73</v>
      </c>
      <c r="N250" s="1">
        <v>5</v>
      </c>
      <c r="O250" s="1">
        <v>6</v>
      </c>
      <c r="P250" s="1" t="b">
        <v>1</v>
      </c>
      <c r="Q250" s="1">
        <v>813</v>
      </c>
      <c r="R250" s="10">
        <v>155</v>
      </c>
      <c r="S250" s="10">
        <f>DATA[[#This Row],[Total_Movies_Watched]]+DATA[[#This Row],[Total_Series_Watched]]</f>
        <v>968</v>
      </c>
      <c r="T250" s="1" t="s">
        <v>43</v>
      </c>
      <c r="U250" s="1" t="s">
        <v>75</v>
      </c>
      <c r="V250" s="1" t="s">
        <v>78</v>
      </c>
      <c r="W250" s="1">
        <v>85</v>
      </c>
      <c r="X250" s="1" t="str" cm="1">
        <f t="array" ref="X250">_xlfn.IFS(DATA[[#This Row],[Recommended_Content_Count]]&lt;=25,"0-25",W250&lt;=50,"25-50",W250&lt;=75,"50-75",W250&lt;=100,"75-100")</f>
        <v>75-100</v>
      </c>
      <c r="Y250" s="1">
        <v>3.6</v>
      </c>
      <c r="Z250" s="1" t="b">
        <v>1</v>
      </c>
      <c r="AA250" s="1" t="str" cm="1">
        <f t="array" ref="AA250">_xlfn.IFS(DATA[[#This Row],[Has_Downloaded_Content]]=FALSE,"No",Z250=TRUE,"Yes")</f>
        <v>Yes</v>
      </c>
      <c r="AB250" s="1" t="s">
        <v>30</v>
      </c>
      <c r="AC250" s="7">
        <v>2897</v>
      </c>
      <c r="AD250" s="7" t="str" cm="1">
        <f t="array" ref="AD250">_xlfn.IFS(DATA[[#This Row],[Loyalty_Points]]&lt;=1000,"0-1000",AC250&lt;=2000,"1000-2000",AC250&lt;=3000,"2000-3000",AC250&lt;=4000,"3000-4000",AC250&lt;=4999,"4000-5000")</f>
        <v>2000-3000</v>
      </c>
      <c r="AE250" s="1" t="s">
        <v>58</v>
      </c>
      <c r="AF250" s="1" t="s">
        <v>39</v>
      </c>
      <c r="AG250" s="1" t="s">
        <v>60</v>
      </c>
    </row>
    <row r="251" spans="1:33" x14ac:dyDescent="0.3">
      <c r="A251" s="13">
        <v>2481</v>
      </c>
      <c r="B251" s="1" t="s">
        <v>361</v>
      </c>
      <c r="C251" s="2" t="s">
        <v>362</v>
      </c>
      <c r="D251" s="2" t="s">
        <v>84</v>
      </c>
      <c r="E251" s="29" t="str">
        <f>TEXT(DATA[[#This Row],[Join_Date]],"mm-yyyy")</f>
        <v>03-2024</v>
      </c>
      <c r="G251" s="31">
        <f>$F$2-DATA[[#This Row],[Last_Login]]</f>
        <v>41</v>
      </c>
      <c r="H251" s="31" t="str" cm="1">
        <f t="array" ref="H251">_xlfn.IFS(DATA[[#This Row],[Difference_from _assume]]&lt;=10,"0-17",DATA[[#This Row],[Difference_from _assume]]&lt;=34,"17-34",DATA[[#This Row],[Difference_from _assume]]&lt;=51,"34-51",DATA[[#This Row],[Difference_from _assume]]&lt;=119,"51-119",DATA[[#This Row],[Difference_from _assume]]&lt;=354,"119-357")</f>
        <v>34-51</v>
      </c>
      <c r="I251" s="31" t="str" cm="1">
        <f t="array" ref="I251">_xlfn.IFS(DATA[[#This Row],[Difference_from _assume]]&lt;=35,"Active",DATA[[#This Row],[Difference_from _assume]]&lt;=110,"Inactive",DATA[[#This Row],[Difference_from _assume]]&lt;=360,"Dormant")</f>
        <v>Inactive</v>
      </c>
      <c r="J251" s="16">
        <v>7.99</v>
      </c>
      <c r="K251" s="16" t="str" cm="1">
        <f t="array" ref="K251">_xlfn.IFS(DATA[[#This Row],[Monthly_Price]]&lt;=7.99,"Low",J251&lt;=11.99,"Mid",J251&lt;=15.99,"High")</f>
        <v>Low</v>
      </c>
      <c r="L251" s="1">
        <v>487</v>
      </c>
      <c r="M251" s="1" t="s">
        <v>100</v>
      </c>
      <c r="N251" s="1">
        <v>2</v>
      </c>
      <c r="O251" s="1">
        <v>6</v>
      </c>
      <c r="P251" s="1" t="b">
        <v>0</v>
      </c>
      <c r="Q251" s="1">
        <v>362</v>
      </c>
      <c r="R251" s="10">
        <v>130</v>
      </c>
      <c r="S251" s="10">
        <f>DATA[[#This Row],[Total_Movies_Watched]]+DATA[[#This Row],[Total_Series_Watched]]</f>
        <v>492</v>
      </c>
      <c r="T251" s="1" t="s">
        <v>92</v>
      </c>
      <c r="U251" s="1" t="s">
        <v>75</v>
      </c>
      <c r="V251" s="1" t="s">
        <v>64</v>
      </c>
      <c r="W251" s="1">
        <v>36</v>
      </c>
      <c r="X251" s="1" t="str" cm="1">
        <f t="array" ref="X251">_xlfn.IFS(DATA[[#This Row],[Recommended_Content_Count]]&lt;=25,"0-25",W251&lt;=50,"25-50",W251&lt;=75,"50-75",W251&lt;=100,"75-100")</f>
        <v>25-50</v>
      </c>
      <c r="Y251" s="1">
        <v>3.3</v>
      </c>
      <c r="Z251" s="1" t="b">
        <v>1</v>
      </c>
      <c r="AA251" s="1" t="str" cm="1">
        <f t="array" ref="AA251">_xlfn.IFS(DATA[[#This Row],[Has_Downloaded_Content]]=FALSE,"No",Z251=TRUE,"Yes")</f>
        <v>Yes</v>
      </c>
      <c r="AB251" s="1" t="s">
        <v>30</v>
      </c>
      <c r="AC251" s="7">
        <v>274</v>
      </c>
      <c r="AD251" s="7" t="str" cm="1">
        <f t="array" ref="AD251">_xlfn.IFS(DATA[[#This Row],[Loyalty_Points]]&lt;=1000,"0-1000",AC251&lt;=2000,"1000-2000",AC251&lt;=3000,"2000-3000",AC251&lt;=4000,"3000-4000",AC251&lt;=4999,"4000-5000")</f>
        <v>0-1000</v>
      </c>
      <c r="AE251" s="1" t="s">
        <v>58</v>
      </c>
      <c r="AF251" s="1" t="s">
        <v>69</v>
      </c>
      <c r="AG251" s="1" t="s">
        <v>60</v>
      </c>
    </row>
    <row r="252" spans="1:33" x14ac:dyDescent="0.3">
      <c r="A252" s="13">
        <v>8729</v>
      </c>
      <c r="B252" s="1" t="s">
        <v>363</v>
      </c>
      <c r="C252" s="2">
        <v>45536</v>
      </c>
      <c r="D252" s="2" t="s">
        <v>25</v>
      </c>
      <c r="E252" s="29" t="str">
        <f>TEXT(DATA[[#This Row],[Join_Date]],"mm-yyyy")</f>
        <v>09-2024</v>
      </c>
      <c r="G252" s="31">
        <f>$F$2-DATA[[#This Row],[Last_Login]]</f>
        <v>18</v>
      </c>
      <c r="H252" s="31" t="str" cm="1">
        <f t="array" ref="H252">_xlfn.IFS(DATA[[#This Row],[Difference_from _assume]]&lt;=10,"0-17",DATA[[#This Row],[Difference_from _assume]]&lt;=34,"17-34",DATA[[#This Row],[Difference_from _assume]]&lt;=51,"34-51",DATA[[#This Row],[Difference_from _assume]]&lt;=119,"51-119",DATA[[#This Row],[Difference_from _assume]]&lt;=354,"119-357")</f>
        <v>17-34</v>
      </c>
      <c r="I252" s="31" t="str" cm="1">
        <f t="array" ref="I252">_xlfn.IFS(DATA[[#This Row],[Difference_from _assume]]&lt;=35,"Active",DATA[[#This Row],[Difference_from _assume]]&lt;=110,"Inactive",DATA[[#This Row],[Difference_from _assume]]&lt;=360,"Dormant")</f>
        <v>Active</v>
      </c>
      <c r="J252" s="16">
        <v>7.99</v>
      </c>
      <c r="K252" s="16" t="str" cm="1">
        <f t="array" ref="K252">_xlfn.IFS(DATA[[#This Row],[Monthly_Price]]&lt;=7.99,"Low",J252&lt;=11.99,"Mid",J252&lt;=15.99,"High")</f>
        <v>Low</v>
      </c>
      <c r="L252" s="1">
        <v>459</v>
      </c>
      <c r="M252" s="1" t="s">
        <v>51</v>
      </c>
      <c r="N252" s="1">
        <v>2</v>
      </c>
      <c r="O252" s="1">
        <v>4</v>
      </c>
      <c r="P252" s="1" t="b">
        <v>0</v>
      </c>
      <c r="Q252" s="1">
        <v>573</v>
      </c>
      <c r="R252" s="10">
        <v>190</v>
      </c>
      <c r="S252" s="10">
        <f>DATA[[#This Row],[Total_Movies_Watched]]+DATA[[#This Row],[Total_Series_Watched]]</f>
        <v>763</v>
      </c>
      <c r="T252" s="1" t="s">
        <v>68</v>
      </c>
      <c r="U252" s="1" t="s">
        <v>28</v>
      </c>
      <c r="V252" s="1" t="s">
        <v>57</v>
      </c>
      <c r="W252" s="1">
        <v>81</v>
      </c>
      <c r="X252" s="1" t="str" cm="1">
        <f t="array" ref="X252">_xlfn.IFS(DATA[[#This Row],[Recommended_Content_Count]]&lt;=25,"0-25",W252&lt;=50,"25-50",W252&lt;=75,"50-75",W252&lt;=100,"75-100")</f>
        <v>75-100</v>
      </c>
      <c r="Y252" s="1">
        <v>4.3</v>
      </c>
      <c r="Z252" s="1" t="b">
        <v>0</v>
      </c>
      <c r="AA252" s="1" t="str" cm="1">
        <f t="array" ref="AA252">_xlfn.IFS(DATA[[#This Row],[Has_Downloaded_Content]]=FALSE,"No",Z252=TRUE,"Yes")</f>
        <v>No</v>
      </c>
      <c r="AB252" s="1" t="s">
        <v>30</v>
      </c>
      <c r="AC252" s="7">
        <v>3910</v>
      </c>
      <c r="AD252" s="7" t="str" cm="1">
        <f t="array" ref="AD252">_xlfn.IFS(DATA[[#This Row],[Loyalty_Points]]&lt;=1000,"0-1000",AC252&lt;=2000,"1000-2000",AC252&lt;=3000,"2000-3000",AC252&lt;=4000,"3000-4000",AC252&lt;=4999,"4000-5000")</f>
        <v>3000-4000</v>
      </c>
      <c r="AE252" s="1" t="s">
        <v>65</v>
      </c>
      <c r="AF252" s="1" t="s">
        <v>69</v>
      </c>
      <c r="AG252" s="1" t="s">
        <v>60</v>
      </c>
    </row>
    <row r="253" spans="1:33" x14ac:dyDescent="0.3">
      <c r="A253" s="13">
        <v>5534</v>
      </c>
      <c r="B253" s="1" t="s">
        <v>364</v>
      </c>
      <c r="C253" s="2">
        <v>45019</v>
      </c>
      <c r="D253" s="2" t="s">
        <v>25</v>
      </c>
      <c r="E253" s="29" t="str">
        <f>TEXT(DATA[[#This Row],[Join_Date]],"mm-yyyy")</f>
        <v>04-2023</v>
      </c>
      <c r="G253" s="31">
        <f>$F$2-DATA[[#This Row],[Last_Login]]</f>
        <v>18</v>
      </c>
      <c r="H253" s="31" t="str" cm="1">
        <f t="array" ref="H253">_xlfn.IFS(DATA[[#This Row],[Difference_from _assume]]&lt;=10,"0-17",DATA[[#This Row],[Difference_from _assume]]&lt;=34,"17-34",DATA[[#This Row],[Difference_from _assume]]&lt;=51,"34-51",DATA[[#This Row],[Difference_from _assume]]&lt;=119,"51-119",DATA[[#This Row],[Difference_from _assume]]&lt;=354,"119-357")</f>
        <v>17-34</v>
      </c>
      <c r="I253" s="31" t="str" cm="1">
        <f t="array" ref="I253">_xlfn.IFS(DATA[[#This Row],[Difference_from _assume]]&lt;=35,"Active",DATA[[#This Row],[Difference_from _assume]]&lt;=110,"Inactive",DATA[[#This Row],[Difference_from _assume]]&lt;=360,"Dormant")</f>
        <v>Active</v>
      </c>
      <c r="J253" s="16">
        <v>7.99</v>
      </c>
      <c r="K253" s="16" t="str" cm="1">
        <f t="array" ref="K253">_xlfn.IFS(DATA[[#This Row],[Monthly_Price]]&lt;=7.99,"Low",J253&lt;=11.99,"Mid",J253&lt;=15.99,"High")</f>
        <v>Low</v>
      </c>
      <c r="L253" s="1">
        <v>74</v>
      </c>
      <c r="M253" s="1" t="s">
        <v>36</v>
      </c>
      <c r="N253" s="1">
        <v>2</v>
      </c>
      <c r="O253" s="1">
        <v>1</v>
      </c>
      <c r="P253" s="1" t="b">
        <v>0</v>
      </c>
      <c r="Q253" s="1">
        <v>657</v>
      </c>
      <c r="R253" s="10">
        <v>88</v>
      </c>
      <c r="S253" s="10">
        <f>DATA[[#This Row],[Total_Movies_Watched]]+DATA[[#This Row],[Total_Series_Watched]]</f>
        <v>745</v>
      </c>
      <c r="T253" s="1" t="s">
        <v>43</v>
      </c>
      <c r="U253" s="1" t="s">
        <v>44</v>
      </c>
      <c r="V253" s="1" t="s">
        <v>45</v>
      </c>
      <c r="W253" s="1">
        <v>40</v>
      </c>
      <c r="X253" s="1" t="str" cm="1">
        <f t="array" ref="X253">_xlfn.IFS(DATA[[#This Row],[Recommended_Content_Count]]&lt;=25,"0-25",W253&lt;=50,"25-50",W253&lt;=75,"50-75",W253&lt;=100,"75-100")</f>
        <v>25-50</v>
      </c>
      <c r="Y253" s="1">
        <v>3.8</v>
      </c>
      <c r="Z253" s="1" t="b">
        <v>0</v>
      </c>
      <c r="AA253" s="1" t="str" cm="1">
        <f t="array" ref="AA253">_xlfn.IFS(DATA[[#This Row],[Has_Downloaded_Content]]=FALSE,"No",Z253=TRUE,"Yes")</f>
        <v>No</v>
      </c>
      <c r="AB253" s="1" t="s">
        <v>30</v>
      </c>
      <c r="AC253" s="7">
        <v>130</v>
      </c>
      <c r="AD253" s="7" t="str" cm="1">
        <f t="array" ref="AD253">_xlfn.IFS(DATA[[#This Row],[Loyalty_Points]]&lt;=1000,"0-1000",AC253&lt;=2000,"1000-2000",AC253&lt;=3000,"2000-3000",AC253&lt;=4000,"3000-4000",AC253&lt;=4999,"4000-5000")</f>
        <v>0-1000</v>
      </c>
      <c r="AE253" s="1" t="s">
        <v>38</v>
      </c>
      <c r="AF253" s="1" t="s">
        <v>59</v>
      </c>
      <c r="AG253" s="1" t="s">
        <v>60</v>
      </c>
    </row>
    <row r="254" spans="1:33" x14ac:dyDescent="0.3">
      <c r="A254" s="13">
        <v>9785</v>
      </c>
      <c r="B254" s="1" t="s">
        <v>259</v>
      </c>
      <c r="C254" s="2">
        <v>45383</v>
      </c>
      <c r="D254" s="2" t="s">
        <v>103</v>
      </c>
      <c r="E254" s="29" t="str">
        <f>TEXT(DATA[[#This Row],[Join_Date]],"mm-yyyy")</f>
        <v>04-2024</v>
      </c>
      <c r="G254" s="31">
        <f>$F$2-DATA[[#This Row],[Last_Login]]</f>
        <v>13</v>
      </c>
      <c r="H254" s="31" t="str" cm="1">
        <f t="array" ref="H254">_xlfn.IFS(DATA[[#This Row],[Difference_from _assume]]&lt;=10,"0-17",DATA[[#This Row],[Difference_from _assume]]&lt;=34,"17-34",DATA[[#This Row],[Difference_from _assume]]&lt;=51,"34-51",DATA[[#This Row],[Difference_from _assume]]&lt;=119,"51-119",DATA[[#This Row],[Difference_from _assume]]&lt;=354,"119-357")</f>
        <v>17-34</v>
      </c>
      <c r="I254" s="31" t="str" cm="1">
        <f t="array" ref="I254">_xlfn.IFS(DATA[[#This Row],[Difference_from _assume]]&lt;=35,"Active",DATA[[#This Row],[Difference_from _assume]]&lt;=110,"Inactive",DATA[[#This Row],[Difference_from _assume]]&lt;=360,"Dormant")</f>
        <v>Active</v>
      </c>
      <c r="J254" s="16">
        <v>11.99</v>
      </c>
      <c r="K254" s="16" t="str" cm="1">
        <f t="array" ref="K254">_xlfn.IFS(DATA[[#This Row],[Monthly_Price]]&lt;=7.99,"Low",J254&lt;=11.99,"Mid",J254&lt;=15.99,"High")</f>
        <v>Mid</v>
      </c>
      <c r="L254" s="1">
        <v>54</v>
      </c>
      <c r="M254" s="1" t="s">
        <v>26</v>
      </c>
      <c r="N254" s="1">
        <v>5</v>
      </c>
      <c r="O254" s="1">
        <v>4</v>
      </c>
      <c r="P254" s="1" t="b">
        <v>0</v>
      </c>
      <c r="Q254" s="1">
        <v>659</v>
      </c>
      <c r="R254" s="10">
        <v>2</v>
      </c>
      <c r="S254" s="10">
        <f>DATA[[#This Row],[Total_Movies_Watched]]+DATA[[#This Row],[Total_Series_Watched]]</f>
        <v>661</v>
      </c>
      <c r="T254" s="1" t="s">
        <v>74</v>
      </c>
      <c r="U254" s="1" t="s">
        <v>28</v>
      </c>
      <c r="V254" s="1" t="s">
        <v>45</v>
      </c>
      <c r="W254" s="1">
        <v>82</v>
      </c>
      <c r="X254" s="1" t="str" cm="1">
        <f t="array" ref="X254">_xlfn.IFS(DATA[[#This Row],[Recommended_Content_Count]]&lt;=25,"0-25",W254&lt;=50,"25-50",W254&lt;=75,"50-75",W254&lt;=100,"75-100")</f>
        <v>75-100</v>
      </c>
      <c r="Y254" s="1">
        <v>4.3</v>
      </c>
      <c r="Z254" s="1" t="b">
        <v>1</v>
      </c>
      <c r="AA254" s="1" t="str" cm="1">
        <f t="array" ref="AA254">_xlfn.IFS(DATA[[#This Row],[Has_Downloaded_Content]]=FALSE,"No",Z254=TRUE,"Yes")</f>
        <v>Yes</v>
      </c>
      <c r="AB254" s="1" t="s">
        <v>30</v>
      </c>
      <c r="AC254" s="7">
        <v>2557</v>
      </c>
      <c r="AD254" s="7" t="str" cm="1">
        <f t="array" ref="AD254">_xlfn.IFS(DATA[[#This Row],[Loyalty_Points]]&lt;=1000,"0-1000",AC254&lt;=2000,"1000-2000",AC254&lt;=3000,"2000-3000",AC254&lt;=4000,"3000-4000",AC254&lt;=4999,"4000-5000")</f>
        <v>2000-3000</v>
      </c>
      <c r="AE254" s="1" t="s">
        <v>38</v>
      </c>
      <c r="AF254" s="1" t="s">
        <v>32</v>
      </c>
      <c r="AG254" s="1" t="s">
        <v>60</v>
      </c>
    </row>
    <row r="255" spans="1:33" x14ac:dyDescent="0.3">
      <c r="A255" s="13">
        <v>9609</v>
      </c>
      <c r="B255" s="1" t="s">
        <v>344</v>
      </c>
      <c r="C255" s="2">
        <v>44994</v>
      </c>
      <c r="D255" s="2" t="s">
        <v>99</v>
      </c>
      <c r="E255" s="29" t="str">
        <f>TEXT(DATA[[#This Row],[Join_Date]],"mm-yyyy")</f>
        <v>03-2023</v>
      </c>
      <c r="G255" s="31">
        <f>$F$2-DATA[[#This Row],[Last_Login]]</f>
        <v>34</v>
      </c>
      <c r="H255" s="31" t="str" cm="1">
        <f t="array" ref="H255">_xlfn.IFS(DATA[[#This Row],[Difference_from _assume]]&lt;=10,"0-17",DATA[[#This Row],[Difference_from _assume]]&lt;=34,"17-34",DATA[[#This Row],[Difference_from _assume]]&lt;=51,"34-51",DATA[[#This Row],[Difference_from _assume]]&lt;=119,"51-119",DATA[[#This Row],[Difference_from _assume]]&lt;=354,"119-357")</f>
        <v>17-34</v>
      </c>
      <c r="I255" s="31" t="str" cm="1">
        <f t="array" ref="I255">_xlfn.IFS(DATA[[#This Row],[Difference_from _assume]]&lt;=35,"Active",DATA[[#This Row],[Difference_from _assume]]&lt;=110,"Inactive",DATA[[#This Row],[Difference_from _assume]]&lt;=360,"Dormant")</f>
        <v>Active</v>
      </c>
      <c r="J255" s="16">
        <v>11.99</v>
      </c>
      <c r="K255" s="16" t="str" cm="1">
        <f t="array" ref="K255">_xlfn.IFS(DATA[[#This Row],[Monthly_Price]]&lt;=7.99,"Low",J255&lt;=11.99,"Mid",J255&lt;=15.99,"High")</f>
        <v>Mid</v>
      </c>
      <c r="L255" s="1">
        <v>292</v>
      </c>
      <c r="M255" s="1" t="s">
        <v>100</v>
      </c>
      <c r="N255" s="1">
        <v>3</v>
      </c>
      <c r="O255" s="1">
        <v>4</v>
      </c>
      <c r="P255" s="1" t="b">
        <v>1</v>
      </c>
      <c r="Q255" s="1">
        <v>653</v>
      </c>
      <c r="R255" s="10">
        <v>173</v>
      </c>
      <c r="S255" s="10">
        <f>DATA[[#This Row],[Total_Movies_Watched]]+DATA[[#This Row],[Total_Series_Watched]]</f>
        <v>826</v>
      </c>
      <c r="T255" s="1" t="s">
        <v>68</v>
      </c>
      <c r="U255" s="1" t="s">
        <v>44</v>
      </c>
      <c r="V255" s="1" t="s">
        <v>29</v>
      </c>
      <c r="W255" s="1">
        <v>8</v>
      </c>
      <c r="X255" s="1" t="str" cm="1">
        <f t="array" ref="X255">_xlfn.IFS(DATA[[#This Row],[Recommended_Content_Count]]&lt;=25,"0-25",W255&lt;=50,"25-50",W255&lt;=75,"50-75",W255&lt;=100,"75-100")</f>
        <v>0-25</v>
      </c>
      <c r="Y255" s="1">
        <v>3.5</v>
      </c>
      <c r="Z255" s="1" t="b">
        <v>0</v>
      </c>
      <c r="AA255" s="1" t="str" cm="1">
        <f t="array" ref="AA255">_xlfn.IFS(DATA[[#This Row],[Has_Downloaded_Content]]=FALSE,"No",Z255=TRUE,"Yes")</f>
        <v>No</v>
      </c>
      <c r="AB255" s="1" t="s">
        <v>30</v>
      </c>
      <c r="AC255" s="7">
        <v>3823</v>
      </c>
      <c r="AD255" s="7" t="str" cm="1">
        <f t="array" ref="AD255">_xlfn.IFS(DATA[[#This Row],[Loyalty_Points]]&lt;=1000,"0-1000",AC255&lt;=2000,"1000-2000",AC255&lt;=3000,"2000-3000",AC255&lt;=4000,"3000-4000",AC255&lt;=4999,"4000-5000")</f>
        <v>3000-4000</v>
      </c>
      <c r="AE255" s="1" t="s">
        <v>38</v>
      </c>
      <c r="AF255" s="1" t="s">
        <v>69</v>
      </c>
      <c r="AG255" s="1" t="s">
        <v>40</v>
      </c>
    </row>
    <row r="256" spans="1:33" x14ac:dyDescent="0.3">
      <c r="A256" s="13">
        <v>2829</v>
      </c>
      <c r="B256" s="1" t="s">
        <v>365</v>
      </c>
      <c r="C256" s="2" t="s">
        <v>366</v>
      </c>
      <c r="D256" s="2">
        <v>45547</v>
      </c>
      <c r="E256" s="29" t="str">
        <f>TEXT(DATA[[#This Row],[Join_Date]],"mm-yyyy")</f>
        <v>09-2024</v>
      </c>
      <c r="G256" s="31">
        <f>$F$2-DATA[[#This Row],[Last_Login]]</f>
        <v>110</v>
      </c>
      <c r="H256" s="31" t="str" cm="1">
        <f t="array" ref="H256">_xlfn.IFS(DATA[[#This Row],[Difference_from _assume]]&lt;=10,"0-17",DATA[[#This Row],[Difference_from _assume]]&lt;=34,"17-34",DATA[[#This Row],[Difference_from _assume]]&lt;=51,"34-51",DATA[[#This Row],[Difference_from _assume]]&lt;=119,"51-119",DATA[[#This Row],[Difference_from _assume]]&lt;=354,"119-357")</f>
        <v>51-119</v>
      </c>
      <c r="I256" s="31" t="str" cm="1">
        <f t="array" ref="I256">_xlfn.IFS(DATA[[#This Row],[Difference_from _assume]]&lt;=35,"Active",DATA[[#This Row],[Difference_from _assume]]&lt;=110,"Inactive",DATA[[#This Row],[Difference_from _assume]]&lt;=360,"Dormant")</f>
        <v>Inactive</v>
      </c>
      <c r="J256" s="16">
        <v>15.99</v>
      </c>
      <c r="K256" s="16" t="str" cm="1">
        <f t="array" ref="K256">_xlfn.IFS(DATA[[#This Row],[Monthly_Price]]&lt;=7.99,"Low",J256&lt;=11.99,"Mid",J256&lt;=15.99,"High")</f>
        <v>High</v>
      </c>
      <c r="L256" s="1">
        <v>23</v>
      </c>
      <c r="M256" s="1" t="s">
        <v>26</v>
      </c>
      <c r="N256" s="1">
        <v>2</v>
      </c>
      <c r="O256" s="1">
        <v>2</v>
      </c>
      <c r="P256" s="1" t="b">
        <v>0</v>
      </c>
      <c r="Q256" s="1">
        <v>577</v>
      </c>
      <c r="R256" s="10">
        <v>131</v>
      </c>
      <c r="S256" s="10">
        <f>DATA[[#This Row],[Total_Movies_Watched]]+DATA[[#This Row],[Total_Series_Watched]]</f>
        <v>708</v>
      </c>
      <c r="T256" s="1" t="s">
        <v>92</v>
      </c>
      <c r="U256" s="1" t="s">
        <v>56</v>
      </c>
      <c r="V256" s="1" t="s">
        <v>37</v>
      </c>
      <c r="W256" s="1">
        <v>14</v>
      </c>
      <c r="X256" s="1" t="str" cm="1">
        <f t="array" ref="X256">_xlfn.IFS(DATA[[#This Row],[Recommended_Content_Count]]&lt;=25,"0-25",W256&lt;=50,"25-50",W256&lt;=75,"50-75",W256&lt;=100,"75-100")</f>
        <v>0-25</v>
      </c>
      <c r="Y256" s="1">
        <v>3.9</v>
      </c>
      <c r="Z256" s="1" t="b">
        <v>0</v>
      </c>
      <c r="AA256" s="1" t="str" cm="1">
        <f t="array" ref="AA256">_xlfn.IFS(DATA[[#This Row],[Has_Downloaded_Content]]=FALSE,"No",Z256=TRUE,"Yes")</f>
        <v>No</v>
      </c>
      <c r="AB256" s="1" t="s">
        <v>30</v>
      </c>
      <c r="AC256" s="7">
        <v>4048</v>
      </c>
      <c r="AD256" s="7" t="str" cm="1">
        <f t="array" ref="AD256">_xlfn.IFS(DATA[[#This Row],[Loyalty_Points]]&lt;=1000,"0-1000",AC256&lt;=2000,"1000-2000",AC256&lt;=3000,"2000-3000",AC256&lt;=4000,"3000-4000",AC256&lt;=4999,"4000-5000")</f>
        <v>4000-5000</v>
      </c>
      <c r="AE256" s="1" t="s">
        <v>65</v>
      </c>
      <c r="AF256" s="1" t="s">
        <v>39</v>
      </c>
      <c r="AG256" s="1" t="s">
        <v>93</v>
      </c>
    </row>
    <row r="257" spans="1:33" x14ac:dyDescent="0.3">
      <c r="A257" s="13">
        <v>1714</v>
      </c>
      <c r="B257" s="1" t="s">
        <v>367</v>
      </c>
      <c r="C257" s="2" t="s">
        <v>368</v>
      </c>
      <c r="D257" s="2" t="s">
        <v>214</v>
      </c>
      <c r="E257" s="29" t="str">
        <f>TEXT(DATA[[#This Row],[Join_Date]],"mm-yyyy")</f>
        <v>08-2023</v>
      </c>
      <c r="G257" s="31">
        <f>$F$2-DATA[[#This Row],[Last_Login]]</f>
        <v>35</v>
      </c>
      <c r="H257" s="31" t="str" cm="1">
        <f t="array" ref="H257">_xlfn.IFS(DATA[[#This Row],[Difference_from _assume]]&lt;=10,"0-17",DATA[[#This Row],[Difference_from _assume]]&lt;=34,"17-34",DATA[[#This Row],[Difference_from _assume]]&lt;=51,"34-51",DATA[[#This Row],[Difference_from _assume]]&lt;=119,"51-119",DATA[[#This Row],[Difference_from _assume]]&lt;=354,"119-357")</f>
        <v>34-51</v>
      </c>
      <c r="I257" s="31" t="str" cm="1">
        <f t="array" ref="I257">_xlfn.IFS(DATA[[#This Row],[Difference_from _assume]]&lt;=35,"Active",DATA[[#This Row],[Difference_from _assume]]&lt;=110,"Inactive",DATA[[#This Row],[Difference_from _assume]]&lt;=360,"Dormant")</f>
        <v>Active</v>
      </c>
      <c r="J257" s="16">
        <v>11.99</v>
      </c>
      <c r="K257" s="16" t="str" cm="1">
        <f t="array" ref="K257">_xlfn.IFS(DATA[[#This Row],[Monthly_Price]]&lt;=7.99,"Low",J257&lt;=11.99,"Mid",J257&lt;=15.99,"High")</f>
        <v>Mid</v>
      </c>
      <c r="L257" s="1">
        <v>147</v>
      </c>
      <c r="M257" s="1" t="s">
        <v>63</v>
      </c>
      <c r="N257" s="1">
        <v>3</v>
      </c>
      <c r="O257" s="1">
        <v>1</v>
      </c>
      <c r="P257" s="1" t="b">
        <v>1</v>
      </c>
      <c r="Q257" s="1">
        <v>802</v>
      </c>
      <c r="R257" s="10">
        <v>177</v>
      </c>
      <c r="S257" s="10">
        <f>DATA[[#This Row],[Total_Movies_Watched]]+DATA[[#This Row],[Total_Series_Watched]]</f>
        <v>979</v>
      </c>
      <c r="T257" s="1" t="s">
        <v>92</v>
      </c>
      <c r="U257" s="1" t="s">
        <v>56</v>
      </c>
      <c r="V257" s="1" t="s">
        <v>37</v>
      </c>
      <c r="W257" s="1">
        <v>21</v>
      </c>
      <c r="X257" s="1" t="str" cm="1">
        <f t="array" ref="X257">_xlfn.IFS(DATA[[#This Row],[Recommended_Content_Count]]&lt;=25,"0-25",W257&lt;=50,"25-50",W257&lt;=75,"50-75",W257&lt;=100,"75-100")</f>
        <v>0-25</v>
      </c>
      <c r="Y257" s="1">
        <v>3.5</v>
      </c>
      <c r="Z257" s="1" t="b">
        <v>1</v>
      </c>
      <c r="AA257" s="1" t="str" cm="1">
        <f t="array" ref="AA257">_xlfn.IFS(DATA[[#This Row],[Has_Downloaded_Content]]=FALSE,"No",Z257=TRUE,"Yes")</f>
        <v>Yes</v>
      </c>
      <c r="AB257" s="1" t="s">
        <v>30</v>
      </c>
      <c r="AC257" s="7">
        <v>3173</v>
      </c>
      <c r="AD257" s="7" t="str" cm="1">
        <f t="array" ref="AD257">_xlfn.IFS(DATA[[#This Row],[Loyalty_Points]]&lt;=1000,"0-1000",AC257&lt;=2000,"1000-2000",AC257&lt;=3000,"2000-3000",AC257&lt;=4000,"3000-4000",AC257&lt;=4999,"4000-5000")</f>
        <v>3000-4000</v>
      </c>
      <c r="AE257" s="1" t="s">
        <v>58</v>
      </c>
      <c r="AF257" s="1" t="s">
        <v>32</v>
      </c>
      <c r="AG257" s="1" t="s">
        <v>60</v>
      </c>
    </row>
    <row r="258" spans="1:33" x14ac:dyDescent="0.3">
      <c r="A258" s="13">
        <v>4475</v>
      </c>
      <c r="B258" s="1" t="s">
        <v>369</v>
      </c>
      <c r="C258" s="2" t="s">
        <v>370</v>
      </c>
      <c r="D258" s="2">
        <v>45638</v>
      </c>
      <c r="E258" s="29" t="str">
        <f>TEXT(DATA[[#This Row],[Join_Date]],"mm-yyyy")</f>
        <v>12-2023</v>
      </c>
      <c r="G258" s="31">
        <f>$F$2-DATA[[#This Row],[Last_Login]]</f>
        <v>19</v>
      </c>
      <c r="H258" s="31" t="str" cm="1">
        <f t="array" ref="H258">_xlfn.IFS(DATA[[#This Row],[Difference_from _assume]]&lt;=10,"0-17",DATA[[#This Row],[Difference_from _assume]]&lt;=34,"17-34",DATA[[#This Row],[Difference_from _assume]]&lt;=51,"34-51",DATA[[#This Row],[Difference_from _assume]]&lt;=119,"51-119",DATA[[#This Row],[Difference_from _assume]]&lt;=354,"119-357")</f>
        <v>17-34</v>
      </c>
      <c r="I258" s="31" t="str" cm="1">
        <f t="array" ref="I258">_xlfn.IFS(DATA[[#This Row],[Difference_from _assume]]&lt;=35,"Active",DATA[[#This Row],[Difference_from _assume]]&lt;=110,"Inactive",DATA[[#This Row],[Difference_from _assume]]&lt;=360,"Dormant")</f>
        <v>Active</v>
      </c>
      <c r="J258" s="16">
        <v>7.99</v>
      </c>
      <c r="K258" s="16" t="str" cm="1">
        <f t="array" ref="K258">_xlfn.IFS(DATA[[#This Row],[Monthly_Price]]&lt;=7.99,"Low",J258&lt;=11.99,"Mid",J258&lt;=15.99,"High")</f>
        <v>Low</v>
      </c>
      <c r="L258" s="1">
        <v>221</v>
      </c>
      <c r="M258" s="1" t="s">
        <v>26</v>
      </c>
      <c r="N258" s="1">
        <v>2</v>
      </c>
      <c r="O258" s="1">
        <v>4</v>
      </c>
      <c r="P258" s="1" t="b">
        <v>0</v>
      </c>
      <c r="Q258" s="1">
        <v>702</v>
      </c>
      <c r="R258" s="10">
        <v>130</v>
      </c>
      <c r="S258" s="10">
        <f>DATA[[#This Row],[Total_Movies_Watched]]+DATA[[#This Row],[Total_Series_Watched]]</f>
        <v>832</v>
      </c>
      <c r="T258" s="1" t="s">
        <v>43</v>
      </c>
      <c r="U258" s="1" t="s">
        <v>28</v>
      </c>
      <c r="V258" s="1" t="s">
        <v>78</v>
      </c>
      <c r="W258" s="1">
        <v>36</v>
      </c>
      <c r="X258" s="1" t="str" cm="1">
        <f t="array" ref="X258">_xlfn.IFS(DATA[[#This Row],[Recommended_Content_Count]]&lt;=25,"0-25",W258&lt;=50,"25-50",W258&lt;=75,"50-75",W258&lt;=100,"75-100")</f>
        <v>25-50</v>
      </c>
      <c r="Y258" s="1">
        <v>4.3</v>
      </c>
      <c r="Z258" s="1" t="b">
        <v>0</v>
      </c>
      <c r="AA258" s="1" t="str" cm="1">
        <f t="array" ref="AA258">_xlfn.IFS(DATA[[#This Row],[Has_Downloaded_Content]]=FALSE,"No",Z258=TRUE,"Yes")</f>
        <v>No</v>
      </c>
      <c r="AB258" s="1" t="s">
        <v>30</v>
      </c>
      <c r="AC258" s="7">
        <v>3289</v>
      </c>
      <c r="AD258" s="7" t="str" cm="1">
        <f t="array" ref="AD258">_xlfn.IFS(DATA[[#This Row],[Loyalty_Points]]&lt;=1000,"0-1000",AC258&lt;=2000,"1000-2000",AC258&lt;=3000,"2000-3000",AC258&lt;=4000,"3000-4000",AC258&lt;=4999,"4000-5000")</f>
        <v>3000-4000</v>
      </c>
      <c r="AE258" s="1" t="s">
        <v>65</v>
      </c>
      <c r="AF258" s="1" t="s">
        <v>39</v>
      </c>
      <c r="AG258" s="1" t="s">
        <v>40</v>
      </c>
    </row>
    <row r="259" spans="1:33" x14ac:dyDescent="0.3">
      <c r="A259" s="13">
        <v>9820</v>
      </c>
      <c r="B259" s="1" t="s">
        <v>153</v>
      </c>
      <c r="C259" s="2" t="s">
        <v>319</v>
      </c>
      <c r="D259" s="2" t="s">
        <v>99</v>
      </c>
      <c r="E259" s="29" t="str">
        <f>TEXT(DATA[[#This Row],[Join_Date]],"mm-yyyy")</f>
        <v>10-2024</v>
      </c>
      <c r="G259" s="31">
        <f>$F$2-DATA[[#This Row],[Last_Login]]</f>
        <v>34</v>
      </c>
      <c r="H259" s="31" t="str" cm="1">
        <f t="array" ref="H259">_xlfn.IFS(DATA[[#This Row],[Difference_from _assume]]&lt;=10,"0-17",DATA[[#This Row],[Difference_from _assume]]&lt;=34,"17-34",DATA[[#This Row],[Difference_from _assume]]&lt;=51,"34-51",DATA[[#This Row],[Difference_from _assume]]&lt;=119,"51-119",DATA[[#This Row],[Difference_from _assume]]&lt;=354,"119-357")</f>
        <v>17-34</v>
      </c>
      <c r="I259" s="31" t="str" cm="1">
        <f t="array" ref="I259">_xlfn.IFS(DATA[[#This Row],[Difference_from _assume]]&lt;=35,"Active",DATA[[#This Row],[Difference_from _assume]]&lt;=110,"Inactive",DATA[[#This Row],[Difference_from _assume]]&lt;=360,"Dormant")</f>
        <v>Active</v>
      </c>
      <c r="J259" s="16">
        <v>7.99</v>
      </c>
      <c r="K259" s="16" t="str" cm="1">
        <f t="array" ref="K259">_xlfn.IFS(DATA[[#This Row],[Monthly_Price]]&lt;=7.99,"Low",J259&lt;=11.99,"Mid",J259&lt;=15.99,"High")</f>
        <v>Low</v>
      </c>
      <c r="L259" s="1">
        <v>40</v>
      </c>
      <c r="M259" s="1" t="s">
        <v>51</v>
      </c>
      <c r="N259" s="1">
        <v>2</v>
      </c>
      <c r="O259" s="1">
        <v>1</v>
      </c>
      <c r="P259" s="1" t="b">
        <v>1</v>
      </c>
      <c r="Q259" s="1">
        <v>92</v>
      </c>
      <c r="R259" s="10">
        <v>184</v>
      </c>
      <c r="S259" s="10">
        <f>DATA[[#This Row],[Total_Movies_Watched]]+DATA[[#This Row],[Total_Series_Watched]]</f>
        <v>276</v>
      </c>
      <c r="T259" s="1" t="s">
        <v>49</v>
      </c>
      <c r="U259" s="1" t="s">
        <v>56</v>
      </c>
      <c r="V259" s="1" t="s">
        <v>45</v>
      </c>
      <c r="W259" s="1">
        <v>66</v>
      </c>
      <c r="X259" s="1" t="str" cm="1">
        <f t="array" ref="X259">_xlfn.IFS(DATA[[#This Row],[Recommended_Content_Count]]&lt;=25,"0-25",W259&lt;=50,"25-50",W259&lt;=75,"50-75",W259&lt;=100,"75-100")</f>
        <v>50-75</v>
      </c>
      <c r="Y259" s="1">
        <v>4.0999999999999996</v>
      </c>
      <c r="Z259" s="1" t="b">
        <v>1</v>
      </c>
      <c r="AA259" s="1" t="str" cm="1">
        <f t="array" ref="AA259">_xlfn.IFS(DATA[[#This Row],[Has_Downloaded_Content]]=FALSE,"No",Z259=TRUE,"Yes")</f>
        <v>Yes</v>
      </c>
      <c r="AB259" s="1" t="s">
        <v>30</v>
      </c>
      <c r="AC259" s="7">
        <v>4377</v>
      </c>
      <c r="AD259" s="7" t="str" cm="1">
        <f t="array" ref="AD259">_xlfn.IFS(DATA[[#This Row],[Loyalty_Points]]&lt;=1000,"0-1000",AC259&lt;=2000,"1000-2000",AC259&lt;=3000,"2000-3000",AC259&lt;=4000,"3000-4000",AC259&lt;=4999,"4000-5000")</f>
        <v>4000-5000</v>
      </c>
      <c r="AE259" s="1" t="s">
        <v>58</v>
      </c>
      <c r="AF259" s="1" t="s">
        <v>39</v>
      </c>
      <c r="AG259" s="1" t="s">
        <v>93</v>
      </c>
    </row>
    <row r="260" spans="1:33" x14ac:dyDescent="0.3">
      <c r="A260" s="13">
        <v>3261</v>
      </c>
      <c r="B260" s="1" t="s">
        <v>179</v>
      </c>
      <c r="C260" s="2" t="s">
        <v>163</v>
      </c>
      <c r="D260" s="2" t="s">
        <v>25</v>
      </c>
      <c r="E260" s="29" t="str">
        <f>TEXT(DATA[[#This Row],[Join_Date]],"mm-yyyy")</f>
        <v>12-2022</v>
      </c>
      <c r="G260" s="31">
        <f>$F$2-DATA[[#This Row],[Last_Login]]</f>
        <v>18</v>
      </c>
      <c r="H260" s="31" t="str" cm="1">
        <f t="array" ref="H260">_xlfn.IFS(DATA[[#This Row],[Difference_from _assume]]&lt;=10,"0-17",DATA[[#This Row],[Difference_from _assume]]&lt;=34,"17-34",DATA[[#This Row],[Difference_from _assume]]&lt;=51,"34-51",DATA[[#This Row],[Difference_from _assume]]&lt;=119,"51-119",DATA[[#This Row],[Difference_from _assume]]&lt;=354,"119-357")</f>
        <v>17-34</v>
      </c>
      <c r="I260" s="31" t="str" cm="1">
        <f t="array" ref="I260">_xlfn.IFS(DATA[[#This Row],[Difference_from _assume]]&lt;=35,"Active",DATA[[#This Row],[Difference_from _assume]]&lt;=110,"Inactive",DATA[[#This Row],[Difference_from _assume]]&lt;=360,"Dormant")</f>
        <v>Active</v>
      </c>
      <c r="J260" s="16">
        <v>11.99</v>
      </c>
      <c r="K260" s="16" t="str" cm="1">
        <f t="array" ref="K260">_xlfn.IFS(DATA[[#This Row],[Monthly_Price]]&lt;=7.99,"Low",J260&lt;=11.99,"Mid",J260&lt;=15.99,"High")</f>
        <v>Mid</v>
      </c>
      <c r="L260" s="1">
        <v>365</v>
      </c>
      <c r="M260" s="1" t="s">
        <v>48</v>
      </c>
      <c r="N260" s="1">
        <v>1</v>
      </c>
      <c r="O260" s="1">
        <v>5</v>
      </c>
      <c r="P260" s="1" t="b">
        <v>1</v>
      </c>
      <c r="Q260" s="1">
        <v>582</v>
      </c>
      <c r="R260" s="10">
        <v>162</v>
      </c>
      <c r="S260" s="10">
        <f>DATA[[#This Row],[Total_Movies_Watched]]+DATA[[#This Row],[Total_Series_Watched]]</f>
        <v>744</v>
      </c>
      <c r="T260" s="1" t="s">
        <v>68</v>
      </c>
      <c r="U260" s="1" t="s">
        <v>75</v>
      </c>
      <c r="V260" s="1" t="s">
        <v>29</v>
      </c>
      <c r="W260" s="1">
        <v>8</v>
      </c>
      <c r="X260" s="1" t="str" cm="1">
        <f t="array" ref="X260">_xlfn.IFS(DATA[[#This Row],[Recommended_Content_Count]]&lt;=25,"0-25",W260&lt;=50,"25-50",W260&lt;=75,"50-75",W260&lt;=100,"75-100")</f>
        <v>0-25</v>
      </c>
      <c r="Y260" s="1">
        <v>3.3</v>
      </c>
      <c r="Z260" s="1" t="b">
        <v>0</v>
      </c>
      <c r="AA260" s="1" t="str" cm="1">
        <f t="array" ref="AA260">_xlfn.IFS(DATA[[#This Row],[Has_Downloaded_Content]]=FALSE,"No",Z260=TRUE,"Yes")</f>
        <v>No</v>
      </c>
      <c r="AB260" s="1" t="s">
        <v>30</v>
      </c>
      <c r="AC260" s="7">
        <v>995</v>
      </c>
      <c r="AD260" s="7" t="str" cm="1">
        <f t="array" ref="AD260">_xlfn.IFS(DATA[[#This Row],[Loyalty_Points]]&lt;=1000,"0-1000",AC260&lt;=2000,"1000-2000",AC260&lt;=3000,"2000-3000",AC260&lt;=4000,"3000-4000",AC260&lt;=4999,"4000-5000")</f>
        <v>0-1000</v>
      </c>
      <c r="AE260" s="1" t="s">
        <v>65</v>
      </c>
      <c r="AF260" s="1" t="s">
        <v>39</v>
      </c>
      <c r="AG260" s="1" t="s">
        <v>40</v>
      </c>
    </row>
    <row r="261" spans="1:33" x14ac:dyDescent="0.3">
      <c r="A261" s="13">
        <v>6130</v>
      </c>
      <c r="B261" s="1" t="s">
        <v>157</v>
      </c>
      <c r="C261" s="2" t="s">
        <v>371</v>
      </c>
      <c r="D261" s="2" t="s">
        <v>129</v>
      </c>
      <c r="E261" s="29" t="str">
        <f>TEXT(DATA[[#This Row],[Join_Date]],"mm-yyyy")</f>
        <v>04-2024</v>
      </c>
      <c r="G261" s="31">
        <f>$F$2-DATA[[#This Row],[Last_Login]]</f>
        <v>15</v>
      </c>
      <c r="H261" s="31" t="str" cm="1">
        <f t="array" ref="H261">_xlfn.IFS(DATA[[#This Row],[Difference_from _assume]]&lt;=10,"0-17",DATA[[#This Row],[Difference_from _assume]]&lt;=34,"17-34",DATA[[#This Row],[Difference_from _assume]]&lt;=51,"34-51",DATA[[#This Row],[Difference_from _assume]]&lt;=119,"51-119",DATA[[#This Row],[Difference_from _assume]]&lt;=354,"119-357")</f>
        <v>17-34</v>
      </c>
      <c r="I261" s="31" t="str" cm="1">
        <f t="array" ref="I261">_xlfn.IFS(DATA[[#This Row],[Difference_from _assume]]&lt;=35,"Active",DATA[[#This Row],[Difference_from _assume]]&lt;=110,"Inactive",DATA[[#This Row],[Difference_from _assume]]&lt;=360,"Dormant")</f>
        <v>Active</v>
      </c>
      <c r="J261" s="16">
        <v>11.99</v>
      </c>
      <c r="K261" s="16" t="str" cm="1">
        <f t="array" ref="K261">_xlfn.IFS(DATA[[#This Row],[Monthly_Price]]&lt;=7.99,"Low",J261&lt;=11.99,"Mid",J261&lt;=15.99,"High")</f>
        <v>Mid</v>
      </c>
      <c r="L261" s="1">
        <v>360</v>
      </c>
      <c r="M261" s="1" t="s">
        <v>100</v>
      </c>
      <c r="N261" s="1">
        <v>1</v>
      </c>
      <c r="O261" s="1">
        <v>2</v>
      </c>
      <c r="P261" s="1" t="b">
        <v>1</v>
      </c>
      <c r="Q261" s="1">
        <v>161</v>
      </c>
      <c r="R261" s="10">
        <v>93</v>
      </c>
      <c r="S261" s="10">
        <f>DATA[[#This Row],[Total_Movies_Watched]]+DATA[[#This Row],[Total_Series_Watched]]</f>
        <v>254</v>
      </c>
      <c r="T261" s="1" t="s">
        <v>55</v>
      </c>
      <c r="U261" s="1" t="s">
        <v>44</v>
      </c>
      <c r="V261" s="1" t="s">
        <v>57</v>
      </c>
      <c r="W261" s="1">
        <v>30</v>
      </c>
      <c r="X261" s="1" t="str" cm="1">
        <f t="array" ref="X261">_xlfn.IFS(DATA[[#This Row],[Recommended_Content_Count]]&lt;=25,"0-25",W261&lt;=50,"25-50",W261&lt;=75,"50-75",W261&lt;=100,"75-100")</f>
        <v>25-50</v>
      </c>
      <c r="Y261" s="1">
        <v>3.3</v>
      </c>
      <c r="Z261" s="1" t="b">
        <v>1</v>
      </c>
      <c r="AA261" s="1" t="str" cm="1">
        <f t="array" ref="AA261">_xlfn.IFS(DATA[[#This Row],[Has_Downloaded_Content]]=FALSE,"No",Z261=TRUE,"Yes")</f>
        <v>Yes</v>
      </c>
      <c r="AB261" s="1" t="s">
        <v>30</v>
      </c>
      <c r="AC261" s="7">
        <v>2299</v>
      </c>
      <c r="AD261" s="7" t="str" cm="1">
        <f t="array" ref="AD261">_xlfn.IFS(DATA[[#This Row],[Loyalty_Points]]&lt;=1000,"0-1000",AC261&lt;=2000,"1000-2000",AC261&lt;=3000,"2000-3000",AC261&lt;=4000,"3000-4000",AC261&lt;=4999,"4000-5000")</f>
        <v>2000-3000</v>
      </c>
      <c r="AE261" s="1" t="s">
        <v>38</v>
      </c>
      <c r="AF261" s="1" t="s">
        <v>79</v>
      </c>
      <c r="AG261" s="1" t="s">
        <v>93</v>
      </c>
    </row>
    <row r="262" spans="1:33" x14ac:dyDescent="0.3">
      <c r="A262" s="13">
        <v>9399</v>
      </c>
      <c r="B262" s="1" t="s">
        <v>183</v>
      </c>
      <c r="C262" s="2" t="s">
        <v>372</v>
      </c>
      <c r="D262" s="2" t="s">
        <v>105</v>
      </c>
      <c r="E262" s="29" t="str">
        <f>TEXT(DATA[[#This Row],[Join_Date]],"mm-yyyy")</f>
        <v>04-2023</v>
      </c>
      <c r="G262" s="31">
        <f>$F$2-DATA[[#This Row],[Last_Login]]</f>
        <v>33</v>
      </c>
      <c r="H262" s="31" t="str" cm="1">
        <f t="array" ref="H262">_xlfn.IFS(DATA[[#This Row],[Difference_from _assume]]&lt;=10,"0-17",DATA[[#This Row],[Difference_from _assume]]&lt;=34,"17-34",DATA[[#This Row],[Difference_from _assume]]&lt;=51,"34-51",DATA[[#This Row],[Difference_from _assume]]&lt;=119,"51-119",DATA[[#This Row],[Difference_from _assume]]&lt;=354,"119-357")</f>
        <v>17-34</v>
      </c>
      <c r="I262" s="31" t="str" cm="1">
        <f t="array" ref="I262">_xlfn.IFS(DATA[[#This Row],[Difference_from _assume]]&lt;=35,"Active",DATA[[#This Row],[Difference_from _assume]]&lt;=110,"Inactive",DATA[[#This Row],[Difference_from _assume]]&lt;=360,"Dormant")</f>
        <v>Active</v>
      </c>
      <c r="J262" s="16">
        <v>7.99</v>
      </c>
      <c r="K262" s="16" t="str" cm="1">
        <f t="array" ref="K262">_xlfn.IFS(DATA[[#This Row],[Monthly_Price]]&lt;=7.99,"Low",J262&lt;=11.99,"Mid",J262&lt;=15.99,"High")</f>
        <v>Low</v>
      </c>
      <c r="L262" s="1">
        <v>127</v>
      </c>
      <c r="M262" s="1" t="s">
        <v>26</v>
      </c>
      <c r="N262" s="1">
        <v>2</v>
      </c>
      <c r="O262" s="1">
        <v>2</v>
      </c>
      <c r="P262" s="1" t="b">
        <v>0</v>
      </c>
      <c r="Q262" s="1">
        <v>842</v>
      </c>
      <c r="R262" s="10">
        <v>24</v>
      </c>
      <c r="S262" s="10">
        <f>DATA[[#This Row],[Total_Movies_Watched]]+DATA[[#This Row],[Total_Series_Watched]]</f>
        <v>866</v>
      </c>
      <c r="T262" s="1" t="s">
        <v>43</v>
      </c>
      <c r="U262" s="1" t="s">
        <v>75</v>
      </c>
      <c r="V262" s="1" t="s">
        <v>57</v>
      </c>
      <c r="W262" s="1">
        <v>72</v>
      </c>
      <c r="X262" s="1" t="str" cm="1">
        <f t="array" ref="X262">_xlfn.IFS(DATA[[#This Row],[Recommended_Content_Count]]&lt;=25,"0-25",W262&lt;=50,"25-50",W262&lt;=75,"50-75",W262&lt;=100,"75-100")</f>
        <v>50-75</v>
      </c>
      <c r="Y262" s="1">
        <v>3.2</v>
      </c>
      <c r="Z262" s="1" t="b">
        <v>1</v>
      </c>
      <c r="AA262" s="1" t="str" cm="1">
        <f t="array" ref="AA262">_xlfn.IFS(DATA[[#This Row],[Has_Downloaded_Content]]=FALSE,"No",Z262=TRUE,"Yes")</f>
        <v>Yes</v>
      </c>
      <c r="AB262" s="1" t="s">
        <v>30</v>
      </c>
      <c r="AC262" s="7">
        <v>4644</v>
      </c>
      <c r="AD262" s="7" t="str" cm="1">
        <f t="array" ref="AD262">_xlfn.IFS(DATA[[#This Row],[Loyalty_Points]]&lt;=1000,"0-1000",AC262&lt;=2000,"1000-2000",AC262&lt;=3000,"2000-3000",AC262&lt;=4000,"3000-4000",AC262&lt;=4999,"4000-5000")</f>
        <v>4000-5000</v>
      </c>
      <c r="AE262" s="1" t="s">
        <v>31</v>
      </c>
      <c r="AF262" s="1" t="s">
        <v>39</v>
      </c>
      <c r="AG262" s="1" t="s">
        <v>33</v>
      </c>
    </row>
    <row r="263" spans="1:33" x14ac:dyDescent="0.3">
      <c r="A263" s="13">
        <v>6047</v>
      </c>
      <c r="B263" s="1" t="s">
        <v>284</v>
      </c>
      <c r="C263" s="2" t="s">
        <v>109</v>
      </c>
      <c r="D263" s="2">
        <v>45334</v>
      </c>
      <c r="E263" s="29" t="str">
        <f>TEXT(DATA[[#This Row],[Join_Date]],"mm-yyyy")</f>
        <v>11-2024</v>
      </c>
      <c r="G263" s="31">
        <f>$F$2-DATA[[#This Row],[Last_Login]]</f>
        <v>323</v>
      </c>
      <c r="H263" s="31" t="str" cm="1">
        <f t="array" ref="H263">_xlfn.IFS(DATA[[#This Row],[Difference_from _assume]]&lt;=10,"0-17",DATA[[#This Row],[Difference_from _assume]]&lt;=34,"17-34",DATA[[#This Row],[Difference_from _assume]]&lt;=51,"34-51",DATA[[#This Row],[Difference_from _assume]]&lt;=119,"51-119",DATA[[#This Row],[Difference_from _assume]]&lt;=354,"119-357")</f>
        <v>119-357</v>
      </c>
      <c r="I263" s="31" t="str" cm="1">
        <f t="array" ref="I263">_xlfn.IFS(DATA[[#This Row],[Difference_from _assume]]&lt;=35,"Active",DATA[[#This Row],[Difference_from _assume]]&lt;=110,"Inactive",DATA[[#This Row],[Difference_from _assume]]&lt;=360,"Dormant")</f>
        <v>Dormant</v>
      </c>
      <c r="J263" s="16">
        <v>15.99</v>
      </c>
      <c r="K263" s="16" t="str" cm="1">
        <f t="array" ref="K263">_xlfn.IFS(DATA[[#This Row],[Monthly_Price]]&lt;=7.99,"Low",J263&lt;=11.99,"Mid",J263&lt;=15.99,"High")</f>
        <v>High</v>
      </c>
      <c r="L263" s="1">
        <v>30</v>
      </c>
      <c r="M263" s="1" t="s">
        <v>63</v>
      </c>
      <c r="N263" s="1">
        <v>3</v>
      </c>
      <c r="O263" s="1">
        <v>2</v>
      </c>
      <c r="P263" s="1" t="b">
        <v>1</v>
      </c>
      <c r="Q263" s="1">
        <v>609</v>
      </c>
      <c r="R263" s="10">
        <v>6</v>
      </c>
      <c r="S263" s="10">
        <f>DATA[[#This Row],[Total_Movies_Watched]]+DATA[[#This Row],[Total_Series_Watched]]</f>
        <v>615</v>
      </c>
      <c r="T263" s="1" t="s">
        <v>43</v>
      </c>
      <c r="U263" s="1" t="s">
        <v>28</v>
      </c>
      <c r="V263" s="1" t="s">
        <v>45</v>
      </c>
      <c r="W263" s="1">
        <v>57</v>
      </c>
      <c r="X263" s="1" t="str" cm="1">
        <f t="array" ref="X263">_xlfn.IFS(DATA[[#This Row],[Recommended_Content_Count]]&lt;=25,"0-25",W263&lt;=50,"25-50",W263&lt;=75,"50-75",W263&lt;=100,"75-100")</f>
        <v>50-75</v>
      </c>
      <c r="Y263" s="1">
        <v>3</v>
      </c>
      <c r="Z263" s="1" t="b">
        <v>1</v>
      </c>
      <c r="AA263" s="1" t="str" cm="1">
        <f t="array" ref="AA263">_xlfn.IFS(DATA[[#This Row],[Has_Downloaded_Content]]=FALSE,"No",Z263=TRUE,"Yes")</f>
        <v>Yes</v>
      </c>
      <c r="AB263" s="1" t="s">
        <v>30</v>
      </c>
      <c r="AC263" s="7">
        <v>746</v>
      </c>
      <c r="AD263" s="7" t="str" cm="1">
        <f t="array" ref="AD263">_xlfn.IFS(DATA[[#This Row],[Loyalty_Points]]&lt;=1000,"0-1000",AC263&lt;=2000,"1000-2000",AC263&lt;=3000,"2000-3000",AC263&lt;=4000,"3000-4000",AC263&lt;=4999,"4000-5000")</f>
        <v>0-1000</v>
      </c>
      <c r="AE263" s="1" t="s">
        <v>76</v>
      </c>
      <c r="AF263" s="1" t="s">
        <v>79</v>
      </c>
      <c r="AG263" s="1" t="s">
        <v>33</v>
      </c>
    </row>
    <row r="264" spans="1:33" x14ac:dyDescent="0.3">
      <c r="A264" s="13">
        <v>7789</v>
      </c>
      <c r="B264" s="1" t="s">
        <v>120</v>
      </c>
      <c r="C264" s="2" t="s">
        <v>158</v>
      </c>
      <c r="D264" s="2" t="s">
        <v>156</v>
      </c>
      <c r="E264" s="29" t="str">
        <f>TEXT(DATA[[#This Row],[Join_Date]],"mm-yyyy")</f>
        <v>07-2023</v>
      </c>
      <c r="G264" s="31">
        <f>$F$2-DATA[[#This Row],[Last_Login]]</f>
        <v>37</v>
      </c>
      <c r="H264" s="31" t="str" cm="1">
        <f t="array" ref="H264">_xlfn.IFS(DATA[[#This Row],[Difference_from _assume]]&lt;=10,"0-17",DATA[[#This Row],[Difference_from _assume]]&lt;=34,"17-34",DATA[[#This Row],[Difference_from _assume]]&lt;=51,"34-51",DATA[[#This Row],[Difference_from _assume]]&lt;=119,"51-119",DATA[[#This Row],[Difference_from _assume]]&lt;=354,"119-357")</f>
        <v>34-51</v>
      </c>
      <c r="I264" s="31" t="str" cm="1">
        <f t="array" ref="I264">_xlfn.IFS(DATA[[#This Row],[Difference_from _assume]]&lt;=35,"Active",DATA[[#This Row],[Difference_from _assume]]&lt;=110,"Inactive",DATA[[#This Row],[Difference_from _assume]]&lt;=360,"Dormant")</f>
        <v>Inactive</v>
      </c>
      <c r="J264" s="16">
        <v>7.99</v>
      </c>
      <c r="K264" s="16" t="str" cm="1">
        <f t="array" ref="K264">_xlfn.IFS(DATA[[#This Row],[Monthly_Price]]&lt;=7.99,"Low",J264&lt;=11.99,"Mid",J264&lt;=15.99,"High")</f>
        <v>Low</v>
      </c>
      <c r="L264" s="1">
        <v>222</v>
      </c>
      <c r="M264" s="1" t="s">
        <v>36</v>
      </c>
      <c r="N264" s="1">
        <v>1</v>
      </c>
      <c r="O264" s="1">
        <v>6</v>
      </c>
      <c r="P264" s="1" t="b">
        <v>0</v>
      </c>
      <c r="Q264" s="1">
        <v>391</v>
      </c>
      <c r="R264" s="10">
        <v>17</v>
      </c>
      <c r="S264" s="10">
        <f>DATA[[#This Row],[Total_Movies_Watched]]+DATA[[#This Row],[Total_Series_Watched]]</f>
        <v>408</v>
      </c>
      <c r="T264" s="1" t="s">
        <v>27</v>
      </c>
      <c r="U264" s="1" t="s">
        <v>75</v>
      </c>
      <c r="V264" s="1" t="s">
        <v>29</v>
      </c>
      <c r="W264" s="1">
        <v>21</v>
      </c>
      <c r="X264" s="1" t="str" cm="1">
        <f t="array" ref="X264">_xlfn.IFS(DATA[[#This Row],[Recommended_Content_Count]]&lt;=25,"0-25",W264&lt;=50,"25-50",W264&lt;=75,"50-75",W264&lt;=100,"75-100")</f>
        <v>0-25</v>
      </c>
      <c r="Y264" s="1">
        <v>3.4</v>
      </c>
      <c r="Z264" s="1" t="b">
        <v>1</v>
      </c>
      <c r="AA264" s="1" t="str" cm="1">
        <f t="array" ref="AA264">_xlfn.IFS(DATA[[#This Row],[Has_Downloaded_Content]]=FALSE,"No",Z264=TRUE,"Yes")</f>
        <v>Yes</v>
      </c>
      <c r="AB264" s="1" t="s">
        <v>30</v>
      </c>
      <c r="AC264" s="7">
        <v>2835</v>
      </c>
      <c r="AD264" s="7" t="str" cm="1">
        <f t="array" ref="AD264">_xlfn.IFS(DATA[[#This Row],[Loyalty_Points]]&lt;=1000,"0-1000",AC264&lt;=2000,"1000-2000",AC264&lt;=3000,"2000-3000",AC264&lt;=4000,"3000-4000",AC264&lt;=4999,"4000-5000")</f>
        <v>2000-3000</v>
      </c>
      <c r="AE264" s="1" t="s">
        <v>76</v>
      </c>
      <c r="AF264" s="1" t="s">
        <v>69</v>
      </c>
      <c r="AG264" s="1" t="s">
        <v>40</v>
      </c>
    </row>
    <row r="265" spans="1:33" x14ac:dyDescent="0.3">
      <c r="A265" s="13">
        <v>6111</v>
      </c>
      <c r="B265" s="1" t="s">
        <v>176</v>
      </c>
      <c r="C265" s="2">
        <v>45241</v>
      </c>
      <c r="D265" s="2" t="s">
        <v>25</v>
      </c>
      <c r="E265" s="29" t="str">
        <f>TEXT(DATA[[#This Row],[Join_Date]],"mm-yyyy")</f>
        <v>11-2023</v>
      </c>
      <c r="G265" s="31">
        <f>$F$2-DATA[[#This Row],[Last_Login]]</f>
        <v>18</v>
      </c>
      <c r="H265" s="31" t="str" cm="1">
        <f t="array" ref="H265">_xlfn.IFS(DATA[[#This Row],[Difference_from _assume]]&lt;=10,"0-17",DATA[[#This Row],[Difference_from _assume]]&lt;=34,"17-34",DATA[[#This Row],[Difference_from _assume]]&lt;=51,"34-51",DATA[[#This Row],[Difference_from _assume]]&lt;=119,"51-119",DATA[[#This Row],[Difference_from _assume]]&lt;=354,"119-357")</f>
        <v>17-34</v>
      </c>
      <c r="I265" s="31" t="str" cm="1">
        <f t="array" ref="I265">_xlfn.IFS(DATA[[#This Row],[Difference_from _assume]]&lt;=35,"Active",DATA[[#This Row],[Difference_from _assume]]&lt;=110,"Inactive",DATA[[#This Row],[Difference_from _assume]]&lt;=360,"Dormant")</f>
        <v>Active</v>
      </c>
      <c r="J265" s="16">
        <v>11.99</v>
      </c>
      <c r="K265" s="16" t="str" cm="1">
        <f t="array" ref="K265">_xlfn.IFS(DATA[[#This Row],[Monthly_Price]]&lt;=7.99,"Low",J265&lt;=11.99,"Mid",J265&lt;=15.99,"High")</f>
        <v>Mid</v>
      </c>
      <c r="L265" s="1">
        <v>168</v>
      </c>
      <c r="M265" s="1" t="s">
        <v>100</v>
      </c>
      <c r="N265" s="1">
        <v>1</v>
      </c>
      <c r="O265" s="1">
        <v>2</v>
      </c>
      <c r="P265" s="1" t="b">
        <v>0</v>
      </c>
      <c r="Q265" s="1">
        <v>247</v>
      </c>
      <c r="R265" s="10">
        <v>172</v>
      </c>
      <c r="S265" s="10">
        <f>DATA[[#This Row],[Total_Movies_Watched]]+DATA[[#This Row],[Total_Series_Watched]]</f>
        <v>419</v>
      </c>
      <c r="T265" s="1" t="s">
        <v>92</v>
      </c>
      <c r="U265" s="1" t="s">
        <v>75</v>
      </c>
      <c r="V265" s="1" t="s">
        <v>78</v>
      </c>
      <c r="W265" s="1">
        <v>98</v>
      </c>
      <c r="X265" s="1" t="str" cm="1">
        <f t="array" ref="X265">_xlfn.IFS(DATA[[#This Row],[Recommended_Content_Count]]&lt;=25,"0-25",W265&lt;=50,"25-50",W265&lt;=75,"50-75",W265&lt;=100,"75-100")</f>
        <v>75-100</v>
      </c>
      <c r="Y265" s="1">
        <v>3.5</v>
      </c>
      <c r="Z265" s="1" t="b">
        <v>0</v>
      </c>
      <c r="AA265" s="1" t="str" cm="1">
        <f t="array" ref="AA265">_xlfn.IFS(DATA[[#This Row],[Has_Downloaded_Content]]=FALSE,"No",Z265=TRUE,"Yes")</f>
        <v>No</v>
      </c>
      <c r="AB265" s="1" t="s">
        <v>30</v>
      </c>
      <c r="AC265" s="7">
        <v>3626</v>
      </c>
      <c r="AD265" s="7" t="str" cm="1">
        <f t="array" ref="AD265">_xlfn.IFS(DATA[[#This Row],[Loyalty_Points]]&lt;=1000,"0-1000",AC265&lt;=2000,"1000-2000",AC265&lt;=3000,"2000-3000",AC265&lt;=4000,"3000-4000",AC265&lt;=4999,"4000-5000")</f>
        <v>3000-4000</v>
      </c>
      <c r="AE265" s="1" t="s">
        <v>58</v>
      </c>
      <c r="AF265" s="1" t="s">
        <v>32</v>
      </c>
      <c r="AG265" s="1" t="s">
        <v>40</v>
      </c>
    </row>
    <row r="266" spans="1:33" x14ac:dyDescent="0.3">
      <c r="A266" s="13">
        <v>4968</v>
      </c>
      <c r="B266" s="1" t="s">
        <v>373</v>
      </c>
      <c r="C266" s="2">
        <v>45600</v>
      </c>
      <c r="D266" s="2" t="s">
        <v>214</v>
      </c>
      <c r="E266" s="29" t="str">
        <f>TEXT(DATA[[#This Row],[Join_Date]],"mm-yyyy")</f>
        <v>11-2024</v>
      </c>
      <c r="G266" s="31">
        <f>$F$2-DATA[[#This Row],[Last_Login]]</f>
        <v>35</v>
      </c>
      <c r="H266" s="31" t="str" cm="1">
        <f t="array" ref="H266">_xlfn.IFS(DATA[[#This Row],[Difference_from _assume]]&lt;=10,"0-17",DATA[[#This Row],[Difference_from _assume]]&lt;=34,"17-34",DATA[[#This Row],[Difference_from _assume]]&lt;=51,"34-51",DATA[[#This Row],[Difference_from _assume]]&lt;=119,"51-119",DATA[[#This Row],[Difference_from _assume]]&lt;=354,"119-357")</f>
        <v>34-51</v>
      </c>
      <c r="I266" s="31" t="str" cm="1">
        <f t="array" ref="I266">_xlfn.IFS(DATA[[#This Row],[Difference_from _assume]]&lt;=35,"Active",DATA[[#This Row],[Difference_from _assume]]&lt;=110,"Inactive",DATA[[#This Row],[Difference_from _assume]]&lt;=360,"Dormant")</f>
        <v>Active</v>
      </c>
      <c r="J266" s="16">
        <v>7.99</v>
      </c>
      <c r="K266" s="16" t="str" cm="1">
        <f t="array" ref="K266">_xlfn.IFS(DATA[[#This Row],[Monthly_Price]]&lt;=7.99,"Low",J266&lt;=11.99,"Mid",J266&lt;=15.99,"High")</f>
        <v>Low</v>
      </c>
      <c r="L266" s="1">
        <v>317</v>
      </c>
      <c r="M266" s="1" t="s">
        <v>73</v>
      </c>
      <c r="N266" s="1">
        <v>5</v>
      </c>
      <c r="O266" s="1">
        <v>1</v>
      </c>
      <c r="P266" s="1" t="b">
        <v>0</v>
      </c>
      <c r="Q266" s="1">
        <v>559</v>
      </c>
      <c r="R266" s="10">
        <v>113</v>
      </c>
      <c r="S266" s="10">
        <f>DATA[[#This Row],[Total_Movies_Watched]]+DATA[[#This Row],[Total_Series_Watched]]</f>
        <v>672</v>
      </c>
      <c r="T266" s="1" t="s">
        <v>55</v>
      </c>
      <c r="U266" s="1" t="s">
        <v>56</v>
      </c>
      <c r="V266" s="1" t="s">
        <v>64</v>
      </c>
      <c r="W266" s="1">
        <v>92</v>
      </c>
      <c r="X266" s="1" t="str" cm="1">
        <f t="array" ref="X266">_xlfn.IFS(DATA[[#This Row],[Recommended_Content_Count]]&lt;=25,"0-25",W266&lt;=50,"25-50",W266&lt;=75,"50-75",W266&lt;=100,"75-100")</f>
        <v>75-100</v>
      </c>
      <c r="Y266" s="1">
        <v>4.5999999999999996</v>
      </c>
      <c r="Z266" s="1" t="b">
        <v>0</v>
      </c>
      <c r="AA266" s="1" t="str" cm="1">
        <f t="array" ref="AA266">_xlfn.IFS(DATA[[#This Row],[Has_Downloaded_Content]]=FALSE,"No",Z266=TRUE,"Yes")</f>
        <v>No</v>
      </c>
      <c r="AB266" s="1" t="s">
        <v>30</v>
      </c>
      <c r="AC266" s="7">
        <v>1000</v>
      </c>
      <c r="AD266" s="7" t="str" cm="1">
        <f t="array" ref="AD266">_xlfn.IFS(DATA[[#This Row],[Loyalty_Points]]&lt;=1000,"0-1000",AC266&lt;=2000,"1000-2000",AC266&lt;=3000,"2000-3000",AC266&lt;=4000,"3000-4000",AC266&lt;=4999,"4000-5000")</f>
        <v>0-1000</v>
      </c>
      <c r="AE266" s="1" t="s">
        <v>65</v>
      </c>
      <c r="AF266" s="1" t="s">
        <v>79</v>
      </c>
      <c r="AG266" s="1" t="s">
        <v>40</v>
      </c>
    </row>
    <row r="267" spans="1:33" x14ac:dyDescent="0.3">
      <c r="A267" s="13">
        <v>2739</v>
      </c>
      <c r="B267" s="1" t="s">
        <v>374</v>
      </c>
      <c r="C267" s="2" t="s">
        <v>372</v>
      </c>
      <c r="D267" s="2" t="s">
        <v>84</v>
      </c>
      <c r="E267" s="29" t="str">
        <f>TEXT(DATA[[#This Row],[Join_Date]],"mm-yyyy")</f>
        <v>04-2023</v>
      </c>
      <c r="G267" s="31">
        <f>$F$2-DATA[[#This Row],[Last_Login]]</f>
        <v>41</v>
      </c>
      <c r="H267" s="31" t="str" cm="1">
        <f t="array" ref="H267">_xlfn.IFS(DATA[[#This Row],[Difference_from _assume]]&lt;=10,"0-17",DATA[[#This Row],[Difference_from _assume]]&lt;=34,"17-34",DATA[[#This Row],[Difference_from _assume]]&lt;=51,"34-51",DATA[[#This Row],[Difference_from _assume]]&lt;=119,"51-119",DATA[[#This Row],[Difference_from _assume]]&lt;=354,"119-357")</f>
        <v>34-51</v>
      </c>
      <c r="I267" s="31" t="str" cm="1">
        <f t="array" ref="I267">_xlfn.IFS(DATA[[#This Row],[Difference_from _assume]]&lt;=35,"Active",DATA[[#This Row],[Difference_from _assume]]&lt;=110,"Inactive",DATA[[#This Row],[Difference_from _assume]]&lt;=360,"Dormant")</f>
        <v>Inactive</v>
      </c>
      <c r="J267" s="16">
        <v>15.99</v>
      </c>
      <c r="K267" s="16" t="str" cm="1">
        <f t="array" ref="K267">_xlfn.IFS(DATA[[#This Row],[Monthly_Price]]&lt;=7.99,"Low",J267&lt;=11.99,"Mid",J267&lt;=15.99,"High")</f>
        <v>High</v>
      </c>
      <c r="L267" s="1">
        <v>285</v>
      </c>
      <c r="M267" s="1" t="s">
        <v>51</v>
      </c>
      <c r="N267" s="1">
        <v>1</v>
      </c>
      <c r="O267" s="1">
        <v>3</v>
      </c>
      <c r="P267" s="1" t="b">
        <v>0</v>
      </c>
      <c r="Q267" s="1">
        <v>706</v>
      </c>
      <c r="R267" s="10">
        <v>22</v>
      </c>
      <c r="S267" s="10">
        <f>DATA[[#This Row],[Total_Movies_Watched]]+DATA[[#This Row],[Total_Series_Watched]]</f>
        <v>728</v>
      </c>
      <c r="T267" s="1" t="s">
        <v>49</v>
      </c>
      <c r="U267" s="1" t="s">
        <v>28</v>
      </c>
      <c r="V267" s="1" t="s">
        <v>45</v>
      </c>
      <c r="W267" s="1">
        <v>4</v>
      </c>
      <c r="X267" s="1" t="str" cm="1">
        <f t="array" ref="X267">_xlfn.IFS(DATA[[#This Row],[Recommended_Content_Count]]&lt;=25,"0-25",W267&lt;=50,"25-50",W267&lt;=75,"50-75",W267&lt;=100,"75-100")</f>
        <v>0-25</v>
      </c>
      <c r="Y267" s="1">
        <v>3.4</v>
      </c>
      <c r="Z267" s="1" t="b">
        <v>1</v>
      </c>
      <c r="AA267" s="1" t="str" cm="1">
        <f t="array" ref="AA267">_xlfn.IFS(DATA[[#This Row],[Has_Downloaded_Content]]=FALSE,"No",Z267=TRUE,"Yes")</f>
        <v>Yes</v>
      </c>
      <c r="AB267" s="1" t="s">
        <v>30</v>
      </c>
      <c r="AC267" s="7">
        <v>368</v>
      </c>
      <c r="AD267" s="7" t="str" cm="1">
        <f t="array" ref="AD267">_xlfn.IFS(DATA[[#This Row],[Loyalty_Points]]&lt;=1000,"0-1000",AC267&lt;=2000,"1000-2000",AC267&lt;=3000,"2000-3000",AC267&lt;=4000,"3000-4000",AC267&lt;=4999,"4000-5000")</f>
        <v>0-1000</v>
      </c>
      <c r="AE267" s="1" t="s">
        <v>38</v>
      </c>
      <c r="AF267" s="1" t="s">
        <v>39</v>
      </c>
      <c r="AG267" s="1" t="s">
        <v>33</v>
      </c>
    </row>
    <row r="268" spans="1:33" x14ac:dyDescent="0.3">
      <c r="A268" s="13">
        <v>6974</v>
      </c>
      <c r="B268" s="1" t="s">
        <v>77</v>
      </c>
      <c r="C268" s="2" t="s">
        <v>375</v>
      </c>
      <c r="D268" s="2" t="s">
        <v>105</v>
      </c>
      <c r="E268" s="29" t="str">
        <f>TEXT(DATA[[#This Row],[Join_Date]],"mm-yyyy")</f>
        <v>08-2023</v>
      </c>
      <c r="G268" s="31">
        <f>$F$2-DATA[[#This Row],[Last_Login]]</f>
        <v>33</v>
      </c>
      <c r="H268" s="31" t="str" cm="1">
        <f t="array" ref="H268">_xlfn.IFS(DATA[[#This Row],[Difference_from _assume]]&lt;=10,"0-17",DATA[[#This Row],[Difference_from _assume]]&lt;=34,"17-34",DATA[[#This Row],[Difference_from _assume]]&lt;=51,"34-51",DATA[[#This Row],[Difference_from _assume]]&lt;=119,"51-119",DATA[[#This Row],[Difference_from _assume]]&lt;=354,"119-357")</f>
        <v>17-34</v>
      </c>
      <c r="I268" s="31" t="str" cm="1">
        <f t="array" ref="I268">_xlfn.IFS(DATA[[#This Row],[Difference_from _assume]]&lt;=35,"Active",DATA[[#This Row],[Difference_from _assume]]&lt;=110,"Inactive",DATA[[#This Row],[Difference_from _assume]]&lt;=360,"Dormant")</f>
        <v>Active</v>
      </c>
      <c r="J268" s="16">
        <v>11.99</v>
      </c>
      <c r="K268" s="16" t="str" cm="1">
        <f t="array" ref="K268">_xlfn.IFS(DATA[[#This Row],[Monthly_Price]]&lt;=7.99,"Low",J268&lt;=11.99,"Mid",J268&lt;=15.99,"High")</f>
        <v>Mid</v>
      </c>
      <c r="L268" s="1">
        <v>420</v>
      </c>
      <c r="M268" s="1" t="s">
        <v>73</v>
      </c>
      <c r="N268" s="1">
        <v>1</v>
      </c>
      <c r="O268" s="1">
        <v>2</v>
      </c>
      <c r="P268" s="1" t="b">
        <v>0</v>
      </c>
      <c r="Q268" s="1">
        <v>1000</v>
      </c>
      <c r="R268" s="10">
        <v>159</v>
      </c>
      <c r="S268" s="10">
        <f>DATA[[#This Row],[Total_Movies_Watched]]+DATA[[#This Row],[Total_Series_Watched]]</f>
        <v>1159</v>
      </c>
      <c r="T268" s="1" t="s">
        <v>55</v>
      </c>
      <c r="U268" s="1" t="s">
        <v>75</v>
      </c>
      <c r="V268" s="1" t="s">
        <v>37</v>
      </c>
      <c r="W268" s="1">
        <v>22</v>
      </c>
      <c r="X268" s="1" t="str" cm="1">
        <f t="array" ref="X268">_xlfn.IFS(DATA[[#This Row],[Recommended_Content_Count]]&lt;=25,"0-25",W268&lt;=50,"25-50",W268&lt;=75,"50-75",W268&lt;=100,"75-100")</f>
        <v>0-25</v>
      </c>
      <c r="Y268" s="1">
        <v>4.8</v>
      </c>
      <c r="Z268" s="1" t="b">
        <v>0</v>
      </c>
      <c r="AA268" s="1" t="str" cm="1">
        <f t="array" ref="AA268">_xlfn.IFS(DATA[[#This Row],[Has_Downloaded_Content]]=FALSE,"No",Z268=TRUE,"Yes")</f>
        <v>No</v>
      </c>
      <c r="AB268" s="1" t="s">
        <v>30</v>
      </c>
      <c r="AC268" s="7">
        <v>2229</v>
      </c>
      <c r="AD268" s="7" t="str" cm="1">
        <f t="array" ref="AD268">_xlfn.IFS(DATA[[#This Row],[Loyalty_Points]]&lt;=1000,"0-1000",AC268&lt;=2000,"1000-2000",AC268&lt;=3000,"2000-3000",AC268&lt;=4000,"3000-4000",AC268&lt;=4999,"4000-5000")</f>
        <v>2000-3000</v>
      </c>
      <c r="AE268" s="1" t="s">
        <v>58</v>
      </c>
      <c r="AF268" s="1" t="s">
        <v>39</v>
      </c>
      <c r="AG268" s="1" t="s">
        <v>60</v>
      </c>
    </row>
    <row r="269" spans="1:33" x14ac:dyDescent="0.3">
      <c r="A269" s="13">
        <v>1784</v>
      </c>
      <c r="B269" s="1" t="s">
        <v>244</v>
      </c>
      <c r="C269" s="2">
        <v>45236</v>
      </c>
      <c r="D269" s="2" t="s">
        <v>129</v>
      </c>
      <c r="E269" s="29" t="str">
        <f>TEXT(DATA[[#This Row],[Join_Date]],"mm-yyyy")</f>
        <v>11-2023</v>
      </c>
      <c r="G269" s="31">
        <f>$F$2-DATA[[#This Row],[Last_Login]]</f>
        <v>15</v>
      </c>
      <c r="H269" s="31" t="str" cm="1">
        <f t="array" ref="H269">_xlfn.IFS(DATA[[#This Row],[Difference_from _assume]]&lt;=10,"0-17",DATA[[#This Row],[Difference_from _assume]]&lt;=34,"17-34",DATA[[#This Row],[Difference_from _assume]]&lt;=51,"34-51",DATA[[#This Row],[Difference_from _assume]]&lt;=119,"51-119",DATA[[#This Row],[Difference_from _assume]]&lt;=354,"119-357")</f>
        <v>17-34</v>
      </c>
      <c r="I269" s="31" t="str" cm="1">
        <f t="array" ref="I269">_xlfn.IFS(DATA[[#This Row],[Difference_from _assume]]&lt;=35,"Active",DATA[[#This Row],[Difference_from _assume]]&lt;=110,"Inactive",DATA[[#This Row],[Difference_from _assume]]&lt;=360,"Dormant")</f>
        <v>Active</v>
      </c>
      <c r="J269" s="16">
        <v>15.99</v>
      </c>
      <c r="K269" s="16" t="str" cm="1">
        <f t="array" ref="K269">_xlfn.IFS(DATA[[#This Row],[Monthly_Price]]&lt;=7.99,"Low",J269&lt;=11.99,"Mid",J269&lt;=15.99,"High")</f>
        <v>High</v>
      </c>
      <c r="L269" s="1">
        <v>100</v>
      </c>
      <c r="M269" s="1" t="s">
        <v>36</v>
      </c>
      <c r="N269" s="1">
        <v>5</v>
      </c>
      <c r="O269" s="1">
        <v>1</v>
      </c>
      <c r="P269" s="1" t="b">
        <v>1</v>
      </c>
      <c r="Q269" s="1">
        <v>586</v>
      </c>
      <c r="R269" s="10">
        <v>32</v>
      </c>
      <c r="S269" s="10">
        <f>DATA[[#This Row],[Total_Movies_Watched]]+DATA[[#This Row],[Total_Series_Watched]]</f>
        <v>618</v>
      </c>
      <c r="T269" s="1" t="s">
        <v>92</v>
      </c>
      <c r="U269" s="1" t="s">
        <v>56</v>
      </c>
      <c r="V269" s="1" t="s">
        <v>29</v>
      </c>
      <c r="W269" s="1">
        <v>100</v>
      </c>
      <c r="X269" s="1" t="str" cm="1">
        <f t="array" ref="X269">_xlfn.IFS(DATA[[#This Row],[Recommended_Content_Count]]&lt;=25,"0-25",W269&lt;=50,"25-50",W269&lt;=75,"50-75",W269&lt;=100,"75-100")</f>
        <v>75-100</v>
      </c>
      <c r="Y269" s="1">
        <v>3.6</v>
      </c>
      <c r="Z269" s="1" t="b">
        <v>1</v>
      </c>
      <c r="AA269" s="1" t="str" cm="1">
        <f t="array" ref="AA269">_xlfn.IFS(DATA[[#This Row],[Has_Downloaded_Content]]=FALSE,"No",Z269=TRUE,"Yes")</f>
        <v>Yes</v>
      </c>
      <c r="AB269" s="1" t="s">
        <v>30</v>
      </c>
      <c r="AC269" s="7">
        <v>2643</v>
      </c>
      <c r="AD269" s="7" t="str" cm="1">
        <f t="array" ref="AD269">_xlfn.IFS(DATA[[#This Row],[Loyalty_Points]]&lt;=1000,"0-1000",AC269&lt;=2000,"1000-2000",AC269&lt;=3000,"2000-3000",AC269&lt;=4000,"3000-4000",AC269&lt;=4999,"4000-5000")</f>
        <v>2000-3000</v>
      </c>
      <c r="AE269" s="1" t="s">
        <v>38</v>
      </c>
      <c r="AF269" s="1" t="s">
        <v>39</v>
      </c>
      <c r="AG269" s="1" t="s">
        <v>93</v>
      </c>
    </row>
    <row r="270" spans="1:33" x14ac:dyDescent="0.3">
      <c r="A270" s="13">
        <v>8077</v>
      </c>
      <c r="B270" s="1" t="s">
        <v>128</v>
      </c>
      <c r="C270" s="2">
        <v>45357</v>
      </c>
      <c r="D270" s="2" t="s">
        <v>103</v>
      </c>
      <c r="E270" s="29" t="str">
        <f>TEXT(DATA[[#This Row],[Join_Date]],"mm-yyyy")</f>
        <v>03-2024</v>
      </c>
      <c r="G270" s="31">
        <f>$F$2-DATA[[#This Row],[Last_Login]]</f>
        <v>13</v>
      </c>
      <c r="H270" s="31" t="str" cm="1">
        <f t="array" ref="H270">_xlfn.IFS(DATA[[#This Row],[Difference_from _assume]]&lt;=10,"0-17",DATA[[#This Row],[Difference_from _assume]]&lt;=34,"17-34",DATA[[#This Row],[Difference_from _assume]]&lt;=51,"34-51",DATA[[#This Row],[Difference_from _assume]]&lt;=119,"51-119",DATA[[#This Row],[Difference_from _assume]]&lt;=354,"119-357")</f>
        <v>17-34</v>
      </c>
      <c r="I270" s="31" t="str" cm="1">
        <f t="array" ref="I270">_xlfn.IFS(DATA[[#This Row],[Difference_from _assume]]&lt;=35,"Active",DATA[[#This Row],[Difference_from _assume]]&lt;=110,"Inactive",DATA[[#This Row],[Difference_from _assume]]&lt;=360,"Dormant")</f>
        <v>Active</v>
      </c>
      <c r="J270" s="16">
        <v>11.99</v>
      </c>
      <c r="K270" s="16" t="str" cm="1">
        <f t="array" ref="K270">_xlfn.IFS(DATA[[#This Row],[Monthly_Price]]&lt;=7.99,"Low",J270&lt;=11.99,"Mid",J270&lt;=15.99,"High")</f>
        <v>Mid</v>
      </c>
      <c r="L270" s="1">
        <v>426</v>
      </c>
      <c r="M270" s="1" t="s">
        <v>51</v>
      </c>
      <c r="N270" s="1">
        <v>4</v>
      </c>
      <c r="O270" s="1">
        <v>6</v>
      </c>
      <c r="P270" s="1" t="b">
        <v>0</v>
      </c>
      <c r="Q270" s="1">
        <v>450</v>
      </c>
      <c r="R270" s="10">
        <v>92</v>
      </c>
      <c r="S270" s="10">
        <f>DATA[[#This Row],[Total_Movies_Watched]]+DATA[[#This Row],[Total_Series_Watched]]</f>
        <v>542</v>
      </c>
      <c r="T270" s="1" t="s">
        <v>74</v>
      </c>
      <c r="U270" s="1" t="s">
        <v>44</v>
      </c>
      <c r="V270" s="1" t="s">
        <v>29</v>
      </c>
      <c r="W270" s="1">
        <v>71</v>
      </c>
      <c r="X270" s="1" t="str" cm="1">
        <f t="array" ref="X270">_xlfn.IFS(DATA[[#This Row],[Recommended_Content_Count]]&lt;=25,"0-25",W270&lt;=50,"25-50",W270&lt;=75,"50-75",W270&lt;=100,"75-100")</f>
        <v>50-75</v>
      </c>
      <c r="Y270" s="1">
        <v>4.0999999999999996</v>
      </c>
      <c r="Z270" s="1" t="b">
        <v>0</v>
      </c>
      <c r="AA270" s="1" t="str" cm="1">
        <f t="array" ref="AA270">_xlfn.IFS(DATA[[#This Row],[Has_Downloaded_Content]]=FALSE,"No",Z270=TRUE,"Yes")</f>
        <v>No</v>
      </c>
      <c r="AB270" s="1" t="s">
        <v>30</v>
      </c>
      <c r="AC270" s="7">
        <v>2647</v>
      </c>
      <c r="AD270" s="7" t="str" cm="1">
        <f t="array" ref="AD270">_xlfn.IFS(DATA[[#This Row],[Loyalty_Points]]&lt;=1000,"0-1000",AC270&lt;=2000,"1000-2000",AC270&lt;=3000,"2000-3000",AC270&lt;=4000,"3000-4000",AC270&lt;=4999,"4000-5000")</f>
        <v>2000-3000</v>
      </c>
      <c r="AE270" s="1" t="s">
        <v>31</v>
      </c>
      <c r="AF270" s="1" t="s">
        <v>39</v>
      </c>
      <c r="AG270" s="1" t="s">
        <v>60</v>
      </c>
    </row>
    <row r="271" spans="1:33" x14ac:dyDescent="0.3">
      <c r="A271" s="13">
        <v>2727</v>
      </c>
      <c r="B271" s="1" t="s">
        <v>376</v>
      </c>
      <c r="C271" s="2" t="s">
        <v>377</v>
      </c>
      <c r="D271" s="2">
        <v>45516</v>
      </c>
      <c r="E271" s="29" t="str">
        <f>TEXT(DATA[[#This Row],[Join_Date]],"mm-yyyy")</f>
        <v>01-2024</v>
      </c>
      <c r="G271" s="31">
        <f>$F$2-DATA[[#This Row],[Last_Login]]</f>
        <v>141</v>
      </c>
      <c r="H271" s="31" t="str" cm="1">
        <f t="array" ref="H271">_xlfn.IFS(DATA[[#This Row],[Difference_from _assume]]&lt;=10,"0-17",DATA[[#This Row],[Difference_from _assume]]&lt;=34,"17-34",DATA[[#This Row],[Difference_from _assume]]&lt;=51,"34-51",DATA[[#This Row],[Difference_from _assume]]&lt;=119,"51-119",DATA[[#This Row],[Difference_from _assume]]&lt;=354,"119-357")</f>
        <v>119-357</v>
      </c>
      <c r="I271" s="31" t="str" cm="1">
        <f t="array" ref="I271">_xlfn.IFS(DATA[[#This Row],[Difference_from _assume]]&lt;=35,"Active",DATA[[#This Row],[Difference_from _assume]]&lt;=110,"Inactive",DATA[[#This Row],[Difference_from _assume]]&lt;=360,"Dormant")</f>
        <v>Dormant</v>
      </c>
      <c r="J271" s="16">
        <v>7.99</v>
      </c>
      <c r="K271" s="16" t="str" cm="1">
        <f t="array" ref="K271">_xlfn.IFS(DATA[[#This Row],[Monthly_Price]]&lt;=7.99,"Low",J271&lt;=11.99,"Mid",J271&lt;=15.99,"High")</f>
        <v>Low</v>
      </c>
      <c r="L271" s="1">
        <v>263</v>
      </c>
      <c r="M271" s="1" t="s">
        <v>100</v>
      </c>
      <c r="N271" s="1">
        <v>1</v>
      </c>
      <c r="O271" s="1">
        <v>4</v>
      </c>
      <c r="P271" s="1" t="b">
        <v>1</v>
      </c>
      <c r="Q271" s="1">
        <v>468</v>
      </c>
      <c r="R271" s="10">
        <v>95</v>
      </c>
      <c r="S271" s="10">
        <f>DATA[[#This Row],[Total_Movies_Watched]]+DATA[[#This Row],[Total_Series_Watched]]</f>
        <v>563</v>
      </c>
      <c r="T271" s="1" t="s">
        <v>55</v>
      </c>
      <c r="U271" s="1" t="s">
        <v>44</v>
      </c>
      <c r="V271" s="1" t="s">
        <v>64</v>
      </c>
      <c r="W271" s="1">
        <v>87</v>
      </c>
      <c r="X271" s="1" t="str" cm="1">
        <f t="array" ref="X271">_xlfn.IFS(DATA[[#This Row],[Recommended_Content_Count]]&lt;=25,"0-25",W271&lt;=50,"25-50",W271&lt;=75,"50-75",W271&lt;=100,"75-100")</f>
        <v>75-100</v>
      </c>
      <c r="Y271" s="1">
        <v>3.5</v>
      </c>
      <c r="Z271" s="1" t="b">
        <v>0</v>
      </c>
      <c r="AA271" s="1" t="str" cm="1">
        <f t="array" ref="AA271">_xlfn.IFS(DATA[[#This Row],[Has_Downloaded_Content]]=FALSE,"No",Z271=TRUE,"Yes")</f>
        <v>No</v>
      </c>
      <c r="AB271" s="1" t="s">
        <v>30</v>
      </c>
      <c r="AC271" s="7">
        <v>4497</v>
      </c>
      <c r="AD271" s="7" t="str" cm="1">
        <f t="array" ref="AD271">_xlfn.IFS(DATA[[#This Row],[Loyalty_Points]]&lt;=1000,"0-1000",AC271&lt;=2000,"1000-2000",AC271&lt;=3000,"2000-3000",AC271&lt;=4000,"3000-4000",AC271&lt;=4999,"4000-5000")</f>
        <v>4000-5000</v>
      </c>
      <c r="AE271" s="1" t="s">
        <v>76</v>
      </c>
      <c r="AF271" s="1" t="s">
        <v>39</v>
      </c>
      <c r="AG271" s="1" t="s">
        <v>40</v>
      </c>
    </row>
    <row r="272" spans="1:33" x14ac:dyDescent="0.3">
      <c r="A272" s="13">
        <v>7661</v>
      </c>
      <c r="B272" s="1" t="s">
        <v>378</v>
      </c>
      <c r="C272" s="2" t="s">
        <v>200</v>
      </c>
      <c r="D272" s="2" t="s">
        <v>42</v>
      </c>
      <c r="E272" s="29" t="str">
        <f>TEXT(DATA[[#This Row],[Join_Date]],"mm-yyyy")</f>
        <v>08-2023</v>
      </c>
      <c r="G272" s="31">
        <f>$F$2-DATA[[#This Row],[Last_Login]]</f>
        <v>17</v>
      </c>
      <c r="H272" s="31" t="str" cm="1">
        <f t="array" ref="H272">_xlfn.IFS(DATA[[#This Row],[Difference_from _assume]]&lt;=10,"0-17",DATA[[#This Row],[Difference_from _assume]]&lt;=34,"17-34",DATA[[#This Row],[Difference_from _assume]]&lt;=51,"34-51",DATA[[#This Row],[Difference_from _assume]]&lt;=119,"51-119",DATA[[#This Row],[Difference_from _assume]]&lt;=354,"119-357")</f>
        <v>17-34</v>
      </c>
      <c r="I272" s="31" t="str" cm="1">
        <f t="array" ref="I272">_xlfn.IFS(DATA[[#This Row],[Difference_from _assume]]&lt;=35,"Active",DATA[[#This Row],[Difference_from _assume]]&lt;=110,"Inactive",DATA[[#This Row],[Difference_from _assume]]&lt;=360,"Dormant")</f>
        <v>Active</v>
      </c>
      <c r="J272" s="16">
        <v>11.99</v>
      </c>
      <c r="K272" s="16" t="str" cm="1">
        <f t="array" ref="K272">_xlfn.IFS(DATA[[#This Row],[Monthly_Price]]&lt;=7.99,"Low",J272&lt;=11.99,"Mid",J272&lt;=15.99,"High")</f>
        <v>Mid</v>
      </c>
      <c r="L272" s="1">
        <v>162</v>
      </c>
      <c r="M272" s="1" t="s">
        <v>26</v>
      </c>
      <c r="N272" s="1">
        <v>1</v>
      </c>
      <c r="O272" s="1">
        <v>1</v>
      </c>
      <c r="P272" s="1" t="b">
        <v>0</v>
      </c>
      <c r="Q272" s="1">
        <v>370</v>
      </c>
      <c r="R272" s="10">
        <v>130</v>
      </c>
      <c r="S272" s="10">
        <f>DATA[[#This Row],[Total_Movies_Watched]]+DATA[[#This Row],[Total_Series_Watched]]</f>
        <v>500</v>
      </c>
      <c r="T272" s="1" t="s">
        <v>27</v>
      </c>
      <c r="U272" s="1" t="s">
        <v>44</v>
      </c>
      <c r="V272" s="1" t="s">
        <v>29</v>
      </c>
      <c r="W272" s="1">
        <v>49</v>
      </c>
      <c r="X272" s="1" t="str" cm="1">
        <f t="array" ref="X272">_xlfn.IFS(DATA[[#This Row],[Recommended_Content_Count]]&lt;=25,"0-25",W272&lt;=50,"25-50",W272&lt;=75,"50-75",W272&lt;=100,"75-100")</f>
        <v>25-50</v>
      </c>
      <c r="Y272" s="1">
        <v>4.0999999999999996</v>
      </c>
      <c r="Z272" s="1" t="b">
        <v>1</v>
      </c>
      <c r="AA272" s="1" t="str" cm="1">
        <f t="array" ref="AA272">_xlfn.IFS(DATA[[#This Row],[Has_Downloaded_Content]]=FALSE,"No",Z272=TRUE,"Yes")</f>
        <v>Yes</v>
      </c>
      <c r="AB272" s="1" t="s">
        <v>30</v>
      </c>
      <c r="AC272" s="7">
        <v>1121</v>
      </c>
      <c r="AD272" s="7" t="str" cm="1">
        <f t="array" ref="AD272">_xlfn.IFS(DATA[[#This Row],[Loyalty_Points]]&lt;=1000,"0-1000",AC272&lt;=2000,"1000-2000",AC272&lt;=3000,"2000-3000",AC272&lt;=4000,"3000-4000",AC272&lt;=4999,"4000-5000")</f>
        <v>1000-2000</v>
      </c>
      <c r="AE272" s="1" t="s">
        <v>58</v>
      </c>
      <c r="AF272" s="1" t="s">
        <v>69</v>
      </c>
      <c r="AG272" s="1" t="s">
        <v>93</v>
      </c>
    </row>
    <row r="273" spans="1:33" x14ac:dyDescent="0.3">
      <c r="A273" s="13">
        <v>5083</v>
      </c>
      <c r="B273" s="1" t="s">
        <v>148</v>
      </c>
      <c r="C273" s="2" t="s">
        <v>156</v>
      </c>
      <c r="D273" s="2" t="s">
        <v>109</v>
      </c>
      <c r="E273" s="29" t="str">
        <f>TEXT(DATA[[#This Row],[Join_Date]],"mm-yyyy")</f>
        <v>11-2024</v>
      </c>
      <c r="G273" s="31">
        <f>$F$2-DATA[[#This Row],[Last_Login]]</f>
        <v>38</v>
      </c>
      <c r="H273" s="31" t="str" cm="1">
        <f t="array" ref="H273">_xlfn.IFS(DATA[[#This Row],[Difference_from _assume]]&lt;=10,"0-17",DATA[[#This Row],[Difference_from _assume]]&lt;=34,"17-34",DATA[[#This Row],[Difference_from _assume]]&lt;=51,"34-51",DATA[[#This Row],[Difference_from _assume]]&lt;=119,"51-119",DATA[[#This Row],[Difference_from _assume]]&lt;=354,"119-357")</f>
        <v>34-51</v>
      </c>
      <c r="I273" s="31" t="str" cm="1">
        <f t="array" ref="I273">_xlfn.IFS(DATA[[#This Row],[Difference_from _assume]]&lt;=35,"Active",DATA[[#This Row],[Difference_from _assume]]&lt;=110,"Inactive",DATA[[#This Row],[Difference_from _assume]]&lt;=360,"Dormant")</f>
        <v>Inactive</v>
      </c>
      <c r="J273" s="16">
        <v>15.99</v>
      </c>
      <c r="K273" s="16" t="str" cm="1">
        <f t="array" ref="K273">_xlfn.IFS(DATA[[#This Row],[Monthly_Price]]&lt;=7.99,"Low",J273&lt;=11.99,"Mid",J273&lt;=15.99,"High")</f>
        <v>High</v>
      </c>
      <c r="L273" s="1">
        <v>19</v>
      </c>
      <c r="M273" s="1" t="s">
        <v>100</v>
      </c>
      <c r="N273" s="1">
        <v>3</v>
      </c>
      <c r="O273" s="1">
        <v>2</v>
      </c>
      <c r="P273" s="1" t="b">
        <v>1</v>
      </c>
      <c r="Q273" s="1">
        <v>781</v>
      </c>
      <c r="R273" s="10">
        <v>179</v>
      </c>
      <c r="S273" s="10">
        <f>DATA[[#This Row],[Total_Movies_Watched]]+DATA[[#This Row],[Total_Series_Watched]]</f>
        <v>960</v>
      </c>
      <c r="T273" s="1" t="s">
        <v>43</v>
      </c>
      <c r="U273" s="1" t="s">
        <v>44</v>
      </c>
      <c r="V273" s="1" t="s">
        <v>37</v>
      </c>
      <c r="W273" s="1">
        <v>8</v>
      </c>
      <c r="X273" s="1" t="str" cm="1">
        <f t="array" ref="X273">_xlfn.IFS(DATA[[#This Row],[Recommended_Content_Count]]&lt;=25,"0-25",W273&lt;=50,"25-50",W273&lt;=75,"50-75",W273&lt;=100,"75-100")</f>
        <v>0-25</v>
      </c>
      <c r="Y273" s="1">
        <v>4.3</v>
      </c>
      <c r="Z273" s="1" t="b">
        <v>0</v>
      </c>
      <c r="AA273" s="1" t="str" cm="1">
        <f t="array" ref="AA273">_xlfn.IFS(DATA[[#This Row],[Has_Downloaded_Content]]=FALSE,"No",Z273=TRUE,"Yes")</f>
        <v>No</v>
      </c>
      <c r="AB273" s="1" t="s">
        <v>30</v>
      </c>
      <c r="AC273" s="7">
        <v>1525</v>
      </c>
      <c r="AD273" s="7" t="str" cm="1">
        <f t="array" ref="AD273">_xlfn.IFS(DATA[[#This Row],[Loyalty_Points]]&lt;=1000,"0-1000",AC273&lt;=2000,"1000-2000",AC273&lt;=3000,"2000-3000",AC273&lt;=4000,"3000-4000",AC273&lt;=4999,"4000-5000")</f>
        <v>1000-2000</v>
      </c>
      <c r="AE273" s="1" t="s">
        <v>65</v>
      </c>
      <c r="AF273" s="1" t="s">
        <v>69</v>
      </c>
      <c r="AG273" s="1" t="s">
        <v>40</v>
      </c>
    </row>
    <row r="274" spans="1:33" x14ac:dyDescent="0.3">
      <c r="A274" s="13">
        <v>7275</v>
      </c>
      <c r="B274" s="1" t="s">
        <v>379</v>
      </c>
      <c r="C274" s="2">
        <v>45421</v>
      </c>
      <c r="D274" s="2">
        <v>45485</v>
      </c>
      <c r="E274" s="29" t="str">
        <f>TEXT(DATA[[#This Row],[Join_Date]],"mm-yyyy")</f>
        <v>05-2024</v>
      </c>
      <c r="G274" s="31">
        <f>$F$2-DATA[[#This Row],[Last_Login]]</f>
        <v>172</v>
      </c>
      <c r="H274" s="31" t="str" cm="1">
        <f t="array" ref="H274">_xlfn.IFS(DATA[[#This Row],[Difference_from _assume]]&lt;=10,"0-17",DATA[[#This Row],[Difference_from _assume]]&lt;=34,"17-34",DATA[[#This Row],[Difference_from _assume]]&lt;=51,"34-51",DATA[[#This Row],[Difference_from _assume]]&lt;=119,"51-119",DATA[[#This Row],[Difference_from _assume]]&lt;=354,"119-357")</f>
        <v>119-357</v>
      </c>
      <c r="I274" s="31" t="str" cm="1">
        <f t="array" ref="I274">_xlfn.IFS(DATA[[#This Row],[Difference_from _assume]]&lt;=35,"Active",DATA[[#This Row],[Difference_from _assume]]&lt;=110,"Inactive",DATA[[#This Row],[Difference_from _assume]]&lt;=360,"Dormant")</f>
        <v>Dormant</v>
      </c>
      <c r="J274" s="16">
        <v>11.99</v>
      </c>
      <c r="K274" s="16" t="str" cm="1">
        <f t="array" ref="K274">_xlfn.IFS(DATA[[#This Row],[Monthly_Price]]&lt;=7.99,"Low",J274&lt;=11.99,"Mid",J274&lt;=15.99,"High")</f>
        <v>Mid</v>
      </c>
      <c r="L274" s="1">
        <v>358</v>
      </c>
      <c r="M274" s="1" t="s">
        <v>100</v>
      </c>
      <c r="N274" s="1">
        <v>5</v>
      </c>
      <c r="O274" s="1">
        <v>4</v>
      </c>
      <c r="P274" s="1" t="b">
        <v>1</v>
      </c>
      <c r="Q274" s="1">
        <v>829</v>
      </c>
      <c r="R274" s="10">
        <v>62</v>
      </c>
      <c r="S274" s="10">
        <f>DATA[[#This Row],[Total_Movies_Watched]]+DATA[[#This Row],[Total_Series_Watched]]</f>
        <v>891</v>
      </c>
      <c r="T274" s="1" t="s">
        <v>74</v>
      </c>
      <c r="U274" s="1" t="s">
        <v>28</v>
      </c>
      <c r="V274" s="1" t="s">
        <v>37</v>
      </c>
      <c r="W274" s="1">
        <v>65</v>
      </c>
      <c r="X274" s="1" t="str" cm="1">
        <f t="array" ref="X274">_xlfn.IFS(DATA[[#This Row],[Recommended_Content_Count]]&lt;=25,"0-25",W274&lt;=50,"25-50",W274&lt;=75,"50-75",W274&lt;=100,"75-100")</f>
        <v>50-75</v>
      </c>
      <c r="Y274" s="1">
        <v>3.4</v>
      </c>
      <c r="Z274" s="1" t="b">
        <v>0</v>
      </c>
      <c r="AA274" s="1" t="str" cm="1">
        <f t="array" ref="AA274">_xlfn.IFS(DATA[[#This Row],[Has_Downloaded_Content]]=FALSE,"No",Z274=TRUE,"Yes")</f>
        <v>No</v>
      </c>
      <c r="AB274" s="1" t="s">
        <v>30</v>
      </c>
      <c r="AC274" s="7">
        <v>3488</v>
      </c>
      <c r="AD274" s="7" t="str" cm="1">
        <f t="array" ref="AD274">_xlfn.IFS(DATA[[#This Row],[Loyalty_Points]]&lt;=1000,"0-1000",AC274&lt;=2000,"1000-2000",AC274&lt;=3000,"2000-3000",AC274&lt;=4000,"3000-4000",AC274&lt;=4999,"4000-5000")</f>
        <v>3000-4000</v>
      </c>
      <c r="AE274" s="1" t="s">
        <v>58</v>
      </c>
      <c r="AF274" s="1" t="s">
        <v>79</v>
      </c>
      <c r="AG274" s="1" t="s">
        <v>33</v>
      </c>
    </row>
    <row r="275" spans="1:33" x14ac:dyDescent="0.3">
      <c r="A275" s="13">
        <v>7316</v>
      </c>
      <c r="B275" s="1" t="s">
        <v>380</v>
      </c>
      <c r="C275" s="2" t="s">
        <v>381</v>
      </c>
      <c r="D275" s="2" t="s">
        <v>35</v>
      </c>
      <c r="E275" s="29" t="str">
        <f>TEXT(DATA[[#This Row],[Join_Date]],"mm-yyyy")</f>
        <v>02-2023</v>
      </c>
      <c r="G275" s="31">
        <f>$F$2-DATA[[#This Row],[Last_Login]]</f>
        <v>16</v>
      </c>
      <c r="H275" s="31" t="str" cm="1">
        <f t="array" ref="H275">_xlfn.IFS(DATA[[#This Row],[Difference_from _assume]]&lt;=10,"0-17",DATA[[#This Row],[Difference_from _assume]]&lt;=34,"17-34",DATA[[#This Row],[Difference_from _assume]]&lt;=51,"34-51",DATA[[#This Row],[Difference_from _assume]]&lt;=119,"51-119",DATA[[#This Row],[Difference_from _assume]]&lt;=354,"119-357")</f>
        <v>17-34</v>
      </c>
      <c r="I275" s="31" t="str" cm="1">
        <f t="array" ref="I275">_xlfn.IFS(DATA[[#This Row],[Difference_from _assume]]&lt;=35,"Active",DATA[[#This Row],[Difference_from _assume]]&lt;=110,"Inactive",DATA[[#This Row],[Difference_from _assume]]&lt;=360,"Dormant")</f>
        <v>Active</v>
      </c>
      <c r="J275" s="16">
        <v>11.99</v>
      </c>
      <c r="K275" s="16" t="str" cm="1">
        <f t="array" ref="K275">_xlfn.IFS(DATA[[#This Row],[Monthly_Price]]&lt;=7.99,"Low",J275&lt;=11.99,"Mid",J275&lt;=15.99,"High")</f>
        <v>Mid</v>
      </c>
      <c r="L275" s="1">
        <v>183</v>
      </c>
      <c r="M275" s="1" t="s">
        <v>36</v>
      </c>
      <c r="N275" s="1">
        <v>3</v>
      </c>
      <c r="O275" s="1">
        <v>5</v>
      </c>
      <c r="P275" s="1" t="b">
        <v>0</v>
      </c>
      <c r="Q275" s="1">
        <v>944</v>
      </c>
      <c r="R275" s="10">
        <v>94</v>
      </c>
      <c r="S275" s="10">
        <f>DATA[[#This Row],[Total_Movies_Watched]]+DATA[[#This Row],[Total_Series_Watched]]</f>
        <v>1038</v>
      </c>
      <c r="T275" s="1" t="s">
        <v>43</v>
      </c>
      <c r="U275" s="1" t="s">
        <v>28</v>
      </c>
      <c r="V275" s="1" t="s">
        <v>64</v>
      </c>
      <c r="W275" s="1">
        <v>72</v>
      </c>
      <c r="X275" s="1" t="str" cm="1">
        <f t="array" ref="X275">_xlfn.IFS(DATA[[#This Row],[Recommended_Content_Count]]&lt;=25,"0-25",W275&lt;=50,"25-50",W275&lt;=75,"50-75",W275&lt;=100,"75-100")</f>
        <v>50-75</v>
      </c>
      <c r="Y275" s="1">
        <v>4.7</v>
      </c>
      <c r="Z275" s="1" t="b">
        <v>0</v>
      </c>
      <c r="AA275" s="1" t="str" cm="1">
        <f t="array" ref="AA275">_xlfn.IFS(DATA[[#This Row],[Has_Downloaded_Content]]=FALSE,"No",Z275=TRUE,"Yes")</f>
        <v>No</v>
      </c>
      <c r="AB275" s="1" t="s">
        <v>30</v>
      </c>
      <c r="AC275" s="7">
        <v>3009</v>
      </c>
      <c r="AD275" s="7" t="str" cm="1">
        <f t="array" ref="AD275">_xlfn.IFS(DATA[[#This Row],[Loyalty_Points]]&lt;=1000,"0-1000",AC275&lt;=2000,"1000-2000",AC275&lt;=3000,"2000-3000",AC275&lt;=4000,"3000-4000",AC275&lt;=4999,"4000-5000")</f>
        <v>3000-4000</v>
      </c>
      <c r="AE275" s="1" t="s">
        <v>58</v>
      </c>
      <c r="AF275" s="1" t="s">
        <v>69</v>
      </c>
      <c r="AG275" s="1" t="s">
        <v>33</v>
      </c>
    </row>
    <row r="276" spans="1:33" x14ac:dyDescent="0.3">
      <c r="A276" s="13">
        <v>4497</v>
      </c>
      <c r="B276" s="1" t="s">
        <v>382</v>
      </c>
      <c r="C276" s="2">
        <v>44986</v>
      </c>
      <c r="D276" s="2" t="s">
        <v>35</v>
      </c>
      <c r="E276" s="29" t="str">
        <f>TEXT(DATA[[#This Row],[Join_Date]],"mm-yyyy")</f>
        <v>03-2023</v>
      </c>
      <c r="G276" s="31">
        <f>$F$2-DATA[[#This Row],[Last_Login]]</f>
        <v>16</v>
      </c>
      <c r="H276" s="31" t="str" cm="1">
        <f t="array" ref="H276">_xlfn.IFS(DATA[[#This Row],[Difference_from _assume]]&lt;=10,"0-17",DATA[[#This Row],[Difference_from _assume]]&lt;=34,"17-34",DATA[[#This Row],[Difference_from _assume]]&lt;=51,"34-51",DATA[[#This Row],[Difference_from _assume]]&lt;=119,"51-119",DATA[[#This Row],[Difference_from _assume]]&lt;=354,"119-357")</f>
        <v>17-34</v>
      </c>
      <c r="I276" s="31" t="str" cm="1">
        <f t="array" ref="I276">_xlfn.IFS(DATA[[#This Row],[Difference_from _assume]]&lt;=35,"Active",DATA[[#This Row],[Difference_from _assume]]&lt;=110,"Inactive",DATA[[#This Row],[Difference_from _assume]]&lt;=360,"Dormant")</f>
        <v>Active</v>
      </c>
      <c r="J276" s="16">
        <v>15.99</v>
      </c>
      <c r="K276" s="16" t="str" cm="1">
        <f t="array" ref="K276">_xlfn.IFS(DATA[[#This Row],[Monthly_Price]]&lt;=7.99,"Low",J276&lt;=11.99,"Mid",J276&lt;=15.99,"High")</f>
        <v>High</v>
      </c>
      <c r="L276" s="1">
        <v>63</v>
      </c>
      <c r="M276" s="1" t="s">
        <v>26</v>
      </c>
      <c r="N276" s="1">
        <v>4</v>
      </c>
      <c r="O276" s="1">
        <v>4</v>
      </c>
      <c r="P276" s="1" t="b">
        <v>0</v>
      </c>
      <c r="Q276" s="1">
        <v>670</v>
      </c>
      <c r="R276" s="10">
        <v>72</v>
      </c>
      <c r="S276" s="10">
        <f>DATA[[#This Row],[Total_Movies_Watched]]+DATA[[#This Row],[Total_Series_Watched]]</f>
        <v>742</v>
      </c>
      <c r="T276" s="1" t="s">
        <v>27</v>
      </c>
      <c r="U276" s="1" t="s">
        <v>28</v>
      </c>
      <c r="V276" s="1" t="s">
        <v>57</v>
      </c>
      <c r="W276" s="1">
        <v>27</v>
      </c>
      <c r="X276" s="1" t="str" cm="1">
        <f t="array" ref="X276">_xlfn.IFS(DATA[[#This Row],[Recommended_Content_Count]]&lt;=25,"0-25",W276&lt;=50,"25-50",W276&lt;=75,"50-75",W276&lt;=100,"75-100")</f>
        <v>25-50</v>
      </c>
      <c r="Y276" s="1">
        <v>4.8</v>
      </c>
      <c r="Z276" s="1" t="b">
        <v>0</v>
      </c>
      <c r="AA276" s="1" t="str" cm="1">
        <f t="array" ref="AA276">_xlfn.IFS(DATA[[#This Row],[Has_Downloaded_Content]]=FALSE,"No",Z276=TRUE,"Yes")</f>
        <v>No</v>
      </c>
      <c r="AB276" s="1" t="s">
        <v>30</v>
      </c>
      <c r="AC276" s="7">
        <v>15</v>
      </c>
      <c r="AD276" s="7" t="str" cm="1">
        <f t="array" ref="AD276">_xlfn.IFS(DATA[[#This Row],[Loyalty_Points]]&lt;=1000,"0-1000",AC276&lt;=2000,"1000-2000",AC276&lt;=3000,"2000-3000",AC276&lt;=4000,"3000-4000",AC276&lt;=4999,"4000-5000")</f>
        <v>0-1000</v>
      </c>
      <c r="AE276" s="1" t="s">
        <v>31</v>
      </c>
      <c r="AF276" s="1" t="s">
        <v>32</v>
      </c>
      <c r="AG276" s="1" t="s">
        <v>40</v>
      </c>
    </row>
    <row r="277" spans="1:33" x14ac:dyDescent="0.3">
      <c r="A277" s="13">
        <v>8685</v>
      </c>
      <c r="B277" s="1" t="s">
        <v>138</v>
      </c>
      <c r="C277" s="2">
        <v>45538</v>
      </c>
      <c r="D277" s="2" t="s">
        <v>84</v>
      </c>
      <c r="E277" s="29" t="str">
        <f>TEXT(DATA[[#This Row],[Join_Date]],"mm-yyyy")</f>
        <v>09-2024</v>
      </c>
      <c r="G277" s="31">
        <f>$F$2-DATA[[#This Row],[Last_Login]]</f>
        <v>41</v>
      </c>
      <c r="H277" s="31" t="str" cm="1">
        <f t="array" ref="H277">_xlfn.IFS(DATA[[#This Row],[Difference_from _assume]]&lt;=10,"0-17",DATA[[#This Row],[Difference_from _assume]]&lt;=34,"17-34",DATA[[#This Row],[Difference_from _assume]]&lt;=51,"34-51",DATA[[#This Row],[Difference_from _assume]]&lt;=119,"51-119",DATA[[#This Row],[Difference_from _assume]]&lt;=354,"119-357")</f>
        <v>34-51</v>
      </c>
      <c r="I277" s="31" t="str" cm="1">
        <f t="array" ref="I277">_xlfn.IFS(DATA[[#This Row],[Difference_from _assume]]&lt;=35,"Active",DATA[[#This Row],[Difference_from _assume]]&lt;=110,"Inactive",DATA[[#This Row],[Difference_from _assume]]&lt;=360,"Dormant")</f>
        <v>Inactive</v>
      </c>
      <c r="J277" s="16">
        <v>11.99</v>
      </c>
      <c r="K277" s="16" t="str" cm="1">
        <f t="array" ref="K277">_xlfn.IFS(DATA[[#This Row],[Monthly_Price]]&lt;=7.99,"Low",J277&lt;=11.99,"Mid",J277&lt;=15.99,"High")</f>
        <v>Mid</v>
      </c>
      <c r="L277" s="1">
        <v>446</v>
      </c>
      <c r="M277" s="1" t="s">
        <v>51</v>
      </c>
      <c r="N277" s="1">
        <v>5</v>
      </c>
      <c r="O277" s="1">
        <v>3</v>
      </c>
      <c r="P277" s="1" t="b">
        <v>1</v>
      </c>
      <c r="Q277" s="1">
        <v>831</v>
      </c>
      <c r="R277" s="10">
        <v>37</v>
      </c>
      <c r="S277" s="10">
        <f>DATA[[#This Row],[Total_Movies_Watched]]+DATA[[#This Row],[Total_Series_Watched]]</f>
        <v>868</v>
      </c>
      <c r="T277" s="1" t="s">
        <v>92</v>
      </c>
      <c r="U277" s="1" t="s">
        <v>28</v>
      </c>
      <c r="V277" s="1" t="s">
        <v>64</v>
      </c>
      <c r="W277" s="1">
        <v>54</v>
      </c>
      <c r="X277" s="1" t="str" cm="1">
        <f t="array" ref="X277">_xlfn.IFS(DATA[[#This Row],[Recommended_Content_Count]]&lt;=25,"0-25",W277&lt;=50,"25-50",W277&lt;=75,"50-75",W277&lt;=100,"75-100")</f>
        <v>50-75</v>
      </c>
      <c r="Y277" s="1">
        <v>3.3</v>
      </c>
      <c r="Z277" s="1" t="b">
        <v>1</v>
      </c>
      <c r="AA277" s="1" t="str" cm="1">
        <f t="array" ref="AA277">_xlfn.IFS(DATA[[#This Row],[Has_Downloaded_Content]]=FALSE,"No",Z277=TRUE,"Yes")</f>
        <v>Yes</v>
      </c>
      <c r="AB277" s="1" t="s">
        <v>30</v>
      </c>
      <c r="AC277" s="7">
        <v>3007</v>
      </c>
      <c r="AD277" s="7" t="str" cm="1">
        <f t="array" ref="AD277">_xlfn.IFS(DATA[[#This Row],[Loyalty_Points]]&lt;=1000,"0-1000",AC277&lt;=2000,"1000-2000",AC277&lt;=3000,"2000-3000",AC277&lt;=4000,"3000-4000",AC277&lt;=4999,"4000-5000")</f>
        <v>3000-4000</v>
      </c>
      <c r="AE277" s="1" t="s">
        <v>58</v>
      </c>
      <c r="AF277" s="1" t="s">
        <v>69</v>
      </c>
      <c r="AG277" s="1" t="s">
        <v>40</v>
      </c>
    </row>
    <row r="278" spans="1:33" x14ac:dyDescent="0.3">
      <c r="A278" s="13">
        <v>8583</v>
      </c>
      <c r="B278" s="1" t="s">
        <v>118</v>
      </c>
      <c r="C278" s="2" t="s">
        <v>317</v>
      </c>
      <c r="D278" s="2" t="s">
        <v>99</v>
      </c>
      <c r="E278" s="29" t="str">
        <f>TEXT(DATA[[#This Row],[Join_Date]],"mm-yyyy")</f>
        <v>11-2024</v>
      </c>
      <c r="G278" s="31">
        <f>$F$2-DATA[[#This Row],[Last_Login]]</f>
        <v>34</v>
      </c>
      <c r="H278" s="31" t="str" cm="1">
        <f t="array" ref="H278">_xlfn.IFS(DATA[[#This Row],[Difference_from _assume]]&lt;=10,"0-17",DATA[[#This Row],[Difference_from _assume]]&lt;=34,"17-34",DATA[[#This Row],[Difference_from _assume]]&lt;=51,"34-51",DATA[[#This Row],[Difference_from _assume]]&lt;=119,"51-119",DATA[[#This Row],[Difference_from _assume]]&lt;=354,"119-357")</f>
        <v>17-34</v>
      </c>
      <c r="I278" s="31" t="str" cm="1">
        <f t="array" ref="I278">_xlfn.IFS(DATA[[#This Row],[Difference_from _assume]]&lt;=35,"Active",DATA[[#This Row],[Difference_from _assume]]&lt;=110,"Inactive",DATA[[#This Row],[Difference_from _assume]]&lt;=360,"Dormant")</f>
        <v>Active</v>
      </c>
      <c r="J278" s="16">
        <v>15.99</v>
      </c>
      <c r="K278" s="16" t="str" cm="1">
        <f t="array" ref="K278">_xlfn.IFS(DATA[[#This Row],[Monthly_Price]]&lt;=7.99,"Low",J278&lt;=11.99,"Mid",J278&lt;=15.99,"High")</f>
        <v>High</v>
      </c>
      <c r="L278" s="1">
        <v>352</v>
      </c>
      <c r="M278" s="1" t="s">
        <v>48</v>
      </c>
      <c r="N278" s="1">
        <v>3</v>
      </c>
      <c r="O278" s="1">
        <v>3</v>
      </c>
      <c r="P278" s="1" t="b">
        <v>0</v>
      </c>
      <c r="Q278" s="1">
        <v>154</v>
      </c>
      <c r="R278" s="10">
        <v>148</v>
      </c>
      <c r="S278" s="10">
        <f>DATA[[#This Row],[Total_Movies_Watched]]+DATA[[#This Row],[Total_Series_Watched]]</f>
        <v>302</v>
      </c>
      <c r="T278" s="1" t="s">
        <v>92</v>
      </c>
      <c r="U278" s="1" t="s">
        <v>44</v>
      </c>
      <c r="V278" s="1" t="s">
        <v>64</v>
      </c>
      <c r="W278" s="1">
        <v>39</v>
      </c>
      <c r="X278" s="1" t="str" cm="1">
        <f t="array" ref="X278">_xlfn.IFS(DATA[[#This Row],[Recommended_Content_Count]]&lt;=25,"0-25",W278&lt;=50,"25-50",W278&lt;=75,"50-75",W278&lt;=100,"75-100")</f>
        <v>25-50</v>
      </c>
      <c r="Y278" s="1">
        <v>4.7</v>
      </c>
      <c r="Z278" s="1" t="b">
        <v>1</v>
      </c>
      <c r="AA278" s="1" t="str" cm="1">
        <f t="array" ref="AA278">_xlfn.IFS(DATA[[#This Row],[Has_Downloaded_Content]]=FALSE,"No",Z278=TRUE,"Yes")</f>
        <v>Yes</v>
      </c>
      <c r="AB278" s="1" t="s">
        <v>30</v>
      </c>
      <c r="AC278" s="7">
        <v>4588</v>
      </c>
      <c r="AD278" s="7" t="str" cm="1">
        <f t="array" ref="AD278">_xlfn.IFS(DATA[[#This Row],[Loyalty_Points]]&lt;=1000,"0-1000",AC278&lt;=2000,"1000-2000",AC278&lt;=3000,"2000-3000",AC278&lt;=4000,"3000-4000",AC278&lt;=4999,"4000-5000")</f>
        <v>4000-5000</v>
      </c>
      <c r="AE278" s="1" t="s">
        <v>65</v>
      </c>
      <c r="AF278" s="1" t="s">
        <v>32</v>
      </c>
      <c r="AG278" s="1" t="s">
        <v>60</v>
      </c>
    </row>
    <row r="279" spans="1:33" x14ac:dyDescent="0.3">
      <c r="A279" s="13">
        <v>1062</v>
      </c>
      <c r="B279" s="1" t="s">
        <v>179</v>
      </c>
      <c r="C279" s="2">
        <v>45361</v>
      </c>
      <c r="D279" s="2" t="s">
        <v>25</v>
      </c>
      <c r="E279" s="29" t="str">
        <f>TEXT(DATA[[#This Row],[Join_Date]],"mm-yyyy")</f>
        <v>03-2024</v>
      </c>
      <c r="G279" s="31">
        <f>$F$2-DATA[[#This Row],[Last_Login]]</f>
        <v>18</v>
      </c>
      <c r="H279" s="31" t="str" cm="1">
        <f t="array" ref="H279">_xlfn.IFS(DATA[[#This Row],[Difference_from _assume]]&lt;=10,"0-17",DATA[[#This Row],[Difference_from _assume]]&lt;=34,"17-34",DATA[[#This Row],[Difference_from _assume]]&lt;=51,"34-51",DATA[[#This Row],[Difference_from _assume]]&lt;=119,"51-119",DATA[[#This Row],[Difference_from _assume]]&lt;=354,"119-357")</f>
        <v>17-34</v>
      </c>
      <c r="I279" s="31" t="str" cm="1">
        <f t="array" ref="I279">_xlfn.IFS(DATA[[#This Row],[Difference_from _assume]]&lt;=35,"Active",DATA[[#This Row],[Difference_from _assume]]&lt;=110,"Inactive",DATA[[#This Row],[Difference_from _assume]]&lt;=360,"Dormant")</f>
        <v>Active</v>
      </c>
      <c r="J279" s="16">
        <v>7.99</v>
      </c>
      <c r="K279" s="16" t="str" cm="1">
        <f t="array" ref="K279">_xlfn.IFS(DATA[[#This Row],[Monthly_Price]]&lt;=7.99,"Low",J279&lt;=11.99,"Mid",J279&lt;=15.99,"High")</f>
        <v>Low</v>
      </c>
      <c r="L279" s="1">
        <v>209</v>
      </c>
      <c r="M279" s="1" t="s">
        <v>48</v>
      </c>
      <c r="N279" s="1">
        <v>2</v>
      </c>
      <c r="O279" s="1">
        <v>6</v>
      </c>
      <c r="P279" s="1" t="b">
        <v>0</v>
      </c>
      <c r="Q279" s="1">
        <v>707</v>
      </c>
      <c r="R279" s="10">
        <v>162</v>
      </c>
      <c r="S279" s="10">
        <f>DATA[[#This Row],[Total_Movies_Watched]]+DATA[[#This Row],[Total_Series_Watched]]</f>
        <v>869</v>
      </c>
      <c r="T279" s="1" t="s">
        <v>27</v>
      </c>
      <c r="U279" s="1" t="s">
        <v>44</v>
      </c>
      <c r="V279" s="1" t="s">
        <v>37</v>
      </c>
      <c r="W279" s="1">
        <v>95</v>
      </c>
      <c r="X279" s="1" t="str" cm="1">
        <f t="array" ref="X279">_xlfn.IFS(DATA[[#This Row],[Recommended_Content_Count]]&lt;=25,"0-25",W279&lt;=50,"25-50",W279&lt;=75,"50-75",W279&lt;=100,"75-100")</f>
        <v>75-100</v>
      </c>
      <c r="Y279" s="1">
        <v>3.5</v>
      </c>
      <c r="Z279" s="1" t="b">
        <v>1</v>
      </c>
      <c r="AA279" s="1" t="str" cm="1">
        <f t="array" ref="AA279">_xlfn.IFS(DATA[[#This Row],[Has_Downloaded_Content]]=FALSE,"No",Z279=TRUE,"Yes")</f>
        <v>Yes</v>
      </c>
      <c r="AB279" s="1" t="s">
        <v>30</v>
      </c>
      <c r="AC279" s="7">
        <v>73</v>
      </c>
      <c r="AD279" s="7" t="str" cm="1">
        <f t="array" ref="AD279">_xlfn.IFS(DATA[[#This Row],[Loyalty_Points]]&lt;=1000,"0-1000",AC279&lt;=2000,"1000-2000",AC279&lt;=3000,"2000-3000",AC279&lt;=4000,"3000-4000",AC279&lt;=4999,"4000-5000")</f>
        <v>0-1000</v>
      </c>
      <c r="AE279" s="1" t="s">
        <v>31</v>
      </c>
      <c r="AF279" s="1" t="s">
        <v>79</v>
      </c>
      <c r="AG279" s="1" t="s">
        <v>33</v>
      </c>
    </row>
    <row r="280" spans="1:33" x14ac:dyDescent="0.3">
      <c r="A280" s="13">
        <v>2593</v>
      </c>
      <c r="B280" s="1" t="s">
        <v>130</v>
      </c>
      <c r="C280" s="2" t="s">
        <v>246</v>
      </c>
      <c r="D280" s="2">
        <v>45608</v>
      </c>
      <c r="E280" s="29" t="str">
        <f>TEXT(DATA[[#This Row],[Join_Date]],"mm-yyyy")</f>
        <v>12-2022</v>
      </c>
      <c r="G280" s="31">
        <f>$F$2-DATA[[#This Row],[Last_Login]]</f>
        <v>49</v>
      </c>
      <c r="H280" s="31" t="str" cm="1">
        <f t="array" ref="H280">_xlfn.IFS(DATA[[#This Row],[Difference_from _assume]]&lt;=10,"0-17",DATA[[#This Row],[Difference_from _assume]]&lt;=34,"17-34",DATA[[#This Row],[Difference_from _assume]]&lt;=51,"34-51",DATA[[#This Row],[Difference_from _assume]]&lt;=119,"51-119",DATA[[#This Row],[Difference_from _assume]]&lt;=354,"119-357")</f>
        <v>34-51</v>
      </c>
      <c r="I280" s="31" t="str" cm="1">
        <f t="array" ref="I280">_xlfn.IFS(DATA[[#This Row],[Difference_from _assume]]&lt;=35,"Active",DATA[[#This Row],[Difference_from _assume]]&lt;=110,"Inactive",DATA[[#This Row],[Difference_from _assume]]&lt;=360,"Dormant")</f>
        <v>Inactive</v>
      </c>
      <c r="J280" s="16">
        <v>7.99</v>
      </c>
      <c r="K280" s="16" t="str" cm="1">
        <f t="array" ref="K280">_xlfn.IFS(DATA[[#This Row],[Monthly_Price]]&lt;=7.99,"Low",J280&lt;=11.99,"Mid",J280&lt;=15.99,"High")</f>
        <v>Low</v>
      </c>
      <c r="L280" s="1">
        <v>311</v>
      </c>
      <c r="M280" s="1" t="s">
        <v>63</v>
      </c>
      <c r="N280" s="1">
        <v>5</v>
      </c>
      <c r="O280" s="1">
        <v>6</v>
      </c>
      <c r="P280" s="1" t="b">
        <v>0</v>
      </c>
      <c r="Q280" s="1">
        <v>587</v>
      </c>
      <c r="R280" s="10">
        <v>140</v>
      </c>
      <c r="S280" s="10">
        <f>DATA[[#This Row],[Total_Movies_Watched]]+DATA[[#This Row],[Total_Series_Watched]]</f>
        <v>727</v>
      </c>
      <c r="T280" s="1" t="s">
        <v>55</v>
      </c>
      <c r="U280" s="1" t="s">
        <v>28</v>
      </c>
      <c r="V280" s="1" t="s">
        <v>45</v>
      </c>
      <c r="W280" s="1">
        <v>43</v>
      </c>
      <c r="X280" s="1" t="str" cm="1">
        <f t="array" ref="X280">_xlfn.IFS(DATA[[#This Row],[Recommended_Content_Count]]&lt;=25,"0-25",W280&lt;=50,"25-50",W280&lt;=75,"50-75",W280&lt;=100,"75-100")</f>
        <v>25-50</v>
      </c>
      <c r="Y280" s="1">
        <v>3.6</v>
      </c>
      <c r="Z280" s="1" t="b">
        <v>1</v>
      </c>
      <c r="AA280" s="1" t="str" cm="1">
        <f t="array" ref="AA280">_xlfn.IFS(DATA[[#This Row],[Has_Downloaded_Content]]=FALSE,"No",Z280=TRUE,"Yes")</f>
        <v>Yes</v>
      </c>
      <c r="AB280" s="1" t="s">
        <v>30</v>
      </c>
      <c r="AC280" s="7">
        <v>4635</v>
      </c>
      <c r="AD280" s="7" t="str" cm="1">
        <f t="array" ref="AD280">_xlfn.IFS(DATA[[#This Row],[Loyalty_Points]]&lt;=1000,"0-1000",AC280&lt;=2000,"1000-2000",AC280&lt;=3000,"2000-3000",AC280&lt;=4000,"3000-4000",AC280&lt;=4999,"4000-5000")</f>
        <v>4000-5000</v>
      </c>
      <c r="AE280" s="1" t="s">
        <v>31</v>
      </c>
      <c r="AF280" s="1" t="s">
        <v>59</v>
      </c>
      <c r="AG280" s="1" t="s">
        <v>93</v>
      </c>
    </row>
    <row r="281" spans="1:33" x14ac:dyDescent="0.3">
      <c r="A281" s="13">
        <v>3951</v>
      </c>
      <c r="B281" s="1" t="s">
        <v>383</v>
      </c>
      <c r="C281" s="2" t="s">
        <v>384</v>
      </c>
      <c r="D281" s="2">
        <v>45455</v>
      </c>
      <c r="E281" s="29" t="str">
        <f>TEXT(DATA[[#This Row],[Join_Date]],"mm-yyyy")</f>
        <v>06-2023</v>
      </c>
      <c r="G281" s="31">
        <f>$F$2-DATA[[#This Row],[Last_Login]]</f>
        <v>202</v>
      </c>
      <c r="H281" s="31" t="str" cm="1">
        <f t="array" ref="H281">_xlfn.IFS(DATA[[#This Row],[Difference_from _assume]]&lt;=10,"0-17",DATA[[#This Row],[Difference_from _assume]]&lt;=34,"17-34",DATA[[#This Row],[Difference_from _assume]]&lt;=51,"34-51",DATA[[#This Row],[Difference_from _assume]]&lt;=119,"51-119",DATA[[#This Row],[Difference_from _assume]]&lt;=354,"119-357")</f>
        <v>119-357</v>
      </c>
      <c r="I281" s="31" t="str" cm="1">
        <f t="array" ref="I281">_xlfn.IFS(DATA[[#This Row],[Difference_from _assume]]&lt;=35,"Active",DATA[[#This Row],[Difference_from _assume]]&lt;=110,"Inactive",DATA[[#This Row],[Difference_from _assume]]&lt;=360,"Dormant")</f>
        <v>Dormant</v>
      </c>
      <c r="J281" s="16">
        <v>11.99</v>
      </c>
      <c r="K281" s="16" t="str" cm="1">
        <f t="array" ref="K281">_xlfn.IFS(DATA[[#This Row],[Monthly_Price]]&lt;=7.99,"Low",J281&lt;=11.99,"Mid",J281&lt;=15.99,"High")</f>
        <v>Mid</v>
      </c>
      <c r="L281" s="1">
        <v>293</v>
      </c>
      <c r="M281" s="1" t="s">
        <v>48</v>
      </c>
      <c r="N281" s="1">
        <v>3</v>
      </c>
      <c r="O281" s="1">
        <v>6</v>
      </c>
      <c r="P281" s="1" t="b">
        <v>1</v>
      </c>
      <c r="Q281" s="1">
        <v>158</v>
      </c>
      <c r="R281" s="10">
        <v>119</v>
      </c>
      <c r="S281" s="10">
        <f>DATA[[#This Row],[Total_Movies_Watched]]+DATA[[#This Row],[Total_Series_Watched]]</f>
        <v>277</v>
      </c>
      <c r="T281" s="1" t="s">
        <v>55</v>
      </c>
      <c r="U281" s="1" t="s">
        <v>56</v>
      </c>
      <c r="V281" s="1" t="s">
        <v>57</v>
      </c>
      <c r="W281" s="1">
        <v>60</v>
      </c>
      <c r="X281" s="1" t="str" cm="1">
        <f t="array" ref="X281">_xlfn.IFS(DATA[[#This Row],[Recommended_Content_Count]]&lt;=25,"0-25",W281&lt;=50,"25-50",W281&lt;=75,"50-75",W281&lt;=100,"75-100")</f>
        <v>50-75</v>
      </c>
      <c r="Y281" s="1">
        <v>3.7</v>
      </c>
      <c r="Z281" s="1" t="b">
        <v>0</v>
      </c>
      <c r="AA281" s="1" t="str" cm="1">
        <f t="array" ref="AA281">_xlfn.IFS(DATA[[#This Row],[Has_Downloaded_Content]]=FALSE,"No",Z281=TRUE,"Yes")</f>
        <v>No</v>
      </c>
      <c r="AB281" s="1" t="s">
        <v>30</v>
      </c>
      <c r="AC281" s="7">
        <v>1882</v>
      </c>
      <c r="AD281" s="7" t="str" cm="1">
        <f t="array" ref="AD281">_xlfn.IFS(DATA[[#This Row],[Loyalty_Points]]&lt;=1000,"0-1000",AC281&lt;=2000,"1000-2000",AC281&lt;=3000,"2000-3000",AC281&lt;=4000,"3000-4000",AC281&lt;=4999,"4000-5000")</f>
        <v>1000-2000</v>
      </c>
      <c r="AE281" s="1" t="s">
        <v>76</v>
      </c>
      <c r="AF281" s="1" t="s">
        <v>69</v>
      </c>
      <c r="AG281" s="1" t="s">
        <v>33</v>
      </c>
    </row>
    <row r="282" spans="1:33" x14ac:dyDescent="0.3">
      <c r="A282" s="13">
        <v>8580</v>
      </c>
      <c r="B282" s="1" t="s">
        <v>385</v>
      </c>
      <c r="C282" s="2">
        <v>45328</v>
      </c>
      <c r="D282" s="2">
        <v>45577</v>
      </c>
      <c r="E282" s="29" t="str">
        <f>TEXT(DATA[[#This Row],[Join_Date]],"mm-yyyy")</f>
        <v>02-2024</v>
      </c>
      <c r="G282" s="31">
        <f>$F$2-DATA[[#This Row],[Last_Login]]</f>
        <v>80</v>
      </c>
      <c r="H282" s="31" t="str" cm="1">
        <f t="array" ref="H282">_xlfn.IFS(DATA[[#This Row],[Difference_from _assume]]&lt;=10,"0-17",DATA[[#This Row],[Difference_from _assume]]&lt;=34,"17-34",DATA[[#This Row],[Difference_from _assume]]&lt;=51,"34-51",DATA[[#This Row],[Difference_from _assume]]&lt;=119,"51-119",DATA[[#This Row],[Difference_from _assume]]&lt;=354,"119-357")</f>
        <v>51-119</v>
      </c>
      <c r="I282" s="31" t="str" cm="1">
        <f t="array" ref="I282">_xlfn.IFS(DATA[[#This Row],[Difference_from _assume]]&lt;=35,"Active",DATA[[#This Row],[Difference_from _assume]]&lt;=110,"Inactive",DATA[[#This Row],[Difference_from _assume]]&lt;=360,"Dormant")</f>
        <v>Inactive</v>
      </c>
      <c r="J282" s="16">
        <v>15.99</v>
      </c>
      <c r="K282" s="16" t="str" cm="1">
        <f t="array" ref="K282">_xlfn.IFS(DATA[[#This Row],[Monthly_Price]]&lt;=7.99,"Low",J282&lt;=11.99,"Mid",J282&lt;=15.99,"High")</f>
        <v>High</v>
      </c>
      <c r="L282" s="1">
        <v>119</v>
      </c>
      <c r="M282" s="1" t="s">
        <v>100</v>
      </c>
      <c r="N282" s="1">
        <v>4</v>
      </c>
      <c r="O282" s="1">
        <v>2</v>
      </c>
      <c r="P282" s="1" t="b">
        <v>0</v>
      </c>
      <c r="Q282" s="1">
        <v>936</v>
      </c>
      <c r="R282" s="10">
        <v>188</v>
      </c>
      <c r="S282" s="10">
        <f>DATA[[#This Row],[Total_Movies_Watched]]+DATA[[#This Row],[Total_Series_Watched]]</f>
        <v>1124</v>
      </c>
      <c r="T282" s="1" t="s">
        <v>27</v>
      </c>
      <c r="U282" s="1" t="s">
        <v>75</v>
      </c>
      <c r="V282" s="1" t="s">
        <v>45</v>
      </c>
      <c r="W282" s="1">
        <v>59</v>
      </c>
      <c r="X282" s="1" t="str" cm="1">
        <f t="array" ref="X282">_xlfn.IFS(DATA[[#This Row],[Recommended_Content_Count]]&lt;=25,"0-25",W282&lt;=50,"25-50",W282&lt;=75,"50-75",W282&lt;=100,"75-100")</f>
        <v>50-75</v>
      </c>
      <c r="Y282" s="1">
        <v>4.0999999999999996</v>
      </c>
      <c r="Z282" s="1" t="b">
        <v>1</v>
      </c>
      <c r="AA282" s="1" t="str" cm="1">
        <f t="array" ref="AA282">_xlfn.IFS(DATA[[#This Row],[Has_Downloaded_Content]]=FALSE,"No",Z282=TRUE,"Yes")</f>
        <v>Yes</v>
      </c>
      <c r="AB282" s="1" t="s">
        <v>30</v>
      </c>
      <c r="AC282" s="7">
        <v>1690</v>
      </c>
      <c r="AD282" s="7" t="str" cm="1">
        <f t="array" ref="AD282">_xlfn.IFS(DATA[[#This Row],[Loyalty_Points]]&lt;=1000,"0-1000",AC282&lt;=2000,"1000-2000",AC282&lt;=3000,"2000-3000",AC282&lt;=4000,"3000-4000",AC282&lt;=4999,"4000-5000")</f>
        <v>1000-2000</v>
      </c>
      <c r="AE282" s="1" t="s">
        <v>38</v>
      </c>
      <c r="AF282" s="1" t="s">
        <v>39</v>
      </c>
      <c r="AG282" s="1" t="s">
        <v>93</v>
      </c>
    </row>
    <row r="283" spans="1:33" x14ac:dyDescent="0.3">
      <c r="A283" s="13">
        <v>4372</v>
      </c>
      <c r="B283" s="1" t="s">
        <v>157</v>
      </c>
      <c r="C283" s="2" t="s">
        <v>386</v>
      </c>
      <c r="D283" s="2">
        <v>45424</v>
      </c>
      <c r="E283" s="29" t="str">
        <f>TEXT(DATA[[#This Row],[Join_Date]],"mm-yyyy")</f>
        <v>01-2023</v>
      </c>
      <c r="G283" s="31">
        <f>$F$2-DATA[[#This Row],[Last_Login]]</f>
        <v>233</v>
      </c>
      <c r="H283" s="31" t="str" cm="1">
        <f t="array" ref="H283">_xlfn.IFS(DATA[[#This Row],[Difference_from _assume]]&lt;=10,"0-17",DATA[[#This Row],[Difference_from _assume]]&lt;=34,"17-34",DATA[[#This Row],[Difference_from _assume]]&lt;=51,"34-51",DATA[[#This Row],[Difference_from _assume]]&lt;=119,"51-119",DATA[[#This Row],[Difference_from _assume]]&lt;=354,"119-357")</f>
        <v>119-357</v>
      </c>
      <c r="I283" s="31" t="str" cm="1">
        <f t="array" ref="I283">_xlfn.IFS(DATA[[#This Row],[Difference_from _assume]]&lt;=35,"Active",DATA[[#This Row],[Difference_from _assume]]&lt;=110,"Inactive",DATA[[#This Row],[Difference_from _assume]]&lt;=360,"Dormant")</f>
        <v>Dormant</v>
      </c>
      <c r="J283" s="16">
        <v>15.99</v>
      </c>
      <c r="K283" s="16" t="str" cm="1">
        <f t="array" ref="K283">_xlfn.IFS(DATA[[#This Row],[Monthly_Price]]&lt;=7.99,"Low",J283&lt;=11.99,"Mid",J283&lt;=15.99,"High")</f>
        <v>High</v>
      </c>
      <c r="L283" s="1">
        <v>329</v>
      </c>
      <c r="M283" s="1" t="s">
        <v>48</v>
      </c>
      <c r="N283" s="1">
        <v>2</v>
      </c>
      <c r="O283" s="1">
        <v>1</v>
      </c>
      <c r="P283" s="1" t="b">
        <v>0</v>
      </c>
      <c r="Q283" s="1">
        <v>670</v>
      </c>
      <c r="R283" s="10">
        <v>94</v>
      </c>
      <c r="S283" s="10">
        <f>DATA[[#This Row],[Total_Movies_Watched]]+DATA[[#This Row],[Total_Series_Watched]]</f>
        <v>764</v>
      </c>
      <c r="T283" s="1" t="s">
        <v>49</v>
      </c>
      <c r="U283" s="1" t="s">
        <v>28</v>
      </c>
      <c r="V283" s="1" t="s">
        <v>29</v>
      </c>
      <c r="W283" s="1">
        <v>61</v>
      </c>
      <c r="X283" s="1" t="str" cm="1">
        <f t="array" ref="X283">_xlfn.IFS(DATA[[#This Row],[Recommended_Content_Count]]&lt;=25,"0-25",W283&lt;=50,"25-50",W283&lt;=75,"50-75",W283&lt;=100,"75-100")</f>
        <v>50-75</v>
      </c>
      <c r="Y283" s="1">
        <v>3</v>
      </c>
      <c r="Z283" s="1" t="b">
        <v>0</v>
      </c>
      <c r="AA283" s="1" t="str" cm="1">
        <f t="array" ref="AA283">_xlfn.IFS(DATA[[#This Row],[Has_Downloaded_Content]]=FALSE,"No",Z283=TRUE,"Yes")</f>
        <v>No</v>
      </c>
      <c r="AB283" s="1" t="s">
        <v>30</v>
      </c>
      <c r="AC283" s="7">
        <v>2572</v>
      </c>
      <c r="AD283" s="7" t="str" cm="1">
        <f t="array" ref="AD283">_xlfn.IFS(DATA[[#This Row],[Loyalty_Points]]&lt;=1000,"0-1000",AC283&lt;=2000,"1000-2000",AC283&lt;=3000,"2000-3000",AC283&lt;=4000,"3000-4000",AC283&lt;=4999,"4000-5000")</f>
        <v>2000-3000</v>
      </c>
      <c r="AE283" s="1" t="s">
        <v>65</v>
      </c>
      <c r="AF283" s="1" t="s">
        <v>32</v>
      </c>
      <c r="AG283" s="1" t="s">
        <v>60</v>
      </c>
    </row>
    <row r="284" spans="1:33" x14ac:dyDescent="0.3">
      <c r="A284" s="13">
        <v>4463</v>
      </c>
      <c r="B284" s="1" t="s">
        <v>387</v>
      </c>
      <c r="C284" s="2" t="s">
        <v>388</v>
      </c>
      <c r="D284" s="2" t="s">
        <v>156</v>
      </c>
      <c r="E284" s="29" t="str">
        <f>TEXT(DATA[[#This Row],[Join_Date]],"mm-yyyy")</f>
        <v>10-2023</v>
      </c>
      <c r="G284" s="31">
        <f>$F$2-DATA[[#This Row],[Last_Login]]</f>
        <v>37</v>
      </c>
      <c r="H284" s="31" t="str" cm="1">
        <f t="array" ref="H284">_xlfn.IFS(DATA[[#This Row],[Difference_from _assume]]&lt;=10,"0-17",DATA[[#This Row],[Difference_from _assume]]&lt;=34,"17-34",DATA[[#This Row],[Difference_from _assume]]&lt;=51,"34-51",DATA[[#This Row],[Difference_from _assume]]&lt;=119,"51-119",DATA[[#This Row],[Difference_from _assume]]&lt;=354,"119-357")</f>
        <v>34-51</v>
      </c>
      <c r="I284" s="31" t="str" cm="1">
        <f t="array" ref="I284">_xlfn.IFS(DATA[[#This Row],[Difference_from _assume]]&lt;=35,"Active",DATA[[#This Row],[Difference_from _assume]]&lt;=110,"Inactive",DATA[[#This Row],[Difference_from _assume]]&lt;=360,"Dormant")</f>
        <v>Inactive</v>
      </c>
      <c r="J284" s="16">
        <v>15.99</v>
      </c>
      <c r="K284" s="16" t="str" cm="1">
        <f t="array" ref="K284">_xlfn.IFS(DATA[[#This Row],[Monthly_Price]]&lt;=7.99,"Low",J284&lt;=11.99,"Mid",J284&lt;=15.99,"High")</f>
        <v>High</v>
      </c>
      <c r="L284" s="1">
        <v>141</v>
      </c>
      <c r="M284" s="1" t="s">
        <v>63</v>
      </c>
      <c r="N284" s="1">
        <v>5</v>
      </c>
      <c r="O284" s="1">
        <v>5</v>
      </c>
      <c r="P284" s="1" t="b">
        <v>1</v>
      </c>
      <c r="Q284" s="1">
        <v>636</v>
      </c>
      <c r="R284" s="10">
        <v>186</v>
      </c>
      <c r="S284" s="10">
        <f>DATA[[#This Row],[Total_Movies_Watched]]+DATA[[#This Row],[Total_Series_Watched]]</f>
        <v>822</v>
      </c>
      <c r="T284" s="1" t="s">
        <v>49</v>
      </c>
      <c r="U284" s="1" t="s">
        <v>56</v>
      </c>
      <c r="V284" s="1" t="s">
        <v>45</v>
      </c>
      <c r="W284" s="1">
        <v>95</v>
      </c>
      <c r="X284" s="1" t="str" cm="1">
        <f t="array" ref="X284">_xlfn.IFS(DATA[[#This Row],[Recommended_Content_Count]]&lt;=25,"0-25",W284&lt;=50,"25-50",W284&lt;=75,"50-75",W284&lt;=100,"75-100")</f>
        <v>75-100</v>
      </c>
      <c r="Y284" s="1">
        <v>3.6</v>
      </c>
      <c r="Z284" s="1" t="b">
        <v>0</v>
      </c>
      <c r="AA284" s="1" t="str" cm="1">
        <f t="array" ref="AA284">_xlfn.IFS(DATA[[#This Row],[Has_Downloaded_Content]]=FALSE,"No",Z284=TRUE,"Yes")</f>
        <v>No</v>
      </c>
      <c r="AB284" s="1" t="s">
        <v>30</v>
      </c>
      <c r="AC284" s="7">
        <v>3865</v>
      </c>
      <c r="AD284" s="7" t="str" cm="1">
        <f t="array" ref="AD284">_xlfn.IFS(DATA[[#This Row],[Loyalty_Points]]&lt;=1000,"0-1000",AC284&lt;=2000,"1000-2000",AC284&lt;=3000,"2000-3000",AC284&lt;=4000,"3000-4000",AC284&lt;=4999,"4000-5000")</f>
        <v>3000-4000</v>
      </c>
      <c r="AE284" s="1" t="s">
        <v>65</v>
      </c>
      <c r="AF284" s="1" t="s">
        <v>59</v>
      </c>
      <c r="AG284" s="1" t="s">
        <v>33</v>
      </c>
    </row>
    <row r="285" spans="1:33" x14ac:dyDescent="0.3">
      <c r="A285" s="13">
        <v>7498</v>
      </c>
      <c r="B285" s="1" t="s">
        <v>389</v>
      </c>
      <c r="C285" s="2">
        <v>45171</v>
      </c>
      <c r="D285" s="2" t="s">
        <v>156</v>
      </c>
      <c r="E285" s="29" t="str">
        <f>TEXT(DATA[[#This Row],[Join_Date]],"mm-yyyy")</f>
        <v>09-2023</v>
      </c>
      <c r="G285" s="31">
        <f>$F$2-DATA[[#This Row],[Last_Login]]</f>
        <v>37</v>
      </c>
      <c r="H285" s="31" t="str" cm="1">
        <f t="array" ref="H285">_xlfn.IFS(DATA[[#This Row],[Difference_from _assume]]&lt;=10,"0-17",DATA[[#This Row],[Difference_from _assume]]&lt;=34,"17-34",DATA[[#This Row],[Difference_from _assume]]&lt;=51,"34-51",DATA[[#This Row],[Difference_from _assume]]&lt;=119,"51-119",DATA[[#This Row],[Difference_from _assume]]&lt;=354,"119-357")</f>
        <v>34-51</v>
      </c>
      <c r="I285" s="31" t="str" cm="1">
        <f t="array" ref="I285">_xlfn.IFS(DATA[[#This Row],[Difference_from _assume]]&lt;=35,"Active",DATA[[#This Row],[Difference_from _assume]]&lt;=110,"Inactive",DATA[[#This Row],[Difference_from _assume]]&lt;=360,"Dormant")</f>
        <v>Inactive</v>
      </c>
      <c r="J285" s="16">
        <v>11.99</v>
      </c>
      <c r="K285" s="16" t="str" cm="1">
        <f t="array" ref="K285">_xlfn.IFS(DATA[[#This Row],[Monthly_Price]]&lt;=7.99,"Low",J285&lt;=11.99,"Mid",J285&lt;=15.99,"High")</f>
        <v>Mid</v>
      </c>
      <c r="L285" s="1">
        <v>15</v>
      </c>
      <c r="M285" s="1" t="s">
        <v>51</v>
      </c>
      <c r="N285" s="1">
        <v>1</v>
      </c>
      <c r="O285" s="1">
        <v>3</v>
      </c>
      <c r="P285" s="1" t="b">
        <v>1</v>
      </c>
      <c r="Q285" s="1">
        <v>700</v>
      </c>
      <c r="R285" s="10">
        <v>64</v>
      </c>
      <c r="S285" s="10">
        <f>DATA[[#This Row],[Total_Movies_Watched]]+DATA[[#This Row],[Total_Series_Watched]]</f>
        <v>764</v>
      </c>
      <c r="T285" s="1" t="s">
        <v>68</v>
      </c>
      <c r="U285" s="1" t="s">
        <v>75</v>
      </c>
      <c r="V285" s="1" t="s">
        <v>57</v>
      </c>
      <c r="W285" s="1">
        <v>35</v>
      </c>
      <c r="X285" s="1" t="str" cm="1">
        <f t="array" ref="X285">_xlfn.IFS(DATA[[#This Row],[Recommended_Content_Count]]&lt;=25,"0-25",W285&lt;=50,"25-50",W285&lt;=75,"50-75",W285&lt;=100,"75-100")</f>
        <v>25-50</v>
      </c>
      <c r="Y285" s="1">
        <v>4.7</v>
      </c>
      <c r="Z285" s="1" t="b">
        <v>0</v>
      </c>
      <c r="AA285" s="1" t="str" cm="1">
        <f t="array" ref="AA285">_xlfn.IFS(DATA[[#This Row],[Has_Downloaded_Content]]=FALSE,"No",Z285=TRUE,"Yes")</f>
        <v>No</v>
      </c>
      <c r="AB285" s="1" t="s">
        <v>30</v>
      </c>
      <c r="AC285" s="7">
        <v>380</v>
      </c>
      <c r="AD285" s="7" t="str" cm="1">
        <f t="array" ref="AD285">_xlfn.IFS(DATA[[#This Row],[Loyalty_Points]]&lt;=1000,"0-1000",AC285&lt;=2000,"1000-2000",AC285&lt;=3000,"2000-3000",AC285&lt;=4000,"3000-4000",AC285&lt;=4999,"4000-5000")</f>
        <v>0-1000</v>
      </c>
      <c r="AE285" s="1" t="s">
        <v>65</v>
      </c>
      <c r="AF285" s="1" t="s">
        <v>39</v>
      </c>
      <c r="AG285" s="1" t="s">
        <v>33</v>
      </c>
    </row>
    <row r="286" spans="1:33" x14ac:dyDescent="0.3">
      <c r="A286" s="13">
        <v>9618</v>
      </c>
      <c r="B286" s="1" t="s">
        <v>234</v>
      </c>
      <c r="C286" s="2" t="s">
        <v>390</v>
      </c>
      <c r="D286" s="2" t="s">
        <v>90</v>
      </c>
      <c r="E286" s="29" t="str">
        <f>TEXT(DATA[[#This Row],[Join_Date]],"mm-yyyy")</f>
        <v>11-2024</v>
      </c>
      <c r="G286" s="31">
        <f>$F$2-DATA[[#This Row],[Last_Login]]</f>
        <v>31</v>
      </c>
      <c r="H286" s="31" t="str" cm="1">
        <f t="array" ref="H286">_xlfn.IFS(DATA[[#This Row],[Difference_from _assume]]&lt;=10,"0-17",DATA[[#This Row],[Difference_from _assume]]&lt;=34,"17-34",DATA[[#This Row],[Difference_from _assume]]&lt;=51,"34-51",DATA[[#This Row],[Difference_from _assume]]&lt;=119,"51-119",DATA[[#This Row],[Difference_from _assume]]&lt;=354,"119-357")</f>
        <v>17-34</v>
      </c>
      <c r="I286" s="31" t="str" cm="1">
        <f t="array" ref="I286">_xlfn.IFS(DATA[[#This Row],[Difference_from _assume]]&lt;=35,"Active",DATA[[#This Row],[Difference_from _assume]]&lt;=110,"Inactive",DATA[[#This Row],[Difference_from _assume]]&lt;=360,"Dormant")</f>
        <v>Active</v>
      </c>
      <c r="J286" s="16">
        <v>11.99</v>
      </c>
      <c r="K286" s="16" t="str" cm="1">
        <f t="array" ref="K286">_xlfn.IFS(DATA[[#This Row],[Monthly_Price]]&lt;=7.99,"Low",J286&lt;=11.99,"Mid",J286&lt;=15.99,"High")</f>
        <v>Mid</v>
      </c>
      <c r="L286" s="1">
        <v>30</v>
      </c>
      <c r="M286" s="1" t="s">
        <v>73</v>
      </c>
      <c r="N286" s="1">
        <v>5</v>
      </c>
      <c r="O286" s="1">
        <v>4</v>
      </c>
      <c r="P286" s="1" t="b">
        <v>1</v>
      </c>
      <c r="Q286" s="1">
        <v>310</v>
      </c>
      <c r="R286" s="10">
        <v>162</v>
      </c>
      <c r="S286" s="10">
        <f>DATA[[#This Row],[Total_Movies_Watched]]+DATA[[#This Row],[Total_Series_Watched]]</f>
        <v>472</v>
      </c>
      <c r="T286" s="1" t="s">
        <v>68</v>
      </c>
      <c r="U286" s="1" t="s">
        <v>44</v>
      </c>
      <c r="V286" s="1" t="s">
        <v>37</v>
      </c>
      <c r="W286" s="1">
        <v>30</v>
      </c>
      <c r="X286" s="1" t="str" cm="1">
        <f t="array" ref="X286">_xlfn.IFS(DATA[[#This Row],[Recommended_Content_Count]]&lt;=25,"0-25",W286&lt;=50,"25-50",W286&lt;=75,"50-75",W286&lt;=100,"75-100")</f>
        <v>25-50</v>
      </c>
      <c r="Y286" s="1">
        <v>3.1</v>
      </c>
      <c r="Z286" s="1" t="b">
        <v>1</v>
      </c>
      <c r="AA286" s="1" t="str" cm="1">
        <f t="array" ref="AA286">_xlfn.IFS(DATA[[#This Row],[Has_Downloaded_Content]]=FALSE,"No",Z286=TRUE,"Yes")</f>
        <v>Yes</v>
      </c>
      <c r="AB286" s="1" t="s">
        <v>30</v>
      </c>
      <c r="AC286" s="7">
        <v>3566</v>
      </c>
      <c r="AD286" s="7" t="str" cm="1">
        <f t="array" ref="AD286">_xlfn.IFS(DATA[[#This Row],[Loyalty_Points]]&lt;=1000,"0-1000",AC286&lt;=2000,"1000-2000",AC286&lt;=3000,"2000-3000",AC286&lt;=4000,"3000-4000",AC286&lt;=4999,"4000-5000")</f>
        <v>3000-4000</v>
      </c>
      <c r="AE286" s="1" t="s">
        <v>58</v>
      </c>
      <c r="AF286" s="1" t="s">
        <v>39</v>
      </c>
      <c r="AG286" s="1" t="s">
        <v>40</v>
      </c>
    </row>
    <row r="287" spans="1:33" x14ac:dyDescent="0.3">
      <c r="A287" s="13">
        <v>1813</v>
      </c>
      <c r="B287" s="1" t="s">
        <v>391</v>
      </c>
      <c r="C287" s="2" t="s">
        <v>392</v>
      </c>
      <c r="D287" s="2" t="s">
        <v>168</v>
      </c>
      <c r="E287" s="29" t="str">
        <f>TEXT(DATA[[#This Row],[Join_Date]],"mm-yyyy")</f>
        <v>06-2024</v>
      </c>
      <c r="G287" s="31">
        <f>$F$2-DATA[[#This Row],[Last_Login]]</f>
        <v>32</v>
      </c>
      <c r="H287" s="31" t="str" cm="1">
        <f t="array" ref="H287">_xlfn.IFS(DATA[[#This Row],[Difference_from _assume]]&lt;=10,"0-17",DATA[[#This Row],[Difference_from _assume]]&lt;=34,"17-34",DATA[[#This Row],[Difference_from _assume]]&lt;=51,"34-51",DATA[[#This Row],[Difference_from _assume]]&lt;=119,"51-119",DATA[[#This Row],[Difference_from _assume]]&lt;=354,"119-357")</f>
        <v>17-34</v>
      </c>
      <c r="I287" s="31" t="str" cm="1">
        <f t="array" ref="I287">_xlfn.IFS(DATA[[#This Row],[Difference_from _assume]]&lt;=35,"Active",DATA[[#This Row],[Difference_from _assume]]&lt;=110,"Inactive",DATA[[#This Row],[Difference_from _assume]]&lt;=360,"Dormant")</f>
        <v>Active</v>
      </c>
      <c r="J287" s="16">
        <v>11.99</v>
      </c>
      <c r="K287" s="16" t="str" cm="1">
        <f t="array" ref="K287">_xlfn.IFS(DATA[[#This Row],[Monthly_Price]]&lt;=7.99,"Low",J287&lt;=11.99,"Mid",J287&lt;=15.99,"High")</f>
        <v>Mid</v>
      </c>
      <c r="L287" s="1">
        <v>145</v>
      </c>
      <c r="M287" s="1" t="s">
        <v>63</v>
      </c>
      <c r="N287" s="1">
        <v>2</v>
      </c>
      <c r="O287" s="1">
        <v>4</v>
      </c>
      <c r="P287" s="1" t="b">
        <v>0</v>
      </c>
      <c r="Q287" s="1">
        <v>237</v>
      </c>
      <c r="R287" s="10">
        <v>32</v>
      </c>
      <c r="S287" s="10">
        <f>DATA[[#This Row],[Total_Movies_Watched]]+DATA[[#This Row],[Total_Series_Watched]]</f>
        <v>269</v>
      </c>
      <c r="T287" s="1" t="s">
        <v>68</v>
      </c>
      <c r="U287" s="1" t="s">
        <v>75</v>
      </c>
      <c r="V287" s="1" t="s">
        <v>78</v>
      </c>
      <c r="W287" s="1">
        <v>39</v>
      </c>
      <c r="X287" s="1" t="str" cm="1">
        <f t="array" ref="X287">_xlfn.IFS(DATA[[#This Row],[Recommended_Content_Count]]&lt;=25,"0-25",W287&lt;=50,"25-50",W287&lt;=75,"50-75",W287&lt;=100,"75-100")</f>
        <v>25-50</v>
      </c>
      <c r="Y287" s="1">
        <v>4.8</v>
      </c>
      <c r="Z287" s="1" t="b">
        <v>0</v>
      </c>
      <c r="AA287" s="1" t="str" cm="1">
        <f t="array" ref="AA287">_xlfn.IFS(DATA[[#This Row],[Has_Downloaded_Content]]=FALSE,"No",Z287=TRUE,"Yes")</f>
        <v>No</v>
      </c>
      <c r="AB287" s="1" t="s">
        <v>30</v>
      </c>
      <c r="AC287" s="7">
        <v>1835</v>
      </c>
      <c r="AD287" s="7" t="str" cm="1">
        <f t="array" ref="AD287">_xlfn.IFS(DATA[[#This Row],[Loyalty_Points]]&lt;=1000,"0-1000",AC287&lt;=2000,"1000-2000",AC287&lt;=3000,"2000-3000",AC287&lt;=4000,"3000-4000",AC287&lt;=4999,"4000-5000")</f>
        <v>1000-2000</v>
      </c>
      <c r="AE287" s="1" t="s">
        <v>38</v>
      </c>
      <c r="AF287" s="1" t="s">
        <v>69</v>
      </c>
      <c r="AG287" s="1" t="s">
        <v>60</v>
      </c>
    </row>
    <row r="288" spans="1:33" x14ac:dyDescent="0.3">
      <c r="A288" s="13">
        <v>3009</v>
      </c>
      <c r="B288" s="1" t="s">
        <v>393</v>
      </c>
      <c r="C288" s="2" t="s">
        <v>394</v>
      </c>
      <c r="D288" s="2" t="s">
        <v>25</v>
      </c>
      <c r="E288" s="29" t="str">
        <f>TEXT(DATA[[#This Row],[Join_Date]],"mm-yyyy")</f>
        <v>09-2024</v>
      </c>
      <c r="G288" s="31">
        <f>$F$2-DATA[[#This Row],[Last_Login]]</f>
        <v>18</v>
      </c>
      <c r="H288" s="31" t="str" cm="1">
        <f t="array" ref="H288">_xlfn.IFS(DATA[[#This Row],[Difference_from _assume]]&lt;=10,"0-17",DATA[[#This Row],[Difference_from _assume]]&lt;=34,"17-34",DATA[[#This Row],[Difference_from _assume]]&lt;=51,"34-51",DATA[[#This Row],[Difference_from _assume]]&lt;=119,"51-119",DATA[[#This Row],[Difference_from _assume]]&lt;=354,"119-357")</f>
        <v>17-34</v>
      </c>
      <c r="I288" s="31" t="str" cm="1">
        <f t="array" ref="I288">_xlfn.IFS(DATA[[#This Row],[Difference_from _assume]]&lt;=35,"Active",DATA[[#This Row],[Difference_from _assume]]&lt;=110,"Inactive",DATA[[#This Row],[Difference_from _assume]]&lt;=360,"Dormant")</f>
        <v>Active</v>
      </c>
      <c r="J288" s="16">
        <v>15.99</v>
      </c>
      <c r="K288" s="16" t="str" cm="1">
        <f t="array" ref="K288">_xlfn.IFS(DATA[[#This Row],[Monthly_Price]]&lt;=7.99,"Low",J288&lt;=11.99,"Mid",J288&lt;=15.99,"High")</f>
        <v>High</v>
      </c>
      <c r="L288" s="1">
        <v>250</v>
      </c>
      <c r="M288" s="1" t="s">
        <v>51</v>
      </c>
      <c r="N288" s="1">
        <v>4</v>
      </c>
      <c r="O288" s="1">
        <v>3</v>
      </c>
      <c r="P288" s="1" t="b">
        <v>0</v>
      </c>
      <c r="Q288" s="1">
        <v>774</v>
      </c>
      <c r="R288" s="10">
        <v>88</v>
      </c>
      <c r="S288" s="10">
        <f>DATA[[#This Row],[Total_Movies_Watched]]+DATA[[#This Row],[Total_Series_Watched]]</f>
        <v>862</v>
      </c>
      <c r="T288" s="1" t="s">
        <v>68</v>
      </c>
      <c r="U288" s="1" t="s">
        <v>44</v>
      </c>
      <c r="V288" s="1" t="s">
        <v>45</v>
      </c>
      <c r="W288" s="1">
        <v>64</v>
      </c>
      <c r="X288" s="1" t="str" cm="1">
        <f t="array" ref="X288">_xlfn.IFS(DATA[[#This Row],[Recommended_Content_Count]]&lt;=25,"0-25",W288&lt;=50,"25-50",W288&lt;=75,"50-75",W288&lt;=100,"75-100")</f>
        <v>50-75</v>
      </c>
      <c r="Y288" s="1">
        <v>3.3</v>
      </c>
      <c r="Z288" s="1" t="b">
        <v>0</v>
      </c>
      <c r="AA288" s="1" t="str" cm="1">
        <f t="array" ref="AA288">_xlfn.IFS(DATA[[#This Row],[Has_Downloaded_Content]]=FALSE,"No",Z288=TRUE,"Yes")</f>
        <v>No</v>
      </c>
      <c r="AB288" s="1" t="s">
        <v>30</v>
      </c>
      <c r="AC288" s="7">
        <v>1882</v>
      </c>
      <c r="AD288" s="7" t="str" cm="1">
        <f t="array" ref="AD288">_xlfn.IFS(DATA[[#This Row],[Loyalty_Points]]&lt;=1000,"0-1000",AC288&lt;=2000,"1000-2000",AC288&lt;=3000,"2000-3000",AC288&lt;=4000,"3000-4000",AC288&lt;=4999,"4000-5000")</f>
        <v>1000-2000</v>
      </c>
      <c r="AE288" s="1" t="s">
        <v>38</v>
      </c>
      <c r="AF288" s="1" t="s">
        <v>59</v>
      </c>
      <c r="AG288" s="1" t="s">
        <v>60</v>
      </c>
    </row>
    <row r="289" spans="1:33" x14ac:dyDescent="0.3">
      <c r="A289" s="13">
        <v>8210</v>
      </c>
      <c r="B289" s="1" t="s">
        <v>114</v>
      </c>
      <c r="C289" s="2">
        <v>45047</v>
      </c>
      <c r="D289" s="2" t="s">
        <v>82</v>
      </c>
      <c r="E289" s="29" t="str">
        <f>TEXT(DATA[[#This Row],[Join_Date]],"mm-yyyy")</f>
        <v>05-2023</v>
      </c>
      <c r="G289" s="31">
        <f>$F$2-DATA[[#This Row],[Last_Login]]</f>
        <v>39</v>
      </c>
      <c r="H289" s="31" t="str" cm="1">
        <f t="array" ref="H289">_xlfn.IFS(DATA[[#This Row],[Difference_from _assume]]&lt;=10,"0-17",DATA[[#This Row],[Difference_from _assume]]&lt;=34,"17-34",DATA[[#This Row],[Difference_from _assume]]&lt;=51,"34-51",DATA[[#This Row],[Difference_from _assume]]&lt;=119,"51-119",DATA[[#This Row],[Difference_from _assume]]&lt;=354,"119-357")</f>
        <v>34-51</v>
      </c>
      <c r="I289" s="31" t="str" cm="1">
        <f t="array" ref="I289">_xlfn.IFS(DATA[[#This Row],[Difference_from _assume]]&lt;=35,"Active",DATA[[#This Row],[Difference_from _assume]]&lt;=110,"Inactive",DATA[[#This Row],[Difference_from _assume]]&lt;=360,"Dormant")</f>
        <v>Inactive</v>
      </c>
      <c r="J289" s="16">
        <v>15.99</v>
      </c>
      <c r="K289" s="16" t="str" cm="1">
        <f t="array" ref="K289">_xlfn.IFS(DATA[[#This Row],[Monthly_Price]]&lt;=7.99,"Low",J289&lt;=11.99,"Mid",J289&lt;=15.99,"High")</f>
        <v>High</v>
      </c>
      <c r="L289" s="1">
        <v>243</v>
      </c>
      <c r="M289" s="1" t="s">
        <v>63</v>
      </c>
      <c r="N289" s="1">
        <v>2</v>
      </c>
      <c r="O289" s="1">
        <v>6</v>
      </c>
      <c r="P289" s="1" t="b">
        <v>1</v>
      </c>
      <c r="Q289" s="1">
        <v>532</v>
      </c>
      <c r="R289" s="10">
        <v>110</v>
      </c>
      <c r="S289" s="10">
        <f>DATA[[#This Row],[Total_Movies_Watched]]+DATA[[#This Row],[Total_Series_Watched]]</f>
        <v>642</v>
      </c>
      <c r="T289" s="1" t="s">
        <v>74</v>
      </c>
      <c r="U289" s="1" t="s">
        <v>28</v>
      </c>
      <c r="V289" s="1" t="s">
        <v>57</v>
      </c>
      <c r="W289" s="1">
        <v>73</v>
      </c>
      <c r="X289" s="1" t="str" cm="1">
        <f t="array" ref="X289">_xlfn.IFS(DATA[[#This Row],[Recommended_Content_Count]]&lt;=25,"0-25",W289&lt;=50,"25-50",W289&lt;=75,"50-75",W289&lt;=100,"75-100")</f>
        <v>50-75</v>
      </c>
      <c r="Y289" s="1">
        <v>4.7</v>
      </c>
      <c r="Z289" s="1" t="b">
        <v>0</v>
      </c>
      <c r="AA289" s="1" t="str" cm="1">
        <f t="array" ref="AA289">_xlfn.IFS(DATA[[#This Row],[Has_Downloaded_Content]]=FALSE,"No",Z289=TRUE,"Yes")</f>
        <v>No</v>
      </c>
      <c r="AB289" s="1" t="s">
        <v>30</v>
      </c>
      <c r="AC289" s="7">
        <v>525</v>
      </c>
      <c r="AD289" s="7" t="str" cm="1">
        <f t="array" ref="AD289">_xlfn.IFS(DATA[[#This Row],[Loyalty_Points]]&lt;=1000,"0-1000",AC289&lt;=2000,"1000-2000",AC289&lt;=3000,"2000-3000",AC289&lt;=4000,"3000-4000",AC289&lt;=4999,"4000-5000")</f>
        <v>0-1000</v>
      </c>
      <c r="AE289" s="1" t="s">
        <v>31</v>
      </c>
      <c r="AF289" s="1" t="s">
        <v>69</v>
      </c>
      <c r="AG289" s="1" t="s">
        <v>93</v>
      </c>
    </row>
    <row r="290" spans="1:33" x14ac:dyDescent="0.3">
      <c r="A290" s="13">
        <v>8439</v>
      </c>
      <c r="B290" s="1" t="s">
        <v>395</v>
      </c>
      <c r="C290" s="2" t="s">
        <v>396</v>
      </c>
      <c r="D290" s="2" t="s">
        <v>134</v>
      </c>
      <c r="E290" s="29" t="str">
        <f>TEXT(DATA[[#This Row],[Join_Date]],"mm-yyyy")</f>
        <v>07-2023</v>
      </c>
      <c r="G290" s="31">
        <f>$F$2-DATA[[#This Row],[Last_Login]]</f>
        <v>40</v>
      </c>
      <c r="H290" s="31" t="str" cm="1">
        <f t="array" ref="H290">_xlfn.IFS(DATA[[#This Row],[Difference_from _assume]]&lt;=10,"0-17",DATA[[#This Row],[Difference_from _assume]]&lt;=34,"17-34",DATA[[#This Row],[Difference_from _assume]]&lt;=51,"34-51",DATA[[#This Row],[Difference_from _assume]]&lt;=119,"51-119",DATA[[#This Row],[Difference_from _assume]]&lt;=354,"119-357")</f>
        <v>34-51</v>
      </c>
      <c r="I290" s="31" t="str" cm="1">
        <f t="array" ref="I290">_xlfn.IFS(DATA[[#This Row],[Difference_from _assume]]&lt;=35,"Active",DATA[[#This Row],[Difference_from _assume]]&lt;=110,"Inactive",DATA[[#This Row],[Difference_from _assume]]&lt;=360,"Dormant")</f>
        <v>Inactive</v>
      </c>
      <c r="J290" s="16">
        <v>11.99</v>
      </c>
      <c r="K290" s="16" t="str" cm="1">
        <f t="array" ref="K290">_xlfn.IFS(DATA[[#This Row],[Monthly_Price]]&lt;=7.99,"Low",J290&lt;=11.99,"Mid",J290&lt;=15.99,"High")</f>
        <v>Mid</v>
      </c>
      <c r="L290" s="1">
        <v>392</v>
      </c>
      <c r="M290" s="1" t="s">
        <v>63</v>
      </c>
      <c r="N290" s="1">
        <v>4</v>
      </c>
      <c r="O290" s="1">
        <v>1</v>
      </c>
      <c r="P290" s="1" t="b">
        <v>1</v>
      </c>
      <c r="Q290" s="1">
        <v>813</v>
      </c>
      <c r="R290" s="10">
        <v>2</v>
      </c>
      <c r="S290" s="10">
        <f>DATA[[#This Row],[Total_Movies_Watched]]+DATA[[#This Row],[Total_Series_Watched]]</f>
        <v>815</v>
      </c>
      <c r="T290" s="1" t="s">
        <v>49</v>
      </c>
      <c r="U290" s="1" t="s">
        <v>75</v>
      </c>
      <c r="V290" s="1" t="s">
        <v>64</v>
      </c>
      <c r="W290" s="1">
        <v>57</v>
      </c>
      <c r="X290" s="1" t="str" cm="1">
        <f t="array" ref="X290">_xlfn.IFS(DATA[[#This Row],[Recommended_Content_Count]]&lt;=25,"0-25",W290&lt;=50,"25-50",W290&lt;=75,"50-75",W290&lt;=100,"75-100")</f>
        <v>50-75</v>
      </c>
      <c r="Y290" s="1">
        <v>3</v>
      </c>
      <c r="Z290" s="1" t="b">
        <v>1</v>
      </c>
      <c r="AA290" s="1" t="str" cm="1">
        <f t="array" ref="AA290">_xlfn.IFS(DATA[[#This Row],[Has_Downloaded_Content]]=FALSE,"No",Z290=TRUE,"Yes")</f>
        <v>Yes</v>
      </c>
      <c r="AB290" s="1" t="s">
        <v>30</v>
      </c>
      <c r="AC290" s="7">
        <v>1025</v>
      </c>
      <c r="AD290" s="7" t="str" cm="1">
        <f t="array" ref="AD290">_xlfn.IFS(DATA[[#This Row],[Loyalty_Points]]&lt;=1000,"0-1000",AC290&lt;=2000,"1000-2000",AC290&lt;=3000,"2000-3000",AC290&lt;=4000,"3000-4000",AC290&lt;=4999,"4000-5000")</f>
        <v>1000-2000</v>
      </c>
      <c r="AE290" s="1" t="s">
        <v>38</v>
      </c>
      <c r="AF290" s="1" t="s">
        <v>59</v>
      </c>
      <c r="AG290" s="1" t="s">
        <v>93</v>
      </c>
    </row>
    <row r="291" spans="1:33" x14ac:dyDescent="0.3">
      <c r="A291" s="13">
        <v>8310</v>
      </c>
      <c r="B291" s="1" t="s">
        <v>344</v>
      </c>
      <c r="C291" s="2" t="s">
        <v>397</v>
      </c>
      <c r="D291" s="2">
        <v>45608</v>
      </c>
      <c r="E291" s="29" t="str">
        <f>TEXT(DATA[[#This Row],[Join_Date]],"mm-yyyy")</f>
        <v>05-2023</v>
      </c>
      <c r="G291" s="31">
        <f>$F$2-DATA[[#This Row],[Last_Login]]</f>
        <v>49</v>
      </c>
      <c r="H291" s="31" t="str" cm="1">
        <f t="array" ref="H291">_xlfn.IFS(DATA[[#This Row],[Difference_from _assume]]&lt;=10,"0-17",DATA[[#This Row],[Difference_from _assume]]&lt;=34,"17-34",DATA[[#This Row],[Difference_from _assume]]&lt;=51,"34-51",DATA[[#This Row],[Difference_from _assume]]&lt;=119,"51-119",DATA[[#This Row],[Difference_from _assume]]&lt;=354,"119-357")</f>
        <v>34-51</v>
      </c>
      <c r="I291" s="31" t="str" cm="1">
        <f t="array" ref="I291">_xlfn.IFS(DATA[[#This Row],[Difference_from _assume]]&lt;=35,"Active",DATA[[#This Row],[Difference_from _assume]]&lt;=110,"Inactive",DATA[[#This Row],[Difference_from _assume]]&lt;=360,"Dormant")</f>
        <v>Inactive</v>
      </c>
      <c r="J291" s="16">
        <v>11.99</v>
      </c>
      <c r="K291" s="16" t="str" cm="1">
        <f t="array" ref="K291">_xlfn.IFS(DATA[[#This Row],[Monthly_Price]]&lt;=7.99,"Low",J291&lt;=11.99,"Mid",J291&lt;=15.99,"High")</f>
        <v>Mid</v>
      </c>
      <c r="L291" s="1">
        <v>389</v>
      </c>
      <c r="M291" s="1" t="s">
        <v>36</v>
      </c>
      <c r="N291" s="1">
        <v>5</v>
      </c>
      <c r="O291" s="1">
        <v>4</v>
      </c>
      <c r="P291" s="1" t="b">
        <v>0</v>
      </c>
      <c r="Q291" s="1">
        <v>727</v>
      </c>
      <c r="R291" s="10">
        <v>26</v>
      </c>
      <c r="S291" s="10">
        <f>DATA[[#This Row],[Total_Movies_Watched]]+DATA[[#This Row],[Total_Series_Watched]]</f>
        <v>753</v>
      </c>
      <c r="T291" s="1" t="s">
        <v>74</v>
      </c>
      <c r="U291" s="1" t="s">
        <v>28</v>
      </c>
      <c r="V291" s="1" t="s">
        <v>64</v>
      </c>
      <c r="W291" s="1">
        <v>67</v>
      </c>
      <c r="X291" s="1" t="str" cm="1">
        <f t="array" ref="X291">_xlfn.IFS(DATA[[#This Row],[Recommended_Content_Count]]&lt;=25,"0-25",W291&lt;=50,"25-50",W291&lt;=75,"50-75",W291&lt;=100,"75-100")</f>
        <v>50-75</v>
      </c>
      <c r="Y291" s="1">
        <v>3.4</v>
      </c>
      <c r="Z291" s="1" t="b">
        <v>0</v>
      </c>
      <c r="AA291" s="1" t="str" cm="1">
        <f t="array" ref="AA291">_xlfn.IFS(DATA[[#This Row],[Has_Downloaded_Content]]=FALSE,"No",Z291=TRUE,"Yes")</f>
        <v>No</v>
      </c>
      <c r="AB291" s="1" t="s">
        <v>30</v>
      </c>
      <c r="AC291" s="7">
        <v>2508</v>
      </c>
      <c r="AD291" s="7" t="str" cm="1">
        <f t="array" ref="AD291">_xlfn.IFS(DATA[[#This Row],[Loyalty_Points]]&lt;=1000,"0-1000",AC291&lt;=2000,"1000-2000",AC291&lt;=3000,"2000-3000",AC291&lt;=4000,"3000-4000",AC291&lt;=4999,"4000-5000")</f>
        <v>2000-3000</v>
      </c>
      <c r="AE291" s="1" t="s">
        <v>31</v>
      </c>
      <c r="AF291" s="1" t="s">
        <v>69</v>
      </c>
      <c r="AG291" s="1" t="s">
        <v>93</v>
      </c>
    </row>
    <row r="292" spans="1:33" x14ac:dyDescent="0.3">
      <c r="A292" s="13">
        <v>6369</v>
      </c>
      <c r="B292" s="1" t="s">
        <v>143</v>
      </c>
      <c r="C292" s="2" t="s">
        <v>398</v>
      </c>
      <c r="D292" s="2" t="s">
        <v>99</v>
      </c>
      <c r="E292" s="29" t="str">
        <f>TEXT(DATA[[#This Row],[Join_Date]],"mm-yyyy")</f>
        <v>10-2023</v>
      </c>
      <c r="G292" s="31">
        <f>$F$2-DATA[[#This Row],[Last_Login]]</f>
        <v>34</v>
      </c>
      <c r="H292" s="31" t="str" cm="1">
        <f t="array" ref="H292">_xlfn.IFS(DATA[[#This Row],[Difference_from _assume]]&lt;=10,"0-17",DATA[[#This Row],[Difference_from _assume]]&lt;=34,"17-34",DATA[[#This Row],[Difference_from _assume]]&lt;=51,"34-51",DATA[[#This Row],[Difference_from _assume]]&lt;=119,"51-119",DATA[[#This Row],[Difference_from _assume]]&lt;=354,"119-357")</f>
        <v>17-34</v>
      </c>
      <c r="I292" s="31" t="str" cm="1">
        <f t="array" ref="I292">_xlfn.IFS(DATA[[#This Row],[Difference_from _assume]]&lt;=35,"Active",DATA[[#This Row],[Difference_from _assume]]&lt;=110,"Inactive",DATA[[#This Row],[Difference_from _assume]]&lt;=360,"Dormant")</f>
        <v>Active</v>
      </c>
      <c r="J292" s="16">
        <v>7.99</v>
      </c>
      <c r="K292" s="16" t="str" cm="1">
        <f t="array" ref="K292">_xlfn.IFS(DATA[[#This Row],[Monthly_Price]]&lt;=7.99,"Low",J292&lt;=11.99,"Mid",J292&lt;=15.99,"High")</f>
        <v>Low</v>
      </c>
      <c r="L292" s="1">
        <v>414</v>
      </c>
      <c r="M292" s="1" t="s">
        <v>63</v>
      </c>
      <c r="N292" s="1">
        <v>4</v>
      </c>
      <c r="O292" s="1">
        <v>6</v>
      </c>
      <c r="P292" s="1" t="b">
        <v>1</v>
      </c>
      <c r="Q292" s="1">
        <v>271</v>
      </c>
      <c r="R292" s="10">
        <v>51</v>
      </c>
      <c r="S292" s="10">
        <f>DATA[[#This Row],[Total_Movies_Watched]]+DATA[[#This Row],[Total_Series_Watched]]</f>
        <v>322</v>
      </c>
      <c r="T292" s="1" t="s">
        <v>55</v>
      </c>
      <c r="U292" s="1" t="s">
        <v>28</v>
      </c>
      <c r="V292" s="1" t="s">
        <v>37</v>
      </c>
      <c r="W292" s="1">
        <v>8</v>
      </c>
      <c r="X292" s="1" t="str" cm="1">
        <f t="array" ref="X292">_xlfn.IFS(DATA[[#This Row],[Recommended_Content_Count]]&lt;=25,"0-25",W292&lt;=50,"25-50",W292&lt;=75,"50-75",W292&lt;=100,"75-100")</f>
        <v>0-25</v>
      </c>
      <c r="Y292" s="1">
        <v>4.3</v>
      </c>
      <c r="Z292" s="1" t="b">
        <v>0</v>
      </c>
      <c r="AA292" s="1" t="str" cm="1">
        <f t="array" ref="AA292">_xlfn.IFS(DATA[[#This Row],[Has_Downloaded_Content]]=FALSE,"No",Z292=TRUE,"Yes")</f>
        <v>No</v>
      </c>
      <c r="AB292" s="1" t="s">
        <v>30</v>
      </c>
      <c r="AC292" s="7">
        <v>1546</v>
      </c>
      <c r="AD292" s="7" t="str" cm="1">
        <f t="array" ref="AD292">_xlfn.IFS(DATA[[#This Row],[Loyalty_Points]]&lt;=1000,"0-1000",AC292&lt;=2000,"1000-2000",AC292&lt;=3000,"2000-3000",AC292&lt;=4000,"3000-4000",AC292&lt;=4999,"4000-5000")</f>
        <v>1000-2000</v>
      </c>
      <c r="AE292" s="1" t="s">
        <v>38</v>
      </c>
      <c r="AF292" s="1" t="s">
        <v>39</v>
      </c>
      <c r="AG292" s="1" t="s">
        <v>40</v>
      </c>
    </row>
    <row r="293" spans="1:33" x14ac:dyDescent="0.3">
      <c r="A293" s="13">
        <v>5721</v>
      </c>
      <c r="B293" s="1" t="s">
        <v>399</v>
      </c>
      <c r="C293" s="2">
        <v>45236</v>
      </c>
      <c r="D293" s="2">
        <v>45638</v>
      </c>
      <c r="E293" s="29" t="str">
        <f>TEXT(DATA[[#This Row],[Join_Date]],"mm-yyyy")</f>
        <v>11-2023</v>
      </c>
      <c r="G293" s="31">
        <f>$F$2-DATA[[#This Row],[Last_Login]]</f>
        <v>19</v>
      </c>
      <c r="H293" s="31" t="str" cm="1">
        <f t="array" ref="H293">_xlfn.IFS(DATA[[#This Row],[Difference_from _assume]]&lt;=10,"0-17",DATA[[#This Row],[Difference_from _assume]]&lt;=34,"17-34",DATA[[#This Row],[Difference_from _assume]]&lt;=51,"34-51",DATA[[#This Row],[Difference_from _assume]]&lt;=119,"51-119",DATA[[#This Row],[Difference_from _assume]]&lt;=354,"119-357")</f>
        <v>17-34</v>
      </c>
      <c r="I293" s="31" t="str" cm="1">
        <f t="array" ref="I293">_xlfn.IFS(DATA[[#This Row],[Difference_from _assume]]&lt;=35,"Active",DATA[[#This Row],[Difference_from _assume]]&lt;=110,"Inactive",DATA[[#This Row],[Difference_from _assume]]&lt;=360,"Dormant")</f>
        <v>Active</v>
      </c>
      <c r="J293" s="16">
        <v>15.99</v>
      </c>
      <c r="K293" s="16" t="str" cm="1">
        <f t="array" ref="K293">_xlfn.IFS(DATA[[#This Row],[Monthly_Price]]&lt;=7.99,"Low",J293&lt;=11.99,"Mid",J293&lt;=15.99,"High")</f>
        <v>High</v>
      </c>
      <c r="L293" s="1">
        <v>415</v>
      </c>
      <c r="M293" s="1" t="s">
        <v>51</v>
      </c>
      <c r="N293" s="1">
        <v>2</v>
      </c>
      <c r="O293" s="1">
        <v>1</v>
      </c>
      <c r="P293" s="1" t="b">
        <v>0</v>
      </c>
      <c r="Q293" s="1">
        <v>958</v>
      </c>
      <c r="R293" s="10">
        <v>192</v>
      </c>
      <c r="S293" s="10">
        <f>DATA[[#This Row],[Total_Movies_Watched]]+DATA[[#This Row],[Total_Series_Watched]]</f>
        <v>1150</v>
      </c>
      <c r="T293" s="1" t="s">
        <v>27</v>
      </c>
      <c r="U293" s="1" t="s">
        <v>56</v>
      </c>
      <c r="V293" s="1" t="s">
        <v>37</v>
      </c>
      <c r="W293" s="1">
        <v>22</v>
      </c>
      <c r="X293" s="1" t="str" cm="1">
        <f t="array" ref="X293">_xlfn.IFS(DATA[[#This Row],[Recommended_Content_Count]]&lt;=25,"0-25",W293&lt;=50,"25-50",W293&lt;=75,"50-75",W293&lt;=100,"75-100")</f>
        <v>0-25</v>
      </c>
      <c r="Y293" s="1">
        <v>4.8</v>
      </c>
      <c r="Z293" s="1" t="b">
        <v>1</v>
      </c>
      <c r="AA293" s="1" t="str" cm="1">
        <f t="array" ref="AA293">_xlfn.IFS(DATA[[#This Row],[Has_Downloaded_Content]]=FALSE,"No",Z293=TRUE,"Yes")</f>
        <v>Yes</v>
      </c>
      <c r="AB293" s="1" t="s">
        <v>30</v>
      </c>
      <c r="AC293" s="7">
        <v>1955</v>
      </c>
      <c r="AD293" s="7" t="str" cm="1">
        <f t="array" ref="AD293">_xlfn.IFS(DATA[[#This Row],[Loyalty_Points]]&lt;=1000,"0-1000",AC293&lt;=2000,"1000-2000",AC293&lt;=3000,"2000-3000",AC293&lt;=4000,"3000-4000",AC293&lt;=4999,"4000-5000")</f>
        <v>1000-2000</v>
      </c>
      <c r="AE293" s="1" t="s">
        <v>76</v>
      </c>
      <c r="AF293" s="1" t="s">
        <v>32</v>
      </c>
      <c r="AG293" s="1" t="s">
        <v>93</v>
      </c>
    </row>
    <row r="294" spans="1:33" x14ac:dyDescent="0.3">
      <c r="A294" s="13">
        <v>4204</v>
      </c>
      <c r="B294" s="1" t="s">
        <v>169</v>
      </c>
      <c r="C294" s="2">
        <v>45271</v>
      </c>
      <c r="D294" s="2" t="s">
        <v>42</v>
      </c>
      <c r="E294" s="29" t="str">
        <f>TEXT(DATA[[#This Row],[Join_Date]],"mm-yyyy")</f>
        <v>12-2023</v>
      </c>
      <c r="G294" s="31">
        <f>$F$2-DATA[[#This Row],[Last_Login]]</f>
        <v>17</v>
      </c>
      <c r="H294" s="31" t="str" cm="1">
        <f t="array" ref="H294">_xlfn.IFS(DATA[[#This Row],[Difference_from _assume]]&lt;=10,"0-17",DATA[[#This Row],[Difference_from _assume]]&lt;=34,"17-34",DATA[[#This Row],[Difference_from _assume]]&lt;=51,"34-51",DATA[[#This Row],[Difference_from _assume]]&lt;=119,"51-119",DATA[[#This Row],[Difference_from _assume]]&lt;=354,"119-357")</f>
        <v>17-34</v>
      </c>
      <c r="I294" s="31" t="str" cm="1">
        <f t="array" ref="I294">_xlfn.IFS(DATA[[#This Row],[Difference_from _assume]]&lt;=35,"Active",DATA[[#This Row],[Difference_from _assume]]&lt;=110,"Inactive",DATA[[#This Row],[Difference_from _assume]]&lt;=360,"Dormant")</f>
        <v>Active</v>
      </c>
      <c r="J294" s="16">
        <v>11.99</v>
      </c>
      <c r="K294" s="16" t="str" cm="1">
        <f t="array" ref="K294">_xlfn.IFS(DATA[[#This Row],[Monthly_Price]]&lt;=7.99,"Low",J294&lt;=11.99,"Mid",J294&lt;=15.99,"High")</f>
        <v>Mid</v>
      </c>
      <c r="L294" s="1">
        <v>494</v>
      </c>
      <c r="M294" s="1" t="s">
        <v>63</v>
      </c>
      <c r="N294" s="1">
        <v>5</v>
      </c>
      <c r="O294" s="1">
        <v>6</v>
      </c>
      <c r="P294" s="1" t="b">
        <v>1</v>
      </c>
      <c r="Q294" s="1">
        <v>202</v>
      </c>
      <c r="R294" s="10">
        <v>163</v>
      </c>
      <c r="S294" s="10">
        <f>DATA[[#This Row],[Total_Movies_Watched]]+DATA[[#This Row],[Total_Series_Watched]]</f>
        <v>365</v>
      </c>
      <c r="T294" s="1" t="s">
        <v>49</v>
      </c>
      <c r="U294" s="1" t="s">
        <v>44</v>
      </c>
      <c r="V294" s="1" t="s">
        <v>57</v>
      </c>
      <c r="W294" s="1">
        <v>61</v>
      </c>
      <c r="X294" s="1" t="str" cm="1">
        <f t="array" ref="X294">_xlfn.IFS(DATA[[#This Row],[Recommended_Content_Count]]&lt;=25,"0-25",W294&lt;=50,"25-50",W294&lt;=75,"50-75",W294&lt;=100,"75-100")</f>
        <v>50-75</v>
      </c>
      <c r="Y294" s="1">
        <v>4</v>
      </c>
      <c r="Z294" s="1" t="b">
        <v>1</v>
      </c>
      <c r="AA294" s="1" t="str" cm="1">
        <f t="array" ref="AA294">_xlfn.IFS(DATA[[#This Row],[Has_Downloaded_Content]]=FALSE,"No",Z294=TRUE,"Yes")</f>
        <v>Yes</v>
      </c>
      <c r="AB294" s="1" t="s">
        <v>30</v>
      </c>
      <c r="AC294" s="7">
        <v>4889</v>
      </c>
      <c r="AD294" s="7" t="str" cm="1">
        <f t="array" ref="AD294">_xlfn.IFS(DATA[[#This Row],[Loyalty_Points]]&lt;=1000,"0-1000",AC294&lt;=2000,"1000-2000",AC294&lt;=3000,"2000-3000",AC294&lt;=4000,"3000-4000",AC294&lt;=4999,"4000-5000")</f>
        <v>4000-5000</v>
      </c>
      <c r="AE294" s="1" t="s">
        <v>76</v>
      </c>
      <c r="AF294" s="1" t="s">
        <v>32</v>
      </c>
      <c r="AG294" s="1" t="s">
        <v>60</v>
      </c>
    </row>
    <row r="295" spans="1:33" x14ac:dyDescent="0.3">
      <c r="A295" s="13">
        <v>5666</v>
      </c>
      <c r="B295" s="1" t="s">
        <v>272</v>
      </c>
      <c r="C295" s="2" t="s">
        <v>400</v>
      </c>
      <c r="D295" s="2" t="s">
        <v>84</v>
      </c>
      <c r="E295" s="29" t="str">
        <f>TEXT(DATA[[#This Row],[Join_Date]],"mm-yyyy")</f>
        <v>04-2023</v>
      </c>
      <c r="G295" s="31">
        <f>$F$2-DATA[[#This Row],[Last_Login]]</f>
        <v>41</v>
      </c>
      <c r="H295" s="31" t="str" cm="1">
        <f t="array" ref="H295">_xlfn.IFS(DATA[[#This Row],[Difference_from _assume]]&lt;=10,"0-17",DATA[[#This Row],[Difference_from _assume]]&lt;=34,"17-34",DATA[[#This Row],[Difference_from _assume]]&lt;=51,"34-51",DATA[[#This Row],[Difference_from _assume]]&lt;=119,"51-119",DATA[[#This Row],[Difference_from _assume]]&lt;=354,"119-357")</f>
        <v>34-51</v>
      </c>
      <c r="I295" s="31" t="str" cm="1">
        <f t="array" ref="I295">_xlfn.IFS(DATA[[#This Row],[Difference_from _assume]]&lt;=35,"Active",DATA[[#This Row],[Difference_from _assume]]&lt;=110,"Inactive",DATA[[#This Row],[Difference_from _assume]]&lt;=360,"Dormant")</f>
        <v>Inactive</v>
      </c>
      <c r="J295" s="16">
        <v>7.99</v>
      </c>
      <c r="K295" s="16" t="str" cm="1">
        <f t="array" ref="K295">_xlfn.IFS(DATA[[#This Row],[Monthly_Price]]&lt;=7.99,"Low",J295&lt;=11.99,"Mid",J295&lt;=15.99,"High")</f>
        <v>Low</v>
      </c>
      <c r="L295" s="1">
        <v>109</v>
      </c>
      <c r="M295" s="1" t="s">
        <v>36</v>
      </c>
      <c r="N295" s="1">
        <v>4</v>
      </c>
      <c r="O295" s="1">
        <v>4</v>
      </c>
      <c r="P295" s="1" t="b">
        <v>1</v>
      </c>
      <c r="Q295" s="1">
        <v>899</v>
      </c>
      <c r="R295" s="10">
        <v>11</v>
      </c>
      <c r="S295" s="10">
        <f>DATA[[#This Row],[Total_Movies_Watched]]+DATA[[#This Row],[Total_Series_Watched]]</f>
        <v>910</v>
      </c>
      <c r="T295" s="1" t="s">
        <v>49</v>
      </c>
      <c r="U295" s="1" t="s">
        <v>56</v>
      </c>
      <c r="V295" s="1" t="s">
        <v>37</v>
      </c>
      <c r="W295" s="1">
        <v>63</v>
      </c>
      <c r="X295" s="1" t="str" cm="1">
        <f t="array" ref="X295">_xlfn.IFS(DATA[[#This Row],[Recommended_Content_Count]]&lt;=25,"0-25",W295&lt;=50,"25-50",W295&lt;=75,"50-75",W295&lt;=100,"75-100")</f>
        <v>50-75</v>
      </c>
      <c r="Y295" s="1">
        <v>4.3</v>
      </c>
      <c r="Z295" s="1" t="b">
        <v>0</v>
      </c>
      <c r="AA295" s="1" t="str" cm="1">
        <f t="array" ref="AA295">_xlfn.IFS(DATA[[#This Row],[Has_Downloaded_Content]]=FALSE,"No",Z295=TRUE,"Yes")</f>
        <v>No</v>
      </c>
      <c r="AB295" s="1" t="s">
        <v>30</v>
      </c>
      <c r="AC295" s="7">
        <v>1185</v>
      </c>
      <c r="AD295" s="7" t="str" cm="1">
        <f t="array" ref="AD295">_xlfn.IFS(DATA[[#This Row],[Loyalty_Points]]&lt;=1000,"0-1000",AC295&lt;=2000,"1000-2000",AC295&lt;=3000,"2000-3000",AC295&lt;=4000,"3000-4000",AC295&lt;=4999,"4000-5000")</f>
        <v>1000-2000</v>
      </c>
      <c r="AE295" s="1" t="s">
        <v>65</v>
      </c>
      <c r="AF295" s="1" t="s">
        <v>59</v>
      </c>
      <c r="AG295" s="1" t="s">
        <v>33</v>
      </c>
    </row>
    <row r="296" spans="1:33" x14ac:dyDescent="0.3">
      <c r="A296" s="13">
        <v>5943</v>
      </c>
      <c r="B296" s="1" t="s">
        <v>401</v>
      </c>
      <c r="C296" s="2" t="s">
        <v>213</v>
      </c>
      <c r="D296" s="2">
        <v>45485</v>
      </c>
      <c r="E296" s="29" t="str">
        <f>TEXT(DATA[[#This Row],[Join_Date]],"mm-yyyy")</f>
        <v>12-2023</v>
      </c>
      <c r="G296" s="31">
        <f>$F$2-DATA[[#This Row],[Last_Login]]</f>
        <v>172</v>
      </c>
      <c r="H296" s="31" t="str" cm="1">
        <f t="array" ref="H296">_xlfn.IFS(DATA[[#This Row],[Difference_from _assume]]&lt;=10,"0-17",DATA[[#This Row],[Difference_from _assume]]&lt;=34,"17-34",DATA[[#This Row],[Difference_from _assume]]&lt;=51,"34-51",DATA[[#This Row],[Difference_from _assume]]&lt;=119,"51-119",DATA[[#This Row],[Difference_from _assume]]&lt;=354,"119-357")</f>
        <v>119-357</v>
      </c>
      <c r="I296" s="31" t="str" cm="1">
        <f t="array" ref="I296">_xlfn.IFS(DATA[[#This Row],[Difference_from _assume]]&lt;=35,"Active",DATA[[#This Row],[Difference_from _assume]]&lt;=110,"Inactive",DATA[[#This Row],[Difference_from _assume]]&lt;=360,"Dormant")</f>
        <v>Dormant</v>
      </c>
      <c r="J296" s="16">
        <v>7.99</v>
      </c>
      <c r="K296" s="16" t="str" cm="1">
        <f t="array" ref="K296">_xlfn.IFS(DATA[[#This Row],[Monthly_Price]]&lt;=7.99,"Low",J296&lt;=11.99,"Mid",J296&lt;=15.99,"High")</f>
        <v>Low</v>
      </c>
      <c r="L296" s="1">
        <v>200</v>
      </c>
      <c r="M296" s="1" t="s">
        <v>100</v>
      </c>
      <c r="N296" s="1">
        <v>1</v>
      </c>
      <c r="O296" s="1">
        <v>2</v>
      </c>
      <c r="P296" s="1" t="b">
        <v>0</v>
      </c>
      <c r="Q296" s="1">
        <v>465</v>
      </c>
      <c r="R296" s="10">
        <v>35</v>
      </c>
      <c r="S296" s="10">
        <f>DATA[[#This Row],[Total_Movies_Watched]]+DATA[[#This Row],[Total_Series_Watched]]</f>
        <v>500</v>
      </c>
      <c r="T296" s="1" t="s">
        <v>55</v>
      </c>
      <c r="U296" s="1" t="s">
        <v>75</v>
      </c>
      <c r="V296" s="1" t="s">
        <v>45</v>
      </c>
      <c r="W296" s="1">
        <v>29</v>
      </c>
      <c r="X296" s="1" t="str" cm="1">
        <f t="array" ref="X296">_xlfn.IFS(DATA[[#This Row],[Recommended_Content_Count]]&lt;=25,"0-25",W296&lt;=50,"25-50",W296&lt;=75,"50-75",W296&lt;=100,"75-100")</f>
        <v>25-50</v>
      </c>
      <c r="Y296" s="1">
        <v>4.7</v>
      </c>
      <c r="Z296" s="1" t="b">
        <v>1</v>
      </c>
      <c r="AA296" s="1" t="str" cm="1">
        <f t="array" ref="AA296">_xlfn.IFS(DATA[[#This Row],[Has_Downloaded_Content]]=FALSE,"No",Z296=TRUE,"Yes")</f>
        <v>Yes</v>
      </c>
      <c r="AB296" s="1" t="s">
        <v>30</v>
      </c>
      <c r="AC296" s="7">
        <v>3040</v>
      </c>
      <c r="AD296" s="7" t="str" cm="1">
        <f t="array" ref="AD296">_xlfn.IFS(DATA[[#This Row],[Loyalty_Points]]&lt;=1000,"0-1000",AC296&lt;=2000,"1000-2000",AC296&lt;=3000,"2000-3000",AC296&lt;=4000,"3000-4000",AC296&lt;=4999,"4000-5000")</f>
        <v>3000-4000</v>
      </c>
      <c r="AE296" s="1" t="s">
        <v>38</v>
      </c>
      <c r="AF296" s="1" t="s">
        <v>79</v>
      </c>
      <c r="AG296" s="1" t="s">
        <v>40</v>
      </c>
    </row>
    <row r="297" spans="1:33" x14ac:dyDescent="0.3">
      <c r="A297" s="13">
        <v>3202</v>
      </c>
      <c r="B297" s="1" t="s">
        <v>52</v>
      </c>
      <c r="C297" s="2" t="s">
        <v>312</v>
      </c>
      <c r="D297" s="2">
        <v>45394</v>
      </c>
      <c r="E297" s="29" t="str">
        <f>TEXT(DATA[[#This Row],[Join_Date]],"mm-yyyy")</f>
        <v>02-2024</v>
      </c>
      <c r="G297" s="31">
        <f>$F$2-DATA[[#This Row],[Last_Login]]</f>
        <v>263</v>
      </c>
      <c r="H297" s="31" t="str" cm="1">
        <f t="array" ref="H297">_xlfn.IFS(DATA[[#This Row],[Difference_from _assume]]&lt;=10,"0-17",DATA[[#This Row],[Difference_from _assume]]&lt;=34,"17-34",DATA[[#This Row],[Difference_from _assume]]&lt;=51,"34-51",DATA[[#This Row],[Difference_from _assume]]&lt;=119,"51-119",DATA[[#This Row],[Difference_from _assume]]&lt;=354,"119-357")</f>
        <v>119-357</v>
      </c>
      <c r="I297" s="31" t="str" cm="1">
        <f t="array" ref="I297">_xlfn.IFS(DATA[[#This Row],[Difference_from _assume]]&lt;=35,"Active",DATA[[#This Row],[Difference_from _assume]]&lt;=110,"Inactive",DATA[[#This Row],[Difference_from _assume]]&lt;=360,"Dormant")</f>
        <v>Dormant</v>
      </c>
      <c r="J297" s="16">
        <v>11.99</v>
      </c>
      <c r="K297" s="16" t="str" cm="1">
        <f t="array" ref="K297">_xlfn.IFS(DATA[[#This Row],[Monthly_Price]]&lt;=7.99,"Low",J297&lt;=11.99,"Mid",J297&lt;=15.99,"High")</f>
        <v>Mid</v>
      </c>
      <c r="L297" s="1">
        <v>134</v>
      </c>
      <c r="M297" s="1" t="s">
        <v>48</v>
      </c>
      <c r="N297" s="1">
        <v>4</v>
      </c>
      <c r="O297" s="1">
        <v>1</v>
      </c>
      <c r="P297" s="1" t="b">
        <v>1</v>
      </c>
      <c r="Q297" s="1">
        <v>459</v>
      </c>
      <c r="R297" s="10">
        <v>105</v>
      </c>
      <c r="S297" s="10">
        <f>DATA[[#This Row],[Total_Movies_Watched]]+DATA[[#This Row],[Total_Series_Watched]]</f>
        <v>564</v>
      </c>
      <c r="T297" s="1" t="s">
        <v>49</v>
      </c>
      <c r="U297" s="1" t="s">
        <v>75</v>
      </c>
      <c r="V297" s="1" t="s">
        <v>37</v>
      </c>
      <c r="W297" s="1">
        <v>3</v>
      </c>
      <c r="X297" s="1" t="str" cm="1">
        <f t="array" ref="X297">_xlfn.IFS(DATA[[#This Row],[Recommended_Content_Count]]&lt;=25,"0-25",W297&lt;=50,"25-50",W297&lt;=75,"50-75",W297&lt;=100,"75-100")</f>
        <v>0-25</v>
      </c>
      <c r="Y297" s="1">
        <v>3.7</v>
      </c>
      <c r="Z297" s="1" t="b">
        <v>1</v>
      </c>
      <c r="AA297" s="1" t="str" cm="1">
        <f t="array" ref="AA297">_xlfn.IFS(DATA[[#This Row],[Has_Downloaded_Content]]=FALSE,"No",Z297=TRUE,"Yes")</f>
        <v>Yes</v>
      </c>
      <c r="AB297" s="1" t="s">
        <v>30</v>
      </c>
      <c r="AC297" s="7">
        <v>4729</v>
      </c>
      <c r="AD297" s="7" t="str" cm="1">
        <f t="array" ref="AD297">_xlfn.IFS(DATA[[#This Row],[Loyalty_Points]]&lt;=1000,"0-1000",AC297&lt;=2000,"1000-2000",AC297&lt;=3000,"2000-3000",AC297&lt;=4000,"3000-4000",AC297&lt;=4999,"4000-5000")</f>
        <v>4000-5000</v>
      </c>
      <c r="AE297" s="1" t="s">
        <v>31</v>
      </c>
      <c r="AF297" s="1" t="s">
        <v>69</v>
      </c>
      <c r="AG297" s="1" t="s">
        <v>93</v>
      </c>
    </row>
    <row r="298" spans="1:33" x14ac:dyDescent="0.3">
      <c r="A298" s="13">
        <v>4512</v>
      </c>
      <c r="B298" s="1" t="s">
        <v>259</v>
      </c>
      <c r="C298" s="2" t="s">
        <v>402</v>
      </c>
      <c r="D298" s="2" t="s">
        <v>90</v>
      </c>
      <c r="E298" s="29" t="str">
        <f>TEXT(DATA[[#This Row],[Join_Date]],"mm-yyyy")</f>
        <v>02-2023</v>
      </c>
      <c r="G298" s="31">
        <f>$F$2-DATA[[#This Row],[Last_Login]]</f>
        <v>31</v>
      </c>
      <c r="H298" s="31" t="str" cm="1">
        <f t="array" ref="H298">_xlfn.IFS(DATA[[#This Row],[Difference_from _assume]]&lt;=10,"0-17",DATA[[#This Row],[Difference_from _assume]]&lt;=34,"17-34",DATA[[#This Row],[Difference_from _assume]]&lt;=51,"34-51",DATA[[#This Row],[Difference_from _assume]]&lt;=119,"51-119",DATA[[#This Row],[Difference_from _assume]]&lt;=354,"119-357")</f>
        <v>17-34</v>
      </c>
      <c r="I298" s="31" t="str" cm="1">
        <f t="array" ref="I298">_xlfn.IFS(DATA[[#This Row],[Difference_from _assume]]&lt;=35,"Active",DATA[[#This Row],[Difference_from _assume]]&lt;=110,"Inactive",DATA[[#This Row],[Difference_from _assume]]&lt;=360,"Dormant")</f>
        <v>Active</v>
      </c>
      <c r="J298" s="16">
        <v>11.99</v>
      </c>
      <c r="K298" s="16" t="str" cm="1">
        <f t="array" ref="K298">_xlfn.IFS(DATA[[#This Row],[Monthly_Price]]&lt;=7.99,"Low",J298&lt;=11.99,"Mid",J298&lt;=15.99,"High")</f>
        <v>Mid</v>
      </c>
      <c r="L298" s="1">
        <v>250</v>
      </c>
      <c r="M298" s="1" t="s">
        <v>51</v>
      </c>
      <c r="N298" s="1">
        <v>5</v>
      </c>
      <c r="O298" s="1">
        <v>2</v>
      </c>
      <c r="P298" s="1" t="b">
        <v>0</v>
      </c>
      <c r="Q298" s="1">
        <v>611</v>
      </c>
      <c r="R298" s="10">
        <v>170</v>
      </c>
      <c r="S298" s="10">
        <f>DATA[[#This Row],[Total_Movies_Watched]]+DATA[[#This Row],[Total_Series_Watched]]</f>
        <v>781</v>
      </c>
      <c r="T298" s="1" t="s">
        <v>49</v>
      </c>
      <c r="U298" s="1" t="s">
        <v>56</v>
      </c>
      <c r="V298" s="1" t="s">
        <v>64</v>
      </c>
      <c r="W298" s="1">
        <v>71</v>
      </c>
      <c r="X298" s="1" t="str" cm="1">
        <f t="array" ref="X298">_xlfn.IFS(DATA[[#This Row],[Recommended_Content_Count]]&lt;=25,"0-25",W298&lt;=50,"25-50",W298&lt;=75,"50-75",W298&lt;=100,"75-100")</f>
        <v>50-75</v>
      </c>
      <c r="Y298" s="1">
        <v>3.9</v>
      </c>
      <c r="Z298" s="1" t="b">
        <v>0</v>
      </c>
      <c r="AA298" s="1" t="str" cm="1">
        <f t="array" ref="AA298">_xlfn.IFS(DATA[[#This Row],[Has_Downloaded_Content]]=FALSE,"No",Z298=TRUE,"Yes")</f>
        <v>No</v>
      </c>
      <c r="AB298" s="1" t="s">
        <v>30</v>
      </c>
      <c r="AC298" s="7">
        <v>4193</v>
      </c>
      <c r="AD298" s="7" t="str" cm="1">
        <f t="array" ref="AD298">_xlfn.IFS(DATA[[#This Row],[Loyalty_Points]]&lt;=1000,"0-1000",AC298&lt;=2000,"1000-2000",AC298&lt;=3000,"2000-3000",AC298&lt;=4000,"3000-4000",AC298&lt;=4999,"4000-5000")</f>
        <v>4000-5000</v>
      </c>
      <c r="AE298" s="1" t="s">
        <v>31</v>
      </c>
      <c r="AF298" s="1" t="s">
        <v>39</v>
      </c>
      <c r="AG298" s="1" t="s">
        <v>40</v>
      </c>
    </row>
    <row r="299" spans="1:33" x14ac:dyDescent="0.3">
      <c r="A299" s="13">
        <v>2075</v>
      </c>
      <c r="B299" s="1" t="s">
        <v>347</v>
      </c>
      <c r="C299" s="2" t="s">
        <v>403</v>
      </c>
      <c r="D299" s="2">
        <v>45547</v>
      </c>
      <c r="E299" s="29" t="str">
        <f>TEXT(DATA[[#This Row],[Join_Date]],"mm-yyyy")</f>
        <v>10-2024</v>
      </c>
      <c r="G299" s="31">
        <f>$F$2-DATA[[#This Row],[Last_Login]]</f>
        <v>110</v>
      </c>
      <c r="H299" s="31" t="str" cm="1">
        <f t="array" ref="H299">_xlfn.IFS(DATA[[#This Row],[Difference_from _assume]]&lt;=10,"0-17",DATA[[#This Row],[Difference_from _assume]]&lt;=34,"17-34",DATA[[#This Row],[Difference_from _assume]]&lt;=51,"34-51",DATA[[#This Row],[Difference_from _assume]]&lt;=119,"51-119",DATA[[#This Row],[Difference_from _assume]]&lt;=354,"119-357")</f>
        <v>51-119</v>
      </c>
      <c r="I299" s="31" t="str" cm="1">
        <f t="array" ref="I299">_xlfn.IFS(DATA[[#This Row],[Difference_from _assume]]&lt;=35,"Active",DATA[[#This Row],[Difference_from _assume]]&lt;=110,"Inactive",DATA[[#This Row],[Difference_from _assume]]&lt;=360,"Dormant")</f>
        <v>Inactive</v>
      </c>
      <c r="J299" s="16">
        <v>7.99</v>
      </c>
      <c r="K299" s="16" t="str" cm="1">
        <f t="array" ref="K299">_xlfn.IFS(DATA[[#This Row],[Monthly_Price]]&lt;=7.99,"Low",J299&lt;=11.99,"Mid",J299&lt;=15.99,"High")</f>
        <v>Low</v>
      </c>
      <c r="L299" s="1">
        <v>305</v>
      </c>
      <c r="M299" s="1" t="s">
        <v>36</v>
      </c>
      <c r="N299" s="1">
        <v>2</v>
      </c>
      <c r="O299" s="1">
        <v>3</v>
      </c>
      <c r="P299" s="1" t="b">
        <v>1</v>
      </c>
      <c r="Q299" s="1">
        <v>49</v>
      </c>
      <c r="R299" s="10">
        <v>146</v>
      </c>
      <c r="S299" s="10">
        <f>DATA[[#This Row],[Total_Movies_Watched]]+DATA[[#This Row],[Total_Series_Watched]]</f>
        <v>195</v>
      </c>
      <c r="T299" s="1" t="s">
        <v>27</v>
      </c>
      <c r="U299" s="1" t="s">
        <v>44</v>
      </c>
      <c r="V299" s="1" t="s">
        <v>45</v>
      </c>
      <c r="W299" s="1">
        <v>48</v>
      </c>
      <c r="X299" s="1" t="str" cm="1">
        <f t="array" ref="X299">_xlfn.IFS(DATA[[#This Row],[Recommended_Content_Count]]&lt;=25,"0-25",W299&lt;=50,"25-50",W299&lt;=75,"50-75",W299&lt;=100,"75-100")</f>
        <v>25-50</v>
      </c>
      <c r="Y299" s="1">
        <v>4.5999999999999996</v>
      </c>
      <c r="Z299" s="1" t="b">
        <v>0</v>
      </c>
      <c r="AA299" s="1" t="str" cm="1">
        <f t="array" ref="AA299">_xlfn.IFS(DATA[[#This Row],[Has_Downloaded_Content]]=FALSE,"No",Z299=TRUE,"Yes")</f>
        <v>No</v>
      </c>
      <c r="AB299" s="1" t="s">
        <v>30</v>
      </c>
      <c r="AC299" s="7">
        <v>4626</v>
      </c>
      <c r="AD299" s="7" t="str" cm="1">
        <f t="array" ref="AD299">_xlfn.IFS(DATA[[#This Row],[Loyalty_Points]]&lt;=1000,"0-1000",AC299&lt;=2000,"1000-2000",AC299&lt;=3000,"2000-3000",AC299&lt;=4000,"3000-4000",AC299&lt;=4999,"4000-5000")</f>
        <v>4000-5000</v>
      </c>
      <c r="AE299" s="1" t="s">
        <v>58</v>
      </c>
      <c r="AF299" s="1" t="s">
        <v>79</v>
      </c>
      <c r="AG299" s="1" t="s">
        <v>60</v>
      </c>
    </row>
    <row r="300" spans="1:33" x14ac:dyDescent="0.3">
      <c r="A300" s="13">
        <v>4057</v>
      </c>
      <c r="B300" s="1" t="s">
        <v>404</v>
      </c>
      <c r="C300" s="2">
        <v>45570</v>
      </c>
      <c r="D300" s="2" t="s">
        <v>105</v>
      </c>
      <c r="E300" s="29" t="str">
        <f>TEXT(DATA[[#This Row],[Join_Date]],"mm-yyyy")</f>
        <v>10-2024</v>
      </c>
      <c r="G300" s="31">
        <f>$F$2-DATA[[#This Row],[Last_Login]]</f>
        <v>33</v>
      </c>
      <c r="H300" s="31" t="str" cm="1">
        <f t="array" ref="H300">_xlfn.IFS(DATA[[#This Row],[Difference_from _assume]]&lt;=10,"0-17",DATA[[#This Row],[Difference_from _assume]]&lt;=34,"17-34",DATA[[#This Row],[Difference_from _assume]]&lt;=51,"34-51",DATA[[#This Row],[Difference_from _assume]]&lt;=119,"51-119",DATA[[#This Row],[Difference_from _assume]]&lt;=354,"119-357")</f>
        <v>17-34</v>
      </c>
      <c r="I300" s="31" t="str" cm="1">
        <f t="array" ref="I300">_xlfn.IFS(DATA[[#This Row],[Difference_from _assume]]&lt;=35,"Active",DATA[[#This Row],[Difference_from _assume]]&lt;=110,"Inactive",DATA[[#This Row],[Difference_from _assume]]&lt;=360,"Dormant")</f>
        <v>Active</v>
      </c>
      <c r="J300" s="16">
        <v>15.99</v>
      </c>
      <c r="K300" s="16" t="str" cm="1">
        <f t="array" ref="K300">_xlfn.IFS(DATA[[#This Row],[Monthly_Price]]&lt;=7.99,"Low",J300&lt;=11.99,"Mid",J300&lt;=15.99,"High")</f>
        <v>High</v>
      </c>
      <c r="L300" s="1">
        <v>256</v>
      </c>
      <c r="M300" s="1" t="s">
        <v>73</v>
      </c>
      <c r="N300" s="1">
        <v>5</v>
      </c>
      <c r="O300" s="1">
        <v>3</v>
      </c>
      <c r="P300" s="1" t="b">
        <v>0</v>
      </c>
      <c r="Q300" s="1">
        <v>929</v>
      </c>
      <c r="R300" s="10">
        <v>89</v>
      </c>
      <c r="S300" s="10">
        <f>DATA[[#This Row],[Total_Movies_Watched]]+DATA[[#This Row],[Total_Series_Watched]]</f>
        <v>1018</v>
      </c>
      <c r="T300" s="1" t="s">
        <v>43</v>
      </c>
      <c r="U300" s="1" t="s">
        <v>28</v>
      </c>
      <c r="V300" s="1" t="s">
        <v>57</v>
      </c>
      <c r="W300" s="1">
        <v>89</v>
      </c>
      <c r="X300" s="1" t="str" cm="1">
        <f t="array" ref="X300">_xlfn.IFS(DATA[[#This Row],[Recommended_Content_Count]]&lt;=25,"0-25",W300&lt;=50,"25-50",W300&lt;=75,"50-75",W300&lt;=100,"75-100")</f>
        <v>75-100</v>
      </c>
      <c r="Y300" s="1">
        <v>3.3</v>
      </c>
      <c r="Z300" s="1" t="b">
        <v>0</v>
      </c>
      <c r="AA300" s="1" t="str" cm="1">
        <f t="array" ref="AA300">_xlfn.IFS(DATA[[#This Row],[Has_Downloaded_Content]]=FALSE,"No",Z300=TRUE,"Yes")</f>
        <v>No</v>
      </c>
      <c r="AB300" s="1" t="s">
        <v>30</v>
      </c>
      <c r="AC300" s="7">
        <v>60</v>
      </c>
      <c r="AD300" s="7" t="str" cm="1">
        <f t="array" ref="AD300">_xlfn.IFS(DATA[[#This Row],[Loyalty_Points]]&lt;=1000,"0-1000",AC300&lt;=2000,"1000-2000",AC300&lt;=3000,"2000-3000",AC300&lt;=4000,"3000-4000",AC300&lt;=4999,"4000-5000")</f>
        <v>0-1000</v>
      </c>
      <c r="AE300" s="1" t="s">
        <v>31</v>
      </c>
      <c r="AF300" s="1" t="s">
        <v>79</v>
      </c>
      <c r="AG300" s="1" t="s">
        <v>60</v>
      </c>
    </row>
    <row r="301" spans="1:33" x14ac:dyDescent="0.3">
      <c r="A301" s="13">
        <v>5537</v>
      </c>
      <c r="B301" s="1" t="s">
        <v>212</v>
      </c>
      <c r="C301" s="2">
        <v>45635</v>
      </c>
      <c r="D301" s="2" t="s">
        <v>54</v>
      </c>
      <c r="E301" s="29" t="str">
        <f>TEXT(DATA[[#This Row],[Join_Date]],"mm-yyyy")</f>
        <v>12-2024</v>
      </c>
      <c r="G301" s="31">
        <f>$F$2-DATA[[#This Row],[Last_Login]]</f>
        <v>42</v>
      </c>
      <c r="H301" s="31" t="str" cm="1">
        <f t="array" ref="H301">_xlfn.IFS(DATA[[#This Row],[Difference_from _assume]]&lt;=10,"0-17",DATA[[#This Row],[Difference_from _assume]]&lt;=34,"17-34",DATA[[#This Row],[Difference_from _assume]]&lt;=51,"34-51",DATA[[#This Row],[Difference_from _assume]]&lt;=119,"51-119",DATA[[#This Row],[Difference_from _assume]]&lt;=354,"119-357")</f>
        <v>34-51</v>
      </c>
      <c r="I301" s="31" t="str" cm="1">
        <f t="array" ref="I301">_xlfn.IFS(DATA[[#This Row],[Difference_from _assume]]&lt;=35,"Active",DATA[[#This Row],[Difference_from _assume]]&lt;=110,"Inactive",DATA[[#This Row],[Difference_from _assume]]&lt;=360,"Dormant")</f>
        <v>Inactive</v>
      </c>
      <c r="J301" s="16">
        <v>11.99</v>
      </c>
      <c r="K301" s="16" t="str" cm="1">
        <f t="array" ref="K301">_xlfn.IFS(DATA[[#This Row],[Monthly_Price]]&lt;=7.99,"Low",J301&lt;=11.99,"Mid",J301&lt;=15.99,"High")</f>
        <v>Mid</v>
      </c>
      <c r="L301" s="1">
        <v>214</v>
      </c>
      <c r="M301" s="1" t="s">
        <v>51</v>
      </c>
      <c r="N301" s="1">
        <v>1</v>
      </c>
      <c r="O301" s="1">
        <v>3</v>
      </c>
      <c r="P301" s="1" t="b">
        <v>0</v>
      </c>
      <c r="Q301" s="1">
        <v>39</v>
      </c>
      <c r="R301" s="10">
        <v>89</v>
      </c>
      <c r="S301" s="10">
        <f>DATA[[#This Row],[Total_Movies_Watched]]+DATA[[#This Row],[Total_Series_Watched]]</f>
        <v>128</v>
      </c>
      <c r="T301" s="1" t="s">
        <v>43</v>
      </c>
      <c r="U301" s="1" t="s">
        <v>44</v>
      </c>
      <c r="V301" s="1" t="s">
        <v>29</v>
      </c>
      <c r="W301" s="1">
        <v>37</v>
      </c>
      <c r="X301" s="1" t="str" cm="1">
        <f t="array" ref="X301">_xlfn.IFS(DATA[[#This Row],[Recommended_Content_Count]]&lt;=25,"0-25",W301&lt;=50,"25-50",W301&lt;=75,"50-75",W301&lt;=100,"75-100")</f>
        <v>25-50</v>
      </c>
      <c r="Y301" s="1">
        <v>3.5</v>
      </c>
      <c r="Z301" s="1" t="b">
        <v>1</v>
      </c>
      <c r="AA301" s="1" t="str" cm="1">
        <f t="array" ref="AA301">_xlfn.IFS(DATA[[#This Row],[Has_Downloaded_Content]]=FALSE,"No",Z301=TRUE,"Yes")</f>
        <v>Yes</v>
      </c>
      <c r="AB301" s="1" t="s">
        <v>30</v>
      </c>
      <c r="AC301" s="7">
        <v>2597</v>
      </c>
      <c r="AD301" s="7" t="str" cm="1">
        <f t="array" ref="AD301">_xlfn.IFS(DATA[[#This Row],[Loyalty_Points]]&lt;=1000,"0-1000",AC301&lt;=2000,"1000-2000",AC301&lt;=3000,"2000-3000",AC301&lt;=4000,"3000-4000",AC301&lt;=4999,"4000-5000")</f>
        <v>2000-3000</v>
      </c>
      <c r="AE301" s="1" t="s">
        <v>76</v>
      </c>
      <c r="AF301" s="1" t="s">
        <v>69</v>
      </c>
      <c r="AG301" s="1" t="s">
        <v>60</v>
      </c>
    </row>
    <row r="302" spans="1:33" x14ac:dyDescent="0.3">
      <c r="A302" s="13">
        <v>9520</v>
      </c>
      <c r="B302" s="1" t="s">
        <v>405</v>
      </c>
      <c r="C302" s="2">
        <v>45054</v>
      </c>
      <c r="D302" s="2">
        <v>45303</v>
      </c>
      <c r="E302" s="29" t="str">
        <f>TEXT(DATA[[#This Row],[Join_Date]],"mm-yyyy")</f>
        <v>05-2023</v>
      </c>
      <c r="G302" s="31">
        <f>$F$2-DATA[[#This Row],[Last_Login]]</f>
        <v>354</v>
      </c>
      <c r="H302" s="31" t="str" cm="1">
        <f t="array" ref="H302">_xlfn.IFS(DATA[[#This Row],[Difference_from _assume]]&lt;=10,"0-17",DATA[[#This Row],[Difference_from _assume]]&lt;=34,"17-34",DATA[[#This Row],[Difference_from _assume]]&lt;=51,"34-51",DATA[[#This Row],[Difference_from _assume]]&lt;=119,"51-119",DATA[[#This Row],[Difference_from _assume]]&lt;=354,"119-357")</f>
        <v>119-357</v>
      </c>
      <c r="I302" s="31" t="str" cm="1">
        <f t="array" ref="I302">_xlfn.IFS(DATA[[#This Row],[Difference_from _assume]]&lt;=35,"Active",DATA[[#This Row],[Difference_from _assume]]&lt;=110,"Inactive",DATA[[#This Row],[Difference_from _assume]]&lt;=360,"Dormant")</f>
        <v>Dormant</v>
      </c>
      <c r="J302" s="16">
        <v>11.99</v>
      </c>
      <c r="K302" s="16" t="str" cm="1">
        <f t="array" ref="K302">_xlfn.IFS(DATA[[#This Row],[Monthly_Price]]&lt;=7.99,"Low",J302&lt;=11.99,"Mid",J302&lt;=15.99,"High")</f>
        <v>Mid</v>
      </c>
      <c r="L302" s="1">
        <v>272</v>
      </c>
      <c r="M302" s="1" t="s">
        <v>100</v>
      </c>
      <c r="N302" s="1">
        <v>1</v>
      </c>
      <c r="O302" s="1">
        <v>2</v>
      </c>
      <c r="P302" s="1" t="b">
        <v>0</v>
      </c>
      <c r="Q302" s="1">
        <v>520</v>
      </c>
      <c r="R302" s="10">
        <v>170</v>
      </c>
      <c r="S302" s="10">
        <f>DATA[[#This Row],[Total_Movies_Watched]]+DATA[[#This Row],[Total_Series_Watched]]</f>
        <v>690</v>
      </c>
      <c r="T302" s="1" t="s">
        <v>74</v>
      </c>
      <c r="U302" s="1" t="s">
        <v>28</v>
      </c>
      <c r="V302" s="1" t="s">
        <v>37</v>
      </c>
      <c r="W302" s="1">
        <v>100</v>
      </c>
      <c r="X302" s="1" t="str" cm="1">
        <f t="array" ref="X302">_xlfn.IFS(DATA[[#This Row],[Recommended_Content_Count]]&lt;=25,"0-25",W302&lt;=50,"25-50",W302&lt;=75,"50-75",W302&lt;=100,"75-100")</f>
        <v>75-100</v>
      </c>
      <c r="Y302" s="1">
        <v>5</v>
      </c>
      <c r="Z302" s="1" t="b">
        <v>0</v>
      </c>
      <c r="AA302" s="1" t="str" cm="1">
        <f t="array" ref="AA302">_xlfn.IFS(DATA[[#This Row],[Has_Downloaded_Content]]=FALSE,"No",Z302=TRUE,"Yes")</f>
        <v>No</v>
      </c>
      <c r="AB302" s="1" t="s">
        <v>30</v>
      </c>
      <c r="AC302" s="7">
        <v>260</v>
      </c>
      <c r="AD302" s="7" t="str" cm="1">
        <f t="array" ref="AD302">_xlfn.IFS(DATA[[#This Row],[Loyalty_Points]]&lt;=1000,"0-1000",AC302&lt;=2000,"1000-2000",AC302&lt;=3000,"2000-3000",AC302&lt;=4000,"3000-4000",AC302&lt;=4999,"4000-5000")</f>
        <v>0-1000</v>
      </c>
      <c r="AE302" s="1" t="s">
        <v>76</v>
      </c>
      <c r="AF302" s="1" t="s">
        <v>79</v>
      </c>
      <c r="AG302" s="1" t="s">
        <v>60</v>
      </c>
    </row>
    <row r="303" spans="1:33" x14ac:dyDescent="0.3">
      <c r="A303" s="13">
        <v>1081</v>
      </c>
      <c r="B303" s="1" t="s">
        <v>406</v>
      </c>
      <c r="C303" s="2" t="s">
        <v>407</v>
      </c>
      <c r="D303" s="2" t="s">
        <v>168</v>
      </c>
      <c r="E303" s="29" t="str">
        <f>TEXT(DATA[[#This Row],[Join_Date]],"mm-yyyy")</f>
        <v>07-2024</v>
      </c>
      <c r="G303" s="31">
        <f>$F$2-DATA[[#This Row],[Last_Login]]</f>
        <v>32</v>
      </c>
      <c r="H303" s="31" t="str" cm="1">
        <f t="array" ref="H303">_xlfn.IFS(DATA[[#This Row],[Difference_from _assume]]&lt;=10,"0-17",DATA[[#This Row],[Difference_from _assume]]&lt;=34,"17-34",DATA[[#This Row],[Difference_from _assume]]&lt;=51,"34-51",DATA[[#This Row],[Difference_from _assume]]&lt;=119,"51-119",DATA[[#This Row],[Difference_from _assume]]&lt;=354,"119-357")</f>
        <v>17-34</v>
      </c>
      <c r="I303" s="31" t="str" cm="1">
        <f t="array" ref="I303">_xlfn.IFS(DATA[[#This Row],[Difference_from _assume]]&lt;=35,"Active",DATA[[#This Row],[Difference_from _assume]]&lt;=110,"Inactive",DATA[[#This Row],[Difference_from _assume]]&lt;=360,"Dormant")</f>
        <v>Active</v>
      </c>
      <c r="J303" s="16">
        <v>15.99</v>
      </c>
      <c r="K303" s="16" t="str" cm="1">
        <f t="array" ref="K303">_xlfn.IFS(DATA[[#This Row],[Monthly_Price]]&lt;=7.99,"Low",J303&lt;=11.99,"Mid",J303&lt;=15.99,"High")</f>
        <v>High</v>
      </c>
      <c r="L303" s="1">
        <v>144</v>
      </c>
      <c r="M303" s="1" t="s">
        <v>36</v>
      </c>
      <c r="N303" s="1">
        <v>3</v>
      </c>
      <c r="O303" s="1">
        <v>4</v>
      </c>
      <c r="P303" s="1" t="b">
        <v>0</v>
      </c>
      <c r="Q303" s="1">
        <v>501</v>
      </c>
      <c r="R303" s="10">
        <v>64</v>
      </c>
      <c r="S303" s="10">
        <f>DATA[[#This Row],[Total_Movies_Watched]]+DATA[[#This Row],[Total_Series_Watched]]</f>
        <v>565</v>
      </c>
      <c r="T303" s="1" t="s">
        <v>43</v>
      </c>
      <c r="U303" s="1" t="s">
        <v>44</v>
      </c>
      <c r="V303" s="1" t="s">
        <v>64</v>
      </c>
      <c r="W303" s="1">
        <v>98</v>
      </c>
      <c r="X303" s="1" t="str" cm="1">
        <f t="array" ref="X303">_xlfn.IFS(DATA[[#This Row],[Recommended_Content_Count]]&lt;=25,"0-25",W303&lt;=50,"25-50",W303&lt;=75,"50-75",W303&lt;=100,"75-100")</f>
        <v>75-100</v>
      </c>
      <c r="Y303" s="1">
        <v>3.3</v>
      </c>
      <c r="Z303" s="1" t="b">
        <v>0</v>
      </c>
      <c r="AA303" s="1" t="str" cm="1">
        <f t="array" ref="AA303">_xlfn.IFS(DATA[[#This Row],[Has_Downloaded_Content]]=FALSE,"No",Z303=TRUE,"Yes")</f>
        <v>No</v>
      </c>
      <c r="AB303" s="1" t="s">
        <v>30</v>
      </c>
      <c r="AC303" s="7">
        <v>1544</v>
      </c>
      <c r="AD303" s="7" t="str" cm="1">
        <f t="array" ref="AD303">_xlfn.IFS(DATA[[#This Row],[Loyalty_Points]]&lt;=1000,"0-1000",AC303&lt;=2000,"1000-2000",AC303&lt;=3000,"2000-3000",AC303&lt;=4000,"3000-4000",AC303&lt;=4999,"4000-5000")</f>
        <v>1000-2000</v>
      </c>
      <c r="AE303" s="1" t="s">
        <v>76</v>
      </c>
      <c r="AF303" s="1" t="s">
        <v>32</v>
      </c>
      <c r="AG303" s="1" t="s">
        <v>33</v>
      </c>
    </row>
    <row r="304" spans="1:33" x14ac:dyDescent="0.3">
      <c r="A304" s="13">
        <v>7621</v>
      </c>
      <c r="B304" s="1" t="s">
        <v>405</v>
      </c>
      <c r="C304" s="2">
        <v>45086</v>
      </c>
      <c r="D304" s="2">
        <v>45455</v>
      </c>
      <c r="E304" s="29" t="str">
        <f>TEXT(DATA[[#This Row],[Join_Date]],"mm-yyyy")</f>
        <v>06-2023</v>
      </c>
      <c r="G304" s="31">
        <f>$F$2-DATA[[#This Row],[Last_Login]]</f>
        <v>202</v>
      </c>
      <c r="H304" s="31" t="str" cm="1">
        <f t="array" ref="H304">_xlfn.IFS(DATA[[#This Row],[Difference_from _assume]]&lt;=10,"0-17",DATA[[#This Row],[Difference_from _assume]]&lt;=34,"17-34",DATA[[#This Row],[Difference_from _assume]]&lt;=51,"34-51",DATA[[#This Row],[Difference_from _assume]]&lt;=119,"51-119",DATA[[#This Row],[Difference_from _assume]]&lt;=354,"119-357")</f>
        <v>119-357</v>
      </c>
      <c r="I304" s="31" t="str" cm="1">
        <f t="array" ref="I304">_xlfn.IFS(DATA[[#This Row],[Difference_from _assume]]&lt;=35,"Active",DATA[[#This Row],[Difference_from _assume]]&lt;=110,"Inactive",DATA[[#This Row],[Difference_from _assume]]&lt;=360,"Dormant")</f>
        <v>Dormant</v>
      </c>
      <c r="J304" s="16">
        <v>7.99</v>
      </c>
      <c r="K304" s="16" t="str" cm="1">
        <f t="array" ref="K304">_xlfn.IFS(DATA[[#This Row],[Monthly_Price]]&lt;=7.99,"Low",J304&lt;=11.99,"Mid",J304&lt;=15.99,"High")</f>
        <v>Low</v>
      </c>
      <c r="L304" s="1">
        <v>381</v>
      </c>
      <c r="M304" s="1" t="s">
        <v>36</v>
      </c>
      <c r="N304" s="1">
        <v>5</v>
      </c>
      <c r="O304" s="1">
        <v>6</v>
      </c>
      <c r="P304" s="1" t="b">
        <v>0</v>
      </c>
      <c r="Q304" s="1">
        <v>593</v>
      </c>
      <c r="R304" s="10">
        <v>46</v>
      </c>
      <c r="S304" s="10">
        <f>DATA[[#This Row],[Total_Movies_Watched]]+DATA[[#This Row],[Total_Series_Watched]]</f>
        <v>639</v>
      </c>
      <c r="T304" s="1" t="s">
        <v>68</v>
      </c>
      <c r="U304" s="1" t="s">
        <v>44</v>
      </c>
      <c r="V304" s="1" t="s">
        <v>64</v>
      </c>
      <c r="W304" s="1">
        <v>10</v>
      </c>
      <c r="X304" s="1" t="str" cm="1">
        <f t="array" ref="X304">_xlfn.IFS(DATA[[#This Row],[Recommended_Content_Count]]&lt;=25,"0-25",W304&lt;=50,"25-50",W304&lt;=75,"50-75",W304&lt;=100,"75-100")</f>
        <v>0-25</v>
      </c>
      <c r="Y304" s="1">
        <v>4.5999999999999996</v>
      </c>
      <c r="Z304" s="1" t="b">
        <v>1</v>
      </c>
      <c r="AA304" s="1" t="str" cm="1">
        <f t="array" ref="AA304">_xlfn.IFS(DATA[[#This Row],[Has_Downloaded_Content]]=FALSE,"No",Z304=TRUE,"Yes")</f>
        <v>Yes</v>
      </c>
      <c r="AB304" s="1" t="s">
        <v>30</v>
      </c>
      <c r="AC304" s="7">
        <v>4528</v>
      </c>
      <c r="AD304" s="7" t="str" cm="1">
        <f t="array" ref="AD304">_xlfn.IFS(DATA[[#This Row],[Loyalty_Points]]&lt;=1000,"0-1000",AC304&lt;=2000,"1000-2000",AC304&lt;=3000,"2000-3000",AC304&lt;=4000,"3000-4000",AC304&lt;=4999,"4000-5000")</f>
        <v>4000-5000</v>
      </c>
      <c r="AE304" s="1" t="s">
        <v>76</v>
      </c>
      <c r="AF304" s="1" t="s">
        <v>79</v>
      </c>
      <c r="AG304" s="1" t="s">
        <v>40</v>
      </c>
    </row>
    <row r="305" spans="1:33" x14ac:dyDescent="0.3">
      <c r="A305" s="13">
        <v>4558</v>
      </c>
      <c r="B305" s="1" t="s">
        <v>204</v>
      </c>
      <c r="C305" s="2" t="s">
        <v>386</v>
      </c>
      <c r="D305" s="2" t="s">
        <v>84</v>
      </c>
      <c r="E305" s="29" t="str">
        <f>TEXT(DATA[[#This Row],[Join_Date]],"mm-yyyy")</f>
        <v>01-2023</v>
      </c>
      <c r="G305" s="31">
        <f>$F$2-DATA[[#This Row],[Last_Login]]</f>
        <v>41</v>
      </c>
      <c r="H305" s="31" t="str" cm="1">
        <f t="array" ref="H305">_xlfn.IFS(DATA[[#This Row],[Difference_from _assume]]&lt;=10,"0-17",DATA[[#This Row],[Difference_from _assume]]&lt;=34,"17-34",DATA[[#This Row],[Difference_from _assume]]&lt;=51,"34-51",DATA[[#This Row],[Difference_from _assume]]&lt;=119,"51-119",DATA[[#This Row],[Difference_from _assume]]&lt;=354,"119-357")</f>
        <v>34-51</v>
      </c>
      <c r="I305" s="31" t="str" cm="1">
        <f t="array" ref="I305">_xlfn.IFS(DATA[[#This Row],[Difference_from _assume]]&lt;=35,"Active",DATA[[#This Row],[Difference_from _assume]]&lt;=110,"Inactive",DATA[[#This Row],[Difference_from _assume]]&lt;=360,"Dormant")</f>
        <v>Inactive</v>
      </c>
      <c r="J305" s="16">
        <v>11.99</v>
      </c>
      <c r="K305" s="16" t="str" cm="1">
        <f t="array" ref="K305">_xlfn.IFS(DATA[[#This Row],[Monthly_Price]]&lt;=7.99,"Low",J305&lt;=11.99,"Mid",J305&lt;=15.99,"High")</f>
        <v>Mid</v>
      </c>
      <c r="L305" s="1">
        <v>292</v>
      </c>
      <c r="M305" s="1" t="s">
        <v>36</v>
      </c>
      <c r="N305" s="1">
        <v>4</v>
      </c>
      <c r="O305" s="1">
        <v>2</v>
      </c>
      <c r="P305" s="1" t="b">
        <v>1</v>
      </c>
      <c r="Q305" s="1">
        <v>109</v>
      </c>
      <c r="R305" s="10">
        <v>68</v>
      </c>
      <c r="S305" s="10">
        <f>DATA[[#This Row],[Total_Movies_Watched]]+DATA[[#This Row],[Total_Series_Watched]]</f>
        <v>177</v>
      </c>
      <c r="T305" s="1" t="s">
        <v>74</v>
      </c>
      <c r="U305" s="1" t="s">
        <v>56</v>
      </c>
      <c r="V305" s="1" t="s">
        <v>64</v>
      </c>
      <c r="W305" s="1">
        <v>95</v>
      </c>
      <c r="X305" s="1" t="str" cm="1">
        <f t="array" ref="X305">_xlfn.IFS(DATA[[#This Row],[Recommended_Content_Count]]&lt;=25,"0-25",W305&lt;=50,"25-50",W305&lt;=75,"50-75",W305&lt;=100,"75-100")</f>
        <v>75-100</v>
      </c>
      <c r="Y305" s="1">
        <v>4.3</v>
      </c>
      <c r="Z305" s="1" t="b">
        <v>0</v>
      </c>
      <c r="AA305" s="1" t="str" cm="1">
        <f t="array" ref="AA305">_xlfn.IFS(DATA[[#This Row],[Has_Downloaded_Content]]=FALSE,"No",Z305=TRUE,"Yes")</f>
        <v>No</v>
      </c>
      <c r="AB305" s="1" t="s">
        <v>30</v>
      </c>
      <c r="AC305" s="7">
        <v>1127</v>
      </c>
      <c r="AD305" s="7" t="str" cm="1">
        <f t="array" ref="AD305">_xlfn.IFS(DATA[[#This Row],[Loyalty_Points]]&lt;=1000,"0-1000",AC305&lt;=2000,"1000-2000",AC305&lt;=3000,"2000-3000",AC305&lt;=4000,"3000-4000",AC305&lt;=4999,"4000-5000")</f>
        <v>1000-2000</v>
      </c>
      <c r="AE305" s="1" t="s">
        <v>65</v>
      </c>
      <c r="AF305" s="1" t="s">
        <v>79</v>
      </c>
      <c r="AG305" s="1" t="s">
        <v>40</v>
      </c>
    </row>
    <row r="306" spans="1:33" x14ac:dyDescent="0.3">
      <c r="A306" s="13">
        <v>6628</v>
      </c>
      <c r="B306" s="1" t="s">
        <v>357</v>
      </c>
      <c r="C306" s="2" t="s">
        <v>81</v>
      </c>
      <c r="D306" s="2" t="s">
        <v>35</v>
      </c>
      <c r="E306" s="29" t="str">
        <f>TEXT(DATA[[#This Row],[Join_Date]],"mm-yyyy")</f>
        <v>03-2023</v>
      </c>
      <c r="G306" s="31">
        <f>$F$2-DATA[[#This Row],[Last_Login]]</f>
        <v>16</v>
      </c>
      <c r="H306" s="31" t="str" cm="1">
        <f t="array" ref="H306">_xlfn.IFS(DATA[[#This Row],[Difference_from _assume]]&lt;=10,"0-17",DATA[[#This Row],[Difference_from _assume]]&lt;=34,"17-34",DATA[[#This Row],[Difference_from _assume]]&lt;=51,"34-51",DATA[[#This Row],[Difference_from _assume]]&lt;=119,"51-119",DATA[[#This Row],[Difference_from _assume]]&lt;=354,"119-357")</f>
        <v>17-34</v>
      </c>
      <c r="I306" s="31" t="str" cm="1">
        <f t="array" ref="I306">_xlfn.IFS(DATA[[#This Row],[Difference_from _assume]]&lt;=35,"Active",DATA[[#This Row],[Difference_from _assume]]&lt;=110,"Inactive",DATA[[#This Row],[Difference_from _assume]]&lt;=360,"Dormant")</f>
        <v>Active</v>
      </c>
      <c r="J306" s="16">
        <v>11.99</v>
      </c>
      <c r="K306" s="16" t="str" cm="1">
        <f t="array" ref="K306">_xlfn.IFS(DATA[[#This Row],[Monthly_Price]]&lt;=7.99,"Low",J306&lt;=11.99,"Mid",J306&lt;=15.99,"High")</f>
        <v>Mid</v>
      </c>
      <c r="L306" s="1">
        <v>358</v>
      </c>
      <c r="M306" s="1" t="s">
        <v>100</v>
      </c>
      <c r="N306" s="1">
        <v>4</v>
      </c>
      <c r="O306" s="1">
        <v>3</v>
      </c>
      <c r="P306" s="1" t="b">
        <v>0</v>
      </c>
      <c r="Q306" s="1">
        <v>472</v>
      </c>
      <c r="R306" s="10">
        <v>65</v>
      </c>
      <c r="S306" s="10">
        <f>DATA[[#This Row],[Total_Movies_Watched]]+DATA[[#This Row],[Total_Series_Watched]]</f>
        <v>537</v>
      </c>
      <c r="T306" s="1" t="s">
        <v>55</v>
      </c>
      <c r="U306" s="1" t="s">
        <v>44</v>
      </c>
      <c r="V306" s="1" t="s">
        <v>57</v>
      </c>
      <c r="W306" s="1">
        <v>92</v>
      </c>
      <c r="X306" s="1" t="str" cm="1">
        <f t="array" ref="X306">_xlfn.IFS(DATA[[#This Row],[Recommended_Content_Count]]&lt;=25,"0-25",W306&lt;=50,"25-50",W306&lt;=75,"50-75",W306&lt;=100,"75-100")</f>
        <v>75-100</v>
      </c>
      <c r="Y306" s="1">
        <v>4</v>
      </c>
      <c r="Z306" s="1" t="b">
        <v>0</v>
      </c>
      <c r="AA306" s="1" t="str" cm="1">
        <f t="array" ref="AA306">_xlfn.IFS(DATA[[#This Row],[Has_Downloaded_Content]]=FALSE,"No",Z306=TRUE,"Yes")</f>
        <v>No</v>
      </c>
      <c r="AB306" s="1" t="s">
        <v>30</v>
      </c>
      <c r="AC306" s="7">
        <v>4542</v>
      </c>
      <c r="AD306" s="7" t="str" cm="1">
        <f t="array" ref="AD306">_xlfn.IFS(DATA[[#This Row],[Loyalty_Points]]&lt;=1000,"0-1000",AC306&lt;=2000,"1000-2000",AC306&lt;=3000,"2000-3000",AC306&lt;=4000,"3000-4000",AC306&lt;=4999,"4000-5000")</f>
        <v>4000-5000</v>
      </c>
      <c r="AE306" s="1" t="s">
        <v>31</v>
      </c>
      <c r="AF306" s="1" t="s">
        <v>69</v>
      </c>
      <c r="AG306" s="1" t="s">
        <v>40</v>
      </c>
    </row>
    <row r="307" spans="1:33" x14ac:dyDescent="0.3">
      <c r="A307" s="13">
        <v>7643</v>
      </c>
      <c r="B307" s="1" t="s">
        <v>408</v>
      </c>
      <c r="C307" s="2">
        <v>45572</v>
      </c>
      <c r="D307" s="2">
        <v>45363</v>
      </c>
      <c r="E307" s="29" t="str">
        <f>TEXT(DATA[[#This Row],[Join_Date]],"mm-yyyy")</f>
        <v>10-2024</v>
      </c>
      <c r="G307" s="31">
        <f>$F$2-DATA[[#This Row],[Last_Login]]</f>
        <v>294</v>
      </c>
      <c r="H307" s="31" t="str" cm="1">
        <f t="array" ref="H307">_xlfn.IFS(DATA[[#This Row],[Difference_from _assume]]&lt;=10,"0-17",DATA[[#This Row],[Difference_from _assume]]&lt;=34,"17-34",DATA[[#This Row],[Difference_from _assume]]&lt;=51,"34-51",DATA[[#This Row],[Difference_from _assume]]&lt;=119,"51-119",DATA[[#This Row],[Difference_from _assume]]&lt;=354,"119-357")</f>
        <v>119-357</v>
      </c>
      <c r="I307" s="31" t="str" cm="1">
        <f t="array" ref="I307">_xlfn.IFS(DATA[[#This Row],[Difference_from _assume]]&lt;=35,"Active",DATA[[#This Row],[Difference_from _assume]]&lt;=110,"Inactive",DATA[[#This Row],[Difference_from _assume]]&lt;=360,"Dormant")</f>
        <v>Dormant</v>
      </c>
      <c r="J307" s="16">
        <v>15.99</v>
      </c>
      <c r="K307" s="16" t="str" cm="1">
        <f t="array" ref="K307">_xlfn.IFS(DATA[[#This Row],[Monthly_Price]]&lt;=7.99,"Low",J307&lt;=11.99,"Mid",J307&lt;=15.99,"High")</f>
        <v>High</v>
      </c>
      <c r="L307" s="1">
        <v>426</v>
      </c>
      <c r="M307" s="1" t="s">
        <v>48</v>
      </c>
      <c r="N307" s="1">
        <v>1</v>
      </c>
      <c r="O307" s="1">
        <v>6</v>
      </c>
      <c r="P307" s="1" t="b">
        <v>1</v>
      </c>
      <c r="Q307" s="1">
        <v>229</v>
      </c>
      <c r="R307" s="10">
        <v>120</v>
      </c>
      <c r="S307" s="10">
        <f>DATA[[#This Row],[Total_Movies_Watched]]+DATA[[#This Row],[Total_Series_Watched]]</f>
        <v>349</v>
      </c>
      <c r="T307" s="1" t="s">
        <v>27</v>
      </c>
      <c r="U307" s="1" t="s">
        <v>28</v>
      </c>
      <c r="V307" s="1" t="s">
        <v>78</v>
      </c>
      <c r="W307" s="1">
        <v>38</v>
      </c>
      <c r="X307" s="1" t="str" cm="1">
        <f t="array" ref="X307">_xlfn.IFS(DATA[[#This Row],[Recommended_Content_Count]]&lt;=25,"0-25",W307&lt;=50,"25-50",W307&lt;=75,"50-75",W307&lt;=100,"75-100")</f>
        <v>25-50</v>
      </c>
      <c r="Y307" s="1">
        <v>3.3</v>
      </c>
      <c r="Z307" s="1" t="b">
        <v>1</v>
      </c>
      <c r="AA307" s="1" t="str" cm="1">
        <f t="array" ref="AA307">_xlfn.IFS(DATA[[#This Row],[Has_Downloaded_Content]]=FALSE,"No",Z307=TRUE,"Yes")</f>
        <v>Yes</v>
      </c>
      <c r="AB307" s="1" t="s">
        <v>30</v>
      </c>
      <c r="AC307" s="7">
        <v>1436</v>
      </c>
      <c r="AD307" s="7" t="str" cm="1">
        <f t="array" ref="AD307">_xlfn.IFS(DATA[[#This Row],[Loyalty_Points]]&lt;=1000,"0-1000",AC307&lt;=2000,"1000-2000",AC307&lt;=3000,"2000-3000",AC307&lt;=4000,"3000-4000",AC307&lt;=4999,"4000-5000")</f>
        <v>1000-2000</v>
      </c>
      <c r="AE307" s="1" t="s">
        <v>31</v>
      </c>
      <c r="AF307" s="1" t="s">
        <v>79</v>
      </c>
      <c r="AG307" s="1" t="s">
        <v>60</v>
      </c>
    </row>
    <row r="308" spans="1:33" x14ac:dyDescent="0.3">
      <c r="A308" s="13">
        <v>4709</v>
      </c>
      <c r="B308" s="1" t="s">
        <v>409</v>
      </c>
      <c r="C308" s="2" t="s">
        <v>113</v>
      </c>
      <c r="D308" s="2" t="s">
        <v>156</v>
      </c>
      <c r="E308" s="29" t="str">
        <f>TEXT(DATA[[#This Row],[Join_Date]],"mm-yyyy")</f>
        <v>09-2023</v>
      </c>
      <c r="G308" s="31">
        <f>$F$2-DATA[[#This Row],[Last_Login]]</f>
        <v>37</v>
      </c>
      <c r="H308" s="31" t="str" cm="1">
        <f t="array" ref="H308">_xlfn.IFS(DATA[[#This Row],[Difference_from _assume]]&lt;=10,"0-17",DATA[[#This Row],[Difference_from _assume]]&lt;=34,"17-34",DATA[[#This Row],[Difference_from _assume]]&lt;=51,"34-51",DATA[[#This Row],[Difference_from _assume]]&lt;=119,"51-119",DATA[[#This Row],[Difference_from _assume]]&lt;=354,"119-357")</f>
        <v>34-51</v>
      </c>
      <c r="I308" s="31" t="str" cm="1">
        <f t="array" ref="I308">_xlfn.IFS(DATA[[#This Row],[Difference_from _assume]]&lt;=35,"Active",DATA[[#This Row],[Difference_from _assume]]&lt;=110,"Inactive",DATA[[#This Row],[Difference_from _assume]]&lt;=360,"Dormant")</f>
        <v>Inactive</v>
      </c>
      <c r="J308" s="16">
        <v>11.99</v>
      </c>
      <c r="K308" s="16" t="str" cm="1">
        <f t="array" ref="K308">_xlfn.IFS(DATA[[#This Row],[Monthly_Price]]&lt;=7.99,"Low",J308&lt;=11.99,"Mid",J308&lt;=15.99,"High")</f>
        <v>Mid</v>
      </c>
      <c r="L308" s="1">
        <v>474</v>
      </c>
      <c r="M308" s="1" t="s">
        <v>73</v>
      </c>
      <c r="N308" s="1">
        <v>5</v>
      </c>
      <c r="O308" s="1">
        <v>1</v>
      </c>
      <c r="P308" s="1" t="b">
        <v>0</v>
      </c>
      <c r="Q308" s="1">
        <v>487</v>
      </c>
      <c r="R308" s="10">
        <v>107</v>
      </c>
      <c r="S308" s="10">
        <f>DATA[[#This Row],[Total_Movies_Watched]]+DATA[[#This Row],[Total_Series_Watched]]</f>
        <v>594</v>
      </c>
      <c r="T308" s="1" t="s">
        <v>68</v>
      </c>
      <c r="U308" s="1" t="s">
        <v>44</v>
      </c>
      <c r="V308" s="1" t="s">
        <v>37</v>
      </c>
      <c r="W308" s="1">
        <v>66</v>
      </c>
      <c r="X308" s="1" t="str" cm="1">
        <f t="array" ref="X308">_xlfn.IFS(DATA[[#This Row],[Recommended_Content_Count]]&lt;=25,"0-25",W308&lt;=50,"25-50",W308&lt;=75,"50-75",W308&lt;=100,"75-100")</f>
        <v>50-75</v>
      </c>
      <c r="Y308" s="1">
        <v>4</v>
      </c>
      <c r="Z308" s="1" t="b">
        <v>0</v>
      </c>
      <c r="AA308" s="1" t="str" cm="1">
        <f t="array" ref="AA308">_xlfn.IFS(DATA[[#This Row],[Has_Downloaded_Content]]=FALSE,"No",Z308=TRUE,"Yes")</f>
        <v>No</v>
      </c>
      <c r="AB308" s="1" t="s">
        <v>30</v>
      </c>
      <c r="AC308" s="7">
        <v>4438</v>
      </c>
      <c r="AD308" s="7" t="str" cm="1">
        <f t="array" ref="AD308">_xlfn.IFS(DATA[[#This Row],[Loyalty_Points]]&lt;=1000,"0-1000",AC308&lt;=2000,"1000-2000",AC308&lt;=3000,"2000-3000",AC308&lt;=4000,"3000-4000",AC308&lt;=4999,"4000-5000")</f>
        <v>4000-5000</v>
      </c>
      <c r="AE308" s="1" t="s">
        <v>38</v>
      </c>
      <c r="AF308" s="1" t="s">
        <v>69</v>
      </c>
      <c r="AG308" s="1" t="s">
        <v>33</v>
      </c>
    </row>
    <row r="309" spans="1:33" x14ac:dyDescent="0.3">
      <c r="A309" s="13">
        <v>8408</v>
      </c>
      <c r="B309" s="1" t="s">
        <v>176</v>
      </c>
      <c r="C309" s="2" t="s">
        <v>410</v>
      </c>
      <c r="D309" s="2">
        <v>45638</v>
      </c>
      <c r="E309" s="29" t="str">
        <f>TEXT(DATA[[#This Row],[Join_Date]],"mm-yyyy")</f>
        <v>07-2023</v>
      </c>
      <c r="G309" s="31">
        <f>$F$2-DATA[[#This Row],[Last_Login]]</f>
        <v>19</v>
      </c>
      <c r="H309" s="31" t="str" cm="1">
        <f t="array" ref="H309">_xlfn.IFS(DATA[[#This Row],[Difference_from _assume]]&lt;=10,"0-17",DATA[[#This Row],[Difference_from _assume]]&lt;=34,"17-34",DATA[[#This Row],[Difference_from _assume]]&lt;=51,"34-51",DATA[[#This Row],[Difference_from _assume]]&lt;=119,"51-119",DATA[[#This Row],[Difference_from _assume]]&lt;=354,"119-357")</f>
        <v>17-34</v>
      </c>
      <c r="I309" s="31" t="str" cm="1">
        <f t="array" ref="I309">_xlfn.IFS(DATA[[#This Row],[Difference_from _assume]]&lt;=35,"Active",DATA[[#This Row],[Difference_from _assume]]&lt;=110,"Inactive",DATA[[#This Row],[Difference_from _assume]]&lt;=360,"Dormant")</f>
        <v>Active</v>
      </c>
      <c r="J309" s="16">
        <v>7.99</v>
      </c>
      <c r="K309" s="16" t="str" cm="1">
        <f t="array" ref="K309">_xlfn.IFS(DATA[[#This Row],[Monthly_Price]]&lt;=7.99,"Low",J309&lt;=11.99,"Mid",J309&lt;=15.99,"High")</f>
        <v>Low</v>
      </c>
      <c r="L309" s="1">
        <v>286</v>
      </c>
      <c r="M309" s="1" t="s">
        <v>51</v>
      </c>
      <c r="N309" s="1">
        <v>2</v>
      </c>
      <c r="O309" s="1">
        <v>5</v>
      </c>
      <c r="P309" s="1" t="b">
        <v>1</v>
      </c>
      <c r="Q309" s="1">
        <v>543</v>
      </c>
      <c r="R309" s="10">
        <v>16</v>
      </c>
      <c r="S309" s="10">
        <f>DATA[[#This Row],[Total_Movies_Watched]]+DATA[[#This Row],[Total_Series_Watched]]</f>
        <v>559</v>
      </c>
      <c r="T309" s="1" t="s">
        <v>27</v>
      </c>
      <c r="U309" s="1" t="s">
        <v>56</v>
      </c>
      <c r="V309" s="1" t="s">
        <v>45</v>
      </c>
      <c r="W309" s="1">
        <v>8</v>
      </c>
      <c r="X309" s="1" t="str" cm="1">
        <f t="array" ref="X309">_xlfn.IFS(DATA[[#This Row],[Recommended_Content_Count]]&lt;=25,"0-25",W309&lt;=50,"25-50",W309&lt;=75,"50-75",W309&lt;=100,"75-100")</f>
        <v>0-25</v>
      </c>
      <c r="Y309" s="1">
        <v>3.7</v>
      </c>
      <c r="Z309" s="1" t="b">
        <v>1</v>
      </c>
      <c r="AA309" s="1" t="str" cm="1">
        <f t="array" ref="AA309">_xlfn.IFS(DATA[[#This Row],[Has_Downloaded_Content]]=FALSE,"No",Z309=TRUE,"Yes")</f>
        <v>Yes</v>
      </c>
      <c r="AB309" s="1" t="s">
        <v>30</v>
      </c>
      <c r="AC309" s="7">
        <v>3130</v>
      </c>
      <c r="AD309" s="7" t="str" cm="1">
        <f t="array" ref="AD309">_xlfn.IFS(DATA[[#This Row],[Loyalty_Points]]&lt;=1000,"0-1000",AC309&lt;=2000,"1000-2000",AC309&lt;=3000,"2000-3000",AC309&lt;=4000,"3000-4000",AC309&lt;=4999,"4000-5000")</f>
        <v>3000-4000</v>
      </c>
      <c r="AE309" s="1" t="s">
        <v>31</v>
      </c>
      <c r="AF309" s="1" t="s">
        <v>32</v>
      </c>
      <c r="AG309" s="1" t="s">
        <v>93</v>
      </c>
    </row>
    <row r="310" spans="1:33" x14ac:dyDescent="0.3">
      <c r="A310" s="13">
        <v>3530</v>
      </c>
      <c r="B310" s="1" t="s">
        <v>411</v>
      </c>
      <c r="C310" s="2">
        <v>45575</v>
      </c>
      <c r="D310" s="2">
        <v>45455</v>
      </c>
      <c r="E310" s="29" t="str">
        <f>TEXT(DATA[[#This Row],[Join_Date]],"mm-yyyy")</f>
        <v>10-2024</v>
      </c>
      <c r="G310" s="31">
        <f>$F$2-DATA[[#This Row],[Last_Login]]</f>
        <v>202</v>
      </c>
      <c r="H310" s="31" t="str" cm="1">
        <f t="array" ref="H310">_xlfn.IFS(DATA[[#This Row],[Difference_from _assume]]&lt;=10,"0-17",DATA[[#This Row],[Difference_from _assume]]&lt;=34,"17-34",DATA[[#This Row],[Difference_from _assume]]&lt;=51,"34-51",DATA[[#This Row],[Difference_from _assume]]&lt;=119,"51-119",DATA[[#This Row],[Difference_from _assume]]&lt;=354,"119-357")</f>
        <v>119-357</v>
      </c>
      <c r="I310" s="31" t="str" cm="1">
        <f t="array" ref="I310">_xlfn.IFS(DATA[[#This Row],[Difference_from _assume]]&lt;=35,"Active",DATA[[#This Row],[Difference_from _assume]]&lt;=110,"Inactive",DATA[[#This Row],[Difference_from _assume]]&lt;=360,"Dormant")</f>
        <v>Dormant</v>
      </c>
      <c r="J310" s="16">
        <v>15.99</v>
      </c>
      <c r="K310" s="16" t="str" cm="1">
        <f t="array" ref="K310">_xlfn.IFS(DATA[[#This Row],[Monthly_Price]]&lt;=7.99,"Low",J310&lt;=11.99,"Mid",J310&lt;=15.99,"High")</f>
        <v>High</v>
      </c>
      <c r="L310" s="1">
        <v>498</v>
      </c>
      <c r="M310" s="1" t="s">
        <v>36</v>
      </c>
      <c r="N310" s="1">
        <v>5</v>
      </c>
      <c r="O310" s="1">
        <v>6</v>
      </c>
      <c r="P310" s="1" t="b">
        <v>0</v>
      </c>
      <c r="Q310" s="1">
        <v>105</v>
      </c>
      <c r="R310" s="10">
        <v>35</v>
      </c>
      <c r="S310" s="10">
        <f>DATA[[#This Row],[Total_Movies_Watched]]+DATA[[#This Row],[Total_Series_Watched]]</f>
        <v>140</v>
      </c>
      <c r="T310" s="1" t="s">
        <v>55</v>
      </c>
      <c r="U310" s="1" t="s">
        <v>44</v>
      </c>
      <c r="V310" s="1" t="s">
        <v>64</v>
      </c>
      <c r="W310" s="1">
        <v>6</v>
      </c>
      <c r="X310" s="1" t="str" cm="1">
        <f t="array" ref="X310">_xlfn.IFS(DATA[[#This Row],[Recommended_Content_Count]]&lt;=25,"0-25",W310&lt;=50,"25-50",W310&lt;=75,"50-75",W310&lt;=100,"75-100")</f>
        <v>0-25</v>
      </c>
      <c r="Y310" s="1">
        <v>3.9</v>
      </c>
      <c r="Z310" s="1" t="b">
        <v>1</v>
      </c>
      <c r="AA310" s="1" t="str" cm="1">
        <f t="array" ref="AA310">_xlfn.IFS(DATA[[#This Row],[Has_Downloaded_Content]]=FALSE,"No",Z310=TRUE,"Yes")</f>
        <v>Yes</v>
      </c>
      <c r="AB310" s="1" t="s">
        <v>30</v>
      </c>
      <c r="AC310" s="7">
        <v>3379</v>
      </c>
      <c r="AD310" s="7" t="str" cm="1">
        <f t="array" ref="AD310">_xlfn.IFS(DATA[[#This Row],[Loyalty_Points]]&lt;=1000,"0-1000",AC310&lt;=2000,"1000-2000",AC310&lt;=3000,"2000-3000",AC310&lt;=4000,"3000-4000",AC310&lt;=4999,"4000-5000")</f>
        <v>3000-4000</v>
      </c>
      <c r="AE310" s="1" t="s">
        <v>38</v>
      </c>
      <c r="AF310" s="1" t="s">
        <v>39</v>
      </c>
      <c r="AG310" s="1" t="s">
        <v>33</v>
      </c>
    </row>
    <row r="311" spans="1:33" x14ac:dyDescent="0.3">
      <c r="A311" s="13">
        <v>3779</v>
      </c>
      <c r="B311" s="1" t="s">
        <v>291</v>
      </c>
      <c r="C311" s="2" t="s">
        <v>392</v>
      </c>
      <c r="D311" s="2" t="s">
        <v>35</v>
      </c>
      <c r="E311" s="29" t="str">
        <f>TEXT(DATA[[#This Row],[Join_Date]],"mm-yyyy")</f>
        <v>06-2024</v>
      </c>
      <c r="G311" s="31">
        <f>$F$2-DATA[[#This Row],[Last_Login]]</f>
        <v>16</v>
      </c>
      <c r="H311" s="31" t="str" cm="1">
        <f t="array" ref="H311">_xlfn.IFS(DATA[[#This Row],[Difference_from _assume]]&lt;=10,"0-17",DATA[[#This Row],[Difference_from _assume]]&lt;=34,"17-34",DATA[[#This Row],[Difference_from _assume]]&lt;=51,"34-51",DATA[[#This Row],[Difference_from _assume]]&lt;=119,"51-119",DATA[[#This Row],[Difference_from _assume]]&lt;=354,"119-357")</f>
        <v>17-34</v>
      </c>
      <c r="I311" s="31" t="str" cm="1">
        <f t="array" ref="I311">_xlfn.IFS(DATA[[#This Row],[Difference_from _assume]]&lt;=35,"Active",DATA[[#This Row],[Difference_from _assume]]&lt;=110,"Inactive",DATA[[#This Row],[Difference_from _assume]]&lt;=360,"Dormant")</f>
        <v>Active</v>
      </c>
      <c r="J311" s="16">
        <v>11.99</v>
      </c>
      <c r="K311" s="16" t="str" cm="1">
        <f t="array" ref="K311">_xlfn.IFS(DATA[[#This Row],[Monthly_Price]]&lt;=7.99,"Low",J311&lt;=11.99,"Mid",J311&lt;=15.99,"High")</f>
        <v>Mid</v>
      </c>
      <c r="L311" s="1">
        <v>32</v>
      </c>
      <c r="M311" s="1" t="s">
        <v>36</v>
      </c>
      <c r="N311" s="1">
        <v>2</v>
      </c>
      <c r="O311" s="1">
        <v>4</v>
      </c>
      <c r="P311" s="1" t="b">
        <v>0</v>
      </c>
      <c r="Q311" s="1">
        <v>334</v>
      </c>
      <c r="R311" s="10">
        <v>151</v>
      </c>
      <c r="S311" s="10">
        <f>DATA[[#This Row],[Total_Movies_Watched]]+DATA[[#This Row],[Total_Series_Watched]]</f>
        <v>485</v>
      </c>
      <c r="T311" s="1" t="s">
        <v>49</v>
      </c>
      <c r="U311" s="1" t="s">
        <v>75</v>
      </c>
      <c r="V311" s="1" t="s">
        <v>57</v>
      </c>
      <c r="W311" s="1">
        <v>88</v>
      </c>
      <c r="X311" s="1" t="str" cm="1">
        <f t="array" ref="X311">_xlfn.IFS(DATA[[#This Row],[Recommended_Content_Count]]&lt;=25,"0-25",W311&lt;=50,"25-50",W311&lt;=75,"50-75",W311&lt;=100,"75-100")</f>
        <v>75-100</v>
      </c>
      <c r="Y311" s="1">
        <v>3.4</v>
      </c>
      <c r="Z311" s="1" t="b">
        <v>0</v>
      </c>
      <c r="AA311" s="1" t="str" cm="1">
        <f t="array" ref="AA311">_xlfn.IFS(DATA[[#This Row],[Has_Downloaded_Content]]=FALSE,"No",Z311=TRUE,"Yes")</f>
        <v>No</v>
      </c>
      <c r="AB311" s="1" t="s">
        <v>30</v>
      </c>
      <c r="AC311" s="7">
        <v>3696</v>
      </c>
      <c r="AD311" s="7" t="str" cm="1">
        <f t="array" ref="AD311">_xlfn.IFS(DATA[[#This Row],[Loyalty_Points]]&lt;=1000,"0-1000",AC311&lt;=2000,"1000-2000",AC311&lt;=3000,"2000-3000",AC311&lt;=4000,"3000-4000",AC311&lt;=4999,"4000-5000")</f>
        <v>3000-4000</v>
      </c>
      <c r="AE311" s="1" t="s">
        <v>76</v>
      </c>
      <c r="AF311" s="1" t="s">
        <v>39</v>
      </c>
      <c r="AG311" s="1" t="s">
        <v>40</v>
      </c>
    </row>
    <row r="312" spans="1:33" x14ac:dyDescent="0.3">
      <c r="A312" s="13">
        <v>8564</v>
      </c>
      <c r="B312" s="1" t="s">
        <v>202</v>
      </c>
      <c r="C312" s="2" t="s">
        <v>412</v>
      </c>
      <c r="D312" s="2">
        <v>45303</v>
      </c>
      <c r="E312" s="29" t="str">
        <f>TEXT(DATA[[#This Row],[Join_Date]],"mm-yyyy")</f>
        <v>04-2023</v>
      </c>
      <c r="G312" s="31">
        <f>$F$2-DATA[[#This Row],[Last_Login]]</f>
        <v>354</v>
      </c>
      <c r="H312" s="31" t="str" cm="1">
        <f t="array" ref="H312">_xlfn.IFS(DATA[[#This Row],[Difference_from _assume]]&lt;=10,"0-17",DATA[[#This Row],[Difference_from _assume]]&lt;=34,"17-34",DATA[[#This Row],[Difference_from _assume]]&lt;=51,"34-51",DATA[[#This Row],[Difference_from _assume]]&lt;=119,"51-119",DATA[[#This Row],[Difference_from _assume]]&lt;=354,"119-357")</f>
        <v>119-357</v>
      </c>
      <c r="I312" s="31" t="str" cm="1">
        <f t="array" ref="I312">_xlfn.IFS(DATA[[#This Row],[Difference_from _assume]]&lt;=35,"Active",DATA[[#This Row],[Difference_from _assume]]&lt;=110,"Inactive",DATA[[#This Row],[Difference_from _assume]]&lt;=360,"Dormant")</f>
        <v>Dormant</v>
      </c>
      <c r="J312" s="16">
        <v>7.99</v>
      </c>
      <c r="K312" s="16" t="str" cm="1">
        <f t="array" ref="K312">_xlfn.IFS(DATA[[#This Row],[Monthly_Price]]&lt;=7.99,"Low",J312&lt;=11.99,"Mid",J312&lt;=15.99,"High")</f>
        <v>Low</v>
      </c>
      <c r="L312" s="1">
        <v>84</v>
      </c>
      <c r="M312" s="1" t="s">
        <v>100</v>
      </c>
      <c r="N312" s="1">
        <v>1</v>
      </c>
      <c r="O312" s="1">
        <v>2</v>
      </c>
      <c r="P312" s="1" t="b">
        <v>1</v>
      </c>
      <c r="Q312" s="1">
        <v>871</v>
      </c>
      <c r="R312" s="10">
        <v>187</v>
      </c>
      <c r="S312" s="10">
        <f>DATA[[#This Row],[Total_Movies_Watched]]+DATA[[#This Row],[Total_Series_Watched]]</f>
        <v>1058</v>
      </c>
      <c r="T312" s="1" t="s">
        <v>27</v>
      </c>
      <c r="U312" s="1" t="s">
        <v>44</v>
      </c>
      <c r="V312" s="1" t="s">
        <v>45</v>
      </c>
      <c r="W312" s="1">
        <v>96</v>
      </c>
      <c r="X312" s="1" t="str" cm="1">
        <f t="array" ref="X312">_xlfn.IFS(DATA[[#This Row],[Recommended_Content_Count]]&lt;=25,"0-25",W312&lt;=50,"25-50",W312&lt;=75,"50-75",W312&lt;=100,"75-100")</f>
        <v>75-100</v>
      </c>
      <c r="Y312" s="1">
        <v>4.5</v>
      </c>
      <c r="Z312" s="1" t="b">
        <v>1</v>
      </c>
      <c r="AA312" s="1" t="str" cm="1">
        <f t="array" ref="AA312">_xlfn.IFS(DATA[[#This Row],[Has_Downloaded_Content]]=FALSE,"No",Z312=TRUE,"Yes")</f>
        <v>Yes</v>
      </c>
      <c r="AB312" s="1" t="s">
        <v>30</v>
      </c>
      <c r="AC312" s="7">
        <v>2416</v>
      </c>
      <c r="AD312" s="7" t="str" cm="1">
        <f t="array" ref="AD312">_xlfn.IFS(DATA[[#This Row],[Loyalty_Points]]&lt;=1000,"0-1000",AC312&lt;=2000,"1000-2000",AC312&lt;=3000,"2000-3000",AC312&lt;=4000,"3000-4000",AC312&lt;=4999,"4000-5000")</f>
        <v>2000-3000</v>
      </c>
      <c r="AE312" s="1" t="s">
        <v>31</v>
      </c>
      <c r="AF312" s="1" t="s">
        <v>69</v>
      </c>
      <c r="AG312" s="1" t="s">
        <v>33</v>
      </c>
    </row>
    <row r="313" spans="1:33" x14ac:dyDescent="0.3">
      <c r="A313" s="13">
        <v>8731</v>
      </c>
      <c r="B313" s="1" t="s">
        <v>177</v>
      </c>
      <c r="C313" s="2" t="s">
        <v>198</v>
      </c>
      <c r="D313" s="2">
        <v>45334</v>
      </c>
      <c r="E313" s="29" t="str">
        <f>TEXT(DATA[[#This Row],[Join_Date]],"mm-yyyy")</f>
        <v>12-2023</v>
      </c>
      <c r="G313" s="31">
        <f>$F$2-DATA[[#This Row],[Last_Login]]</f>
        <v>323</v>
      </c>
      <c r="H313" s="31" t="str" cm="1">
        <f t="array" ref="H313">_xlfn.IFS(DATA[[#This Row],[Difference_from _assume]]&lt;=10,"0-17",DATA[[#This Row],[Difference_from _assume]]&lt;=34,"17-34",DATA[[#This Row],[Difference_from _assume]]&lt;=51,"34-51",DATA[[#This Row],[Difference_from _assume]]&lt;=119,"51-119",DATA[[#This Row],[Difference_from _assume]]&lt;=354,"119-357")</f>
        <v>119-357</v>
      </c>
      <c r="I313" s="31" t="str" cm="1">
        <f t="array" ref="I313">_xlfn.IFS(DATA[[#This Row],[Difference_from _assume]]&lt;=35,"Active",DATA[[#This Row],[Difference_from _assume]]&lt;=110,"Inactive",DATA[[#This Row],[Difference_from _assume]]&lt;=360,"Dormant")</f>
        <v>Dormant</v>
      </c>
      <c r="J313" s="16">
        <v>15.99</v>
      </c>
      <c r="K313" s="16" t="str" cm="1">
        <f t="array" ref="K313">_xlfn.IFS(DATA[[#This Row],[Monthly_Price]]&lt;=7.99,"Low",J313&lt;=11.99,"Mid",J313&lt;=15.99,"High")</f>
        <v>High</v>
      </c>
      <c r="L313" s="1">
        <v>210</v>
      </c>
      <c r="M313" s="1" t="s">
        <v>100</v>
      </c>
      <c r="N313" s="1">
        <v>5</v>
      </c>
      <c r="O313" s="1">
        <v>5</v>
      </c>
      <c r="P313" s="1" t="b">
        <v>0</v>
      </c>
      <c r="Q313" s="1">
        <v>206</v>
      </c>
      <c r="R313" s="10">
        <v>194</v>
      </c>
      <c r="S313" s="10">
        <f>DATA[[#This Row],[Total_Movies_Watched]]+DATA[[#This Row],[Total_Series_Watched]]</f>
        <v>400</v>
      </c>
      <c r="T313" s="1" t="s">
        <v>43</v>
      </c>
      <c r="U313" s="1" t="s">
        <v>28</v>
      </c>
      <c r="V313" s="1" t="s">
        <v>29</v>
      </c>
      <c r="W313" s="1">
        <v>62</v>
      </c>
      <c r="X313" s="1" t="str" cm="1">
        <f t="array" ref="X313">_xlfn.IFS(DATA[[#This Row],[Recommended_Content_Count]]&lt;=25,"0-25",W313&lt;=50,"25-50",W313&lt;=75,"50-75",W313&lt;=100,"75-100")</f>
        <v>50-75</v>
      </c>
      <c r="Y313" s="1">
        <v>3.9</v>
      </c>
      <c r="Z313" s="1" t="b">
        <v>0</v>
      </c>
      <c r="AA313" s="1" t="str" cm="1">
        <f t="array" ref="AA313">_xlfn.IFS(DATA[[#This Row],[Has_Downloaded_Content]]=FALSE,"No",Z313=TRUE,"Yes")</f>
        <v>No</v>
      </c>
      <c r="AB313" s="1" t="s">
        <v>30</v>
      </c>
      <c r="AC313" s="7">
        <v>2856</v>
      </c>
      <c r="AD313" s="7" t="str" cm="1">
        <f t="array" ref="AD313">_xlfn.IFS(DATA[[#This Row],[Loyalty_Points]]&lt;=1000,"0-1000",AC313&lt;=2000,"1000-2000",AC313&lt;=3000,"2000-3000",AC313&lt;=4000,"3000-4000",AC313&lt;=4999,"4000-5000")</f>
        <v>2000-3000</v>
      </c>
      <c r="AE313" s="1" t="s">
        <v>31</v>
      </c>
      <c r="AF313" s="1" t="s">
        <v>69</v>
      </c>
      <c r="AG313" s="1" t="s">
        <v>40</v>
      </c>
    </row>
    <row r="314" spans="1:33" x14ac:dyDescent="0.3">
      <c r="A314" s="13">
        <v>5000</v>
      </c>
      <c r="B314" s="1" t="s">
        <v>150</v>
      </c>
      <c r="C314" s="2" t="s">
        <v>413</v>
      </c>
      <c r="D314" s="2" t="s">
        <v>156</v>
      </c>
      <c r="E314" s="29" t="str">
        <f>TEXT(DATA[[#This Row],[Join_Date]],"mm-yyyy")</f>
        <v>02-2023</v>
      </c>
      <c r="G314" s="31">
        <f>$F$2-DATA[[#This Row],[Last_Login]]</f>
        <v>37</v>
      </c>
      <c r="H314" s="31" t="str" cm="1">
        <f t="array" ref="H314">_xlfn.IFS(DATA[[#This Row],[Difference_from _assume]]&lt;=10,"0-17",DATA[[#This Row],[Difference_from _assume]]&lt;=34,"17-34",DATA[[#This Row],[Difference_from _assume]]&lt;=51,"34-51",DATA[[#This Row],[Difference_from _assume]]&lt;=119,"51-119",DATA[[#This Row],[Difference_from _assume]]&lt;=354,"119-357")</f>
        <v>34-51</v>
      </c>
      <c r="I314" s="31" t="str" cm="1">
        <f t="array" ref="I314">_xlfn.IFS(DATA[[#This Row],[Difference_from _assume]]&lt;=35,"Active",DATA[[#This Row],[Difference_from _assume]]&lt;=110,"Inactive",DATA[[#This Row],[Difference_from _assume]]&lt;=360,"Dormant")</f>
        <v>Inactive</v>
      </c>
      <c r="J314" s="16">
        <v>15.99</v>
      </c>
      <c r="K314" s="16" t="str" cm="1">
        <f t="array" ref="K314">_xlfn.IFS(DATA[[#This Row],[Monthly_Price]]&lt;=7.99,"Low",J314&lt;=11.99,"Mid",J314&lt;=15.99,"High")</f>
        <v>High</v>
      </c>
      <c r="L314" s="1">
        <v>231</v>
      </c>
      <c r="M314" s="1" t="s">
        <v>63</v>
      </c>
      <c r="N314" s="1">
        <v>3</v>
      </c>
      <c r="O314" s="1">
        <v>5</v>
      </c>
      <c r="P314" s="1" t="b">
        <v>1</v>
      </c>
      <c r="Q314" s="1">
        <v>701</v>
      </c>
      <c r="R314" s="10">
        <v>173</v>
      </c>
      <c r="S314" s="10">
        <f>DATA[[#This Row],[Total_Movies_Watched]]+DATA[[#This Row],[Total_Series_Watched]]</f>
        <v>874</v>
      </c>
      <c r="T314" s="1" t="s">
        <v>55</v>
      </c>
      <c r="U314" s="1" t="s">
        <v>56</v>
      </c>
      <c r="V314" s="1" t="s">
        <v>37</v>
      </c>
      <c r="W314" s="1">
        <v>65</v>
      </c>
      <c r="X314" s="1" t="str" cm="1">
        <f t="array" ref="X314">_xlfn.IFS(DATA[[#This Row],[Recommended_Content_Count]]&lt;=25,"0-25",W314&lt;=50,"25-50",W314&lt;=75,"50-75",W314&lt;=100,"75-100")</f>
        <v>50-75</v>
      </c>
      <c r="Y314" s="1">
        <v>3.4</v>
      </c>
      <c r="Z314" s="1" t="b">
        <v>1</v>
      </c>
      <c r="AA314" s="1" t="str" cm="1">
        <f t="array" ref="AA314">_xlfn.IFS(DATA[[#This Row],[Has_Downloaded_Content]]=FALSE,"No",Z314=TRUE,"Yes")</f>
        <v>Yes</v>
      </c>
      <c r="AB314" s="1" t="s">
        <v>30</v>
      </c>
      <c r="AC314" s="7">
        <v>4177</v>
      </c>
      <c r="AD314" s="7" t="str" cm="1">
        <f t="array" ref="AD314">_xlfn.IFS(DATA[[#This Row],[Loyalty_Points]]&lt;=1000,"0-1000",AC314&lt;=2000,"1000-2000",AC314&lt;=3000,"2000-3000",AC314&lt;=4000,"3000-4000",AC314&lt;=4999,"4000-5000")</f>
        <v>4000-5000</v>
      </c>
      <c r="AE314" s="1" t="s">
        <v>31</v>
      </c>
      <c r="AF314" s="1" t="s">
        <v>59</v>
      </c>
      <c r="AG314" s="1" t="s">
        <v>60</v>
      </c>
    </row>
    <row r="315" spans="1:33" x14ac:dyDescent="0.3">
      <c r="A315" s="13">
        <v>3882</v>
      </c>
      <c r="B315" s="1" t="s">
        <v>318</v>
      </c>
      <c r="C315" s="2">
        <v>45303</v>
      </c>
      <c r="D315" s="2" t="s">
        <v>35</v>
      </c>
      <c r="E315" s="29" t="str">
        <f>TEXT(DATA[[#This Row],[Join_Date]],"mm-yyyy")</f>
        <v>01-2024</v>
      </c>
      <c r="G315" s="31">
        <f>$F$2-DATA[[#This Row],[Last_Login]]</f>
        <v>16</v>
      </c>
      <c r="H315" s="31" t="str" cm="1">
        <f t="array" ref="H315">_xlfn.IFS(DATA[[#This Row],[Difference_from _assume]]&lt;=10,"0-17",DATA[[#This Row],[Difference_from _assume]]&lt;=34,"17-34",DATA[[#This Row],[Difference_from _assume]]&lt;=51,"34-51",DATA[[#This Row],[Difference_from _assume]]&lt;=119,"51-119",DATA[[#This Row],[Difference_from _assume]]&lt;=354,"119-357")</f>
        <v>17-34</v>
      </c>
      <c r="I315" s="31" t="str" cm="1">
        <f t="array" ref="I315">_xlfn.IFS(DATA[[#This Row],[Difference_from _assume]]&lt;=35,"Active",DATA[[#This Row],[Difference_from _assume]]&lt;=110,"Inactive",DATA[[#This Row],[Difference_from _assume]]&lt;=360,"Dormant")</f>
        <v>Active</v>
      </c>
      <c r="J315" s="16">
        <v>15.99</v>
      </c>
      <c r="K315" s="16" t="str" cm="1">
        <f t="array" ref="K315">_xlfn.IFS(DATA[[#This Row],[Monthly_Price]]&lt;=7.99,"Low",J315&lt;=11.99,"Mid",J315&lt;=15.99,"High")</f>
        <v>High</v>
      </c>
      <c r="L315" s="1">
        <v>246</v>
      </c>
      <c r="M315" s="1" t="s">
        <v>36</v>
      </c>
      <c r="N315" s="1">
        <v>3</v>
      </c>
      <c r="O315" s="1">
        <v>3</v>
      </c>
      <c r="P315" s="1" t="b">
        <v>0</v>
      </c>
      <c r="Q315" s="1">
        <v>505</v>
      </c>
      <c r="R315" s="10">
        <v>129</v>
      </c>
      <c r="S315" s="10">
        <f>DATA[[#This Row],[Total_Movies_Watched]]+DATA[[#This Row],[Total_Series_Watched]]</f>
        <v>634</v>
      </c>
      <c r="T315" s="1" t="s">
        <v>43</v>
      </c>
      <c r="U315" s="1" t="s">
        <v>56</v>
      </c>
      <c r="V315" s="1" t="s">
        <v>64</v>
      </c>
      <c r="W315" s="1">
        <v>82</v>
      </c>
      <c r="X315" s="1" t="str" cm="1">
        <f t="array" ref="X315">_xlfn.IFS(DATA[[#This Row],[Recommended_Content_Count]]&lt;=25,"0-25",W315&lt;=50,"25-50",W315&lt;=75,"50-75",W315&lt;=100,"75-100")</f>
        <v>75-100</v>
      </c>
      <c r="Y315" s="1">
        <v>4.9000000000000004</v>
      </c>
      <c r="Z315" s="1" t="b">
        <v>0</v>
      </c>
      <c r="AA315" s="1" t="str" cm="1">
        <f t="array" ref="AA315">_xlfn.IFS(DATA[[#This Row],[Has_Downloaded_Content]]=FALSE,"No",Z315=TRUE,"Yes")</f>
        <v>No</v>
      </c>
      <c r="AB315" s="1" t="s">
        <v>30</v>
      </c>
      <c r="AC315" s="7">
        <v>1912</v>
      </c>
      <c r="AD315" s="7" t="str" cm="1">
        <f t="array" ref="AD315">_xlfn.IFS(DATA[[#This Row],[Loyalty_Points]]&lt;=1000,"0-1000",AC315&lt;=2000,"1000-2000",AC315&lt;=3000,"2000-3000",AC315&lt;=4000,"3000-4000",AC315&lt;=4999,"4000-5000")</f>
        <v>1000-2000</v>
      </c>
      <c r="AE315" s="1" t="s">
        <v>65</v>
      </c>
      <c r="AF315" s="1" t="s">
        <v>59</v>
      </c>
      <c r="AG315" s="1" t="s">
        <v>40</v>
      </c>
    </row>
    <row r="316" spans="1:33" x14ac:dyDescent="0.3">
      <c r="A316" s="13">
        <v>4551</v>
      </c>
      <c r="B316" s="1" t="s">
        <v>414</v>
      </c>
      <c r="C316" s="2" t="s">
        <v>415</v>
      </c>
      <c r="D316" s="2" t="s">
        <v>54</v>
      </c>
      <c r="E316" s="29" t="str">
        <f>TEXT(DATA[[#This Row],[Join_Date]],"mm-yyyy")</f>
        <v>01-2024</v>
      </c>
      <c r="G316" s="31">
        <f>$F$2-DATA[[#This Row],[Last_Login]]</f>
        <v>42</v>
      </c>
      <c r="H316" s="31" t="str" cm="1">
        <f t="array" ref="H316">_xlfn.IFS(DATA[[#This Row],[Difference_from _assume]]&lt;=10,"0-17",DATA[[#This Row],[Difference_from _assume]]&lt;=34,"17-34",DATA[[#This Row],[Difference_from _assume]]&lt;=51,"34-51",DATA[[#This Row],[Difference_from _assume]]&lt;=119,"51-119",DATA[[#This Row],[Difference_from _assume]]&lt;=354,"119-357")</f>
        <v>34-51</v>
      </c>
      <c r="I316" s="31" t="str" cm="1">
        <f t="array" ref="I316">_xlfn.IFS(DATA[[#This Row],[Difference_from _assume]]&lt;=35,"Active",DATA[[#This Row],[Difference_from _assume]]&lt;=110,"Inactive",DATA[[#This Row],[Difference_from _assume]]&lt;=360,"Dormant")</f>
        <v>Inactive</v>
      </c>
      <c r="J316" s="16">
        <v>11.99</v>
      </c>
      <c r="K316" s="16" t="str" cm="1">
        <f t="array" ref="K316">_xlfn.IFS(DATA[[#This Row],[Monthly_Price]]&lt;=7.99,"Low",J316&lt;=11.99,"Mid",J316&lt;=15.99,"High")</f>
        <v>Mid</v>
      </c>
      <c r="L316" s="1">
        <v>174</v>
      </c>
      <c r="M316" s="1" t="s">
        <v>100</v>
      </c>
      <c r="N316" s="1">
        <v>1</v>
      </c>
      <c r="O316" s="1">
        <v>6</v>
      </c>
      <c r="P316" s="1" t="b">
        <v>1</v>
      </c>
      <c r="Q316" s="1">
        <v>239</v>
      </c>
      <c r="R316" s="10">
        <v>175</v>
      </c>
      <c r="S316" s="10">
        <f>DATA[[#This Row],[Total_Movies_Watched]]+DATA[[#This Row],[Total_Series_Watched]]</f>
        <v>414</v>
      </c>
      <c r="T316" s="1" t="s">
        <v>27</v>
      </c>
      <c r="U316" s="1" t="s">
        <v>56</v>
      </c>
      <c r="V316" s="1" t="s">
        <v>64</v>
      </c>
      <c r="W316" s="1">
        <v>65</v>
      </c>
      <c r="X316" s="1" t="str" cm="1">
        <f t="array" ref="X316">_xlfn.IFS(DATA[[#This Row],[Recommended_Content_Count]]&lt;=25,"0-25",W316&lt;=50,"25-50",W316&lt;=75,"50-75",W316&lt;=100,"75-100")</f>
        <v>50-75</v>
      </c>
      <c r="Y316" s="1">
        <v>3.7</v>
      </c>
      <c r="Z316" s="1" t="b">
        <v>0</v>
      </c>
      <c r="AA316" s="1" t="str" cm="1">
        <f t="array" ref="AA316">_xlfn.IFS(DATA[[#This Row],[Has_Downloaded_Content]]=FALSE,"No",Z316=TRUE,"Yes")</f>
        <v>No</v>
      </c>
      <c r="AB316" s="1" t="s">
        <v>30</v>
      </c>
      <c r="AC316" s="7">
        <v>2388</v>
      </c>
      <c r="AD316" s="7" t="str" cm="1">
        <f t="array" ref="AD316">_xlfn.IFS(DATA[[#This Row],[Loyalty_Points]]&lt;=1000,"0-1000",AC316&lt;=2000,"1000-2000",AC316&lt;=3000,"2000-3000",AC316&lt;=4000,"3000-4000",AC316&lt;=4999,"4000-5000")</f>
        <v>2000-3000</v>
      </c>
      <c r="AE316" s="1" t="s">
        <v>76</v>
      </c>
      <c r="AF316" s="1" t="s">
        <v>59</v>
      </c>
      <c r="AG316" s="1" t="s">
        <v>60</v>
      </c>
    </row>
    <row r="317" spans="1:33" x14ac:dyDescent="0.3">
      <c r="A317" s="13">
        <v>7970</v>
      </c>
      <c r="B317" s="1" t="s">
        <v>169</v>
      </c>
      <c r="C317" s="2" t="s">
        <v>416</v>
      </c>
      <c r="D317" s="2" t="s">
        <v>54</v>
      </c>
      <c r="E317" s="29" t="str">
        <f>TEXT(DATA[[#This Row],[Join_Date]],"mm-yyyy")</f>
        <v>07-2023</v>
      </c>
      <c r="G317" s="31">
        <f>$F$2-DATA[[#This Row],[Last_Login]]</f>
        <v>42</v>
      </c>
      <c r="H317" s="31" t="str" cm="1">
        <f t="array" ref="H317">_xlfn.IFS(DATA[[#This Row],[Difference_from _assume]]&lt;=10,"0-17",DATA[[#This Row],[Difference_from _assume]]&lt;=34,"17-34",DATA[[#This Row],[Difference_from _assume]]&lt;=51,"34-51",DATA[[#This Row],[Difference_from _assume]]&lt;=119,"51-119",DATA[[#This Row],[Difference_from _assume]]&lt;=354,"119-357")</f>
        <v>34-51</v>
      </c>
      <c r="I317" s="31" t="str" cm="1">
        <f t="array" ref="I317">_xlfn.IFS(DATA[[#This Row],[Difference_from _assume]]&lt;=35,"Active",DATA[[#This Row],[Difference_from _assume]]&lt;=110,"Inactive",DATA[[#This Row],[Difference_from _assume]]&lt;=360,"Dormant")</f>
        <v>Inactive</v>
      </c>
      <c r="J317" s="16">
        <v>15.99</v>
      </c>
      <c r="K317" s="16" t="str" cm="1">
        <f t="array" ref="K317">_xlfn.IFS(DATA[[#This Row],[Monthly_Price]]&lt;=7.99,"Low",J317&lt;=11.99,"Mid",J317&lt;=15.99,"High")</f>
        <v>High</v>
      </c>
      <c r="L317" s="1">
        <v>298</v>
      </c>
      <c r="M317" s="1" t="s">
        <v>73</v>
      </c>
      <c r="N317" s="1">
        <v>3</v>
      </c>
      <c r="O317" s="1">
        <v>1</v>
      </c>
      <c r="P317" s="1" t="b">
        <v>1</v>
      </c>
      <c r="Q317" s="1">
        <v>115</v>
      </c>
      <c r="R317" s="10">
        <v>168</v>
      </c>
      <c r="S317" s="10">
        <f>DATA[[#This Row],[Total_Movies_Watched]]+DATA[[#This Row],[Total_Series_Watched]]</f>
        <v>283</v>
      </c>
      <c r="T317" s="1" t="s">
        <v>74</v>
      </c>
      <c r="U317" s="1" t="s">
        <v>28</v>
      </c>
      <c r="V317" s="1" t="s">
        <v>29</v>
      </c>
      <c r="W317" s="1">
        <v>27</v>
      </c>
      <c r="X317" s="1" t="str" cm="1">
        <f t="array" ref="X317">_xlfn.IFS(DATA[[#This Row],[Recommended_Content_Count]]&lt;=25,"0-25",W317&lt;=50,"25-50",W317&lt;=75,"50-75",W317&lt;=100,"75-100")</f>
        <v>25-50</v>
      </c>
      <c r="Y317" s="1">
        <v>3</v>
      </c>
      <c r="Z317" s="1" t="b">
        <v>0</v>
      </c>
      <c r="AA317" s="1" t="str" cm="1">
        <f t="array" ref="AA317">_xlfn.IFS(DATA[[#This Row],[Has_Downloaded_Content]]=FALSE,"No",Z317=TRUE,"Yes")</f>
        <v>No</v>
      </c>
      <c r="AB317" s="1" t="s">
        <v>30</v>
      </c>
      <c r="AC317" s="7">
        <v>4216</v>
      </c>
      <c r="AD317" s="7" t="str" cm="1">
        <f t="array" ref="AD317">_xlfn.IFS(DATA[[#This Row],[Loyalty_Points]]&lt;=1000,"0-1000",AC317&lt;=2000,"1000-2000",AC317&lt;=3000,"2000-3000",AC317&lt;=4000,"3000-4000",AC317&lt;=4999,"4000-5000")</f>
        <v>4000-5000</v>
      </c>
      <c r="AE317" s="1" t="s">
        <v>31</v>
      </c>
      <c r="AF317" s="1" t="s">
        <v>79</v>
      </c>
      <c r="AG317" s="1" t="s">
        <v>60</v>
      </c>
    </row>
    <row r="318" spans="1:33" x14ac:dyDescent="0.3">
      <c r="A318" s="13">
        <v>2466</v>
      </c>
      <c r="B318" s="1" t="s">
        <v>417</v>
      </c>
      <c r="C318" s="2" t="s">
        <v>418</v>
      </c>
      <c r="D318" s="2">
        <v>45363</v>
      </c>
      <c r="E318" s="29" t="str">
        <f>TEXT(DATA[[#This Row],[Join_Date]],"mm-yyyy")</f>
        <v>10-2024</v>
      </c>
      <c r="G318" s="31">
        <f>$F$2-DATA[[#This Row],[Last_Login]]</f>
        <v>294</v>
      </c>
      <c r="H318" s="31" t="str" cm="1">
        <f t="array" ref="H318">_xlfn.IFS(DATA[[#This Row],[Difference_from _assume]]&lt;=10,"0-17",DATA[[#This Row],[Difference_from _assume]]&lt;=34,"17-34",DATA[[#This Row],[Difference_from _assume]]&lt;=51,"34-51",DATA[[#This Row],[Difference_from _assume]]&lt;=119,"51-119",DATA[[#This Row],[Difference_from _assume]]&lt;=354,"119-357")</f>
        <v>119-357</v>
      </c>
      <c r="I318" s="31" t="str" cm="1">
        <f t="array" ref="I318">_xlfn.IFS(DATA[[#This Row],[Difference_from _assume]]&lt;=35,"Active",DATA[[#This Row],[Difference_from _assume]]&lt;=110,"Inactive",DATA[[#This Row],[Difference_from _assume]]&lt;=360,"Dormant")</f>
        <v>Dormant</v>
      </c>
      <c r="J318" s="16">
        <v>11.99</v>
      </c>
      <c r="K318" s="16" t="str" cm="1">
        <f t="array" ref="K318">_xlfn.IFS(DATA[[#This Row],[Monthly_Price]]&lt;=7.99,"Low",J318&lt;=11.99,"Mid",J318&lt;=15.99,"High")</f>
        <v>Mid</v>
      </c>
      <c r="L318" s="1">
        <v>344</v>
      </c>
      <c r="M318" s="1" t="s">
        <v>51</v>
      </c>
      <c r="N318" s="1">
        <v>5</v>
      </c>
      <c r="O318" s="1">
        <v>2</v>
      </c>
      <c r="P318" s="1" t="b">
        <v>0</v>
      </c>
      <c r="Q318" s="1">
        <v>142</v>
      </c>
      <c r="R318" s="10">
        <v>113</v>
      </c>
      <c r="S318" s="10">
        <f>DATA[[#This Row],[Total_Movies_Watched]]+DATA[[#This Row],[Total_Series_Watched]]</f>
        <v>255</v>
      </c>
      <c r="T318" s="1" t="s">
        <v>27</v>
      </c>
      <c r="U318" s="1" t="s">
        <v>28</v>
      </c>
      <c r="V318" s="1" t="s">
        <v>37</v>
      </c>
      <c r="W318" s="1">
        <v>100</v>
      </c>
      <c r="X318" s="1" t="str" cm="1">
        <f t="array" ref="X318">_xlfn.IFS(DATA[[#This Row],[Recommended_Content_Count]]&lt;=25,"0-25",W318&lt;=50,"25-50",W318&lt;=75,"50-75",W318&lt;=100,"75-100")</f>
        <v>75-100</v>
      </c>
      <c r="Y318" s="1">
        <v>4.5999999999999996</v>
      </c>
      <c r="Z318" s="1" t="b">
        <v>1</v>
      </c>
      <c r="AA318" s="1" t="str" cm="1">
        <f t="array" ref="AA318">_xlfn.IFS(DATA[[#This Row],[Has_Downloaded_Content]]=FALSE,"No",Z318=TRUE,"Yes")</f>
        <v>Yes</v>
      </c>
      <c r="AB318" s="1" t="s">
        <v>30</v>
      </c>
      <c r="AC318" s="7">
        <v>599</v>
      </c>
      <c r="AD318" s="7" t="str" cm="1">
        <f t="array" ref="AD318">_xlfn.IFS(DATA[[#This Row],[Loyalty_Points]]&lt;=1000,"0-1000",AC318&lt;=2000,"1000-2000",AC318&lt;=3000,"2000-3000",AC318&lt;=4000,"3000-4000",AC318&lt;=4999,"4000-5000")</f>
        <v>0-1000</v>
      </c>
      <c r="AE318" s="1" t="s">
        <v>65</v>
      </c>
      <c r="AF318" s="1" t="s">
        <v>39</v>
      </c>
      <c r="AG318" s="1" t="s">
        <v>93</v>
      </c>
    </row>
    <row r="319" spans="1:33" x14ac:dyDescent="0.3">
      <c r="A319" s="13">
        <v>1303</v>
      </c>
      <c r="B319" s="1" t="s">
        <v>140</v>
      </c>
      <c r="C319" s="2" t="s">
        <v>71</v>
      </c>
      <c r="D319" s="2">
        <v>45394</v>
      </c>
      <c r="E319" s="29" t="str">
        <f>TEXT(DATA[[#This Row],[Join_Date]],"mm-yyyy")</f>
        <v>06-2023</v>
      </c>
      <c r="G319" s="31">
        <f>$F$2-DATA[[#This Row],[Last_Login]]</f>
        <v>263</v>
      </c>
      <c r="H319" s="31" t="str" cm="1">
        <f t="array" ref="H319">_xlfn.IFS(DATA[[#This Row],[Difference_from _assume]]&lt;=10,"0-17",DATA[[#This Row],[Difference_from _assume]]&lt;=34,"17-34",DATA[[#This Row],[Difference_from _assume]]&lt;=51,"34-51",DATA[[#This Row],[Difference_from _assume]]&lt;=119,"51-119",DATA[[#This Row],[Difference_from _assume]]&lt;=354,"119-357")</f>
        <v>119-357</v>
      </c>
      <c r="I319" s="31" t="str" cm="1">
        <f t="array" ref="I319">_xlfn.IFS(DATA[[#This Row],[Difference_from _assume]]&lt;=35,"Active",DATA[[#This Row],[Difference_from _assume]]&lt;=110,"Inactive",DATA[[#This Row],[Difference_from _assume]]&lt;=360,"Dormant")</f>
        <v>Dormant</v>
      </c>
      <c r="J319" s="16">
        <v>11.99</v>
      </c>
      <c r="K319" s="16" t="str" cm="1">
        <f t="array" ref="K319">_xlfn.IFS(DATA[[#This Row],[Monthly_Price]]&lt;=7.99,"Low",J319&lt;=11.99,"Mid",J319&lt;=15.99,"High")</f>
        <v>Mid</v>
      </c>
      <c r="L319" s="1">
        <v>264</v>
      </c>
      <c r="M319" s="1" t="s">
        <v>100</v>
      </c>
      <c r="N319" s="1">
        <v>2</v>
      </c>
      <c r="O319" s="1">
        <v>1</v>
      </c>
      <c r="P319" s="1" t="b">
        <v>1</v>
      </c>
      <c r="Q319" s="1">
        <v>744</v>
      </c>
      <c r="R319" s="10">
        <v>33</v>
      </c>
      <c r="S319" s="10">
        <f>DATA[[#This Row],[Total_Movies_Watched]]+DATA[[#This Row],[Total_Series_Watched]]</f>
        <v>777</v>
      </c>
      <c r="T319" s="1" t="s">
        <v>68</v>
      </c>
      <c r="U319" s="1" t="s">
        <v>75</v>
      </c>
      <c r="V319" s="1" t="s">
        <v>64</v>
      </c>
      <c r="W319" s="1">
        <v>29</v>
      </c>
      <c r="X319" s="1" t="str" cm="1">
        <f t="array" ref="X319">_xlfn.IFS(DATA[[#This Row],[Recommended_Content_Count]]&lt;=25,"0-25",W319&lt;=50,"25-50",W319&lt;=75,"50-75",W319&lt;=100,"75-100")</f>
        <v>25-50</v>
      </c>
      <c r="Y319" s="1">
        <v>4.9000000000000004</v>
      </c>
      <c r="Z319" s="1" t="b">
        <v>1</v>
      </c>
      <c r="AA319" s="1" t="str" cm="1">
        <f t="array" ref="AA319">_xlfn.IFS(DATA[[#This Row],[Has_Downloaded_Content]]=FALSE,"No",Z319=TRUE,"Yes")</f>
        <v>Yes</v>
      </c>
      <c r="AB319" s="1" t="s">
        <v>30</v>
      </c>
      <c r="AC319" s="7">
        <v>804</v>
      </c>
      <c r="AD319" s="7" t="str" cm="1">
        <f t="array" ref="AD319">_xlfn.IFS(DATA[[#This Row],[Loyalty_Points]]&lt;=1000,"0-1000",AC319&lt;=2000,"1000-2000",AC319&lt;=3000,"2000-3000",AC319&lt;=4000,"3000-4000",AC319&lt;=4999,"4000-5000")</f>
        <v>0-1000</v>
      </c>
      <c r="AE319" s="1" t="s">
        <v>38</v>
      </c>
      <c r="AF319" s="1" t="s">
        <v>39</v>
      </c>
      <c r="AG319" s="1" t="s">
        <v>40</v>
      </c>
    </row>
    <row r="320" spans="1:33" x14ac:dyDescent="0.3">
      <c r="A320" s="13">
        <v>9832</v>
      </c>
      <c r="B320" s="1" t="s">
        <v>311</v>
      </c>
      <c r="C320" s="2" t="s">
        <v>246</v>
      </c>
      <c r="D320" s="2" t="s">
        <v>134</v>
      </c>
      <c r="E320" s="29" t="str">
        <f>TEXT(DATA[[#This Row],[Join_Date]],"mm-yyyy")</f>
        <v>12-2022</v>
      </c>
      <c r="G320" s="31">
        <f>$F$2-DATA[[#This Row],[Last_Login]]</f>
        <v>40</v>
      </c>
      <c r="H320" s="31" t="str" cm="1">
        <f t="array" ref="H320">_xlfn.IFS(DATA[[#This Row],[Difference_from _assume]]&lt;=10,"0-17",DATA[[#This Row],[Difference_from _assume]]&lt;=34,"17-34",DATA[[#This Row],[Difference_from _assume]]&lt;=51,"34-51",DATA[[#This Row],[Difference_from _assume]]&lt;=119,"51-119",DATA[[#This Row],[Difference_from _assume]]&lt;=354,"119-357")</f>
        <v>34-51</v>
      </c>
      <c r="I320" s="31" t="str" cm="1">
        <f t="array" ref="I320">_xlfn.IFS(DATA[[#This Row],[Difference_from _assume]]&lt;=35,"Active",DATA[[#This Row],[Difference_from _assume]]&lt;=110,"Inactive",DATA[[#This Row],[Difference_from _assume]]&lt;=360,"Dormant")</f>
        <v>Inactive</v>
      </c>
      <c r="J320" s="16">
        <v>7.99</v>
      </c>
      <c r="K320" s="16" t="str" cm="1">
        <f t="array" ref="K320">_xlfn.IFS(DATA[[#This Row],[Monthly_Price]]&lt;=7.99,"Low",J320&lt;=11.99,"Mid",J320&lt;=15.99,"High")</f>
        <v>Low</v>
      </c>
      <c r="L320" s="1">
        <v>380</v>
      </c>
      <c r="M320" s="1" t="s">
        <v>36</v>
      </c>
      <c r="N320" s="1">
        <v>2</v>
      </c>
      <c r="O320" s="1">
        <v>5</v>
      </c>
      <c r="P320" s="1" t="b">
        <v>1</v>
      </c>
      <c r="Q320" s="1">
        <v>820</v>
      </c>
      <c r="R320" s="10">
        <v>17</v>
      </c>
      <c r="S320" s="10">
        <f>DATA[[#This Row],[Total_Movies_Watched]]+DATA[[#This Row],[Total_Series_Watched]]</f>
        <v>837</v>
      </c>
      <c r="T320" s="1" t="s">
        <v>68</v>
      </c>
      <c r="U320" s="1" t="s">
        <v>28</v>
      </c>
      <c r="V320" s="1" t="s">
        <v>78</v>
      </c>
      <c r="W320" s="1">
        <v>93</v>
      </c>
      <c r="X320" s="1" t="str" cm="1">
        <f t="array" ref="X320">_xlfn.IFS(DATA[[#This Row],[Recommended_Content_Count]]&lt;=25,"0-25",W320&lt;=50,"25-50",W320&lt;=75,"50-75",W320&lt;=100,"75-100")</f>
        <v>75-100</v>
      </c>
      <c r="Y320" s="1">
        <v>3</v>
      </c>
      <c r="Z320" s="1" t="b">
        <v>0</v>
      </c>
      <c r="AA320" s="1" t="str" cm="1">
        <f t="array" ref="AA320">_xlfn.IFS(DATA[[#This Row],[Has_Downloaded_Content]]=FALSE,"No",Z320=TRUE,"Yes")</f>
        <v>No</v>
      </c>
      <c r="AB320" s="1" t="s">
        <v>30</v>
      </c>
      <c r="AC320" s="7">
        <v>4565</v>
      </c>
      <c r="AD320" s="7" t="str" cm="1">
        <f t="array" ref="AD320">_xlfn.IFS(DATA[[#This Row],[Loyalty_Points]]&lt;=1000,"0-1000",AC320&lt;=2000,"1000-2000",AC320&lt;=3000,"2000-3000",AC320&lt;=4000,"3000-4000",AC320&lt;=4999,"4000-5000")</f>
        <v>4000-5000</v>
      </c>
      <c r="AE320" s="1" t="s">
        <v>65</v>
      </c>
      <c r="AF320" s="1" t="s">
        <v>39</v>
      </c>
      <c r="AG320" s="1" t="s">
        <v>40</v>
      </c>
    </row>
    <row r="321" spans="1:33" x14ac:dyDescent="0.3">
      <c r="A321" s="13">
        <v>3618</v>
      </c>
      <c r="B321" s="1" t="s">
        <v>284</v>
      </c>
      <c r="C321" s="2">
        <v>45353</v>
      </c>
      <c r="D321" s="2">
        <v>45363</v>
      </c>
      <c r="E321" s="29" t="str">
        <f>TEXT(DATA[[#This Row],[Join_Date]],"mm-yyyy")</f>
        <v>03-2024</v>
      </c>
      <c r="G321" s="31">
        <f>$F$2-DATA[[#This Row],[Last_Login]]</f>
        <v>294</v>
      </c>
      <c r="H321" s="31" t="str" cm="1">
        <f t="array" ref="H321">_xlfn.IFS(DATA[[#This Row],[Difference_from _assume]]&lt;=10,"0-17",DATA[[#This Row],[Difference_from _assume]]&lt;=34,"17-34",DATA[[#This Row],[Difference_from _assume]]&lt;=51,"34-51",DATA[[#This Row],[Difference_from _assume]]&lt;=119,"51-119",DATA[[#This Row],[Difference_from _assume]]&lt;=354,"119-357")</f>
        <v>119-357</v>
      </c>
      <c r="I321" s="31" t="str" cm="1">
        <f t="array" ref="I321">_xlfn.IFS(DATA[[#This Row],[Difference_from _assume]]&lt;=35,"Active",DATA[[#This Row],[Difference_from _assume]]&lt;=110,"Inactive",DATA[[#This Row],[Difference_from _assume]]&lt;=360,"Dormant")</f>
        <v>Dormant</v>
      </c>
      <c r="J321" s="16">
        <v>11.99</v>
      </c>
      <c r="K321" s="16" t="str" cm="1">
        <f t="array" ref="K321">_xlfn.IFS(DATA[[#This Row],[Monthly_Price]]&lt;=7.99,"Low",J321&lt;=11.99,"Mid",J321&lt;=15.99,"High")</f>
        <v>Mid</v>
      </c>
      <c r="L321" s="1">
        <v>160</v>
      </c>
      <c r="M321" s="1" t="s">
        <v>26</v>
      </c>
      <c r="N321" s="1">
        <v>2</v>
      </c>
      <c r="O321" s="1">
        <v>1</v>
      </c>
      <c r="P321" s="1" t="b">
        <v>0</v>
      </c>
      <c r="Q321" s="1">
        <v>940</v>
      </c>
      <c r="R321" s="10">
        <v>50</v>
      </c>
      <c r="S321" s="10">
        <f>DATA[[#This Row],[Total_Movies_Watched]]+DATA[[#This Row],[Total_Series_Watched]]</f>
        <v>990</v>
      </c>
      <c r="T321" s="1" t="s">
        <v>68</v>
      </c>
      <c r="U321" s="1" t="s">
        <v>75</v>
      </c>
      <c r="V321" s="1" t="s">
        <v>37</v>
      </c>
      <c r="W321" s="1">
        <v>71</v>
      </c>
      <c r="X321" s="1" t="str" cm="1">
        <f t="array" ref="X321">_xlfn.IFS(DATA[[#This Row],[Recommended_Content_Count]]&lt;=25,"0-25",W321&lt;=50,"25-50",W321&lt;=75,"50-75",W321&lt;=100,"75-100")</f>
        <v>50-75</v>
      </c>
      <c r="Y321" s="1">
        <v>3</v>
      </c>
      <c r="Z321" s="1" t="b">
        <v>0</v>
      </c>
      <c r="AA321" s="1" t="str" cm="1">
        <f t="array" ref="AA321">_xlfn.IFS(DATA[[#This Row],[Has_Downloaded_Content]]=FALSE,"No",Z321=TRUE,"Yes")</f>
        <v>No</v>
      </c>
      <c r="AB321" s="1" t="s">
        <v>30</v>
      </c>
      <c r="AC321" s="7">
        <v>1095</v>
      </c>
      <c r="AD321" s="7" t="str" cm="1">
        <f t="array" ref="AD321">_xlfn.IFS(DATA[[#This Row],[Loyalty_Points]]&lt;=1000,"0-1000",AC321&lt;=2000,"1000-2000",AC321&lt;=3000,"2000-3000",AC321&lt;=4000,"3000-4000",AC321&lt;=4999,"4000-5000")</f>
        <v>1000-2000</v>
      </c>
      <c r="AE321" s="1" t="s">
        <v>38</v>
      </c>
      <c r="AF321" s="1" t="s">
        <v>79</v>
      </c>
      <c r="AG321" s="1" t="s">
        <v>33</v>
      </c>
    </row>
    <row r="322" spans="1:33" x14ac:dyDescent="0.3">
      <c r="A322" s="13">
        <v>7424</v>
      </c>
      <c r="B322" s="1" t="s">
        <v>148</v>
      </c>
      <c r="C322" s="2">
        <v>45146</v>
      </c>
      <c r="D322" s="2" t="s">
        <v>25</v>
      </c>
      <c r="E322" s="29" t="str">
        <f>TEXT(DATA[[#This Row],[Join_Date]],"mm-yyyy")</f>
        <v>08-2023</v>
      </c>
      <c r="G322" s="31">
        <f>$F$2-DATA[[#This Row],[Last_Login]]</f>
        <v>18</v>
      </c>
      <c r="H322" s="31" t="str" cm="1">
        <f t="array" ref="H322">_xlfn.IFS(DATA[[#This Row],[Difference_from _assume]]&lt;=10,"0-17",DATA[[#This Row],[Difference_from _assume]]&lt;=34,"17-34",DATA[[#This Row],[Difference_from _assume]]&lt;=51,"34-51",DATA[[#This Row],[Difference_from _assume]]&lt;=119,"51-119",DATA[[#This Row],[Difference_from _assume]]&lt;=354,"119-357")</f>
        <v>17-34</v>
      </c>
      <c r="I322" s="31" t="str" cm="1">
        <f t="array" ref="I322">_xlfn.IFS(DATA[[#This Row],[Difference_from _assume]]&lt;=35,"Active",DATA[[#This Row],[Difference_from _assume]]&lt;=110,"Inactive",DATA[[#This Row],[Difference_from _assume]]&lt;=360,"Dormant")</f>
        <v>Active</v>
      </c>
      <c r="J322" s="16">
        <v>7.99</v>
      </c>
      <c r="K322" s="16" t="str" cm="1">
        <f t="array" ref="K322">_xlfn.IFS(DATA[[#This Row],[Monthly_Price]]&lt;=7.99,"Low",J322&lt;=11.99,"Mid",J322&lt;=15.99,"High")</f>
        <v>Low</v>
      </c>
      <c r="L322" s="1">
        <v>55</v>
      </c>
      <c r="M322" s="1" t="s">
        <v>73</v>
      </c>
      <c r="N322" s="1">
        <v>4</v>
      </c>
      <c r="O322" s="1">
        <v>6</v>
      </c>
      <c r="P322" s="1" t="b">
        <v>1</v>
      </c>
      <c r="Q322" s="1">
        <v>135</v>
      </c>
      <c r="R322" s="10">
        <v>138</v>
      </c>
      <c r="S322" s="10">
        <f>DATA[[#This Row],[Total_Movies_Watched]]+DATA[[#This Row],[Total_Series_Watched]]</f>
        <v>273</v>
      </c>
      <c r="T322" s="1" t="s">
        <v>74</v>
      </c>
      <c r="U322" s="1" t="s">
        <v>56</v>
      </c>
      <c r="V322" s="1" t="s">
        <v>78</v>
      </c>
      <c r="W322" s="1">
        <v>5</v>
      </c>
      <c r="X322" s="1" t="str" cm="1">
        <f t="array" ref="X322">_xlfn.IFS(DATA[[#This Row],[Recommended_Content_Count]]&lt;=25,"0-25",W322&lt;=50,"25-50",W322&lt;=75,"50-75",W322&lt;=100,"75-100")</f>
        <v>0-25</v>
      </c>
      <c r="Y322" s="1">
        <v>3.4</v>
      </c>
      <c r="Z322" s="1" t="b">
        <v>0</v>
      </c>
      <c r="AA322" s="1" t="str" cm="1">
        <f t="array" ref="AA322">_xlfn.IFS(DATA[[#This Row],[Has_Downloaded_Content]]=FALSE,"No",Z322=TRUE,"Yes")</f>
        <v>No</v>
      </c>
      <c r="AB322" s="1" t="s">
        <v>30</v>
      </c>
      <c r="AC322" s="7">
        <v>1512</v>
      </c>
      <c r="AD322" s="7" t="str" cm="1">
        <f t="array" ref="AD322">_xlfn.IFS(DATA[[#This Row],[Loyalty_Points]]&lt;=1000,"0-1000",AC322&lt;=2000,"1000-2000",AC322&lt;=3000,"2000-3000",AC322&lt;=4000,"3000-4000",AC322&lt;=4999,"4000-5000")</f>
        <v>1000-2000</v>
      </c>
      <c r="AE322" s="1" t="s">
        <v>76</v>
      </c>
      <c r="AF322" s="1" t="s">
        <v>69</v>
      </c>
      <c r="AG322" s="1" t="s">
        <v>40</v>
      </c>
    </row>
    <row r="323" spans="1:33" x14ac:dyDescent="0.3">
      <c r="A323" s="13">
        <v>8414</v>
      </c>
      <c r="B323" s="1" t="s">
        <v>148</v>
      </c>
      <c r="C323" s="2" t="s">
        <v>419</v>
      </c>
      <c r="D323" s="2" t="s">
        <v>82</v>
      </c>
      <c r="E323" s="29" t="str">
        <f>TEXT(DATA[[#This Row],[Join_Date]],"mm-yyyy")</f>
        <v>01-2024</v>
      </c>
      <c r="G323" s="31">
        <f>$F$2-DATA[[#This Row],[Last_Login]]</f>
        <v>39</v>
      </c>
      <c r="H323" s="31" t="str" cm="1">
        <f t="array" ref="H323">_xlfn.IFS(DATA[[#This Row],[Difference_from _assume]]&lt;=10,"0-17",DATA[[#This Row],[Difference_from _assume]]&lt;=34,"17-34",DATA[[#This Row],[Difference_from _assume]]&lt;=51,"34-51",DATA[[#This Row],[Difference_from _assume]]&lt;=119,"51-119",DATA[[#This Row],[Difference_from _assume]]&lt;=354,"119-357")</f>
        <v>34-51</v>
      </c>
      <c r="I323" s="31" t="str" cm="1">
        <f t="array" ref="I323">_xlfn.IFS(DATA[[#This Row],[Difference_from _assume]]&lt;=35,"Active",DATA[[#This Row],[Difference_from _assume]]&lt;=110,"Inactive",DATA[[#This Row],[Difference_from _assume]]&lt;=360,"Dormant")</f>
        <v>Inactive</v>
      </c>
      <c r="J323" s="16">
        <v>11.99</v>
      </c>
      <c r="K323" s="16" t="str" cm="1">
        <f t="array" ref="K323">_xlfn.IFS(DATA[[#This Row],[Monthly_Price]]&lt;=7.99,"Low",J323&lt;=11.99,"Mid",J323&lt;=15.99,"High")</f>
        <v>Mid</v>
      </c>
      <c r="L323" s="1">
        <v>70</v>
      </c>
      <c r="M323" s="1" t="s">
        <v>36</v>
      </c>
      <c r="N323" s="1">
        <v>2</v>
      </c>
      <c r="O323" s="1">
        <v>3</v>
      </c>
      <c r="P323" s="1" t="b">
        <v>1</v>
      </c>
      <c r="Q323" s="1">
        <v>803</v>
      </c>
      <c r="R323" s="10">
        <v>51</v>
      </c>
      <c r="S323" s="10">
        <f>DATA[[#This Row],[Total_Movies_Watched]]+DATA[[#This Row],[Total_Series_Watched]]</f>
        <v>854</v>
      </c>
      <c r="T323" s="1" t="s">
        <v>55</v>
      </c>
      <c r="U323" s="1" t="s">
        <v>75</v>
      </c>
      <c r="V323" s="1" t="s">
        <v>45</v>
      </c>
      <c r="W323" s="1">
        <v>24</v>
      </c>
      <c r="X323" s="1" t="str" cm="1">
        <f t="array" ref="X323">_xlfn.IFS(DATA[[#This Row],[Recommended_Content_Count]]&lt;=25,"0-25",W323&lt;=50,"25-50",W323&lt;=75,"50-75",W323&lt;=100,"75-100")</f>
        <v>0-25</v>
      </c>
      <c r="Y323" s="1">
        <v>3.8</v>
      </c>
      <c r="Z323" s="1" t="b">
        <v>0</v>
      </c>
      <c r="AA323" s="1" t="str" cm="1">
        <f t="array" ref="AA323">_xlfn.IFS(DATA[[#This Row],[Has_Downloaded_Content]]=FALSE,"No",Z323=TRUE,"Yes")</f>
        <v>No</v>
      </c>
      <c r="AB323" s="1" t="s">
        <v>30</v>
      </c>
      <c r="AC323" s="7">
        <v>1422</v>
      </c>
      <c r="AD323" s="7" t="str" cm="1">
        <f t="array" ref="AD323">_xlfn.IFS(DATA[[#This Row],[Loyalty_Points]]&lt;=1000,"0-1000",AC323&lt;=2000,"1000-2000",AC323&lt;=3000,"2000-3000",AC323&lt;=4000,"3000-4000",AC323&lt;=4999,"4000-5000")</f>
        <v>1000-2000</v>
      </c>
      <c r="AE323" s="1" t="s">
        <v>65</v>
      </c>
      <c r="AF323" s="1" t="s">
        <v>79</v>
      </c>
      <c r="AG323" s="1" t="s">
        <v>93</v>
      </c>
    </row>
    <row r="324" spans="1:33" x14ac:dyDescent="0.3">
      <c r="A324" s="13">
        <v>5688</v>
      </c>
      <c r="B324" s="1" t="s">
        <v>140</v>
      </c>
      <c r="C324" s="2" t="s">
        <v>420</v>
      </c>
      <c r="D324" s="2" t="s">
        <v>90</v>
      </c>
      <c r="E324" s="29" t="str">
        <f>TEXT(DATA[[#This Row],[Join_Date]],"mm-yyyy")</f>
        <v>09-2024</v>
      </c>
      <c r="G324" s="31">
        <f>$F$2-DATA[[#This Row],[Last_Login]]</f>
        <v>31</v>
      </c>
      <c r="H324" s="31" t="str" cm="1">
        <f t="array" ref="H324">_xlfn.IFS(DATA[[#This Row],[Difference_from _assume]]&lt;=10,"0-17",DATA[[#This Row],[Difference_from _assume]]&lt;=34,"17-34",DATA[[#This Row],[Difference_from _assume]]&lt;=51,"34-51",DATA[[#This Row],[Difference_from _assume]]&lt;=119,"51-119",DATA[[#This Row],[Difference_from _assume]]&lt;=354,"119-357")</f>
        <v>17-34</v>
      </c>
      <c r="I324" s="31" t="str" cm="1">
        <f t="array" ref="I324">_xlfn.IFS(DATA[[#This Row],[Difference_from _assume]]&lt;=35,"Active",DATA[[#This Row],[Difference_from _assume]]&lt;=110,"Inactive",DATA[[#This Row],[Difference_from _assume]]&lt;=360,"Dormant")</f>
        <v>Active</v>
      </c>
      <c r="J324" s="16">
        <v>7.99</v>
      </c>
      <c r="K324" s="16" t="str" cm="1">
        <f t="array" ref="K324">_xlfn.IFS(DATA[[#This Row],[Monthly_Price]]&lt;=7.99,"Low",J324&lt;=11.99,"Mid",J324&lt;=15.99,"High")</f>
        <v>Low</v>
      </c>
      <c r="L324" s="1">
        <v>256</v>
      </c>
      <c r="M324" s="1" t="s">
        <v>36</v>
      </c>
      <c r="N324" s="1">
        <v>3</v>
      </c>
      <c r="O324" s="1">
        <v>3</v>
      </c>
      <c r="P324" s="1" t="b">
        <v>0</v>
      </c>
      <c r="Q324" s="1">
        <v>322</v>
      </c>
      <c r="R324" s="10">
        <v>199</v>
      </c>
      <c r="S324" s="10">
        <f>DATA[[#This Row],[Total_Movies_Watched]]+DATA[[#This Row],[Total_Series_Watched]]</f>
        <v>521</v>
      </c>
      <c r="T324" s="1" t="s">
        <v>43</v>
      </c>
      <c r="U324" s="1" t="s">
        <v>56</v>
      </c>
      <c r="V324" s="1" t="s">
        <v>64</v>
      </c>
      <c r="W324" s="1">
        <v>65</v>
      </c>
      <c r="X324" s="1" t="str" cm="1">
        <f t="array" ref="X324">_xlfn.IFS(DATA[[#This Row],[Recommended_Content_Count]]&lt;=25,"0-25",W324&lt;=50,"25-50",W324&lt;=75,"50-75",W324&lt;=100,"75-100")</f>
        <v>50-75</v>
      </c>
      <c r="Y324" s="1">
        <v>4.5</v>
      </c>
      <c r="Z324" s="1" t="b">
        <v>0</v>
      </c>
      <c r="AA324" s="1" t="str" cm="1">
        <f t="array" ref="AA324">_xlfn.IFS(DATA[[#This Row],[Has_Downloaded_Content]]=FALSE,"No",Z324=TRUE,"Yes")</f>
        <v>No</v>
      </c>
      <c r="AB324" s="1" t="s">
        <v>30</v>
      </c>
      <c r="AC324" s="7">
        <v>147</v>
      </c>
      <c r="AD324" s="7" t="str" cm="1">
        <f t="array" ref="AD324">_xlfn.IFS(DATA[[#This Row],[Loyalty_Points]]&lt;=1000,"0-1000",AC324&lt;=2000,"1000-2000",AC324&lt;=3000,"2000-3000",AC324&lt;=4000,"3000-4000",AC324&lt;=4999,"4000-5000")</f>
        <v>0-1000</v>
      </c>
      <c r="AE324" s="1" t="s">
        <v>31</v>
      </c>
      <c r="AF324" s="1" t="s">
        <v>69</v>
      </c>
      <c r="AG324" s="1" t="s">
        <v>60</v>
      </c>
    </row>
    <row r="325" spans="1:33" x14ac:dyDescent="0.3">
      <c r="A325" s="13">
        <v>2062</v>
      </c>
      <c r="B325" s="1" t="s">
        <v>421</v>
      </c>
      <c r="C325" s="2" t="s">
        <v>220</v>
      </c>
      <c r="D325" s="2" t="s">
        <v>156</v>
      </c>
      <c r="E325" s="29" t="str">
        <f>TEXT(DATA[[#This Row],[Join_Date]],"mm-yyyy")</f>
        <v>06-2024</v>
      </c>
      <c r="G325" s="31">
        <f>$F$2-DATA[[#This Row],[Last_Login]]</f>
        <v>37</v>
      </c>
      <c r="H325" s="31" t="str" cm="1">
        <f t="array" ref="H325">_xlfn.IFS(DATA[[#This Row],[Difference_from _assume]]&lt;=10,"0-17",DATA[[#This Row],[Difference_from _assume]]&lt;=34,"17-34",DATA[[#This Row],[Difference_from _assume]]&lt;=51,"34-51",DATA[[#This Row],[Difference_from _assume]]&lt;=119,"51-119",DATA[[#This Row],[Difference_from _assume]]&lt;=354,"119-357")</f>
        <v>34-51</v>
      </c>
      <c r="I325" s="31" t="str" cm="1">
        <f t="array" ref="I325">_xlfn.IFS(DATA[[#This Row],[Difference_from _assume]]&lt;=35,"Active",DATA[[#This Row],[Difference_from _assume]]&lt;=110,"Inactive",DATA[[#This Row],[Difference_from _assume]]&lt;=360,"Dormant")</f>
        <v>Inactive</v>
      </c>
      <c r="J325" s="16">
        <v>15.99</v>
      </c>
      <c r="K325" s="16" t="str" cm="1">
        <f t="array" ref="K325">_xlfn.IFS(DATA[[#This Row],[Monthly_Price]]&lt;=7.99,"Low",J325&lt;=11.99,"Mid",J325&lt;=15.99,"High")</f>
        <v>High</v>
      </c>
      <c r="L325" s="1">
        <v>436</v>
      </c>
      <c r="M325" s="1" t="s">
        <v>51</v>
      </c>
      <c r="N325" s="1">
        <v>5</v>
      </c>
      <c r="O325" s="1">
        <v>6</v>
      </c>
      <c r="P325" s="1" t="b">
        <v>1</v>
      </c>
      <c r="Q325" s="1">
        <v>424</v>
      </c>
      <c r="R325" s="10">
        <v>111</v>
      </c>
      <c r="S325" s="10">
        <f>DATA[[#This Row],[Total_Movies_Watched]]+DATA[[#This Row],[Total_Series_Watched]]</f>
        <v>535</v>
      </c>
      <c r="T325" s="1" t="s">
        <v>92</v>
      </c>
      <c r="U325" s="1" t="s">
        <v>56</v>
      </c>
      <c r="V325" s="1" t="s">
        <v>37</v>
      </c>
      <c r="W325" s="1">
        <v>64</v>
      </c>
      <c r="X325" s="1" t="str" cm="1">
        <f t="array" ref="X325">_xlfn.IFS(DATA[[#This Row],[Recommended_Content_Count]]&lt;=25,"0-25",W325&lt;=50,"25-50",W325&lt;=75,"50-75",W325&lt;=100,"75-100")</f>
        <v>50-75</v>
      </c>
      <c r="Y325" s="1">
        <v>3.5</v>
      </c>
      <c r="Z325" s="1" t="b">
        <v>1</v>
      </c>
      <c r="AA325" s="1" t="str" cm="1">
        <f t="array" ref="AA325">_xlfn.IFS(DATA[[#This Row],[Has_Downloaded_Content]]=FALSE,"No",Z325=TRUE,"Yes")</f>
        <v>Yes</v>
      </c>
      <c r="AB325" s="1" t="s">
        <v>30</v>
      </c>
      <c r="AC325" s="7">
        <v>4317</v>
      </c>
      <c r="AD325" s="7" t="str" cm="1">
        <f t="array" ref="AD325">_xlfn.IFS(DATA[[#This Row],[Loyalty_Points]]&lt;=1000,"0-1000",AC325&lt;=2000,"1000-2000",AC325&lt;=3000,"2000-3000",AC325&lt;=4000,"3000-4000",AC325&lt;=4999,"4000-5000")</f>
        <v>4000-5000</v>
      </c>
      <c r="AE325" s="1" t="s">
        <v>58</v>
      </c>
      <c r="AF325" s="1" t="s">
        <v>69</v>
      </c>
      <c r="AG325" s="1" t="s">
        <v>33</v>
      </c>
    </row>
    <row r="326" spans="1:33" x14ac:dyDescent="0.3">
      <c r="A326" s="13">
        <v>5031</v>
      </c>
      <c r="B326" s="1" t="s">
        <v>422</v>
      </c>
      <c r="C326" s="2">
        <v>45024</v>
      </c>
      <c r="D326" s="2" t="s">
        <v>99</v>
      </c>
      <c r="E326" s="29" t="str">
        <f>TEXT(DATA[[#This Row],[Join_Date]],"mm-yyyy")</f>
        <v>04-2023</v>
      </c>
      <c r="G326" s="31">
        <f>$F$2-DATA[[#This Row],[Last_Login]]</f>
        <v>34</v>
      </c>
      <c r="H326" s="31" t="str" cm="1">
        <f t="array" ref="H326">_xlfn.IFS(DATA[[#This Row],[Difference_from _assume]]&lt;=10,"0-17",DATA[[#This Row],[Difference_from _assume]]&lt;=34,"17-34",DATA[[#This Row],[Difference_from _assume]]&lt;=51,"34-51",DATA[[#This Row],[Difference_from _assume]]&lt;=119,"51-119",DATA[[#This Row],[Difference_from _assume]]&lt;=354,"119-357")</f>
        <v>17-34</v>
      </c>
      <c r="I326" s="31" t="str" cm="1">
        <f t="array" ref="I326">_xlfn.IFS(DATA[[#This Row],[Difference_from _assume]]&lt;=35,"Active",DATA[[#This Row],[Difference_from _assume]]&lt;=110,"Inactive",DATA[[#This Row],[Difference_from _assume]]&lt;=360,"Dormant")</f>
        <v>Active</v>
      </c>
      <c r="J326" s="16">
        <v>7.99</v>
      </c>
      <c r="K326" s="16" t="str" cm="1">
        <f t="array" ref="K326">_xlfn.IFS(DATA[[#This Row],[Monthly_Price]]&lt;=7.99,"Low",J326&lt;=11.99,"Mid",J326&lt;=15.99,"High")</f>
        <v>Low</v>
      </c>
      <c r="L326" s="1">
        <v>394</v>
      </c>
      <c r="M326" s="1" t="s">
        <v>26</v>
      </c>
      <c r="N326" s="1">
        <v>2</v>
      </c>
      <c r="O326" s="1">
        <v>6</v>
      </c>
      <c r="P326" s="1" t="b">
        <v>1</v>
      </c>
      <c r="Q326" s="1">
        <v>60</v>
      </c>
      <c r="R326" s="10">
        <v>159</v>
      </c>
      <c r="S326" s="10">
        <f>DATA[[#This Row],[Total_Movies_Watched]]+DATA[[#This Row],[Total_Series_Watched]]</f>
        <v>219</v>
      </c>
      <c r="T326" s="1" t="s">
        <v>49</v>
      </c>
      <c r="U326" s="1" t="s">
        <v>28</v>
      </c>
      <c r="V326" s="1" t="s">
        <v>37</v>
      </c>
      <c r="W326" s="1">
        <v>51</v>
      </c>
      <c r="X326" s="1" t="str" cm="1">
        <f t="array" ref="X326">_xlfn.IFS(DATA[[#This Row],[Recommended_Content_Count]]&lt;=25,"0-25",W326&lt;=50,"25-50",W326&lt;=75,"50-75",W326&lt;=100,"75-100")</f>
        <v>50-75</v>
      </c>
      <c r="Y326" s="1">
        <v>3</v>
      </c>
      <c r="Z326" s="1" t="b">
        <v>1</v>
      </c>
      <c r="AA326" s="1" t="str" cm="1">
        <f t="array" ref="AA326">_xlfn.IFS(DATA[[#This Row],[Has_Downloaded_Content]]=FALSE,"No",Z326=TRUE,"Yes")</f>
        <v>Yes</v>
      </c>
      <c r="AB326" s="1" t="s">
        <v>30</v>
      </c>
      <c r="AC326" s="7">
        <v>3197</v>
      </c>
      <c r="AD326" s="7" t="str" cm="1">
        <f t="array" ref="AD326">_xlfn.IFS(DATA[[#This Row],[Loyalty_Points]]&lt;=1000,"0-1000",AC326&lt;=2000,"1000-2000",AC326&lt;=3000,"2000-3000",AC326&lt;=4000,"3000-4000",AC326&lt;=4999,"4000-5000")</f>
        <v>3000-4000</v>
      </c>
      <c r="AE326" s="1" t="s">
        <v>38</v>
      </c>
      <c r="AF326" s="1" t="s">
        <v>59</v>
      </c>
      <c r="AG326" s="1" t="s">
        <v>33</v>
      </c>
    </row>
    <row r="327" spans="1:33" x14ac:dyDescent="0.3">
      <c r="A327" s="13">
        <v>1162</v>
      </c>
      <c r="B327" s="1" t="s">
        <v>294</v>
      </c>
      <c r="C327" s="2" t="s">
        <v>423</v>
      </c>
      <c r="D327" s="2" t="s">
        <v>168</v>
      </c>
      <c r="E327" s="29" t="str">
        <f>TEXT(DATA[[#This Row],[Join_Date]],"mm-yyyy")</f>
        <v>01-2023</v>
      </c>
      <c r="G327" s="31">
        <f>$F$2-DATA[[#This Row],[Last_Login]]</f>
        <v>32</v>
      </c>
      <c r="H327" s="31" t="str" cm="1">
        <f t="array" ref="H327">_xlfn.IFS(DATA[[#This Row],[Difference_from _assume]]&lt;=10,"0-17",DATA[[#This Row],[Difference_from _assume]]&lt;=34,"17-34",DATA[[#This Row],[Difference_from _assume]]&lt;=51,"34-51",DATA[[#This Row],[Difference_from _assume]]&lt;=119,"51-119",DATA[[#This Row],[Difference_from _assume]]&lt;=354,"119-357")</f>
        <v>17-34</v>
      </c>
      <c r="I327" s="31" t="str" cm="1">
        <f t="array" ref="I327">_xlfn.IFS(DATA[[#This Row],[Difference_from _assume]]&lt;=35,"Active",DATA[[#This Row],[Difference_from _assume]]&lt;=110,"Inactive",DATA[[#This Row],[Difference_from _assume]]&lt;=360,"Dormant")</f>
        <v>Active</v>
      </c>
      <c r="J327" s="16">
        <v>15.99</v>
      </c>
      <c r="K327" s="16" t="str" cm="1">
        <f t="array" ref="K327">_xlfn.IFS(DATA[[#This Row],[Monthly_Price]]&lt;=7.99,"Low",J327&lt;=11.99,"Mid",J327&lt;=15.99,"High")</f>
        <v>High</v>
      </c>
      <c r="L327" s="1">
        <v>131</v>
      </c>
      <c r="M327" s="1" t="s">
        <v>48</v>
      </c>
      <c r="N327" s="1">
        <v>3</v>
      </c>
      <c r="O327" s="1">
        <v>3</v>
      </c>
      <c r="P327" s="1" t="b">
        <v>0</v>
      </c>
      <c r="Q327" s="1">
        <v>865</v>
      </c>
      <c r="R327" s="10">
        <v>8</v>
      </c>
      <c r="S327" s="10">
        <f>DATA[[#This Row],[Total_Movies_Watched]]+DATA[[#This Row],[Total_Series_Watched]]</f>
        <v>873</v>
      </c>
      <c r="T327" s="1" t="s">
        <v>55</v>
      </c>
      <c r="U327" s="1" t="s">
        <v>44</v>
      </c>
      <c r="V327" s="1" t="s">
        <v>57</v>
      </c>
      <c r="W327" s="1">
        <v>78</v>
      </c>
      <c r="X327" s="1" t="str" cm="1">
        <f t="array" ref="X327">_xlfn.IFS(DATA[[#This Row],[Recommended_Content_Count]]&lt;=25,"0-25",W327&lt;=50,"25-50",W327&lt;=75,"50-75",W327&lt;=100,"75-100")</f>
        <v>75-100</v>
      </c>
      <c r="Y327" s="1">
        <v>4.5999999999999996</v>
      </c>
      <c r="Z327" s="1" t="b">
        <v>0</v>
      </c>
      <c r="AA327" s="1" t="str" cm="1">
        <f t="array" ref="AA327">_xlfn.IFS(DATA[[#This Row],[Has_Downloaded_Content]]=FALSE,"No",Z327=TRUE,"Yes")</f>
        <v>No</v>
      </c>
      <c r="AB327" s="1" t="s">
        <v>30</v>
      </c>
      <c r="AC327" s="7">
        <v>1413</v>
      </c>
      <c r="AD327" s="7" t="str" cm="1">
        <f t="array" ref="AD327">_xlfn.IFS(DATA[[#This Row],[Loyalty_Points]]&lt;=1000,"0-1000",AC327&lt;=2000,"1000-2000",AC327&lt;=3000,"2000-3000",AC327&lt;=4000,"3000-4000",AC327&lt;=4999,"4000-5000")</f>
        <v>1000-2000</v>
      </c>
      <c r="AE327" s="1" t="s">
        <v>58</v>
      </c>
      <c r="AF327" s="1" t="s">
        <v>69</v>
      </c>
      <c r="AG327" s="1" t="s">
        <v>93</v>
      </c>
    </row>
    <row r="328" spans="1:33" x14ac:dyDescent="0.3">
      <c r="A328" s="13">
        <v>6564</v>
      </c>
      <c r="B328" s="1" t="s">
        <v>153</v>
      </c>
      <c r="C328" s="2" t="s">
        <v>398</v>
      </c>
      <c r="D328" s="2">
        <v>45485</v>
      </c>
      <c r="E328" s="29" t="str">
        <f>TEXT(DATA[[#This Row],[Join_Date]],"mm-yyyy")</f>
        <v>10-2023</v>
      </c>
      <c r="G328" s="31">
        <f>$F$2-DATA[[#This Row],[Last_Login]]</f>
        <v>172</v>
      </c>
      <c r="H328" s="31" t="str" cm="1">
        <f t="array" ref="H328">_xlfn.IFS(DATA[[#This Row],[Difference_from _assume]]&lt;=10,"0-17",DATA[[#This Row],[Difference_from _assume]]&lt;=34,"17-34",DATA[[#This Row],[Difference_from _assume]]&lt;=51,"34-51",DATA[[#This Row],[Difference_from _assume]]&lt;=119,"51-119",DATA[[#This Row],[Difference_from _assume]]&lt;=354,"119-357")</f>
        <v>119-357</v>
      </c>
      <c r="I328" s="31" t="str" cm="1">
        <f t="array" ref="I328">_xlfn.IFS(DATA[[#This Row],[Difference_from _assume]]&lt;=35,"Active",DATA[[#This Row],[Difference_from _assume]]&lt;=110,"Inactive",DATA[[#This Row],[Difference_from _assume]]&lt;=360,"Dormant")</f>
        <v>Dormant</v>
      </c>
      <c r="J328" s="16">
        <v>11.99</v>
      </c>
      <c r="K328" s="16" t="str" cm="1">
        <f t="array" ref="K328">_xlfn.IFS(DATA[[#This Row],[Monthly_Price]]&lt;=7.99,"Low",J328&lt;=11.99,"Mid",J328&lt;=15.99,"High")</f>
        <v>Mid</v>
      </c>
      <c r="L328" s="1">
        <v>98</v>
      </c>
      <c r="M328" s="1" t="s">
        <v>36</v>
      </c>
      <c r="N328" s="1">
        <v>5</v>
      </c>
      <c r="O328" s="1">
        <v>2</v>
      </c>
      <c r="P328" s="1" t="b">
        <v>1</v>
      </c>
      <c r="Q328" s="1">
        <v>526</v>
      </c>
      <c r="R328" s="10">
        <v>144</v>
      </c>
      <c r="S328" s="10">
        <f>DATA[[#This Row],[Total_Movies_Watched]]+DATA[[#This Row],[Total_Series_Watched]]</f>
        <v>670</v>
      </c>
      <c r="T328" s="1" t="s">
        <v>27</v>
      </c>
      <c r="U328" s="1" t="s">
        <v>44</v>
      </c>
      <c r="V328" s="1" t="s">
        <v>64</v>
      </c>
      <c r="W328" s="1">
        <v>10</v>
      </c>
      <c r="X328" s="1" t="str" cm="1">
        <f t="array" ref="X328">_xlfn.IFS(DATA[[#This Row],[Recommended_Content_Count]]&lt;=25,"0-25",W328&lt;=50,"25-50",W328&lt;=75,"50-75",W328&lt;=100,"75-100")</f>
        <v>0-25</v>
      </c>
      <c r="Y328" s="1">
        <v>3.9</v>
      </c>
      <c r="Z328" s="1" t="b">
        <v>1</v>
      </c>
      <c r="AA328" s="1" t="str" cm="1">
        <f t="array" ref="AA328">_xlfn.IFS(DATA[[#This Row],[Has_Downloaded_Content]]=FALSE,"No",Z328=TRUE,"Yes")</f>
        <v>Yes</v>
      </c>
      <c r="AB328" s="1" t="s">
        <v>30</v>
      </c>
      <c r="AC328" s="7">
        <v>747</v>
      </c>
      <c r="AD328" s="7" t="str" cm="1">
        <f t="array" ref="AD328">_xlfn.IFS(DATA[[#This Row],[Loyalty_Points]]&lt;=1000,"0-1000",AC328&lt;=2000,"1000-2000",AC328&lt;=3000,"2000-3000",AC328&lt;=4000,"3000-4000",AC328&lt;=4999,"4000-5000")</f>
        <v>0-1000</v>
      </c>
      <c r="AE328" s="1" t="s">
        <v>65</v>
      </c>
      <c r="AF328" s="1" t="s">
        <v>39</v>
      </c>
      <c r="AG328" s="1" t="s">
        <v>93</v>
      </c>
    </row>
    <row r="329" spans="1:33" x14ac:dyDescent="0.3">
      <c r="A329" s="13">
        <v>9298</v>
      </c>
      <c r="B329" s="1" t="s">
        <v>174</v>
      </c>
      <c r="C329" s="2">
        <v>45328</v>
      </c>
      <c r="D329" s="2">
        <v>45394</v>
      </c>
      <c r="E329" s="29" t="str">
        <f>TEXT(DATA[[#This Row],[Join_Date]],"mm-yyyy")</f>
        <v>02-2024</v>
      </c>
      <c r="G329" s="31">
        <f>$F$2-DATA[[#This Row],[Last_Login]]</f>
        <v>263</v>
      </c>
      <c r="H329" s="31" t="str" cm="1">
        <f t="array" ref="H329">_xlfn.IFS(DATA[[#This Row],[Difference_from _assume]]&lt;=10,"0-17",DATA[[#This Row],[Difference_from _assume]]&lt;=34,"17-34",DATA[[#This Row],[Difference_from _assume]]&lt;=51,"34-51",DATA[[#This Row],[Difference_from _assume]]&lt;=119,"51-119",DATA[[#This Row],[Difference_from _assume]]&lt;=354,"119-357")</f>
        <v>119-357</v>
      </c>
      <c r="I329" s="31" t="str" cm="1">
        <f t="array" ref="I329">_xlfn.IFS(DATA[[#This Row],[Difference_from _assume]]&lt;=35,"Active",DATA[[#This Row],[Difference_from _assume]]&lt;=110,"Inactive",DATA[[#This Row],[Difference_from _assume]]&lt;=360,"Dormant")</f>
        <v>Dormant</v>
      </c>
      <c r="J329" s="16">
        <v>11.99</v>
      </c>
      <c r="K329" s="16" t="str" cm="1">
        <f t="array" ref="K329">_xlfn.IFS(DATA[[#This Row],[Monthly_Price]]&lt;=7.99,"Low",J329&lt;=11.99,"Mid",J329&lt;=15.99,"High")</f>
        <v>Mid</v>
      </c>
      <c r="L329" s="1">
        <v>276</v>
      </c>
      <c r="M329" s="1" t="s">
        <v>73</v>
      </c>
      <c r="N329" s="1">
        <v>5</v>
      </c>
      <c r="O329" s="1">
        <v>4</v>
      </c>
      <c r="P329" s="1" t="b">
        <v>0</v>
      </c>
      <c r="Q329" s="1">
        <v>389</v>
      </c>
      <c r="R329" s="10">
        <v>177</v>
      </c>
      <c r="S329" s="10">
        <f>DATA[[#This Row],[Total_Movies_Watched]]+DATA[[#This Row],[Total_Series_Watched]]</f>
        <v>566</v>
      </c>
      <c r="T329" s="1" t="s">
        <v>92</v>
      </c>
      <c r="U329" s="1" t="s">
        <v>28</v>
      </c>
      <c r="V329" s="1" t="s">
        <v>64</v>
      </c>
      <c r="W329" s="1">
        <v>19</v>
      </c>
      <c r="X329" s="1" t="str" cm="1">
        <f t="array" ref="X329">_xlfn.IFS(DATA[[#This Row],[Recommended_Content_Count]]&lt;=25,"0-25",W329&lt;=50,"25-50",W329&lt;=75,"50-75",W329&lt;=100,"75-100")</f>
        <v>0-25</v>
      </c>
      <c r="Y329" s="1">
        <v>4.3</v>
      </c>
      <c r="Z329" s="1" t="b">
        <v>0</v>
      </c>
      <c r="AA329" s="1" t="str" cm="1">
        <f t="array" ref="AA329">_xlfn.IFS(DATA[[#This Row],[Has_Downloaded_Content]]=FALSE,"No",Z329=TRUE,"Yes")</f>
        <v>No</v>
      </c>
      <c r="AB329" s="1" t="s">
        <v>30</v>
      </c>
      <c r="AC329" s="7">
        <v>1099</v>
      </c>
      <c r="AD329" s="7" t="str" cm="1">
        <f t="array" ref="AD329">_xlfn.IFS(DATA[[#This Row],[Loyalty_Points]]&lt;=1000,"0-1000",AC329&lt;=2000,"1000-2000",AC329&lt;=3000,"2000-3000",AC329&lt;=4000,"3000-4000",AC329&lt;=4999,"4000-5000")</f>
        <v>1000-2000</v>
      </c>
      <c r="AE329" s="1" t="s">
        <v>76</v>
      </c>
      <c r="AF329" s="1" t="s">
        <v>79</v>
      </c>
      <c r="AG329" s="1" t="s">
        <v>40</v>
      </c>
    </row>
    <row r="330" spans="1:33" x14ac:dyDescent="0.3">
      <c r="A330" s="13">
        <v>4216</v>
      </c>
      <c r="B330" s="1" t="s">
        <v>424</v>
      </c>
      <c r="C330" s="2" t="s">
        <v>425</v>
      </c>
      <c r="D330" s="2" t="s">
        <v>54</v>
      </c>
      <c r="E330" s="29" t="str">
        <f>TEXT(DATA[[#This Row],[Join_Date]],"mm-yyyy")</f>
        <v>03-2024</v>
      </c>
      <c r="G330" s="31">
        <f>$F$2-DATA[[#This Row],[Last_Login]]</f>
        <v>42</v>
      </c>
      <c r="H330" s="31" t="str" cm="1">
        <f t="array" ref="H330">_xlfn.IFS(DATA[[#This Row],[Difference_from _assume]]&lt;=10,"0-17",DATA[[#This Row],[Difference_from _assume]]&lt;=34,"17-34",DATA[[#This Row],[Difference_from _assume]]&lt;=51,"34-51",DATA[[#This Row],[Difference_from _assume]]&lt;=119,"51-119",DATA[[#This Row],[Difference_from _assume]]&lt;=354,"119-357")</f>
        <v>34-51</v>
      </c>
      <c r="I330" s="31" t="str" cm="1">
        <f t="array" ref="I330">_xlfn.IFS(DATA[[#This Row],[Difference_from _assume]]&lt;=35,"Active",DATA[[#This Row],[Difference_from _assume]]&lt;=110,"Inactive",DATA[[#This Row],[Difference_from _assume]]&lt;=360,"Dormant")</f>
        <v>Inactive</v>
      </c>
      <c r="J330" s="16">
        <v>11.99</v>
      </c>
      <c r="K330" s="16" t="str" cm="1">
        <f t="array" ref="K330">_xlfn.IFS(DATA[[#This Row],[Monthly_Price]]&lt;=7.99,"Low",J330&lt;=11.99,"Mid",J330&lt;=15.99,"High")</f>
        <v>Mid</v>
      </c>
      <c r="L330" s="1">
        <v>251</v>
      </c>
      <c r="M330" s="1" t="s">
        <v>26</v>
      </c>
      <c r="N330" s="1">
        <v>3</v>
      </c>
      <c r="O330" s="1">
        <v>3</v>
      </c>
      <c r="P330" s="1" t="b">
        <v>0</v>
      </c>
      <c r="Q330" s="1">
        <v>922</v>
      </c>
      <c r="R330" s="10">
        <v>106</v>
      </c>
      <c r="S330" s="10">
        <f>DATA[[#This Row],[Total_Movies_Watched]]+DATA[[#This Row],[Total_Series_Watched]]</f>
        <v>1028</v>
      </c>
      <c r="T330" s="1" t="s">
        <v>68</v>
      </c>
      <c r="U330" s="1" t="s">
        <v>44</v>
      </c>
      <c r="V330" s="1" t="s">
        <v>29</v>
      </c>
      <c r="W330" s="1">
        <v>56</v>
      </c>
      <c r="X330" s="1" t="str" cm="1">
        <f t="array" ref="X330">_xlfn.IFS(DATA[[#This Row],[Recommended_Content_Count]]&lt;=25,"0-25",W330&lt;=50,"25-50",W330&lt;=75,"50-75",W330&lt;=100,"75-100")</f>
        <v>50-75</v>
      </c>
      <c r="Y330" s="1">
        <v>4.3</v>
      </c>
      <c r="Z330" s="1" t="b">
        <v>1</v>
      </c>
      <c r="AA330" s="1" t="str" cm="1">
        <f t="array" ref="AA330">_xlfn.IFS(DATA[[#This Row],[Has_Downloaded_Content]]=FALSE,"No",Z330=TRUE,"Yes")</f>
        <v>Yes</v>
      </c>
      <c r="AB330" s="1" t="s">
        <v>30</v>
      </c>
      <c r="AC330" s="7">
        <v>585</v>
      </c>
      <c r="AD330" s="7" t="str" cm="1">
        <f t="array" ref="AD330">_xlfn.IFS(DATA[[#This Row],[Loyalty_Points]]&lt;=1000,"0-1000",AC330&lt;=2000,"1000-2000",AC330&lt;=3000,"2000-3000",AC330&lt;=4000,"3000-4000",AC330&lt;=4999,"4000-5000")</f>
        <v>0-1000</v>
      </c>
      <c r="AE330" s="1" t="s">
        <v>31</v>
      </c>
      <c r="AF330" s="1" t="s">
        <v>39</v>
      </c>
      <c r="AG330" s="1" t="s">
        <v>33</v>
      </c>
    </row>
    <row r="331" spans="1:33" x14ac:dyDescent="0.3">
      <c r="A331" s="13">
        <v>3677</v>
      </c>
      <c r="B331" s="1" t="s">
        <v>226</v>
      </c>
      <c r="C331" s="2">
        <v>45141</v>
      </c>
      <c r="D331" s="2" t="s">
        <v>168</v>
      </c>
      <c r="E331" s="29" t="str">
        <f>TEXT(DATA[[#This Row],[Join_Date]],"mm-yyyy")</f>
        <v>08-2023</v>
      </c>
      <c r="G331" s="31">
        <f>$F$2-DATA[[#This Row],[Last_Login]]</f>
        <v>32</v>
      </c>
      <c r="H331" s="31" t="str" cm="1">
        <f t="array" ref="H331">_xlfn.IFS(DATA[[#This Row],[Difference_from _assume]]&lt;=10,"0-17",DATA[[#This Row],[Difference_from _assume]]&lt;=34,"17-34",DATA[[#This Row],[Difference_from _assume]]&lt;=51,"34-51",DATA[[#This Row],[Difference_from _assume]]&lt;=119,"51-119",DATA[[#This Row],[Difference_from _assume]]&lt;=354,"119-357")</f>
        <v>17-34</v>
      </c>
      <c r="I331" s="31" t="str" cm="1">
        <f t="array" ref="I331">_xlfn.IFS(DATA[[#This Row],[Difference_from _assume]]&lt;=35,"Active",DATA[[#This Row],[Difference_from _assume]]&lt;=110,"Inactive",DATA[[#This Row],[Difference_from _assume]]&lt;=360,"Dormant")</f>
        <v>Active</v>
      </c>
      <c r="J331" s="16">
        <v>7.99</v>
      </c>
      <c r="K331" s="16" t="str" cm="1">
        <f t="array" ref="K331">_xlfn.IFS(DATA[[#This Row],[Monthly_Price]]&lt;=7.99,"Low",J331&lt;=11.99,"Mid",J331&lt;=15.99,"High")</f>
        <v>Low</v>
      </c>
      <c r="L331" s="1">
        <v>233</v>
      </c>
      <c r="M331" s="1" t="s">
        <v>48</v>
      </c>
      <c r="N331" s="1">
        <v>4</v>
      </c>
      <c r="O331" s="1">
        <v>2</v>
      </c>
      <c r="P331" s="1" t="b">
        <v>1</v>
      </c>
      <c r="Q331" s="1">
        <v>485</v>
      </c>
      <c r="R331" s="10">
        <v>37</v>
      </c>
      <c r="S331" s="10">
        <f>DATA[[#This Row],[Total_Movies_Watched]]+DATA[[#This Row],[Total_Series_Watched]]</f>
        <v>522</v>
      </c>
      <c r="T331" s="1" t="s">
        <v>43</v>
      </c>
      <c r="U331" s="1" t="s">
        <v>28</v>
      </c>
      <c r="V331" s="1" t="s">
        <v>45</v>
      </c>
      <c r="W331" s="1">
        <v>47</v>
      </c>
      <c r="X331" s="1" t="str" cm="1">
        <f t="array" ref="X331">_xlfn.IFS(DATA[[#This Row],[Recommended_Content_Count]]&lt;=25,"0-25",W331&lt;=50,"25-50",W331&lt;=75,"50-75",W331&lt;=100,"75-100")</f>
        <v>25-50</v>
      </c>
      <c r="Y331" s="1">
        <v>3.4</v>
      </c>
      <c r="Z331" s="1" t="b">
        <v>1</v>
      </c>
      <c r="AA331" s="1" t="str" cm="1">
        <f t="array" ref="AA331">_xlfn.IFS(DATA[[#This Row],[Has_Downloaded_Content]]=FALSE,"No",Z331=TRUE,"Yes")</f>
        <v>Yes</v>
      </c>
      <c r="AB331" s="1" t="s">
        <v>30</v>
      </c>
      <c r="AC331" s="7">
        <v>615</v>
      </c>
      <c r="AD331" s="7" t="str" cm="1">
        <f t="array" ref="AD331">_xlfn.IFS(DATA[[#This Row],[Loyalty_Points]]&lt;=1000,"0-1000",AC331&lt;=2000,"1000-2000",AC331&lt;=3000,"2000-3000",AC331&lt;=4000,"3000-4000",AC331&lt;=4999,"4000-5000")</f>
        <v>0-1000</v>
      </c>
      <c r="AE331" s="1" t="s">
        <v>31</v>
      </c>
      <c r="AF331" s="1" t="s">
        <v>39</v>
      </c>
      <c r="AG331" s="1" t="s">
        <v>93</v>
      </c>
    </row>
    <row r="332" spans="1:33" x14ac:dyDescent="0.3">
      <c r="A332" s="13">
        <v>8453</v>
      </c>
      <c r="B332" s="1" t="s">
        <v>344</v>
      </c>
      <c r="C332" s="2" t="s">
        <v>426</v>
      </c>
      <c r="D332" s="2" t="s">
        <v>99</v>
      </c>
      <c r="E332" s="29" t="str">
        <f>TEXT(DATA[[#This Row],[Join_Date]],"mm-yyyy")</f>
        <v>05-2024</v>
      </c>
      <c r="G332" s="31">
        <f>$F$2-DATA[[#This Row],[Last_Login]]</f>
        <v>34</v>
      </c>
      <c r="H332" s="31" t="str" cm="1">
        <f t="array" ref="H332">_xlfn.IFS(DATA[[#This Row],[Difference_from _assume]]&lt;=10,"0-17",DATA[[#This Row],[Difference_from _assume]]&lt;=34,"17-34",DATA[[#This Row],[Difference_from _assume]]&lt;=51,"34-51",DATA[[#This Row],[Difference_from _assume]]&lt;=119,"51-119",DATA[[#This Row],[Difference_from _assume]]&lt;=354,"119-357")</f>
        <v>17-34</v>
      </c>
      <c r="I332" s="31" t="str" cm="1">
        <f t="array" ref="I332">_xlfn.IFS(DATA[[#This Row],[Difference_from _assume]]&lt;=35,"Active",DATA[[#This Row],[Difference_from _assume]]&lt;=110,"Inactive",DATA[[#This Row],[Difference_from _assume]]&lt;=360,"Dormant")</f>
        <v>Active</v>
      </c>
      <c r="J332" s="16">
        <v>11.99</v>
      </c>
      <c r="K332" s="16" t="str" cm="1">
        <f t="array" ref="K332">_xlfn.IFS(DATA[[#This Row],[Monthly_Price]]&lt;=7.99,"Low",J332&lt;=11.99,"Mid",J332&lt;=15.99,"High")</f>
        <v>Mid</v>
      </c>
      <c r="L332" s="1">
        <v>136</v>
      </c>
      <c r="M332" s="1" t="s">
        <v>100</v>
      </c>
      <c r="N332" s="1">
        <v>2</v>
      </c>
      <c r="O332" s="1">
        <v>5</v>
      </c>
      <c r="P332" s="1" t="b">
        <v>1</v>
      </c>
      <c r="Q332" s="1">
        <v>112</v>
      </c>
      <c r="R332" s="10">
        <v>181</v>
      </c>
      <c r="S332" s="10">
        <f>DATA[[#This Row],[Total_Movies_Watched]]+DATA[[#This Row],[Total_Series_Watched]]</f>
        <v>293</v>
      </c>
      <c r="T332" s="1" t="s">
        <v>55</v>
      </c>
      <c r="U332" s="1" t="s">
        <v>75</v>
      </c>
      <c r="V332" s="1" t="s">
        <v>29</v>
      </c>
      <c r="W332" s="1">
        <v>15</v>
      </c>
      <c r="X332" s="1" t="str" cm="1">
        <f t="array" ref="X332">_xlfn.IFS(DATA[[#This Row],[Recommended_Content_Count]]&lt;=25,"0-25",W332&lt;=50,"25-50",W332&lt;=75,"50-75",W332&lt;=100,"75-100")</f>
        <v>0-25</v>
      </c>
      <c r="Y332" s="1">
        <v>3.6</v>
      </c>
      <c r="Z332" s="1" t="b">
        <v>0</v>
      </c>
      <c r="AA332" s="1" t="str" cm="1">
        <f t="array" ref="AA332">_xlfn.IFS(DATA[[#This Row],[Has_Downloaded_Content]]=FALSE,"No",Z332=TRUE,"Yes")</f>
        <v>No</v>
      </c>
      <c r="AB332" s="1" t="s">
        <v>30</v>
      </c>
      <c r="AC332" s="7">
        <v>2634</v>
      </c>
      <c r="AD332" s="7" t="str" cm="1">
        <f t="array" ref="AD332">_xlfn.IFS(DATA[[#This Row],[Loyalty_Points]]&lt;=1000,"0-1000",AC332&lt;=2000,"1000-2000",AC332&lt;=3000,"2000-3000",AC332&lt;=4000,"3000-4000",AC332&lt;=4999,"4000-5000")</f>
        <v>2000-3000</v>
      </c>
      <c r="AE332" s="1" t="s">
        <v>65</v>
      </c>
      <c r="AF332" s="1" t="s">
        <v>59</v>
      </c>
      <c r="AG332" s="1" t="s">
        <v>60</v>
      </c>
    </row>
    <row r="333" spans="1:33" x14ac:dyDescent="0.3">
      <c r="A333" s="13">
        <v>6231</v>
      </c>
      <c r="B333" s="1" t="s">
        <v>186</v>
      </c>
      <c r="C333" s="2" t="s">
        <v>427</v>
      </c>
      <c r="D333" s="2">
        <v>45485</v>
      </c>
      <c r="E333" s="29" t="str">
        <f>TEXT(DATA[[#This Row],[Join_Date]],"mm-yyyy")</f>
        <v>01-2023</v>
      </c>
      <c r="G333" s="31">
        <f>$F$2-DATA[[#This Row],[Last_Login]]</f>
        <v>172</v>
      </c>
      <c r="H333" s="31" t="str" cm="1">
        <f t="array" ref="H333">_xlfn.IFS(DATA[[#This Row],[Difference_from _assume]]&lt;=10,"0-17",DATA[[#This Row],[Difference_from _assume]]&lt;=34,"17-34",DATA[[#This Row],[Difference_from _assume]]&lt;=51,"34-51",DATA[[#This Row],[Difference_from _assume]]&lt;=119,"51-119",DATA[[#This Row],[Difference_from _assume]]&lt;=354,"119-357")</f>
        <v>119-357</v>
      </c>
      <c r="I333" s="31" t="str" cm="1">
        <f t="array" ref="I333">_xlfn.IFS(DATA[[#This Row],[Difference_from _assume]]&lt;=35,"Active",DATA[[#This Row],[Difference_from _assume]]&lt;=110,"Inactive",DATA[[#This Row],[Difference_from _assume]]&lt;=360,"Dormant")</f>
        <v>Dormant</v>
      </c>
      <c r="J333" s="16">
        <v>15.99</v>
      </c>
      <c r="K333" s="16" t="str" cm="1">
        <f t="array" ref="K333">_xlfn.IFS(DATA[[#This Row],[Monthly_Price]]&lt;=7.99,"Low",J333&lt;=11.99,"Mid",J333&lt;=15.99,"High")</f>
        <v>High</v>
      </c>
      <c r="L333" s="1">
        <v>248</v>
      </c>
      <c r="M333" s="1" t="s">
        <v>63</v>
      </c>
      <c r="N333" s="1">
        <v>1</v>
      </c>
      <c r="O333" s="1">
        <v>6</v>
      </c>
      <c r="P333" s="1" t="b">
        <v>0</v>
      </c>
      <c r="Q333" s="1">
        <v>181</v>
      </c>
      <c r="R333" s="10">
        <v>13</v>
      </c>
      <c r="S333" s="10">
        <f>DATA[[#This Row],[Total_Movies_Watched]]+DATA[[#This Row],[Total_Series_Watched]]</f>
        <v>194</v>
      </c>
      <c r="T333" s="1" t="s">
        <v>92</v>
      </c>
      <c r="U333" s="1" t="s">
        <v>56</v>
      </c>
      <c r="V333" s="1" t="s">
        <v>57</v>
      </c>
      <c r="W333" s="1">
        <v>43</v>
      </c>
      <c r="X333" s="1" t="str" cm="1">
        <f t="array" ref="X333">_xlfn.IFS(DATA[[#This Row],[Recommended_Content_Count]]&lt;=25,"0-25",W333&lt;=50,"25-50",W333&lt;=75,"50-75",W333&lt;=100,"75-100")</f>
        <v>25-50</v>
      </c>
      <c r="Y333" s="1">
        <v>4.9000000000000004</v>
      </c>
      <c r="Z333" s="1" t="b">
        <v>1</v>
      </c>
      <c r="AA333" s="1" t="str" cm="1">
        <f t="array" ref="AA333">_xlfn.IFS(DATA[[#This Row],[Has_Downloaded_Content]]=FALSE,"No",Z333=TRUE,"Yes")</f>
        <v>Yes</v>
      </c>
      <c r="AB333" s="1" t="s">
        <v>30</v>
      </c>
      <c r="AC333" s="7">
        <v>136</v>
      </c>
      <c r="AD333" s="7" t="str" cm="1">
        <f t="array" ref="AD333">_xlfn.IFS(DATA[[#This Row],[Loyalty_Points]]&lt;=1000,"0-1000",AC333&lt;=2000,"1000-2000",AC333&lt;=3000,"2000-3000",AC333&lt;=4000,"3000-4000",AC333&lt;=4999,"4000-5000")</f>
        <v>0-1000</v>
      </c>
      <c r="AE333" s="1" t="s">
        <v>65</v>
      </c>
      <c r="AF333" s="1" t="s">
        <v>69</v>
      </c>
      <c r="AG333" s="1" t="s">
        <v>33</v>
      </c>
    </row>
    <row r="334" spans="1:33" x14ac:dyDescent="0.3">
      <c r="A334" s="13">
        <v>1481</v>
      </c>
      <c r="B334" s="1" t="s">
        <v>52</v>
      </c>
      <c r="C334" s="2" t="s">
        <v>279</v>
      </c>
      <c r="D334" s="2">
        <v>45303</v>
      </c>
      <c r="E334" s="29" t="str">
        <f>TEXT(DATA[[#This Row],[Join_Date]],"mm-yyyy")</f>
        <v>02-2023</v>
      </c>
      <c r="G334" s="31">
        <f>$F$2-DATA[[#This Row],[Last_Login]]</f>
        <v>354</v>
      </c>
      <c r="H334" s="31" t="str" cm="1">
        <f t="array" ref="H334">_xlfn.IFS(DATA[[#This Row],[Difference_from _assume]]&lt;=10,"0-17",DATA[[#This Row],[Difference_from _assume]]&lt;=34,"17-34",DATA[[#This Row],[Difference_from _assume]]&lt;=51,"34-51",DATA[[#This Row],[Difference_from _assume]]&lt;=119,"51-119",DATA[[#This Row],[Difference_from _assume]]&lt;=354,"119-357")</f>
        <v>119-357</v>
      </c>
      <c r="I334" s="31" t="str" cm="1">
        <f t="array" ref="I334">_xlfn.IFS(DATA[[#This Row],[Difference_from _assume]]&lt;=35,"Active",DATA[[#This Row],[Difference_from _assume]]&lt;=110,"Inactive",DATA[[#This Row],[Difference_from _assume]]&lt;=360,"Dormant")</f>
        <v>Dormant</v>
      </c>
      <c r="J334" s="16">
        <v>7.99</v>
      </c>
      <c r="K334" s="16" t="str" cm="1">
        <f t="array" ref="K334">_xlfn.IFS(DATA[[#This Row],[Monthly_Price]]&lt;=7.99,"Low",J334&lt;=11.99,"Mid",J334&lt;=15.99,"High")</f>
        <v>Low</v>
      </c>
      <c r="L334" s="1">
        <v>180</v>
      </c>
      <c r="M334" s="1" t="s">
        <v>51</v>
      </c>
      <c r="N334" s="1">
        <v>3</v>
      </c>
      <c r="O334" s="1">
        <v>4</v>
      </c>
      <c r="P334" s="1" t="b">
        <v>0</v>
      </c>
      <c r="Q334" s="1">
        <v>936</v>
      </c>
      <c r="R334" s="10">
        <v>166</v>
      </c>
      <c r="S334" s="10">
        <f>DATA[[#This Row],[Total_Movies_Watched]]+DATA[[#This Row],[Total_Series_Watched]]</f>
        <v>1102</v>
      </c>
      <c r="T334" s="1" t="s">
        <v>49</v>
      </c>
      <c r="U334" s="1" t="s">
        <v>44</v>
      </c>
      <c r="V334" s="1" t="s">
        <v>64</v>
      </c>
      <c r="W334" s="1">
        <v>71</v>
      </c>
      <c r="X334" s="1" t="str" cm="1">
        <f t="array" ref="X334">_xlfn.IFS(DATA[[#This Row],[Recommended_Content_Count]]&lt;=25,"0-25",W334&lt;=50,"25-50",W334&lt;=75,"50-75",W334&lt;=100,"75-100")</f>
        <v>50-75</v>
      </c>
      <c r="Y334" s="1">
        <v>4.9000000000000004</v>
      </c>
      <c r="Z334" s="1" t="b">
        <v>1</v>
      </c>
      <c r="AA334" s="1" t="str" cm="1">
        <f t="array" ref="AA334">_xlfn.IFS(DATA[[#This Row],[Has_Downloaded_Content]]=FALSE,"No",Z334=TRUE,"Yes")</f>
        <v>Yes</v>
      </c>
      <c r="AB334" s="1" t="s">
        <v>30</v>
      </c>
      <c r="AC334" s="7">
        <v>4566</v>
      </c>
      <c r="AD334" s="7" t="str" cm="1">
        <f t="array" ref="AD334">_xlfn.IFS(DATA[[#This Row],[Loyalty_Points]]&lt;=1000,"0-1000",AC334&lt;=2000,"1000-2000",AC334&lt;=3000,"2000-3000",AC334&lt;=4000,"3000-4000",AC334&lt;=4999,"4000-5000")</f>
        <v>4000-5000</v>
      </c>
      <c r="AE334" s="1" t="s">
        <v>31</v>
      </c>
      <c r="AF334" s="1" t="s">
        <v>69</v>
      </c>
      <c r="AG334" s="1" t="s">
        <v>60</v>
      </c>
    </row>
    <row r="335" spans="1:33" x14ac:dyDescent="0.3">
      <c r="A335" s="13">
        <v>7400</v>
      </c>
      <c r="B335" s="1" t="s">
        <v>428</v>
      </c>
      <c r="C335" s="2">
        <v>45540</v>
      </c>
      <c r="D335" s="2" t="s">
        <v>35</v>
      </c>
      <c r="E335" s="29" t="str">
        <f>TEXT(DATA[[#This Row],[Join_Date]],"mm-yyyy")</f>
        <v>09-2024</v>
      </c>
      <c r="G335" s="31">
        <f>$F$2-DATA[[#This Row],[Last_Login]]</f>
        <v>16</v>
      </c>
      <c r="H335" s="31" t="str" cm="1">
        <f t="array" ref="H335">_xlfn.IFS(DATA[[#This Row],[Difference_from _assume]]&lt;=10,"0-17",DATA[[#This Row],[Difference_from _assume]]&lt;=34,"17-34",DATA[[#This Row],[Difference_from _assume]]&lt;=51,"34-51",DATA[[#This Row],[Difference_from _assume]]&lt;=119,"51-119",DATA[[#This Row],[Difference_from _assume]]&lt;=354,"119-357")</f>
        <v>17-34</v>
      </c>
      <c r="I335" s="31" t="str" cm="1">
        <f t="array" ref="I335">_xlfn.IFS(DATA[[#This Row],[Difference_from _assume]]&lt;=35,"Active",DATA[[#This Row],[Difference_from _assume]]&lt;=110,"Inactive",DATA[[#This Row],[Difference_from _assume]]&lt;=360,"Dormant")</f>
        <v>Active</v>
      </c>
      <c r="J335" s="16">
        <v>11.99</v>
      </c>
      <c r="K335" s="16" t="str" cm="1">
        <f t="array" ref="K335">_xlfn.IFS(DATA[[#This Row],[Monthly_Price]]&lt;=7.99,"Low",J335&lt;=11.99,"Mid",J335&lt;=15.99,"High")</f>
        <v>Mid</v>
      </c>
      <c r="L335" s="1">
        <v>254</v>
      </c>
      <c r="M335" s="1" t="s">
        <v>26</v>
      </c>
      <c r="N335" s="1">
        <v>4</v>
      </c>
      <c r="O335" s="1">
        <v>1</v>
      </c>
      <c r="P335" s="1" t="b">
        <v>1</v>
      </c>
      <c r="Q335" s="1">
        <v>406</v>
      </c>
      <c r="R335" s="10">
        <v>47</v>
      </c>
      <c r="S335" s="10">
        <f>DATA[[#This Row],[Total_Movies_Watched]]+DATA[[#This Row],[Total_Series_Watched]]</f>
        <v>453</v>
      </c>
      <c r="T335" s="1" t="s">
        <v>68</v>
      </c>
      <c r="U335" s="1" t="s">
        <v>44</v>
      </c>
      <c r="V335" s="1" t="s">
        <v>45</v>
      </c>
      <c r="W335" s="1">
        <v>5</v>
      </c>
      <c r="X335" s="1" t="str" cm="1">
        <f t="array" ref="X335">_xlfn.IFS(DATA[[#This Row],[Recommended_Content_Count]]&lt;=25,"0-25",W335&lt;=50,"25-50",W335&lt;=75,"50-75",W335&lt;=100,"75-100")</f>
        <v>0-25</v>
      </c>
      <c r="Y335" s="1">
        <v>3.6</v>
      </c>
      <c r="Z335" s="1" t="b">
        <v>0</v>
      </c>
      <c r="AA335" s="1" t="str" cm="1">
        <f t="array" ref="AA335">_xlfn.IFS(DATA[[#This Row],[Has_Downloaded_Content]]=FALSE,"No",Z335=TRUE,"Yes")</f>
        <v>No</v>
      </c>
      <c r="AB335" s="1" t="s">
        <v>30</v>
      </c>
      <c r="AC335" s="7">
        <v>3281</v>
      </c>
      <c r="AD335" s="7" t="str" cm="1">
        <f t="array" ref="AD335">_xlfn.IFS(DATA[[#This Row],[Loyalty_Points]]&lt;=1000,"0-1000",AC335&lt;=2000,"1000-2000",AC335&lt;=3000,"2000-3000",AC335&lt;=4000,"3000-4000",AC335&lt;=4999,"4000-5000")</f>
        <v>3000-4000</v>
      </c>
      <c r="AE335" s="1" t="s">
        <v>38</v>
      </c>
      <c r="AF335" s="1" t="s">
        <v>69</v>
      </c>
      <c r="AG335" s="1" t="s">
        <v>33</v>
      </c>
    </row>
    <row r="336" spans="1:33" x14ac:dyDescent="0.3">
      <c r="A336" s="13">
        <v>7447</v>
      </c>
      <c r="B336" s="1" t="s">
        <v>130</v>
      </c>
      <c r="C336" s="2" t="s">
        <v>429</v>
      </c>
      <c r="D336" s="2" t="s">
        <v>84</v>
      </c>
      <c r="E336" s="29" t="str">
        <f>TEXT(DATA[[#This Row],[Join_Date]],"mm-yyyy")</f>
        <v>05-2023</v>
      </c>
      <c r="G336" s="31">
        <f>$F$2-DATA[[#This Row],[Last_Login]]</f>
        <v>41</v>
      </c>
      <c r="H336" s="31" t="str" cm="1">
        <f t="array" ref="H336">_xlfn.IFS(DATA[[#This Row],[Difference_from _assume]]&lt;=10,"0-17",DATA[[#This Row],[Difference_from _assume]]&lt;=34,"17-34",DATA[[#This Row],[Difference_from _assume]]&lt;=51,"34-51",DATA[[#This Row],[Difference_from _assume]]&lt;=119,"51-119",DATA[[#This Row],[Difference_from _assume]]&lt;=354,"119-357")</f>
        <v>34-51</v>
      </c>
      <c r="I336" s="31" t="str" cm="1">
        <f t="array" ref="I336">_xlfn.IFS(DATA[[#This Row],[Difference_from _assume]]&lt;=35,"Active",DATA[[#This Row],[Difference_from _assume]]&lt;=110,"Inactive",DATA[[#This Row],[Difference_from _assume]]&lt;=360,"Dormant")</f>
        <v>Inactive</v>
      </c>
      <c r="J336" s="16">
        <v>7.99</v>
      </c>
      <c r="K336" s="16" t="str" cm="1">
        <f t="array" ref="K336">_xlfn.IFS(DATA[[#This Row],[Monthly_Price]]&lt;=7.99,"Low",J336&lt;=11.99,"Mid",J336&lt;=15.99,"High")</f>
        <v>Low</v>
      </c>
      <c r="L336" s="1">
        <v>108</v>
      </c>
      <c r="M336" s="1" t="s">
        <v>36</v>
      </c>
      <c r="N336" s="1">
        <v>2</v>
      </c>
      <c r="O336" s="1">
        <v>1</v>
      </c>
      <c r="P336" s="1" t="b">
        <v>0</v>
      </c>
      <c r="Q336" s="1">
        <v>717</v>
      </c>
      <c r="R336" s="10">
        <v>84</v>
      </c>
      <c r="S336" s="10">
        <f>DATA[[#This Row],[Total_Movies_Watched]]+DATA[[#This Row],[Total_Series_Watched]]</f>
        <v>801</v>
      </c>
      <c r="T336" s="1" t="s">
        <v>74</v>
      </c>
      <c r="U336" s="1" t="s">
        <v>28</v>
      </c>
      <c r="V336" s="1" t="s">
        <v>29</v>
      </c>
      <c r="W336" s="1">
        <v>82</v>
      </c>
      <c r="X336" s="1" t="str" cm="1">
        <f t="array" ref="X336">_xlfn.IFS(DATA[[#This Row],[Recommended_Content_Count]]&lt;=25,"0-25",W336&lt;=50,"25-50",W336&lt;=75,"50-75",W336&lt;=100,"75-100")</f>
        <v>75-100</v>
      </c>
      <c r="Y336" s="1">
        <v>3.9</v>
      </c>
      <c r="Z336" s="1" t="b">
        <v>0</v>
      </c>
      <c r="AA336" s="1" t="str" cm="1">
        <f t="array" ref="AA336">_xlfn.IFS(DATA[[#This Row],[Has_Downloaded_Content]]=FALSE,"No",Z336=TRUE,"Yes")</f>
        <v>No</v>
      </c>
      <c r="AB336" s="1" t="s">
        <v>30</v>
      </c>
      <c r="AC336" s="7">
        <v>1559</v>
      </c>
      <c r="AD336" s="7" t="str" cm="1">
        <f t="array" ref="AD336">_xlfn.IFS(DATA[[#This Row],[Loyalty_Points]]&lt;=1000,"0-1000",AC336&lt;=2000,"1000-2000",AC336&lt;=3000,"2000-3000",AC336&lt;=4000,"3000-4000",AC336&lt;=4999,"4000-5000")</f>
        <v>1000-2000</v>
      </c>
      <c r="AE336" s="1" t="s">
        <v>58</v>
      </c>
      <c r="AF336" s="1" t="s">
        <v>32</v>
      </c>
      <c r="AG336" s="1" t="s">
        <v>33</v>
      </c>
    </row>
    <row r="337" spans="1:33" x14ac:dyDescent="0.3">
      <c r="A337" s="13">
        <v>4597</v>
      </c>
      <c r="B337" s="1" t="s">
        <v>244</v>
      </c>
      <c r="C337" s="2">
        <v>45573</v>
      </c>
      <c r="D337" s="2" t="s">
        <v>25</v>
      </c>
      <c r="E337" s="29" t="str">
        <f>TEXT(DATA[[#This Row],[Join_Date]],"mm-yyyy")</f>
        <v>10-2024</v>
      </c>
      <c r="G337" s="31">
        <f>$F$2-DATA[[#This Row],[Last_Login]]</f>
        <v>18</v>
      </c>
      <c r="H337" s="31" t="str" cm="1">
        <f t="array" ref="H337">_xlfn.IFS(DATA[[#This Row],[Difference_from _assume]]&lt;=10,"0-17",DATA[[#This Row],[Difference_from _assume]]&lt;=34,"17-34",DATA[[#This Row],[Difference_from _assume]]&lt;=51,"34-51",DATA[[#This Row],[Difference_from _assume]]&lt;=119,"51-119",DATA[[#This Row],[Difference_from _assume]]&lt;=354,"119-357")</f>
        <v>17-34</v>
      </c>
      <c r="I337" s="31" t="str" cm="1">
        <f t="array" ref="I337">_xlfn.IFS(DATA[[#This Row],[Difference_from _assume]]&lt;=35,"Active",DATA[[#This Row],[Difference_from _assume]]&lt;=110,"Inactive",DATA[[#This Row],[Difference_from _assume]]&lt;=360,"Dormant")</f>
        <v>Active</v>
      </c>
      <c r="J337" s="16">
        <v>7.99</v>
      </c>
      <c r="K337" s="16" t="str" cm="1">
        <f t="array" ref="K337">_xlfn.IFS(DATA[[#This Row],[Monthly_Price]]&lt;=7.99,"Low",J337&lt;=11.99,"Mid",J337&lt;=15.99,"High")</f>
        <v>Low</v>
      </c>
      <c r="L337" s="1">
        <v>183</v>
      </c>
      <c r="M337" s="1" t="s">
        <v>51</v>
      </c>
      <c r="N337" s="1">
        <v>4</v>
      </c>
      <c r="O337" s="1">
        <v>5</v>
      </c>
      <c r="P337" s="1" t="b">
        <v>0</v>
      </c>
      <c r="Q337" s="1">
        <v>833</v>
      </c>
      <c r="R337" s="10">
        <v>154</v>
      </c>
      <c r="S337" s="10">
        <f>DATA[[#This Row],[Total_Movies_Watched]]+DATA[[#This Row],[Total_Series_Watched]]</f>
        <v>987</v>
      </c>
      <c r="T337" s="1" t="s">
        <v>92</v>
      </c>
      <c r="U337" s="1" t="s">
        <v>28</v>
      </c>
      <c r="V337" s="1" t="s">
        <v>37</v>
      </c>
      <c r="W337" s="1">
        <v>46</v>
      </c>
      <c r="X337" s="1" t="str" cm="1">
        <f t="array" ref="X337">_xlfn.IFS(DATA[[#This Row],[Recommended_Content_Count]]&lt;=25,"0-25",W337&lt;=50,"25-50",W337&lt;=75,"50-75",W337&lt;=100,"75-100")</f>
        <v>25-50</v>
      </c>
      <c r="Y337" s="1">
        <v>3.9</v>
      </c>
      <c r="Z337" s="1" t="b">
        <v>0</v>
      </c>
      <c r="AA337" s="1" t="str" cm="1">
        <f t="array" ref="AA337">_xlfn.IFS(DATA[[#This Row],[Has_Downloaded_Content]]=FALSE,"No",Z337=TRUE,"Yes")</f>
        <v>No</v>
      </c>
      <c r="AB337" s="1" t="s">
        <v>30</v>
      </c>
      <c r="AC337" s="7">
        <v>3113</v>
      </c>
      <c r="AD337" s="7" t="str" cm="1">
        <f t="array" ref="AD337">_xlfn.IFS(DATA[[#This Row],[Loyalty_Points]]&lt;=1000,"0-1000",AC337&lt;=2000,"1000-2000",AC337&lt;=3000,"2000-3000",AC337&lt;=4000,"3000-4000",AC337&lt;=4999,"4000-5000")</f>
        <v>3000-4000</v>
      </c>
      <c r="AE337" s="1" t="s">
        <v>76</v>
      </c>
      <c r="AF337" s="1" t="s">
        <v>32</v>
      </c>
      <c r="AG337" s="1" t="s">
        <v>40</v>
      </c>
    </row>
    <row r="338" spans="1:33" x14ac:dyDescent="0.3">
      <c r="A338" s="13">
        <v>3173</v>
      </c>
      <c r="B338" s="1" t="s">
        <v>236</v>
      </c>
      <c r="C338" s="2" t="s">
        <v>430</v>
      </c>
      <c r="D338" s="2">
        <v>45547</v>
      </c>
      <c r="E338" s="29" t="str">
        <f>TEXT(DATA[[#This Row],[Join_Date]],"mm-yyyy")</f>
        <v>09-2024</v>
      </c>
      <c r="G338" s="31">
        <f>$F$2-DATA[[#This Row],[Last_Login]]</f>
        <v>110</v>
      </c>
      <c r="H338" s="31" t="str" cm="1">
        <f t="array" ref="H338">_xlfn.IFS(DATA[[#This Row],[Difference_from _assume]]&lt;=10,"0-17",DATA[[#This Row],[Difference_from _assume]]&lt;=34,"17-34",DATA[[#This Row],[Difference_from _assume]]&lt;=51,"34-51",DATA[[#This Row],[Difference_from _assume]]&lt;=119,"51-119",DATA[[#This Row],[Difference_from _assume]]&lt;=354,"119-357")</f>
        <v>51-119</v>
      </c>
      <c r="I338" s="31" t="str" cm="1">
        <f t="array" ref="I338">_xlfn.IFS(DATA[[#This Row],[Difference_from _assume]]&lt;=35,"Active",DATA[[#This Row],[Difference_from _assume]]&lt;=110,"Inactive",DATA[[#This Row],[Difference_from _assume]]&lt;=360,"Dormant")</f>
        <v>Inactive</v>
      </c>
      <c r="J338" s="16">
        <v>7.99</v>
      </c>
      <c r="K338" s="16" t="str" cm="1">
        <f t="array" ref="K338">_xlfn.IFS(DATA[[#This Row],[Monthly_Price]]&lt;=7.99,"Low",J338&lt;=11.99,"Mid",J338&lt;=15.99,"High")</f>
        <v>Low</v>
      </c>
      <c r="L338" s="1">
        <v>53</v>
      </c>
      <c r="M338" s="1" t="s">
        <v>48</v>
      </c>
      <c r="N338" s="1">
        <v>2</v>
      </c>
      <c r="O338" s="1">
        <v>4</v>
      </c>
      <c r="P338" s="1" t="b">
        <v>1</v>
      </c>
      <c r="Q338" s="1">
        <v>304</v>
      </c>
      <c r="R338" s="10">
        <v>49</v>
      </c>
      <c r="S338" s="10">
        <f>DATA[[#This Row],[Total_Movies_Watched]]+DATA[[#This Row],[Total_Series_Watched]]</f>
        <v>353</v>
      </c>
      <c r="T338" s="1" t="s">
        <v>92</v>
      </c>
      <c r="U338" s="1" t="s">
        <v>75</v>
      </c>
      <c r="V338" s="1" t="s">
        <v>64</v>
      </c>
      <c r="W338" s="1">
        <v>57</v>
      </c>
      <c r="X338" s="1" t="str" cm="1">
        <f t="array" ref="X338">_xlfn.IFS(DATA[[#This Row],[Recommended_Content_Count]]&lt;=25,"0-25",W338&lt;=50,"25-50",W338&lt;=75,"50-75",W338&lt;=100,"75-100")</f>
        <v>50-75</v>
      </c>
      <c r="Y338" s="1">
        <v>4.3</v>
      </c>
      <c r="Z338" s="1" t="b">
        <v>0</v>
      </c>
      <c r="AA338" s="1" t="str" cm="1">
        <f t="array" ref="AA338">_xlfn.IFS(DATA[[#This Row],[Has_Downloaded_Content]]=FALSE,"No",Z338=TRUE,"Yes")</f>
        <v>No</v>
      </c>
      <c r="AB338" s="1" t="s">
        <v>30</v>
      </c>
      <c r="AC338" s="7">
        <v>3836</v>
      </c>
      <c r="AD338" s="7" t="str" cm="1">
        <f t="array" ref="AD338">_xlfn.IFS(DATA[[#This Row],[Loyalty_Points]]&lt;=1000,"0-1000",AC338&lt;=2000,"1000-2000",AC338&lt;=3000,"2000-3000",AC338&lt;=4000,"3000-4000",AC338&lt;=4999,"4000-5000")</f>
        <v>3000-4000</v>
      </c>
      <c r="AE338" s="1" t="s">
        <v>38</v>
      </c>
      <c r="AF338" s="1" t="s">
        <v>39</v>
      </c>
      <c r="AG338" s="1" t="s">
        <v>40</v>
      </c>
    </row>
    <row r="339" spans="1:33" x14ac:dyDescent="0.3">
      <c r="A339" s="13">
        <v>9514</v>
      </c>
      <c r="B339" s="1" t="s">
        <v>431</v>
      </c>
      <c r="C339" s="2">
        <v>45083</v>
      </c>
      <c r="D339" s="2">
        <v>45577</v>
      </c>
      <c r="E339" s="29" t="str">
        <f>TEXT(DATA[[#This Row],[Join_Date]],"mm-yyyy")</f>
        <v>06-2023</v>
      </c>
      <c r="G339" s="31">
        <f>$F$2-DATA[[#This Row],[Last_Login]]</f>
        <v>80</v>
      </c>
      <c r="H339" s="31" t="str" cm="1">
        <f t="array" ref="H339">_xlfn.IFS(DATA[[#This Row],[Difference_from _assume]]&lt;=10,"0-17",DATA[[#This Row],[Difference_from _assume]]&lt;=34,"17-34",DATA[[#This Row],[Difference_from _assume]]&lt;=51,"34-51",DATA[[#This Row],[Difference_from _assume]]&lt;=119,"51-119",DATA[[#This Row],[Difference_from _assume]]&lt;=354,"119-357")</f>
        <v>51-119</v>
      </c>
      <c r="I339" s="31" t="str" cm="1">
        <f t="array" ref="I339">_xlfn.IFS(DATA[[#This Row],[Difference_from _assume]]&lt;=35,"Active",DATA[[#This Row],[Difference_from _assume]]&lt;=110,"Inactive",DATA[[#This Row],[Difference_from _assume]]&lt;=360,"Dormant")</f>
        <v>Inactive</v>
      </c>
      <c r="J339" s="16">
        <v>7.99</v>
      </c>
      <c r="K339" s="16" t="str" cm="1">
        <f t="array" ref="K339">_xlfn.IFS(DATA[[#This Row],[Monthly_Price]]&lt;=7.99,"Low",J339&lt;=11.99,"Mid",J339&lt;=15.99,"High")</f>
        <v>Low</v>
      </c>
      <c r="L339" s="1">
        <v>120</v>
      </c>
      <c r="M339" s="1" t="s">
        <v>63</v>
      </c>
      <c r="N339" s="1">
        <v>3</v>
      </c>
      <c r="O339" s="1">
        <v>3</v>
      </c>
      <c r="P339" s="1" t="b">
        <v>1</v>
      </c>
      <c r="Q339" s="1">
        <v>802</v>
      </c>
      <c r="R339" s="10">
        <v>31</v>
      </c>
      <c r="S339" s="10">
        <f>DATA[[#This Row],[Total_Movies_Watched]]+DATA[[#This Row],[Total_Series_Watched]]</f>
        <v>833</v>
      </c>
      <c r="T339" s="1" t="s">
        <v>49</v>
      </c>
      <c r="U339" s="1" t="s">
        <v>44</v>
      </c>
      <c r="V339" s="1" t="s">
        <v>29</v>
      </c>
      <c r="W339" s="1">
        <v>16</v>
      </c>
      <c r="X339" s="1" t="str" cm="1">
        <f t="array" ref="X339">_xlfn.IFS(DATA[[#This Row],[Recommended_Content_Count]]&lt;=25,"0-25",W339&lt;=50,"25-50",W339&lt;=75,"50-75",W339&lt;=100,"75-100")</f>
        <v>0-25</v>
      </c>
      <c r="Y339" s="1">
        <v>4</v>
      </c>
      <c r="Z339" s="1" t="b">
        <v>1</v>
      </c>
      <c r="AA339" s="1" t="str" cm="1">
        <f t="array" ref="AA339">_xlfn.IFS(DATA[[#This Row],[Has_Downloaded_Content]]=FALSE,"No",Z339=TRUE,"Yes")</f>
        <v>Yes</v>
      </c>
      <c r="AB339" s="1" t="s">
        <v>30</v>
      </c>
      <c r="AC339" s="7">
        <v>1522</v>
      </c>
      <c r="AD339" s="7" t="str" cm="1">
        <f t="array" ref="AD339">_xlfn.IFS(DATA[[#This Row],[Loyalty_Points]]&lt;=1000,"0-1000",AC339&lt;=2000,"1000-2000",AC339&lt;=3000,"2000-3000",AC339&lt;=4000,"3000-4000",AC339&lt;=4999,"4000-5000")</f>
        <v>1000-2000</v>
      </c>
      <c r="AE339" s="1" t="s">
        <v>65</v>
      </c>
      <c r="AF339" s="1" t="s">
        <v>39</v>
      </c>
      <c r="AG339" s="1" t="s">
        <v>40</v>
      </c>
    </row>
    <row r="340" spans="1:33" x14ac:dyDescent="0.3">
      <c r="A340" s="13">
        <v>4985</v>
      </c>
      <c r="B340" s="1" t="s">
        <v>157</v>
      </c>
      <c r="C340" s="2">
        <v>45238</v>
      </c>
      <c r="D340" s="2">
        <v>45303</v>
      </c>
      <c r="E340" s="29" t="str">
        <f>TEXT(DATA[[#This Row],[Join_Date]],"mm-yyyy")</f>
        <v>11-2023</v>
      </c>
      <c r="G340" s="31">
        <f>$F$2-DATA[[#This Row],[Last_Login]]</f>
        <v>354</v>
      </c>
      <c r="H340" s="31" t="str" cm="1">
        <f t="array" ref="H340">_xlfn.IFS(DATA[[#This Row],[Difference_from _assume]]&lt;=10,"0-17",DATA[[#This Row],[Difference_from _assume]]&lt;=34,"17-34",DATA[[#This Row],[Difference_from _assume]]&lt;=51,"34-51",DATA[[#This Row],[Difference_from _assume]]&lt;=119,"51-119",DATA[[#This Row],[Difference_from _assume]]&lt;=354,"119-357")</f>
        <v>119-357</v>
      </c>
      <c r="I340" s="31" t="str" cm="1">
        <f t="array" ref="I340">_xlfn.IFS(DATA[[#This Row],[Difference_from _assume]]&lt;=35,"Active",DATA[[#This Row],[Difference_from _assume]]&lt;=110,"Inactive",DATA[[#This Row],[Difference_from _assume]]&lt;=360,"Dormant")</f>
        <v>Dormant</v>
      </c>
      <c r="J340" s="16">
        <v>7.99</v>
      </c>
      <c r="K340" s="16" t="str" cm="1">
        <f t="array" ref="K340">_xlfn.IFS(DATA[[#This Row],[Monthly_Price]]&lt;=7.99,"Low",J340&lt;=11.99,"Mid",J340&lt;=15.99,"High")</f>
        <v>Low</v>
      </c>
      <c r="L340" s="1">
        <v>118</v>
      </c>
      <c r="M340" s="1" t="s">
        <v>48</v>
      </c>
      <c r="N340" s="1">
        <v>5</v>
      </c>
      <c r="O340" s="1">
        <v>4</v>
      </c>
      <c r="P340" s="1" t="b">
        <v>0</v>
      </c>
      <c r="Q340" s="1">
        <v>522</v>
      </c>
      <c r="R340" s="10">
        <v>160</v>
      </c>
      <c r="S340" s="10">
        <f>DATA[[#This Row],[Total_Movies_Watched]]+DATA[[#This Row],[Total_Series_Watched]]</f>
        <v>682</v>
      </c>
      <c r="T340" s="1" t="s">
        <v>49</v>
      </c>
      <c r="U340" s="1" t="s">
        <v>75</v>
      </c>
      <c r="V340" s="1" t="s">
        <v>45</v>
      </c>
      <c r="W340" s="1">
        <v>94</v>
      </c>
      <c r="X340" s="1" t="str" cm="1">
        <f t="array" ref="X340">_xlfn.IFS(DATA[[#This Row],[Recommended_Content_Count]]&lt;=25,"0-25",W340&lt;=50,"25-50",W340&lt;=75,"50-75",W340&lt;=100,"75-100")</f>
        <v>75-100</v>
      </c>
      <c r="Y340" s="1">
        <v>4.0999999999999996</v>
      </c>
      <c r="Z340" s="1" t="b">
        <v>1</v>
      </c>
      <c r="AA340" s="1" t="str" cm="1">
        <f t="array" ref="AA340">_xlfn.IFS(DATA[[#This Row],[Has_Downloaded_Content]]=FALSE,"No",Z340=TRUE,"Yes")</f>
        <v>Yes</v>
      </c>
      <c r="AB340" s="1" t="s">
        <v>30</v>
      </c>
      <c r="AC340" s="7">
        <v>1756</v>
      </c>
      <c r="AD340" s="7" t="str" cm="1">
        <f t="array" ref="AD340">_xlfn.IFS(DATA[[#This Row],[Loyalty_Points]]&lt;=1000,"0-1000",AC340&lt;=2000,"1000-2000",AC340&lt;=3000,"2000-3000",AC340&lt;=4000,"3000-4000",AC340&lt;=4999,"4000-5000")</f>
        <v>1000-2000</v>
      </c>
      <c r="AE340" s="1" t="s">
        <v>38</v>
      </c>
      <c r="AF340" s="1" t="s">
        <v>59</v>
      </c>
      <c r="AG340" s="1" t="s">
        <v>33</v>
      </c>
    </row>
    <row r="341" spans="1:33" x14ac:dyDescent="0.3">
      <c r="A341" s="13">
        <v>4486</v>
      </c>
      <c r="B341" s="1" t="s">
        <v>395</v>
      </c>
      <c r="C341" s="2">
        <v>45413</v>
      </c>
      <c r="D341" s="2" t="s">
        <v>25</v>
      </c>
      <c r="E341" s="29" t="str">
        <f>TEXT(DATA[[#This Row],[Join_Date]],"mm-yyyy")</f>
        <v>05-2024</v>
      </c>
      <c r="G341" s="31">
        <f>$F$2-DATA[[#This Row],[Last_Login]]</f>
        <v>18</v>
      </c>
      <c r="H341" s="31" t="str" cm="1">
        <f t="array" ref="H341">_xlfn.IFS(DATA[[#This Row],[Difference_from _assume]]&lt;=10,"0-17",DATA[[#This Row],[Difference_from _assume]]&lt;=34,"17-34",DATA[[#This Row],[Difference_from _assume]]&lt;=51,"34-51",DATA[[#This Row],[Difference_from _assume]]&lt;=119,"51-119",DATA[[#This Row],[Difference_from _assume]]&lt;=354,"119-357")</f>
        <v>17-34</v>
      </c>
      <c r="I341" s="31" t="str" cm="1">
        <f t="array" ref="I341">_xlfn.IFS(DATA[[#This Row],[Difference_from _assume]]&lt;=35,"Active",DATA[[#This Row],[Difference_from _assume]]&lt;=110,"Inactive",DATA[[#This Row],[Difference_from _assume]]&lt;=360,"Dormant")</f>
        <v>Active</v>
      </c>
      <c r="J341" s="16">
        <v>7.99</v>
      </c>
      <c r="K341" s="16" t="str" cm="1">
        <f t="array" ref="K341">_xlfn.IFS(DATA[[#This Row],[Monthly_Price]]&lt;=7.99,"Low",J341&lt;=11.99,"Mid",J341&lt;=15.99,"High")</f>
        <v>Low</v>
      </c>
      <c r="L341" s="1">
        <v>113</v>
      </c>
      <c r="M341" s="1" t="s">
        <v>36</v>
      </c>
      <c r="N341" s="1">
        <v>1</v>
      </c>
      <c r="O341" s="1">
        <v>1</v>
      </c>
      <c r="P341" s="1" t="b">
        <v>0</v>
      </c>
      <c r="Q341" s="1">
        <v>177</v>
      </c>
      <c r="R341" s="10">
        <v>3</v>
      </c>
      <c r="S341" s="10">
        <f>DATA[[#This Row],[Total_Movies_Watched]]+DATA[[#This Row],[Total_Series_Watched]]</f>
        <v>180</v>
      </c>
      <c r="T341" s="1" t="s">
        <v>68</v>
      </c>
      <c r="U341" s="1" t="s">
        <v>75</v>
      </c>
      <c r="V341" s="1" t="s">
        <v>64</v>
      </c>
      <c r="W341" s="1">
        <v>69</v>
      </c>
      <c r="X341" s="1" t="str" cm="1">
        <f t="array" ref="X341">_xlfn.IFS(DATA[[#This Row],[Recommended_Content_Count]]&lt;=25,"0-25",W341&lt;=50,"25-50",W341&lt;=75,"50-75",W341&lt;=100,"75-100")</f>
        <v>50-75</v>
      </c>
      <c r="Y341" s="1">
        <v>4.8</v>
      </c>
      <c r="Z341" s="1" t="b">
        <v>0</v>
      </c>
      <c r="AA341" s="1" t="str" cm="1">
        <f t="array" ref="AA341">_xlfn.IFS(DATA[[#This Row],[Has_Downloaded_Content]]=FALSE,"No",Z341=TRUE,"Yes")</f>
        <v>No</v>
      </c>
      <c r="AB341" s="1" t="s">
        <v>30</v>
      </c>
      <c r="AC341" s="7">
        <v>1542</v>
      </c>
      <c r="AD341" s="7" t="str" cm="1">
        <f t="array" ref="AD341">_xlfn.IFS(DATA[[#This Row],[Loyalty_Points]]&lt;=1000,"0-1000",AC341&lt;=2000,"1000-2000",AC341&lt;=3000,"2000-3000",AC341&lt;=4000,"3000-4000",AC341&lt;=4999,"4000-5000")</f>
        <v>1000-2000</v>
      </c>
      <c r="AE341" s="1" t="s">
        <v>38</v>
      </c>
      <c r="AF341" s="1" t="s">
        <v>79</v>
      </c>
      <c r="AG341" s="1" t="s">
        <v>33</v>
      </c>
    </row>
    <row r="342" spans="1:33" x14ac:dyDescent="0.3">
      <c r="A342" s="13">
        <v>8756</v>
      </c>
      <c r="B342" s="1" t="s">
        <v>143</v>
      </c>
      <c r="C342" s="2" t="s">
        <v>432</v>
      </c>
      <c r="D342" s="2">
        <v>45547</v>
      </c>
      <c r="E342" s="29" t="str">
        <f>TEXT(DATA[[#This Row],[Join_Date]],"mm-yyyy")</f>
        <v>12-2023</v>
      </c>
      <c r="G342" s="31">
        <f>$F$2-DATA[[#This Row],[Last_Login]]</f>
        <v>110</v>
      </c>
      <c r="H342" s="31" t="str" cm="1">
        <f t="array" ref="H342">_xlfn.IFS(DATA[[#This Row],[Difference_from _assume]]&lt;=10,"0-17",DATA[[#This Row],[Difference_from _assume]]&lt;=34,"17-34",DATA[[#This Row],[Difference_from _assume]]&lt;=51,"34-51",DATA[[#This Row],[Difference_from _assume]]&lt;=119,"51-119",DATA[[#This Row],[Difference_from _assume]]&lt;=354,"119-357")</f>
        <v>51-119</v>
      </c>
      <c r="I342" s="31" t="str" cm="1">
        <f t="array" ref="I342">_xlfn.IFS(DATA[[#This Row],[Difference_from _assume]]&lt;=35,"Active",DATA[[#This Row],[Difference_from _assume]]&lt;=110,"Inactive",DATA[[#This Row],[Difference_from _assume]]&lt;=360,"Dormant")</f>
        <v>Inactive</v>
      </c>
      <c r="J342" s="16">
        <v>7.99</v>
      </c>
      <c r="K342" s="16" t="str" cm="1">
        <f t="array" ref="K342">_xlfn.IFS(DATA[[#This Row],[Monthly_Price]]&lt;=7.99,"Low",J342&lt;=11.99,"Mid",J342&lt;=15.99,"High")</f>
        <v>Low</v>
      </c>
      <c r="L342" s="1">
        <v>138</v>
      </c>
      <c r="M342" s="1" t="s">
        <v>36</v>
      </c>
      <c r="N342" s="1">
        <v>3</v>
      </c>
      <c r="O342" s="1">
        <v>2</v>
      </c>
      <c r="P342" s="1" t="b">
        <v>1</v>
      </c>
      <c r="Q342" s="1">
        <v>811</v>
      </c>
      <c r="R342" s="10">
        <v>37</v>
      </c>
      <c r="S342" s="10">
        <f>DATA[[#This Row],[Total_Movies_Watched]]+DATA[[#This Row],[Total_Series_Watched]]</f>
        <v>848</v>
      </c>
      <c r="T342" s="1" t="s">
        <v>68</v>
      </c>
      <c r="U342" s="1" t="s">
        <v>44</v>
      </c>
      <c r="V342" s="1" t="s">
        <v>45</v>
      </c>
      <c r="W342" s="1">
        <v>36</v>
      </c>
      <c r="X342" s="1" t="str" cm="1">
        <f t="array" ref="X342">_xlfn.IFS(DATA[[#This Row],[Recommended_Content_Count]]&lt;=25,"0-25",W342&lt;=50,"25-50",W342&lt;=75,"50-75",W342&lt;=100,"75-100")</f>
        <v>25-50</v>
      </c>
      <c r="Y342" s="1">
        <v>3.6</v>
      </c>
      <c r="Z342" s="1" t="b">
        <v>0</v>
      </c>
      <c r="AA342" s="1" t="str" cm="1">
        <f t="array" ref="AA342">_xlfn.IFS(DATA[[#This Row],[Has_Downloaded_Content]]=FALSE,"No",Z342=TRUE,"Yes")</f>
        <v>No</v>
      </c>
      <c r="AB342" s="1" t="s">
        <v>30</v>
      </c>
      <c r="AC342" s="7">
        <v>77</v>
      </c>
      <c r="AD342" s="7" t="str" cm="1">
        <f t="array" ref="AD342">_xlfn.IFS(DATA[[#This Row],[Loyalty_Points]]&lt;=1000,"0-1000",AC342&lt;=2000,"1000-2000",AC342&lt;=3000,"2000-3000",AC342&lt;=4000,"3000-4000",AC342&lt;=4999,"4000-5000")</f>
        <v>0-1000</v>
      </c>
      <c r="AE342" s="1" t="s">
        <v>31</v>
      </c>
      <c r="AF342" s="1" t="s">
        <v>32</v>
      </c>
      <c r="AG342" s="1" t="s">
        <v>40</v>
      </c>
    </row>
    <row r="343" spans="1:33" x14ac:dyDescent="0.3">
      <c r="A343" s="13">
        <v>9121</v>
      </c>
      <c r="B343" s="1" t="s">
        <v>262</v>
      </c>
      <c r="C343" s="2" t="s">
        <v>314</v>
      </c>
      <c r="D343" s="2">
        <v>45638</v>
      </c>
      <c r="E343" s="29" t="str">
        <f>TEXT(DATA[[#This Row],[Join_Date]],"mm-yyyy")</f>
        <v>06-2023</v>
      </c>
      <c r="G343" s="31">
        <f>$F$2-DATA[[#This Row],[Last_Login]]</f>
        <v>19</v>
      </c>
      <c r="H343" s="31" t="str" cm="1">
        <f t="array" ref="H343">_xlfn.IFS(DATA[[#This Row],[Difference_from _assume]]&lt;=10,"0-17",DATA[[#This Row],[Difference_from _assume]]&lt;=34,"17-34",DATA[[#This Row],[Difference_from _assume]]&lt;=51,"34-51",DATA[[#This Row],[Difference_from _assume]]&lt;=119,"51-119",DATA[[#This Row],[Difference_from _assume]]&lt;=354,"119-357")</f>
        <v>17-34</v>
      </c>
      <c r="I343" s="31" t="str" cm="1">
        <f t="array" ref="I343">_xlfn.IFS(DATA[[#This Row],[Difference_from _assume]]&lt;=35,"Active",DATA[[#This Row],[Difference_from _assume]]&lt;=110,"Inactive",DATA[[#This Row],[Difference_from _assume]]&lt;=360,"Dormant")</f>
        <v>Active</v>
      </c>
      <c r="J343" s="16">
        <v>7.99</v>
      </c>
      <c r="K343" s="16" t="str" cm="1">
        <f t="array" ref="K343">_xlfn.IFS(DATA[[#This Row],[Monthly_Price]]&lt;=7.99,"Low",J343&lt;=11.99,"Mid",J343&lt;=15.99,"High")</f>
        <v>Low</v>
      </c>
      <c r="L343" s="1">
        <v>178</v>
      </c>
      <c r="M343" s="1" t="s">
        <v>63</v>
      </c>
      <c r="N343" s="1">
        <v>1</v>
      </c>
      <c r="O343" s="1">
        <v>4</v>
      </c>
      <c r="P343" s="1" t="b">
        <v>0</v>
      </c>
      <c r="Q343" s="1">
        <v>239</v>
      </c>
      <c r="R343" s="10">
        <v>126</v>
      </c>
      <c r="S343" s="10">
        <f>DATA[[#This Row],[Total_Movies_Watched]]+DATA[[#This Row],[Total_Series_Watched]]</f>
        <v>365</v>
      </c>
      <c r="T343" s="1" t="s">
        <v>43</v>
      </c>
      <c r="U343" s="1" t="s">
        <v>75</v>
      </c>
      <c r="V343" s="1" t="s">
        <v>64</v>
      </c>
      <c r="W343" s="1">
        <v>86</v>
      </c>
      <c r="X343" s="1" t="str" cm="1">
        <f t="array" ref="X343">_xlfn.IFS(DATA[[#This Row],[Recommended_Content_Count]]&lt;=25,"0-25",W343&lt;=50,"25-50",W343&lt;=75,"50-75",W343&lt;=100,"75-100")</f>
        <v>75-100</v>
      </c>
      <c r="Y343" s="1">
        <v>3.9</v>
      </c>
      <c r="Z343" s="1" t="b">
        <v>0</v>
      </c>
      <c r="AA343" s="1" t="str" cm="1">
        <f t="array" ref="AA343">_xlfn.IFS(DATA[[#This Row],[Has_Downloaded_Content]]=FALSE,"No",Z343=TRUE,"Yes")</f>
        <v>No</v>
      </c>
      <c r="AB343" s="1" t="s">
        <v>30</v>
      </c>
      <c r="AC343" s="7">
        <v>4356</v>
      </c>
      <c r="AD343" s="7" t="str" cm="1">
        <f t="array" ref="AD343">_xlfn.IFS(DATA[[#This Row],[Loyalty_Points]]&lt;=1000,"0-1000",AC343&lt;=2000,"1000-2000",AC343&lt;=3000,"2000-3000",AC343&lt;=4000,"3000-4000",AC343&lt;=4999,"4000-5000")</f>
        <v>4000-5000</v>
      </c>
      <c r="AE343" s="1" t="s">
        <v>65</v>
      </c>
      <c r="AF343" s="1" t="s">
        <v>69</v>
      </c>
      <c r="AG343" s="1" t="s">
        <v>40</v>
      </c>
    </row>
    <row r="344" spans="1:33" x14ac:dyDescent="0.3">
      <c r="A344" s="13">
        <v>6471</v>
      </c>
      <c r="B344" s="1" t="s">
        <v>88</v>
      </c>
      <c r="C344" s="2" t="s">
        <v>433</v>
      </c>
      <c r="D344" s="2" t="s">
        <v>87</v>
      </c>
      <c r="E344" s="29" t="str">
        <f>TEXT(DATA[[#This Row],[Join_Date]],"mm-yyyy")</f>
        <v>12-2023</v>
      </c>
      <c r="G344" s="31">
        <f>$F$2-DATA[[#This Row],[Last_Login]]</f>
        <v>36</v>
      </c>
      <c r="H344" s="31" t="str" cm="1">
        <f t="array" ref="H344">_xlfn.IFS(DATA[[#This Row],[Difference_from _assume]]&lt;=10,"0-17",DATA[[#This Row],[Difference_from _assume]]&lt;=34,"17-34",DATA[[#This Row],[Difference_from _assume]]&lt;=51,"34-51",DATA[[#This Row],[Difference_from _assume]]&lt;=119,"51-119",DATA[[#This Row],[Difference_from _assume]]&lt;=354,"119-357")</f>
        <v>34-51</v>
      </c>
      <c r="I344" s="31" t="str" cm="1">
        <f t="array" ref="I344">_xlfn.IFS(DATA[[#This Row],[Difference_from _assume]]&lt;=35,"Active",DATA[[#This Row],[Difference_from _assume]]&lt;=110,"Inactive",DATA[[#This Row],[Difference_from _assume]]&lt;=360,"Dormant")</f>
        <v>Inactive</v>
      </c>
      <c r="J344" s="16">
        <v>7.99</v>
      </c>
      <c r="K344" s="16" t="str" cm="1">
        <f t="array" ref="K344">_xlfn.IFS(DATA[[#This Row],[Monthly_Price]]&lt;=7.99,"Low",J344&lt;=11.99,"Mid",J344&lt;=15.99,"High")</f>
        <v>Low</v>
      </c>
      <c r="L344" s="1">
        <v>105</v>
      </c>
      <c r="M344" s="1" t="s">
        <v>73</v>
      </c>
      <c r="N344" s="1">
        <v>4</v>
      </c>
      <c r="O344" s="1">
        <v>3</v>
      </c>
      <c r="P344" s="1" t="b">
        <v>1</v>
      </c>
      <c r="Q344" s="1">
        <v>49</v>
      </c>
      <c r="R344" s="10">
        <v>71</v>
      </c>
      <c r="S344" s="10">
        <f>DATA[[#This Row],[Total_Movies_Watched]]+DATA[[#This Row],[Total_Series_Watched]]</f>
        <v>120</v>
      </c>
      <c r="T344" s="1" t="s">
        <v>68</v>
      </c>
      <c r="U344" s="1" t="s">
        <v>56</v>
      </c>
      <c r="V344" s="1" t="s">
        <v>78</v>
      </c>
      <c r="W344" s="1">
        <v>8</v>
      </c>
      <c r="X344" s="1" t="str" cm="1">
        <f t="array" ref="X344">_xlfn.IFS(DATA[[#This Row],[Recommended_Content_Count]]&lt;=25,"0-25",W344&lt;=50,"25-50",W344&lt;=75,"50-75",W344&lt;=100,"75-100")</f>
        <v>0-25</v>
      </c>
      <c r="Y344" s="1">
        <v>3.6</v>
      </c>
      <c r="Z344" s="1" t="b">
        <v>0</v>
      </c>
      <c r="AA344" s="1" t="str" cm="1">
        <f t="array" ref="AA344">_xlfn.IFS(DATA[[#This Row],[Has_Downloaded_Content]]=FALSE,"No",Z344=TRUE,"Yes")</f>
        <v>No</v>
      </c>
      <c r="AB344" s="1" t="s">
        <v>30</v>
      </c>
      <c r="AC344" s="7">
        <v>1989</v>
      </c>
      <c r="AD344" s="7" t="str" cm="1">
        <f t="array" ref="AD344">_xlfn.IFS(DATA[[#This Row],[Loyalty_Points]]&lt;=1000,"0-1000",AC344&lt;=2000,"1000-2000",AC344&lt;=3000,"2000-3000",AC344&lt;=4000,"3000-4000",AC344&lt;=4999,"4000-5000")</f>
        <v>1000-2000</v>
      </c>
      <c r="AE344" s="1" t="s">
        <v>38</v>
      </c>
      <c r="AF344" s="1" t="s">
        <v>69</v>
      </c>
      <c r="AG344" s="1" t="s">
        <v>93</v>
      </c>
    </row>
    <row r="345" spans="1:33" x14ac:dyDescent="0.3">
      <c r="A345" s="13">
        <v>6601</v>
      </c>
      <c r="B345" s="1" t="s">
        <v>434</v>
      </c>
      <c r="C345" s="2" t="s">
        <v>354</v>
      </c>
      <c r="D345" s="2" t="s">
        <v>103</v>
      </c>
      <c r="E345" s="29" t="str">
        <f>TEXT(DATA[[#This Row],[Join_Date]],"mm-yyyy")</f>
        <v>05-2023</v>
      </c>
      <c r="G345" s="31">
        <f>$F$2-DATA[[#This Row],[Last_Login]]</f>
        <v>13</v>
      </c>
      <c r="H345" s="31" t="str" cm="1">
        <f t="array" ref="H345">_xlfn.IFS(DATA[[#This Row],[Difference_from _assume]]&lt;=10,"0-17",DATA[[#This Row],[Difference_from _assume]]&lt;=34,"17-34",DATA[[#This Row],[Difference_from _assume]]&lt;=51,"34-51",DATA[[#This Row],[Difference_from _assume]]&lt;=119,"51-119",DATA[[#This Row],[Difference_from _assume]]&lt;=354,"119-357")</f>
        <v>17-34</v>
      </c>
      <c r="I345" s="31" t="str" cm="1">
        <f t="array" ref="I345">_xlfn.IFS(DATA[[#This Row],[Difference_from _assume]]&lt;=35,"Active",DATA[[#This Row],[Difference_from _assume]]&lt;=110,"Inactive",DATA[[#This Row],[Difference_from _assume]]&lt;=360,"Dormant")</f>
        <v>Active</v>
      </c>
      <c r="J345" s="16">
        <v>7.99</v>
      </c>
      <c r="K345" s="16" t="str" cm="1">
        <f t="array" ref="K345">_xlfn.IFS(DATA[[#This Row],[Monthly_Price]]&lt;=7.99,"Low",J345&lt;=11.99,"Mid",J345&lt;=15.99,"High")</f>
        <v>Low</v>
      </c>
      <c r="L345" s="1">
        <v>283</v>
      </c>
      <c r="M345" s="1" t="s">
        <v>26</v>
      </c>
      <c r="N345" s="1">
        <v>1</v>
      </c>
      <c r="O345" s="1">
        <v>5</v>
      </c>
      <c r="P345" s="1" t="b">
        <v>1</v>
      </c>
      <c r="Q345" s="1">
        <v>407</v>
      </c>
      <c r="R345" s="10">
        <v>15</v>
      </c>
      <c r="S345" s="10">
        <f>DATA[[#This Row],[Total_Movies_Watched]]+DATA[[#This Row],[Total_Series_Watched]]</f>
        <v>422</v>
      </c>
      <c r="T345" s="1" t="s">
        <v>92</v>
      </c>
      <c r="U345" s="1" t="s">
        <v>44</v>
      </c>
      <c r="V345" s="1" t="s">
        <v>78</v>
      </c>
      <c r="W345" s="1">
        <v>26</v>
      </c>
      <c r="X345" s="1" t="str" cm="1">
        <f t="array" ref="X345">_xlfn.IFS(DATA[[#This Row],[Recommended_Content_Count]]&lt;=25,"0-25",W345&lt;=50,"25-50",W345&lt;=75,"50-75",W345&lt;=100,"75-100")</f>
        <v>25-50</v>
      </c>
      <c r="Y345" s="1">
        <v>3.1</v>
      </c>
      <c r="Z345" s="1" t="b">
        <v>1</v>
      </c>
      <c r="AA345" s="1" t="str" cm="1">
        <f t="array" ref="AA345">_xlfn.IFS(DATA[[#This Row],[Has_Downloaded_Content]]=FALSE,"No",Z345=TRUE,"Yes")</f>
        <v>Yes</v>
      </c>
      <c r="AB345" s="1" t="s">
        <v>30</v>
      </c>
      <c r="AC345" s="7">
        <v>906</v>
      </c>
      <c r="AD345" s="7" t="str" cm="1">
        <f t="array" ref="AD345">_xlfn.IFS(DATA[[#This Row],[Loyalty_Points]]&lt;=1000,"0-1000",AC345&lt;=2000,"1000-2000",AC345&lt;=3000,"2000-3000",AC345&lt;=4000,"3000-4000",AC345&lt;=4999,"4000-5000")</f>
        <v>0-1000</v>
      </c>
      <c r="AE345" s="1" t="s">
        <v>58</v>
      </c>
      <c r="AF345" s="1" t="s">
        <v>79</v>
      </c>
      <c r="AG345" s="1" t="s">
        <v>93</v>
      </c>
    </row>
    <row r="346" spans="1:33" x14ac:dyDescent="0.3">
      <c r="A346" s="13">
        <v>4340</v>
      </c>
      <c r="B346" s="1" t="s">
        <v>435</v>
      </c>
      <c r="C346" s="2" t="s">
        <v>436</v>
      </c>
      <c r="D346" s="2">
        <v>45485</v>
      </c>
      <c r="E346" s="29" t="str">
        <f>TEXT(DATA[[#This Row],[Join_Date]],"mm-yyyy")</f>
        <v>03-2023</v>
      </c>
      <c r="G346" s="31">
        <f>$F$2-DATA[[#This Row],[Last_Login]]</f>
        <v>172</v>
      </c>
      <c r="H346" s="31" t="str" cm="1">
        <f t="array" ref="H346">_xlfn.IFS(DATA[[#This Row],[Difference_from _assume]]&lt;=10,"0-17",DATA[[#This Row],[Difference_from _assume]]&lt;=34,"17-34",DATA[[#This Row],[Difference_from _assume]]&lt;=51,"34-51",DATA[[#This Row],[Difference_from _assume]]&lt;=119,"51-119",DATA[[#This Row],[Difference_from _assume]]&lt;=354,"119-357")</f>
        <v>119-357</v>
      </c>
      <c r="I346" s="31" t="str" cm="1">
        <f t="array" ref="I346">_xlfn.IFS(DATA[[#This Row],[Difference_from _assume]]&lt;=35,"Active",DATA[[#This Row],[Difference_from _assume]]&lt;=110,"Inactive",DATA[[#This Row],[Difference_from _assume]]&lt;=360,"Dormant")</f>
        <v>Dormant</v>
      </c>
      <c r="J346" s="16">
        <v>15.99</v>
      </c>
      <c r="K346" s="16" t="str" cm="1">
        <f t="array" ref="K346">_xlfn.IFS(DATA[[#This Row],[Monthly_Price]]&lt;=7.99,"Low",J346&lt;=11.99,"Mid",J346&lt;=15.99,"High")</f>
        <v>High</v>
      </c>
      <c r="L346" s="1">
        <v>154</v>
      </c>
      <c r="M346" s="1" t="s">
        <v>48</v>
      </c>
      <c r="N346" s="1">
        <v>4</v>
      </c>
      <c r="O346" s="1">
        <v>5</v>
      </c>
      <c r="P346" s="1" t="b">
        <v>1</v>
      </c>
      <c r="Q346" s="1">
        <v>804</v>
      </c>
      <c r="R346" s="10">
        <v>106</v>
      </c>
      <c r="S346" s="10">
        <f>DATA[[#This Row],[Total_Movies_Watched]]+DATA[[#This Row],[Total_Series_Watched]]</f>
        <v>910</v>
      </c>
      <c r="T346" s="1" t="s">
        <v>49</v>
      </c>
      <c r="U346" s="1" t="s">
        <v>28</v>
      </c>
      <c r="V346" s="1" t="s">
        <v>64</v>
      </c>
      <c r="W346" s="1">
        <v>60</v>
      </c>
      <c r="X346" s="1" t="str" cm="1">
        <f t="array" ref="X346">_xlfn.IFS(DATA[[#This Row],[Recommended_Content_Count]]&lt;=25,"0-25",W346&lt;=50,"25-50",W346&lt;=75,"50-75",W346&lt;=100,"75-100")</f>
        <v>50-75</v>
      </c>
      <c r="Y346" s="1">
        <v>4.8</v>
      </c>
      <c r="Z346" s="1" t="b">
        <v>0</v>
      </c>
      <c r="AA346" s="1" t="str" cm="1">
        <f t="array" ref="AA346">_xlfn.IFS(DATA[[#This Row],[Has_Downloaded_Content]]=FALSE,"No",Z346=TRUE,"Yes")</f>
        <v>No</v>
      </c>
      <c r="AB346" s="1" t="s">
        <v>30</v>
      </c>
      <c r="AC346" s="7">
        <v>4108</v>
      </c>
      <c r="AD346" s="7" t="str" cm="1">
        <f t="array" ref="AD346">_xlfn.IFS(DATA[[#This Row],[Loyalty_Points]]&lt;=1000,"0-1000",AC346&lt;=2000,"1000-2000",AC346&lt;=3000,"2000-3000",AC346&lt;=4000,"3000-4000",AC346&lt;=4999,"4000-5000")</f>
        <v>4000-5000</v>
      </c>
      <c r="AE346" s="1" t="s">
        <v>65</v>
      </c>
      <c r="AF346" s="1" t="s">
        <v>79</v>
      </c>
      <c r="AG346" s="1" t="s">
        <v>33</v>
      </c>
    </row>
    <row r="347" spans="1:33" x14ac:dyDescent="0.3">
      <c r="A347" s="13">
        <v>5112</v>
      </c>
      <c r="B347" s="1" t="s">
        <v>228</v>
      </c>
      <c r="C347" s="2">
        <v>45423</v>
      </c>
      <c r="D347" s="2" t="s">
        <v>42</v>
      </c>
      <c r="E347" s="29" t="str">
        <f>TEXT(DATA[[#This Row],[Join_Date]],"mm-yyyy")</f>
        <v>05-2024</v>
      </c>
      <c r="G347" s="31">
        <f>$F$2-DATA[[#This Row],[Last_Login]]</f>
        <v>17</v>
      </c>
      <c r="H347" s="31" t="str" cm="1">
        <f t="array" ref="H347">_xlfn.IFS(DATA[[#This Row],[Difference_from _assume]]&lt;=10,"0-17",DATA[[#This Row],[Difference_from _assume]]&lt;=34,"17-34",DATA[[#This Row],[Difference_from _assume]]&lt;=51,"34-51",DATA[[#This Row],[Difference_from _assume]]&lt;=119,"51-119",DATA[[#This Row],[Difference_from _assume]]&lt;=354,"119-357")</f>
        <v>17-34</v>
      </c>
      <c r="I347" s="31" t="str" cm="1">
        <f t="array" ref="I347">_xlfn.IFS(DATA[[#This Row],[Difference_from _assume]]&lt;=35,"Active",DATA[[#This Row],[Difference_from _assume]]&lt;=110,"Inactive",DATA[[#This Row],[Difference_from _assume]]&lt;=360,"Dormant")</f>
        <v>Active</v>
      </c>
      <c r="J347" s="16">
        <v>15.99</v>
      </c>
      <c r="K347" s="16" t="str" cm="1">
        <f t="array" ref="K347">_xlfn.IFS(DATA[[#This Row],[Monthly_Price]]&lt;=7.99,"Low",J347&lt;=11.99,"Mid",J347&lt;=15.99,"High")</f>
        <v>High</v>
      </c>
      <c r="L347" s="1">
        <v>240</v>
      </c>
      <c r="M347" s="1" t="s">
        <v>63</v>
      </c>
      <c r="N347" s="1">
        <v>2</v>
      </c>
      <c r="O347" s="1">
        <v>6</v>
      </c>
      <c r="P347" s="1" t="b">
        <v>1</v>
      </c>
      <c r="Q347" s="1">
        <v>564</v>
      </c>
      <c r="R347" s="10">
        <v>121</v>
      </c>
      <c r="S347" s="10">
        <f>DATA[[#This Row],[Total_Movies_Watched]]+DATA[[#This Row],[Total_Series_Watched]]</f>
        <v>685</v>
      </c>
      <c r="T347" s="1" t="s">
        <v>27</v>
      </c>
      <c r="U347" s="1" t="s">
        <v>75</v>
      </c>
      <c r="V347" s="1" t="s">
        <v>29</v>
      </c>
      <c r="W347" s="1">
        <v>40</v>
      </c>
      <c r="X347" s="1" t="str" cm="1">
        <f t="array" ref="X347">_xlfn.IFS(DATA[[#This Row],[Recommended_Content_Count]]&lt;=25,"0-25",W347&lt;=50,"25-50",W347&lt;=75,"50-75",W347&lt;=100,"75-100")</f>
        <v>25-50</v>
      </c>
      <c r="Y347" s="1">
        <v>3.5</v>
      </c>
      <c r="Z347" s="1" t="b">
        <v>1</v>
      </c>
      <c r="AA347" s="1" t="str" cm="1">
        <f t="array" ref="AA347">_xlfn.IFS(DATA[[#This Row],[Has_Downloaded_Content]]=FALSE,"No",Z347=TRUE,"Yes")</f>
        <v>Yes</v>
      </c>
      <c r="AB347" s="1" t="s">
        <v>30</v>
      </c>
      <c r="AC347" s="7">
        <v>333</v>
      </c>
      <c r="AD347" s="7" t="str" cm="1">
        <f t="array" ref="AD347">_xlfn.IFS(DATA[[#This Row],[Loyalty_Points]]&lt;=1000,"0-1000",AC347&lt;=2000,"1000-2000",AC347&lt;=3000,"2000-3000",AC347&lt;=4000,"3000-4000",AC347&lt;=4999,"4000-5000")</f>
        <v>0-1000</v>
      </c>
      <c r="AE347" s="1" t="s">
        <v>58</v>
      </c>
      <c r="AF347" s="1" t="s">
        <v>39</v>
      </c>
      <c r="AG347" s="1" t="s">
        <v>40</v>
      </c>
    </row>
    <row r="348" spans="1:33" x14ac:dyDescent="0.3">
      <c r="A348" s="13">
        <v>5700</v>
      </c>
      <c r="B348" s="1" t="s">
        <v>242</v>
      </c>
      <c r="C348" s="2" t="s">
        <v>437</v>
      </c>
      <c r="D348" s="2">
        <v>45547</v>
      </c>
      <c r="E348" s="29" t="str">
        <f>TEXT(DATA[[#This Row],[Join_Date]],"mm-yyyy")</f>
        <v>05-2023</v>
      </c>
      <c r="G348" s="31">
        <f>$F$2-DATA[[#This Row],[Last_Login]]</f>
        <v>110</v>
      </c>
      <c r="H348" s="31" t="str" cm="1">
        <f t="array" ref="H348">_xlfn.IFS(DATA[[#This Row],[Difference_from _assume]]&lt;=10,"0-17",DATA[[#This Row],[Difference_from _assume]]&lt;=34,"17-34",DATA[[#This Row],[Difference_from _assume]]&lt;=51,"34-51",DATA[[#This Row],[Difference_from _assume]]&lt;=119,"51-119",DATA[[#This Row],[Difference_from _assume]]&lt;=354,"119-357")</f>
        <v>51-119</v>
      </c>
      <c r="I348" s="31" t="str" cm="1">
        <f t="array" ref="I348">_xlfn.IFS(DATA[[#This Row],[Difference_from _assume]]&lt;=35,"Active",DATA[[#This Row],[Difference_from _assume]]&lt;=110,"Inactive",DATA[[#This Row],[Difference_from _assume]]&lt;=360,"Dormant")</f>
        <v>Inactive</v>
      </c>
      <c r="J348" s="16">
        <v>11.99</v>
      </c>
      <c r="K348" s="16" t="str" cm="1">
        <f t="array" ref="K348">_xlfn.IFS(DATA[[#This Row],[Monthly_Price]]&lt;=7.99,"Low",J348&lt;=11.99,"Mid",J348&lt;=15.99,"High")</f>
        <v>Mid</v>
      </c>
      <c r="L348" s="1">
        <v>29</v>
      </c>
      <c r="M348" s="1" t="s">
        <v>48</v>
      </c>
      <c r="N348" s="1">
        <v>1</v>
      </c>
      <c r="O348" s="1">
        <v>5</v>
      </c>
      <c r="P348" s="1" t="b">
        <v>1</v>
      </c>
      <c r="Q348" s="1">
        <v>625</v>
      </c>
      <c r="R348" s="10">
        <v>165</v>
      </c>
      <c r="S348" s="10">
        <f>DATA[[#This Row],[Total_Movies_Watched]]+DATA[[#This Row],[Total_Series_Watched]]</f>
        <v>790</v>
      </c>
      <c r="T348" s="1" t="s">
        <v>92</v>
      </c>
      <c r="U348" s="1" t="s">
        <v>56</v>
      </c>
      <c r="V348" s="1" t="s">
        <v>57</v>
      </c>
      <c r="W348" s="1">
        <v>41</v>
      </c>
      <c r="X348" s="1" t="str" cm="1">
        <f t="array" ref="X348">_xlfn.IFS(DATA[[#This Row],[Recommended_Content_Count]]&lt;=25,"0-25",W348&lt;=50,"25-50",W348&lt;=75,"50-75",W348&lt;=100,"75-100")</f>
        <v>25-50</v>
      </c>
      <c r="Y348" s="1">
        <v>4.3</v>
      </c>
      <c r="Z348" s="1" t="b">
        <v>0</v>
      </c>
      <c r="AA348" s="1" t="str" cm="1">
        <f t="array" ref="AA348">_xlfn.IFS(DATA[[#This Row],[Has_Downloaded_Content]]=FALSE,"No",Z348=TRUE,"Yes")</f>
        <v>No</v>
      </c>
      <c r="AB348" s="1" t="s">
        <v>30</v>
      </c>
      <c r="AC348" s="7">
        <v>3847</v>
      </c>
      <c r="AD348" s="7" t="str" cm="1">
        <f t="array" ref="AD348">_xlfn.IFS(DATA[[#This Row],[Loyalty_Points]]&lt;=1000,"0-1000",AC348&lt;=2000,"1000-2000",AC348&lt;=3000,"2000-3000",AC348&lt;=4000,"3000-4000",AC348&lt;=4999,"4000-5000")</f>
        <v>3000-4000</v>
      </c>
      <c r="AE348" s="1" t="s">
        <v>65</v>
      </c>
      <c r="AF348" s="1" t="s">
        <v>59</v>
      </c>
      <c r="AG348" s="1" t="s">
        <v>93</v>
      </c>
    </row>
    <row r="349" spans="1:33" x14ac:dyDescent="0.3">
      <c r="A349" s="13">
        <v>8617</v>
      </c>
      <c r="B349" s="1" t="s">
        <v>140</v>
      </c>
      <c r="C349" s="2" t="s">
        <v>438</v>
      </c>
      <c r="D349" s="2">
        <v>45608</v>
      </c>
      <c r="E349" s="29" t="str">
        <f>TEXT(DATA[[#This Row],[Join_Date]],"mm-yyyy")</f>
        <v>10-2024</v>
      </c>
      <c r="G349" s="31">
        <f>$F$2-DATA[[#This Row],[Last_Login]]</f>
        <v>49</v>
      </c>
      <c r="H349" s="31" t="str" cm="1">
        <f t="array" ref="H349">_xlfn.IFS(DATA[[#This Row],[Difference_from _assume]]&lt;=10,"0-17",DATA[[#This Row],[Difference_from _assume]]&lt;=34,"17-34",DATA[[#This Row],[Difference_from _assume]]&lt;=51,"34-51",DATA[[#This Row],[Difference_from _assume]]&lt;=119,"51-119",DATA[[#This Row],[Difference_from _assume]]&lt;=354,"119-357")</f>
        <v>34-51</v>
      </c>
      <c r="I349" s="31" t="str" cm="1">
        <f t="array" ref="I349">_xlfn.IFS(DATA[[#This Row],[Difference_from _assume]]&lt;=35,"Active",DATA[[#This Row],[Difference_from _assume]]&lt;=110,"Inactive",DATA[[#This Row],[Difference_from _assume]]&lt;=360,"Dormant")</f>
        <v>Inactive</v>
      </c>
      <c r="J349" s="16">
        <v>15.99</v>
      </c>
      <c r="K349" s="16" t="str" cm="1">
        <f t="array" ref="K349">_xlfn.IFS(DATA[[#This Row],[Monthly_Price]]&lt;=7.99,"Low",J349&lt;=11.99,"Mid",J349&lt;=15.99,"High")</f>
        <v>High</v>
      </c>
      <c r="L349" s="1">
        <v>202</v>
      </c>
      <c r="M349" s="1" t="s">
        <v>73</v>
      </c>
      <c r="N349" s="1">
        <v>1</v>
      </c>
      <c r="O349" s="1">
        <v>2</v>
      </c>
      <c r="P349" s="1" t="b">
        <v>1</v>
      </c>
      <c r="Q349" s="1">
        <v>260</v>
      </c>
      <c r="R349" s="10">
        <v>53</v>
      </c>
      <c r="S349" s="10">
        <f>DATA[[#This Row],[Total_Movies_Watched]]+DATA[[#This Row],[Total_Series_Watched]]</f>
        <v>313</v>
      </c>
      <c r="T349" s="1" t="s">
        <v>68</v>
      </c>
      <c r="U349" s="1" t="s">
        <v>75</v>
      </c>
      <c r="V349" s="1" t="s">
        <v>64</v>
      </c>
      <c r="W349" s="1">
        <v>13</v>
      </c>
      <c r="X349" s="1" t="str" cm="1">
        <f t="array" ref="X349">_xlfn.IFS(DATA[[#This Row],[Recommended_Content_Count]]&lt;=25,"0-25",W349&lt;=50,"25-50",W349&lt;=75,"50-75",W349&lt;=100,"75-100")</f>
        <v>0-25</v>
      </c>
      <c r="Y349" s="1">
        <v>3.9</v>
      </c>
      <c r="Z349" s="1" t="b">
        <v>1</v>
      </c>
      <c r="AA349" s="1" t="str" cm="1">
        <f t="array" ref="AA349">_xlfn.IFS(DATA[[#This Row],[Has_Downloaded_Content]]=FALSE,"No",Z349=TRUE,"Yes")</f>
        <v>Yes</v>
      </c>
      <c r="AB349" s="1" t="s">
        <v>30</v>
      </c>
      <c r="AC349" s="7">
        <v>1423</v>
      </c>
      <c r="AD349" s="7" t="str" cm="1">
        <f t="array" ref="AD349">_xlfn.IFS(DATA[[#This Row],[Loyalty_Points]]&lt;=1000,"0-1000",AC349&lt;=2000,"1000-2000",AC349&lt;=3000,"2000-3000",AC349&lt;=4000,"3000-4000",AC349&lt;=4999,"4000-5000")</f>
        <v>1000-2000</v>
      </c>
      <c r="AE349" s="1" t="s">
        <v>65</v>
      </c>
      <c r="AF349" s="1" t="s">
        <v>79</v>
      </c>
      <c r="AG349" s="1" t="s">
        <v>40</v>
      </c>
    </row>
    <row r="350" spans="1:33" x14ac:dyDescent="0.3">
      <c r="A350" s="13">
        <v>9149</v>
      </c>
      <c r="B350" s="1" t="s">
        <v>439</v>
      </c>
      <c r="C350" s="2">
        <v>45047</v>
      </c>
      <c r="D350" s="2" t="s">
        <v>72</v>
      </c>
      <c r="E350" s="29" t="str">
        <f>TEXT(DATA[[#This Row],[Join_Date]],"mm-yyyy")</f>
        <v>05-2023</v>
      </c>
      <c r="G350" s="31">
        <f>$F$2-DATA[[#This Row],[Last_Login]]</f>
        <v>14</v>
      </c>
      <c r="H350" s="31" t="str" cm="1">
        <f t="array" ref="H350">_xlfn.IFS(DATA[[#This Row],[Difference_from _assume]]&lt;=10,"0-17",DATA[[#This Row],[Difference_from _assume]]&lt;=34,"17-34",DATA[[#This Row],[Difference_from _assume]]&lt;=51,"34-51",DATA[[#This Row],[Difference_from _assume]]&lt;=119,"51-119",DATA[[#This Row],[Difference_from _assume]]&lt;=354,"119-357")</f>
        <v>17-34</v>
      </c>
      <c r="I350" s="31" t="str" cm="1">
        <f t="array" ref="I350">_xlfn.IFS(DATA[[#This Row],[Difference_from _assume]]&lt;=35,"Active",DATA[[#This Row],[Difference_from _assume]]&lt;=110,"Inactive",DATA[[#This Row],[Difference_from _assume]]&lt;=360,"Dormant")</f>
        <v>Active</v>
      </c>
      <c r="J350" s="16">
        <v>15.99</v>
      </c>
      <c r="K350" s="16" t="str" cm="1">
        <f t="array" ref="K350">_xlfn.IFS(DATA[[#This Row],[Monthly_Price]]&lt;=7.99,"Low",J350&lt;=11.99,"Mid",J350&lt;=15.99,"High")</f>
        <v>High</v>
      </c>
      <c r="L350" s="1">
        <v>348</v>
      </c>
      <c r="M350" s="1" t="s">
        <v>51</v>
      </c>
      <c r="N350" s="1">
        <v>2</v>
      </c>
      <c r="O350" s="1">
        <v>6</v>
      </c>
      <c r="P350" s="1" t="b">
        <v>1</v>
      </c>
      <c r="Q350" s="1">
        <v>378</v>
      </c>
      <c r="R350" s="10">
        <v>56</v>
      </c>
      <c r="S350" s="10">
        <f>DATA[[#This Row],[Total_Movies_Watched]]+DATA[[#This Row],[Total_Series_Watched]]</f>
        <v>434</v>
      </c>
      <c r="T350" s="1" t="s">
        <v>68</v>
      </c>
      <c r="U350" s="1" t="s">
        <v>44</v>
      </c>
      <c r="V350" s="1" t="s">
        <v>57</v>
      </c>
      <c r="W350" s="1">
        <v>9</v>
      </c>
      <c r="X350" s="1" t="str" cm="1">
        <f t="array" ref="X350">_xlfn.IFS(DATA[[#This Row],[Recommended_Content_Count]]&lt;=25,"0-25",W350&lt;=50,"25-50",W350&lt;=75,"50-75",W350&lt;=100,"75-100")</f>
        <v>0-25</v>
      </c>
      <c r="Y350" s="1">
        <v>4.5</v>
      </c>
      <c r="Z350" s="1" t="b">
        <v>1</v>
      </c>
      <c r="AA350" s="1" t="str" cm="1">
        <f t="array" ref="AA350">_xlfn.IFS(DATA[[#This Row],[Has_Downloaded_Content]]=FALSE,"No",Z350=TRUE,"Yes")</f>
        <v>Yes</v>
      </c>
      <c r="AB350" s="1" t="s">
        <v>30</v>
      </c>
      <c r="AC350" s="7">
        <v>595</v>
      </c>
      <c r="AD350" s="7" t="str" cm="1">
        <f t="array" ref="AD350">_xlfn.IFS(DATA[[#This Row],[Loyalty_Points]]&lt;=1000,"0-1000",AC350&lt;=2000,"1000-2000",AC350&lt;=3000,"2000-3000",AC350&lt;=4000,"3000-4000",AC350&lt;=4999,"4000-5000")</f>
        <v>0-1000</v>
      </c>
      <c r="AE350" s="1" t="s">
        <v>58</v>
      </c>
      <c r="AF350" s="1" t="s">
        <v>59</v>
      </c>
      <c r="AG350" s="1" t="s">
        <v>93</v>
      </c>
    </row>
    <row r="351" spans="1:33" x14ac:dyDescent="0.3">
      <c r="A351" s="13">
        <v>8651</v>
      </c>
      <c r="B351" s="1" t="s">
        <v>283</v>
      </c>
      <c r="C351" s="2" t="s">
        <v>440</v>
      </c>
      <c r="D351" s="2" t="s">
        <v>214</v>
      </c>
      <c r="E351" s="29" t="str">
        <f>TEXT(DATA[[#This Row],[Join_Date]],"mm-yyyy")</f>
        <v>08-2024</v>
      </c>
      <c r="G351" s="31">
        <f>$F$2-DATA[[#This Row],[Last_Login]]</f>
        <v>35</v>
      </c>
      <c r="H351" s="31" t="str" cm="1">
        <f t="array" ref="H351">_xlfn.IFS(DATA[[#This Row],[Difference_from _assume]]&lt;=10,"0-17",DATA[[#This Row],[Difference_from _assume]]&lt;=34,"17-34",DATA[[#This Row],[Difference_from _assume]]&lt;=51,"34-51",DATA[[#This Row],[Difference_from _assume]]&lt;=119,"51-119",DATA[[#This Row],[Difference_from _assume]]&lt;=354,"119-357")</f>
        <v>34-51</v>
      </c>
      <c r="I351" s="31" t="str" cm="1">
        <f t="array" ref="I351">_xlfn.IFS(DATA[[#This Row],[Difference_from _assume]]&lt;=35,"Active",DATA[[#This Row],[Difference_from _assume]]&lt;=110,"Inactive",DATA[[#This Row],[Difference_from _assume]]&lt;=360,"Dormant")</f>
        <v>Active</v>
      </c>
      <c r="J351" s="16">
        <v>15.99</v>
      </c>
      <c r="K351" s="16" t="str" cm="1">
        <f t="array" ref="K351">_xlfn.IFS(DATA[[#This Row],[Monthly_Price]]&lt;=7.99,"Low",J351&lt;=11.99,"Mid",J351&lt;=15.99,"High")</f>
        <v>High</v>
      </c>
      <c r="L351" s="1">
        <v>380</v>
      </c>
      <c r="M351" s="1" t="s">
        <v>100</v>
      </c>
      <c r="N351" s="1">
        <v>5</v>
      </c>
      <c r="O351" s="1">
        <v>5</v>
      </c>
      <c r="P351" s="1" t="b">
        <v>0</v>
      </c>
      <c r="Q351" s="1">
        <v>334</v>
      </c>
      <c r="R351" s="10">
        <v>175</v>
      </c>
      <c r="S351" s="10">
        <f>DATA[[#This Row],[Total_Movies_Watched]]+DATA[[#This Row],[Total_Series_Watched]]</f>
        <v>509</v>
      </c>
      <c r="T351" s="1" t="s">
        <v>92</v>
      </c>
      <c r="U351" s="1" t="s">
        <v>56</v>
      </c>
      <c r="V351" s="1" t="s">
        <v>37</v>
      </c>
      <c r="W351" s="1">
        <v>69</v>
      </c>
      <c r="X351" s="1" t="str" cm="1">
        <f t="array" ref="X351">_xlfn.IFS(DATA[[#This Row],[Recommended_Content_Count]]&lt;=25,"0-25",W351&lt;=50,"25-50",W351&lt;=75,"50-75",W351&lt;=100,"75-100")</f>
        <v>50-75</v>
      </c>
      <c r="Y351" s="1">
        <v>3.1</v>
      </c>
      <c r="Z351" s="1" t="b">
        <v>0</v>
      </c>
      <c r="AA351" s="1" t="str" cm="1">
        <f t="array" ref="AA351">_xlfn.IFS(DATA[[#This Row],[Has_Downloaded_Content]]=FALSE,"No",Z351=TRUE,"Yes")</f>
        <v>No</v>
      </c>
      <c r="AB351" s="1" t="s">
        <v>30</v>
      </c>
      <c r="AC351" s="7">
        <v>4445</v>
      </c>
      <c r="AD351" s="7" t="str" cm="1">
        <f t="array" ref="AD351">_xlfn.IFS(DATA[[#This Row],[Loyalty_Points]]&lt;=1000,"0-1000",AC351&lt;=2000,"1000-2000",AC351&lt;=3000,"2000-3000",AC351&lt;=4000,"3000-4000",AC351&lt;=4999,"4000-5000")</f>
        <v>4000-5000</v>
      </c>
      <c r="AE351" s="1" t="s">
        <v>76</v>
      </c>
      <c r="AF351" s="1" t="s">
        <v>79</v>
      </c>
      <c r="AG351" s="1" t="s">
        <v>33</v>
      </c>
    </row>
    <row r="352" spans="1:33" x14ac:dyDescent="0.3">
      <c r="A352" s="13">
        <v>1495</v>
      </c>
      <c r="B352" s="1" t="s">
        <v>441</v>
      </c>
      <c r="C352" s="2" t="s">
        <v>440</v>
      </c>
      <c r="D352" s="2" t="s">
        <v>82</v>
      </c>
      <c r="E352" s="29" t="str">
        <f>TEXT(DATA[[#This Row],[Join_Date]],"mm-yyyy")</f>
        <v>08-2024</v>
      </c>
      <c r="G352" s="31">
        <f>$F$2-DATA[[#This Row],[Last_Login]]</f>
        <v>39</v>
      </c>
      <c r="H352" s="31" t="str" cm="1">
        <f t="array" ref="H352">_xlfn.IFS(DATA[[#This Row],[Difference_from _assume]]&lt;=10,"0-17",DATA[[#This Row],[Difference_from _assume]]&lt;=34,"17-34",DATA[[#This Row],[Difference_from _assume]]&lt;=51,"34-51",DATA[[#This Row],[Difference_from _assume]]&lt;=119,"51-119",DATA[[#This Row],[Difference_from _assume]]&lt;=354,"119-357")</f>
        <v>34-51</v>
      </c>
      <c r="I352" s="31" t="str" cm="1">
        <f t="array" ref="I352">_xlfn.IFS(DATA[[#This Row],[Difference_from _assume]]&lt;=35,"Active",DATA[[#This Row],[Difference_from _assume]]&lt;=110,"Inactive",DATA[[#This Row],[Difference_from _assume]]&lt;=360,"Dormant")</f>
        <v>Inactive</v>
      </c>
      <c r="J352" s="16">
        <v>15.99</v>
      </c>
      <c r="K352" s="16" t="str" cm="1">
        <f t="array" ref="K352">_xlfn.IFS(DATA[[#This Row],[Monthly_Price]]&lt;=7.99,"Low",J352&lt;=11.99,"Mid",J352&lt;=15.99,"High")</f>
        <v>High</v>
      </c>
      <c r="L352" s="1">
        <v>254</v>
      </c>
      <c r="M352" s="1" t="s">
        <v>100</v>
      </c>
      <c r="N352" s="1">
        <v>3</v>
      </c>
      <c r="O352" s="1">
        <v>2</v>
      </c>
      <c r="P352" s="1" t="b">
        <v>0</v>
      </c>
      <c r="Q352" s="1">
        <v>544</v>
      </c>
      <c r="R352" s="10">
        <v>89</v>
      </c>
      <c r="S352" s="10">
        <f>DATA[[#This Row],[Total_Movies_Watched]]+DATA[[#This Row],[Total_Series_Watched]]</f>
        <v>633</v>
      </c>
      <c r="T352" s="1" t="s">
        <v>92</v>
      </c>
      <c r="U352" s="1" t="s">
        <v>44</v>
      </c>
      <c r="V352" s="1" t="s">
        <v>64</v>
      </c>
      <c r="W352" s="1">
        <v>97</v>
      </c>
      <c r="X352" s="1" t="str" cm="1">
        <f t="array" ref="X352">_xlfn.IFS(DATA[[#This Row],[Recommended_Content_Count]]&lt;=25,"0-25",W352&lt;=50,"25-50",W352&lt;=75,"50-75",W352&lt;=100,"75-100")</f>
        <v>75-100</v>
      </c>
      <c r="Y352" s="1">
        <v>3.1</v>
      </c>
      <c r="Z352" s="1" t="b">
        <v>0</v>
      </c>
      <c r="AA352" s="1" t="str" cm="1">
        <f t="array" ref="AA352">_xlfn.IFS(DATA[[#This Row],[Has_Downloaded_Content]]=FALSE,"No",Z352=TRUE,"Yes")</f>
        <v>No</v>
      </c>
      <c r="AB352" s="1" t="s">
        <v>30</v>
      </c>
      <c r="AC352" s="7">
        <v>144</v>
      </c>
      <c r="AD352" s="7" t="str" cm="1">
        <f t="array" ref="AD352">_xlfn.IFS(DATA[[#This Row],[Loyalty_Points]]&lt;=1000,"0-1000",AC352&lt;=2000,"1000-2000",AC352&lt;=3000,"2000-3000",AC352&lt;=4000,"3000-4000",AC352&lt;=4999,"4000-5000")</f>
        <v>0-1000</v>
      </c>
      <c r="AE352" s="1" t="s">
        <v>31</v>
      </c>
      <c r="AF352" s="1" t="s">
        <v>39</v>
      </c>
      <c r="AG352" s="1" t="s">
        <v>33</v>
      </c>
    </row>
    <row r="353" spans="1:33" x14ac:dyDescent="0.3">
      <c r="A353" s="13">
        <v>7359</v>
      </c>
      <c r="B353" s="1" t="s">
        <v>190</v>
      </c>
      <c r="C353" s="2" t="s">
        <v>442</v>
      </c>
      <c r="D353" s="2" t="s">
        <v>72</v>
      </c>
      <c r="E353" s="29" t="str">
        <f>TEXT(DATA[[#This Row],[Join_Date]],"mm-yyyy")</f>
        <v>03-2023</v>
      </c>
      <c r="G353" s="31">
        <f>$F$2-DATA[[#This Row],[Last_Login]]</f>
        <v>14</v>
      </c>
      <c r="H353" s="31" t="str" cm="1">
        <f t="array" ref="H353">_xlfn.IFS(DATA[[#This Row],[Difference_from _assume]]&lt;=10,"0-17",DATA[[#This Row],[Difference_from _assume]]&lt;=34,"17-34",DATA[[#This Row],[Difference_from _assume]]&lt;=51,"34-51",DATA[[#This Row],[Difference_from _assume]]&lt;=119,"51-119",DATA[[#This Row],[Difference_from _assume]]&lt;=354,"119-357")</f>
        <v>17-34</v>
      </c>
      <c r="I353" s="31" t="str" cm="1">
        <f t="array" ref="I353">_xlfn.IFS(DATA[[#This Row],[Difference_from _assume]]&lt;=35,"Active",DATA[[#This Row],[Difference_from _assume]]&lt;=110,"Inactive",DATA[[#This Row],[Difference_from _assume]]&lt;=360,"Dormant")</f>
        <v>Active</v>
      </c>
      <c r="J353" s="16">
        <v>15.99</v>
      </c>
      <c r="K353" s="16" t="str" cm="1">
        <f t="array" ref="K353">_xlfn.IFS(DATA[[#This Row],[Monthly_Price]]&lt;=7.99,"Low",J353&lt;=11.99,"Mid",J353&lt;=15.99,"High")</f>
        <v>High</v>
      </c>
      <c r="L353" s="1">
        <v>477</v>
      </c>
      <c r="M353" s="1" t="s">
        <v>26</v>
      </c>
      <c r="N353" s="1">
        <v>2</v>
      </c>
      <c r="O353" s="1">
        <v>3</v>
      </c>
      <c r="P353" s="1" t="b">
        <v>1</v>
      </c>
      <c r="Q353" s="1">
        <v>899</v>
      </c>
      <c r="R353" s="10">
        <v>97</v>
      </c>
      <c r="S353" s="10">
        <f>DATA[[#This Row],[Total_Movies_Watched]]+DATA[[#This Row],[Total_Series_Watched]]</f>
        <v>996</v>
      </c>
      <c r="T353" s="1" t="s">
        <v>27</v>
      </c>
      <c r="U353" s="1" t="s">
        <v>56</v>
      </c>
      <c r="V353" s="1" t="s">
        <v>64</v>
      </c>
      <c r="W353" s="1">
        <v>42</v>
      </c>
      <c r="X353" s="1" t="str" cm="1">
        <f t="array" ref="X353">_xlfn.IFS(DATA[[#This Row],[Recommended_Content_Count]]&lt;=25,"0-25",W353&lt;=50,"25-50",W353&lt;=75,"50-75",W353&lt;=100,"75-100")</f>
        <v>25-50</v>
      </c>
      <c r="Y353" s="1">
        <v>4.7</v>
      </c>
      <c r="Z353" s="1" t="b">
        <v>1</v>
      </c>
      <c r="AA353" s="1" t="str" cm="1">
        <f t="array" ref="AA353">_xlfn.IFS(DATA[[#This Row],[Has_Downloaded_Content]]=FALSE,"No",Z353=TRUE,"Yes")</f>
        <v>Yes</v>
      </c>
      <c r="AB353" s="1" t="s">
        <v>30</v>
      </c>
      <c r="AC353" s="7">
        <v>3428</v>
      </c>
      <c r="AD353" s="7" t="str" cm="1">
        <f t="array" ref="AD353">_xlfn.IFS(DATA[[#This Row],[Loyalty_Points]]&lt;=1000,"0-1000",AC353&lt;=2000,"1000-2000",AC353&lt;=3000,"2000-3000",AC353&lt;=4000,"3000-4000",AC353&lt;=4999,"4000-5000")</f>
        <v>3000-4000</v>
      </c>
      <c r="AE353" s="1" t="s">
        <v>65</v>
      </c>
      <c r="AF353" s="1" t="s">
        <v>69</v>
      </c>
      <c r="AG353" s="1" t="s">
        <v>60</v>
      </c>
    </row>
    <row r="354" spans="1:33" x14ac:dyDescent="0.3">
      <c r="A354" s="13">
        <v>6525</v>
      </c>
      <c r="B354" s="1" t="s">
        <v>284</v>
      </c>
      <c r="C354" s="2" t="s">
        <v>443</v>
      </c>
      <c r="D354" s="2" t="s">
        <v>82</v>
      </c>
      <c r="E354" s="29" t="str">
        <f>TEXT(DATA[[#This Row],[Join_Date]],"mm-yyyy")</f>
        <v>01-2023</v>
      </c>
      <c r="G354" s="31">
        <f>$F$2-DATA[[#This Row],[Last_Login]]</f>
        <v>39</v>
      </c>
      <c r="H354" s="31" t="str" cm="1">
        <f t="array" ref="H354">_xlfn.IFS(DATA[[#This Row],[Difference_from _assume]]&lt;=10,"0-17",DATA[[#This Row],[Difference_from _assume]]&lt;=34,"17-34",DATA[[#This Row],[Difference_from _assume]]&lt;=51,"34-51",DATA[[#This Row],[Difference_from _assume]]&lt;=119,"51-119",DATA[[#This Row],[Difference_from _assume]]&lt;=354,"119-357")</f>
        <v>34-51</v>
      </c>
      <c r="I354" s="31" t="str" cm="1">
        <f t="array" ref="I354">_xlfn.IFS(DATA[[#This Row],[Difference_from _assume]]&lt;=35,"Active",DATA[[#This Row],[Difference_from _assume]]&lt;=110,"Inactive",DATA[[#This Row],[Difference_from _assume]]&lt;=360,"Dormant")</f>
        <v>Inactive</v>
      </c>
      <c r="J354" s="16">
        <v>15.99</v>
      </c>
      <c r="K354" s="16" t="str" cm="1">
        <f t="array" ref="K354">_xlfn.IFS(DATA[[#This Row],[Monthly_Price]]&lt;=7.99,"Low",J354&lt;=11.99,"Mid",J354&lt;=15.99,"High")</f>
        <v>High</v>
      </c>
      <c r="L354" s="1">
        <v>385</v>
      </c>
      <c r="M354" s="1" t="s">
        <v>73</v>
      </c>
      <c r="N354" s="1">
        <v>3</v>
      </c>
      <c r="O354" s="1">
        <v>1</v>
      </c>
      <c r="P354" s="1" t="b">
        <v>0</v>
      </c>
      <c r="Q354" s="1">
        <v>807</v>
      </c>
      <c r="R354" s="10">
        <v>188</v>
      </c>
      <c r="S354" s="10">
        <f>DATA[[#This Row],[Total_Movies_Watched]]+DATA[[#This Row],[Total_Series_Watched]]</f>
        <v>995</v>
      </c>
      <c r="T354" s="1" t="s">
        <v>27</v>
      </c>
      <c r="U354" s="1" t="s">
        <v>56</v>
      </c>
      <c r="V354" s="1" t="s">
        <v>78</v>
      </c>
      <c r="W354" s="1">
        <v>3</v>
      </c>
      <c r="X354" s="1" t="str" cm="1">
        <f t="array" ref="X354">_xlfn.IFS(DATA[[#This Row],[Recommended_Content_Count]]&lt;=25,"0-25",W354&lt;=50,"25-50",W354&lt;=75,"50-75",W354&lt;=100,"75-100")</f>
        <v>0-25</v>
      </c>
      <c r="Y354" s="1">
        <v>3.4</v>
      </c>
      <c r="Z354" s="1" t="b">
        <v>0</v>
      </c>
      <c r="AA354" s="1" t="str" cm="1">
        <f t="array" ref="AA354">_xlfn.IFS(DATA[[#This Row],[Has_Downloaded_Content]]=FALSE,"No",Z354=TRUE,"Yes")</f>
        <v>No</v>
      </c>
      <c r="AB354" s="1" t="s">
        <v>30</v>
      </c>
      <c r="AC354" s="7">
        <v>4919</v>
      </c>
      <c r="AD354" s="7" t="str" cm="1">
        <f t="array" ref="AD354">_xlfn.IFS(DATA[[#This Row],[Loyalty_Points]]&lt;=1000,"0-1000",AC354&lt;=2000,"1000-2000",AC354&lt;=3000,"2000-3000",AC354&lt;=4000,"3000-4000",AC354&lt;=4999,"4000-5000")</f>
        <v>4000-5000</v>
      </c>
      <c r="AE354" s="1" t="s">
        <v>76</v>
      </c>
      <c r="AF354" s="1" t="s">
        <v>32</v>
      </c>
      <c r="AG354" s="1" t="s">
        <v>93</v>
      </c>
    </row>
    <row r="355" spans="1:33" x14ac:dyDescent="0.3">
      <c r="A355" s="13">
        <v>7207</v>
      </c>
      <c r="B355" s="1" t="s">
        <v>383</v>
      </c>
      <c r="C355" s="2" t="s">
        <v>440</v>
      </c>
      <c r="D355" s="2" t="s">
        <v>72</v>
      </c>
      <c r="E355" s="29" t="str">
        <f>TEXT(DATA[[#This Row],[Join_Date]],"mm-yyyy")</f>
        <v>08-2024</v>
      </c>
      <c r="G355" s="31">
        <f>$F$2-DATA[[#This Row],[Last_Login]]</f>
        <v>14</v>
      </c>
      <c r="H355" s="31" t="str" cm="1">
        <f t="array" ref="H355">_xlfn.IFS(DATA[[#This Row],[Difference_from _assume]]&lt;=10,"0-17",DATA[[#This Row],[Difference_from _assume]]&lt;=34,"17-34",DATA[[#This Row],[Difference_from _assume]]&lt;=51,"34-51",DATA[[#This Row],[Difference_from _assume]]&lt;=119,"51-119",DATA[[#This Row],[Difference_from _assume]]&lt;=354,"119-357")</f>
        <v>17-34</v>
      </c>
      <c r="I355" s="31" t="str" cm="1">
        <f t="array" ref="I355">_xlfn.IFS(DATA[[#This Row],[Difference_from _assume]]&lt;=35,"Active",DATA[[#This Row],[Difference_from _assume]]&lt;=110,"Inactive",DATA[[#This Row],[Difference_from _assume]]&lt;=360,"Dormant")</f>
        <v>Active</v>
      </c>
      <c r="J355" s="16">
        <v>7.99</v>
      </c>
      <c r="K355" s="16" t="str" cm="1">
        <f t="array" ref="K355">_xlfn.IFS(DATA[[#This Row],[Monthly_Price]]&lt;=7.99,"Low",J355&lt;=11.99,"Mid",J355&lt;=15.99,"High")</f>
        <v>Low</v>
      </c>
      <c r="L355" s="1">
        <v>336</v>
      </c>
      <c r="M355" s="1" t="s">
        <v>48</v>
      </c>
      <c r="N355" s="1">
        <v>1</v>
      </c>
      <c r="O355" s="1">
        <v>2</v>
      </c>
      <c r="P355" s="1" t="b">
        <v>0</v>
      </c>
      <c r="Q355" s="1">
        <v>235</v>
      </c>
      <c r="R355" s="10">
        <v>25</v>
      </c>
      <c r="S355" s="10">
        <f>DATA[[#This Row],[Total_Movies_Watched]]+DATA[[#This Row],[Total_Series_Watched]]</f>
        <v>260</v>
      </c>
      <c r="T355" s="1" t="s">
        <v>68</v>
      </c>
      <c r="U355" s="1" t="s">
        <v>56</v>
      </c>
      <c r="V355" s="1" t="s">
        <v>78</v>
      </c>
      <c r="W355" s="1">
        <v>31</v>
      </c>
      <c r="X355" s="1" t="str" cm="1">
        <f t="array" ref="X355">_xlfn.IFS(DATA[[#This Row],[Recommended_Content_Count]]&lt;=25,"0-25",W355&lt;=50,"25-50",W355&lt;=75,"50-75",W355&lt;=100,"75-100")</f>
        <v>25-50</v>
      </c>
      <c r="Y355" s="1">
        <v>3.9</v>
      </c>
      <c r="Z355" s="1" t="b">
        <v>0</v>
      </c>
      <c r="AA355" s="1" t="str" cm="1">
        <f t="array" ref="AA355">_xlfn.IFS(DATA[[#This Row],[Has_Downloaded_Content]]=FALSE,"No",Z355=TRUE,"Yes")</f>
        <v>No</v>
      </c>
      <c r="AB355" s="1" t="s">
        <v>30</v>
      </c>
      <c r="AC355" s="7">
        <v>4905</v>
      </c>
      <c r="AD355" s="7" t="str" cm="1">
        <f t="array" ref="AD355">_xlfn.IFS(DATA[[#This Row],[Loyalty_Points]]&lt;=1000,"0-1000",AC355&lt;=2000,"1000-2000",AC355&lt;=3000,"2000-3000",AC355&lt;=4000,"3000-4000",AC355&lt;=4999,"4000-5000")</f>
        <v>4000-5000</v>
      </c>
      <c r="AE355" s="1" t="s">
        <v>65</v>
      </c>
      <c r="AF355" s="1" t="s">
        <v>32</v>
      </c>
      <c r="AG355" s="1" t="s">
        <v>33</v>
      </c>
    </row>
    <row r="356" spans="1:33" x14ac:dyDescent="0.3">
      <c r="A356" s="13">
        <v>2361</v>
      </c>
      <c r="B356" s="1" t="s">
        <v>444</v>
      </c>
      <c r="C356" s="2" t="s">
        <v>436</v>
      </c>
      <c r="D356" s="2" t="s">
        <v>87</v>
      </c>
      <c r="E356" s="29" t="str">
        <f>TEXT(DATA[[#This Row],[Join_Date]],"mm-yyyy")</f>
        <v>03-2023</v>
      </c>
      <c r="G356" s="31">
        <f>$F$2-DATA[[#This Row],[Last_Login]]</f>
        <v>36</v>
      </c>
      <c r="H356" s="31" t="str" cm="1">
        <f t="array" ref="H356">_xlfn.IFS(DATA[[#This Row],[Difference_from _assume]]&lt;=10,"0-17",DATA[[#This Row],[Difference_from _assume]]&lt;=34,"17-34",DATA[[#This Row],[Difference_from _assume]]&lt;=51,"34-51",DATA[[#This Row],[Difference_from _assume]]&lt;=119,"51-119",DATA[[#This Row],[Difference_from _assume]]&lt;=354,"119-357")</f>
        <v>34-51</v>
      </c>
      <c r="I356" s="31" t="str" cm="1">
        <f t="array" ref="I356">_xlfn.IFS(DATA[[#This Row],[Difference_from _assume]]&lt;=35,"Active",DATA[[#This Row],[Difference_from _assume]]&lt;=110,"Inactive",DATA[[#This Row],[Difference_from _assume]]&lt;=360,"Dormant")</f>
        <v>Inactive</v>
      </c>
      <c r="J356" s="16">
        <v>15.99</v>
      </c>
      <c r="K356" s="16" t="str" cm="1">
        <f t="array" ref="K356">_xlfn.IFS(DATA[[#This Row],[Monthly_Price]]&lt;=7.99,"Low",J356&lt;=11.99,"Mid",J356&lt;=15.99,"High")</f>
        <v>High</v>
      </c>
      <c r="L356" s="1">
        <v>171</v>
      </c>
      <c r="M356" s="1" t="s">
        <v>26</v>
      </c>
      <c r="N356" s="1">
        <v>2</v>
      </c>
      <c r="O356" s="1">
        <v>3</v>
      </c>
      <c r="P356" s="1" t="b">
        <v>0</v>
      </c>
      <c r="Q356" s="1">
        <v>763</v>
      </c>
      <c r="R356" s="10">
        <v>16</v>
      </c>
      <c r="S356" s="10">
        <f>DATA[[#This Row],[Total_Movies_Watched]]+DATA[[#This Row],[Total_Series_Watched]]</f>
        <v>779</v>
      </c>
      <c r="T356" s="1" t="s">
        <v>49</v>
      </c>
      <c r="U356" s="1" t="s">
        <v>28</v>
      </c>
      <c r="V356" s="1" t="s">
        <v>57</v>
      </c>
      <c r="W356" s="1">
        <v>17</v>
      </c>
      <c r="X356" s="1" t="str" cm="1">
        <f t="array" ref="X356">_xlfn.IFS(DATA[[#This Row],[Recommended_Content_Count]]&lt;=25,"0-25",W356&lt;=50,"25-50",W356&lt;=75,"50-75",W356&lt;=100,"75-100")</f>
        <v>0-25</v>
      </c>
      <c r="Y356" s="1">
        <v>3.4</v>
      </c>
      <c r="Z356" s="1" t="b">
        <v>1</v>
      </c>
      <c r="AA356" s="1" t="str" cm="1">
        <f t="array" ref="AA356">_xlfn.IFS(DATA[[#This Row],[Has_Downloaded_Content]]=FALSE,"No",Z356=TRUE,"Yes")</f>
        <v>Yes</v>
      </c>
      <c r="AB356" s="1" t="s">
        <v>30</v>
      </c>
      <c r="AC356" s="7">
        <v>428</v>
      </c>
      <c r="AD356" s="7" t="str" cm="1">
        <f t="array" ref="AD356">_xlfn.IFS(DATA[[#This Row],[Loyalty_Points]]&lt;=1000,"0-1000",AC356&lt;=2000,"1000-2000",AC356&lt;=3000,"2000-3000",AC356&lt;=4000,"3000-4000",AC356&lt;=4999,"4000-5000")</f>
        <v>0-1000</v>
      </c>
      <c r="AE356" s="1" t="s">
        <v>76</v>
      </c>
      <c r="AF356" s="1" t="s">
        <v>39</v>
      </c>
      <c r="AG356" s="1" t="s">
        <v>40</v>
      </c>
    </row>
    <row r="357" spans="1:33" x14ac:dyDescent="0.3">
      <c r="A357" s="13">
        <v>8766</v>
      </c>
      <c r="B357" s="1" t="s">
        <v>445</v>
      </c>
      <c r="C357" s="2" t="s">
        <v>446</v>
      </c>
      <c r="D357" s="2" t="s">
        <v>99</v>
      </c>
      <c r="E357" s="29" t="str">
        <f>TEXT(DATA[[#This Row],[Join_Date]],"mm-yyyy")</f>
        <v>09-2023</v>
      </c>
      <c r="G357" s="31">
        <f>$F$2-DATA[[#This Row],[Last_Login]]</f>
        <v>34</v>
      </c>
      <c r="H357" s="31" t="str" cm="1">
        <f t="array" ref="H357">_xlfn.IFS(DATA[[#This Row],[Difference_from _assume]]&lt;=10,"0-17",DATA[[#This Row],[Difference_from _assume]]&lt;=34,"17-34",DATA[[#This Row],[Difference_from _assume]]&lt;=51,"34-51",DATA[[#This Row],[Difference_from _assume]]&lt;=119,"51-119",DATA[[#This Row],[Difference_from _assume]]&lt;=354,"119-357")</f>
        <v>17-34</v>
      </c>
      <c r="I357" s="31" t="str" cm="1">
        <f t="array" ref="I357">_xlfn.IFS(DATA[[#This Row],[Difference_from _assume]]&lt;=35,"Active",DATA[[#This Row],[Difference_from _assume]]&lt;=110,"Inactive",DATA[[#This Row],[Difference_from _assume]]&lt;=360,"Dormant")</f>
        <v>Active</v>
      </c>
      <c r="J357" s="16">
        <v>15.99</v>
      </c>
      <c r="K357" s="16" t="str" cm="1">
        <f t="array" ref="K357">_xlfn.IFS(DATA[[#This Row],[Monthly_Price]]&lt;=7.99,"Low",J357&lt;=11.99,"Mid",J357&lt;=15.99,"High")</f>
        <v>High</v>
      </c>
      <c r="L357" s="1">
        <v>33</v>
      </c>
      <c r="M357" s="1" t="s">
        <v>51</v>
      </c>
      <c r="N357" s="1">
        <v>1</v>
      </c>
      <c r="O357" s="1">
        <v>4</v>
      </c>
      <c r="P357" s="1" t="b">
        <v>1</v>
      </c>
      <c r="Q357" s="1">
        <v>475</v>
      </c>
      <c r="R357" s="10">
        <v>151</v>
      </c>
      <c r="S357" s="10">
        <f>DATA[[#This Row],[Total_Movies_Watched]]+DATA[[#This Row],[Total_Series_Watched]]</f>
        <v>626</v>
      </c>
      <c r="T357" s="1" t="s">
        <v>43</v>
      </c>
      <c r="U357" s="1" t="s">
        <v>56</v>
      </c>
      <c r="V357" s="1" t="s">
        <v>78</v>
      </c>
      <c r="W357" s="1">
        <v>16</v>
      </c>
      <c r="X357" s="1" t="str" cm="1">
        <f t="array" ref="X357">_xlfn.IFS(DATA[[#This Row],[Recommended_Content_Count]]&lt;=25,"0-25",W357&lt;=50,"25-50",W357&lt;=75,"50-75",W357&lt;=100,"75-100")</f>
        <v>0-25</v>
      </c>
      <c r="Y357" s="1">
        <v>4.7</v>
      </c>
      <c r="Z357" s="1" t="b">
        <v>1</v>
      </c>
      <c r="AA357" s="1" t="str" cm="1">
        <f t="array" ref="AA357">_xlfn.IFS(DATA[[#This Row],[Has_Downloaded_Content]]=FALSE,"No",Z357=TRUE,"Yes")</f>
        <v>Yes</v>
      </c>
      <c r="AB357" s="1" t="s">
        <v>30</v>
      </c>
      <c r="AC357" s="7">
        <v>1634</v>
      </c>
      <c r="AD357" s="7" t="str" cm="1">
        <f t="array" ref="AD357">_xlfn.IFS(DATA[[#This Row],[Loyalty_Points]]&lt;=1000,"0-1000",AC357&lt;=2000,"1000-2000",AC357&lt;=3000,"2000-3000",AC357&lt;=4000,"3000-4000",AC357&lt;=4999,"4000-5000")</f>
        <v>1000-2000</v>
      </c>
      <c r="AE357" s="1" t="s">
        <v>58</v>
      </c>
      <c r="AF357" s="1" t="s">
        <v>69</v>
      </c>
      <c r="AG357" s="1" t="s">
        <v>33</v>
      </c>
    </row>
    <row r="358" spans="1:33" x14ac:dyDescent="0.3">
      <c r="A358" s="13">
        <v>7236</v>
      </c>
      <c r="B358" s="1" t="s">
        <v>52</v>
      </c>
      <c r="C358" s="2" t="s">
        <v>447</v>
      </c>
      <c r="D358" s="2">
        <v>45577</v>
      </c>
      <c r="E358" s="29" t="str">
        <f>TEXT(DATA[[#This Row],[Join_Date]],"mm-yyyy")</f>
        <v>04-2024</v>
      </c>
      <c r="G358" s="31">
        <f>$F$2-DATA[[#This Row],[Last_Login]]</f>
        <v>80</v>
      </c>
      <c r="H358" s="31" t="str" cm="1">
        <f t="array" ref="H358">_xlfn.IFS(DATA[[#This Row],[Difference_from _assume]]&lt;=10,"0-17",DATA[[#This Row],[Difference_from _assume]]&lt;=34,"17-34",DATA[[#This Row],[Difference_from _assume]]&lt;=51,"34-51",DATA[[#This Row],[Difference_from _assume]]&lt;=119,"51-119",DATA[[#This Row],[Difference_from _assume]]&lt;=354,"119-357")</f>
        <v>51-119</v>
      </c>
      <c r="I358" s="31" t="str" cm="1">
        <f t="array" ref="I358">_xlfn.IFS(DATA[[#This Row],[Difference_from _assume]]&lt;=35,"Active",DATA[[#This Row],[Difference_from _assume]]&lt;=110,"Inactive",DATA[[#This Row],[Difference_from _assume]]&lt;=360,"Dormant")</f>
        <v>Inactive</v>
      </c>
      <c r="J358" s="16">
        <v>7.99</v>
      </c>
      <c r="K358" s="16" t="str" cm="1">
        <f t="array" ref="K358">_xlfn.IFS(DATA[[#This Row],[Monthly_Price]]&lt;=7.99,"Low",J358&lt;=11.99,"Mid",J358&lt;=15.99,"High")</f>
        <v>Low</v>
      </c>
      <c r="L358" s="1">
        <v>193</v>
      </c>
      <c r="M358" s="1" t="s">
        <v>100</v>
      </c>
      <c r="N358" s="1">
        <v>3</v>
      </c>
      <c r="O358" s="1">
        <v>6</v>
      </c>
      <c r="P358" s="1" t="b">
        <v>1</v>
      </c>
      <c r="Q358" s="1">
        <v>453</v>
      </c>
      <c r="R358" s="10">
        <v>113</v>
      </c>
      <c r="S358" s="10">
        <f>DATA[[#This Row],[Total_Movies_Watched]]+DATA[[#This Row],[Total_Series_Watched]]</f>
        <v>566</v>
      </c>
      <c r="T358" s="1" t="s">
        <v>49</v>
      </c>
      <c r="U358" s="1" t="s">
        <v>75</v>
      </c>
      <c r="V358" s="1" t="s">
        <v>78</v>
      </c>
      <c r="W358" s="1">
        <v>74</v>
      </c>
      <c r="X358" s="1" t="str" cm="1">
        <f t="array" ref="X358">_xlfn.IFS(DATA[[#This Row],[Recommended_Content_Count]]&lt;=25,"0-25",W358&lt;=50,"25-50",W358&lt;=75,"50-75",W358&lt;=100,"75-100")</f>
        <v>50-75</v>
      </c>
      <c r="Y358" s="1">
        <v>3.5</v>
      </c>
      <c r="Z358" s="1" t="b">
        <v>1</v>
      </c>
      <c r="AA358" s="1" t="str" cm="1">
        <f t="array" ref="AA358">_xlfn.IFS(DATA[[#This Row],[Has_Downloaded_Content]]=FALSE,"No",Z358=TRUE,"Yes")</f>
        <v>Yes</v>
      </c>
      <c r="AB358" s="1" t="s">
        <v>30</v>
      </c>
      <c r="AC358" s="7">
        <v>4085</v>
      </c>
      <c r="AD358" s="7" t="str" cm="1">
        <f t="array" ref="AD358">_xlfn.IFS(DATA[[#This Row],[Loyalty_Points]]&lt;=1000,"0-1000",AC358&lt;=2000,"1000-2000",AC358&lt;=3000,"2000-3000",AC358&lt;=4000,"3000-4000",AC358&lt;=4999,"4000-5000")</f>
        <v>4000-5000</v>
      </c>
      <c r="AE358" s="1" t="s">
        <v>65</v>
      </c>
      <c r="AF358" s="1" t="s">
        <v>39</v>
      </c>
      <c r="AG358" s="1" t="s">
        <v>40</v>
      </c>
    </row>
    <row r="359" spans="1:33" x14ac:dyDescent="0.3">
      <c r="A359" s="13">
        <v>8605</v>
      </c>
      <c r="B359" s="1" t="s">
        <v>143</v>
      </c>
      <c r="C359" s="2" t="s">
        <v>429</v>
      </c>
      <c r="D359" s="2">
        <v>45303</v>
      </c>
      <c r="E359" s="29" t="str">
        <f>TEXT(DATA[[#This Row],[Join_Date]],"mm-yyyy")</f>
        <v>05-2023</v>
      </c>
      <c r="G359" s="31">
        <f>$F$2-DATA[[#This Row],[Last_Login]]</f>
        <v>354</v>
      </c>
      <c r="H359" s="31" t="str" cm="1">
        <f t="array" ref="H359">_xlfn.IFS(DATA[[#This Row],[Difference_from _assume]]&lt;=10,"0-17",DATA[[#This Row],[Difference_from _assume]]&lt;=34,"17-34",DATA[[#This Row],[Difference_from _assume]]&lt;=51,"34-51",DATA[[#This Row],[Difference_from _assume]]&lt;=119,"51-119",DATA[[#This Row],[Difference_from _assume]]&lt;=354,"119-357")</f>
        <v>119-357</v>
      </c>
      <c r="I359" s="31" t="str" cm="1">
        <f t="array" ref="I359">_xlfn.IFS(DATA[[#This Row],[Difference_from _assume]]&lt;=35,"Active",DATA[[#This Row],[Difference_from _assume]]&lt;=110,"Inactive",DATA[[#This Row],[Difference_from _assume]]&lt;=360,"Dormant")</f>
        <v>Dormant</v>
      </c>
      <c r="J359" s="16">
        <v>11.99</v>
      </c>
      <c r="K359" s="16" t="str" cm="1">
        <f t="array" ref="K359">_xlfn.IFS(DATA[[#This Row],[Monthly_Price]]&lt;=7.99,"Low",J359&lt;=11.99,"Mid",J359&lt;=15.99,"High")</f>
        <v>Mid</v>
      </c>
      <c r="L359" s="1">
        <v>153</v>
      </c>
      <c r="M359" s="1" t="s">
        <v>63</v>
      </c>
      <c r="N359" s="1">
        <v>2</v>
      </c>
      <c r="O359" s="1">
        <v>2</v>
      </c>
      <c r="P359" s="1" t="b">
        <v>1</v>
      </c>
      <c r="Q359" s="1">
        <v>40</v>
      </c>
      <c r="R359" s="10">
        <v>106</v>
      </c>
      <c r="S359" s="10">
        <f>DATA[[#This Row],[Total_Movies_Watched]]+DATA[[#This Row],[Total_Series_Watched]]</f>
        <v>146</v>
      </c>
      <c r="T359" s="1" t="s">
        <v>55</v>
      </c>
      <c r="U359" s="1" t="s">
        <v>44</v>
      </c>
      <c r="V359" s="1" t="s">
        <v>78</v>
      </c>
      <c r="W359" s="1">
        <v>44</v>
      </c>
      <c r="X359" s="1" t="str" cm="1">
        <f t="array" ref="X359">_xlfn.IFS(DATA[[#This Row],[Recommended_Content_Count]]&lt;=25,"0-25",W359&lt;=50,"25-50",W359&lt;=75,"50-75",W359&lt;=100,"75-100")</f>
        <v>25-50</v>
      </c>
      <c r="Y359" s="1">
        <v>4.4000000000000004</v>
      </c>
      <c r="Z359" s="1" t="b">
        <v>1</v>
      </c>
      <c r="AA359" s="1" t="str" cm="1">
        <f t="array" ref="AA359">_xlfn.IFS(DATA[[#This Row],[Has_Downloaded_Content]]=FALSE,"No",Z359=TRUE,"Yes")</f>
        <v>Yes</v>
      </c>
      <c r="AB359" s="1" t="s">
        <v>30</v>
      </c>
      <c r="AC359" s="7">
        <v>2790</v>
      </c>
      <c r="AD359" s="7" t="str" cm="1">
        <f t="array" ref="AD359">_xlfn.IFS(DATA[[#This Row],[Loyalty_Points]]&lt;=1000,"0-1000",AC359&lt;=2000,"1000-2000",AC359&lt;=3000,"2000-3000",AC359&lt;=4000,"3000-4000",AC359&lt;=4999,"4000-5000")</f>
        <v>2000-3000</v>
      </c>
      <c r="AE359" s="1" t="s">
        <v>76</v>
      </c>
      <c r="AF359" s="1" t="s">
        <v>39</v>
      </c>
      <c r="AG359" s="1" t="s">
        <v>93</v>
      </c>
    </row>
    <row r="360" spans="1:33" x14ac:dyDescent="0.3">
      <c r="A360" s="13">
        <v>1055</v>
      </c>
      <c r="B360" s="1" t="s">
        <v>275</v>
      </c>
      <c r="C360" s="2" t="s">
        <v>279</v>
      </c>
      <c r="D360" s="2">
        <v>45638</v>
      </c>
      <c r="E360" s="29" t="str">
        <f>TEXT(DATA[[#This Row],[Join_Date]],"mm-yyyy")</f>
        <v>02-2023</v>
      </c>
      <c r="G360" s="31">
        <f>$F$2-DATA[[#This Row],[Last_Login]]</f>
        <v>19</v>
      </c>
      <c r="H360" s="31" t="str" cm="1">
        <f t="array" ref="H360">_xlfn.IFS(DATA[[#This Row],[Difference_from _assume]]&lt;=10,"0-17",DATA[[#This Row],[Difference_from _assume]]&lt;=34,"17-34",DATA[[#This Row],[Difference_from _assume]]&lt;=51,"34-51",DATA[[#This Row],[Difference_from _assume]]&lt;=119,"51-119",DATA[[#This Row],[Difference_from _assume]]&lt;=354,"119-357")</f>
        <v>17-34</v>
      </c>
      <c r="I360" s="31" t="str" cm="1">
        <f t="array" ref="I360">_xlfn.IFS(DATA[[#This Row],[Difference_from _assume]]&lt;=35,"Active",DATA[[#This Row],[Difference_from _assume]]&lt;=110,"Inactive",DATA[[#This Row],[Difference_from _assume]]&lt;=360,"Dormant")</f>
        <v>Active</v>
      </c>
      <c r="J360" s="16">
        <v>15.99</v>
      </c>
      <c r="K360" s="16" t="str" cm="1">
        <f t="array" ref="K360">_xlfn.IFS(DATA[[#This Row],[Monthly_Price]]&lt;=7.99,"Low",J360&lt;=11.99,"Mid",J360&lt;=15.99,"High")</f>
        <v>High</v>
      </c>
      <c r="L360" s="1">
        <v>140</v>
      </c>
      <c r="M360" s="1" t="s">
        <v>63</v>
      </c>
      <c r="N360" s="1">
        <v>5</v>
      </c>
      <c r="O360" s="1">
        <v>5</v>
      </c>
      <c r="P360" s="1" t="b">
        <v>1</v>
      </c>
      <c r="Q360" s="1">
        <v>112</v>
      </c>
      <c r="R360" s="10">
        <v>30</v>
      </c>
      <c r="S360" s="10">
        <f>DATA[[#This Row],[Total_Movies_Watched]]+DATA[[#This Row],[Total_Series_Watched]]</f>
        <v>142</v>
      </c>
      <c r="T360" s="1" t="s">
        <v>92</v>
      </c>
      <c r="U360" s="1" t="s">
        <v>56</v>
      </c>
      <c r="V360" s="1" t="s">
        <v>29</v>
      </c>
      <c r="W360" s="1">
        <v>60</v>
      </c>
      <c r="X360" s="1" t="str" cm="1">
        <f t="array" ref="X360">_xlfn.IFS(DATA[[#This Row],[Recommended_Content_Count]]&lt;=25,"0-25",W360&lt;=50,"25-50",W360&lt;=75,"50-75",W360&lt;=100,"75-100")</f>
        <v>50-75</v>
      </c>
      <c r="Y360" s="1">
        <v>3.1</v>
      </c>
      <c r="Z360" s="1" t="b">
        <v>1</v>
      </c>
      <c r="AA360" s="1" t="str" cm="1">
        <f t="array" ref="AA360">_xlfn.IFS(DATA[[#This Row],[Has_Downloaded_Content]]=FALSE,"No",Z360=TRUE,"Yes")</f>
        <v>Yes</v>
      </c>
      <c r="AB360" s="1" t="s">
        <v>30</v>
      </c>
      <c r="AC360" s="7">
        <v>2440</v>
      </c>
      <c r="AD360" s="7" t="str" cm="1">
        <f t="array" ref="AD360">_xlfn.IFS(DATA[[#This Row],[Loyalty_Points]]&lt;=1000,"0-1000",AC360&lt;=2000,"1000-2000",AC360&lt;=3000,"2000-3000",AC360&lt;=4000,"3000-4000",AC360&lt;=4999,"4000-5000")</f>
        <v>2000-3000</v>
      </c>
      <c r="AE360" s="1" t="s">
        <v>38</v>
      </c>
      <c r="AF360" s="1" t="s">
        <v>32</v>
      </c>
      <c r="AG360" s="1" t="s">
        <v>40</v>
      </c>
    </row>
    <row r="361" spans="1:33" x14ac:dyDescent="0.3">
      <c r="A361" s="13">
        <v>7986</v>
      </c>
      <c r="B361" s="1" t="s">
        <v>184</v>
      </c>
      <c r="C361" s="2" t="s">
        <v>267</v>
      </c>
      <c r="D361" s="2">
        <v>45577</v>
      </c>
      <c r="E361" s="29" t="str">
        <f>TEXT(DATA[[#This Row],[Join_Date]],"mm-yyyy")</f>
        <v>01-2023</v>
      </c>
      <c r="G361" s="31">
        <f>$F$2-DATA[[#This Row],[Last_Login]]</f>
        <v>80</v>
      </c>
      <c r="H361" s="31" t="str" cm="1">
        <f t="array" ref="H361">_xlfn.IFS(DATA[[#This Row],[Difference_from _assume]]&lt;=10,"0-17",DATA[[#This Row],[Difference_from _assume]]&lt;=34,"17-34",DATA[[#This Row],[Difference_from _assume]]&lt;=51,"34-51",DATA[[#This Row],[Difference_from _assume]]&lt;=119,"51-119",DATA[[#This Row],[Difference_from _assume]]&lt;=354,"119-357")</f>
        <v>51-119</v>
      </c>
      <c r="I361" s="31" t="str" cm="1">
        <f t="array" ref="I361">_xlfn.IFS(DATA[[#This Row],[Difference_from _assume]]&lt;=35,"Active",DATA[[#This Row],[Difference_from _assume]]&lt;=110,"Inactive",DATA[[#This Row],[Difference_from _assume]]&lt;=360,"Dormant")</f>
        <v>Inactive</v>
      </c>
      <c r="J361" s="16">
        <v>15.99</v>
      </c>
      <c r="K361" s="16" t="str" cm="1">
        <f t="array" ref="K361">_xlfn.IFS(DATA[[#This Row],[Monthly_Price]]&lt;=7.99,"Low",J361&lt;=11.99,"Mid",J361&lt;=15.99,"High")</f>
        <v>High</v>
      </c>
      <c r="L361" s="1">
        <v>196</v>
      </c>
      <c r="M361" s="1" t="s">
        <v>73</v>
      </c>
      <c r="N361" s="1">
        <v>2</v>
      </c>
      <c r="O361" s="1">
        <v>2</v>
      </c>
      <c r="P361" s="1" t="b">
        <v>1</v>
      </c>
      <c r="Q361" s="1">
        <v>102</v>
      </c>
      <c r="R361" s="10">
        <v>66</v>
      </c>
      <c r="S361" s="10">
        <f>DATA[[#This Row],[Total_Movies_Watched]]+DATA[[#This Row],[Total_Series_Watched]]</f>
        <v>168</v>
      </c>
      <c r="T361" s="1" t="s">
        <v>68</v>
      </c>
      <c r="U361" s="1" t="s">
        <v>75</v>
      </c>
      <c r="V361" s="1" t="s">
        <v>57</v>
      </c>
      <c r="W361" s="1">
        <v>11</v>
      </c>
      <c r="X361" s="1" t="str" cm="1">
        <f t="array" ref="X361">_xlfn.IFS(DATA[[#This Row],[Recommended_Content_Count]]&lt;=25,"0-25",W361&lt;=50,"25-50",W361&lt;=75,"50-75",W361&lt;=100,"75-100")</f>
        <v>0-25</v>
      </c>
      <c r="Y361" s="1">
        <v>3.7</v>
      </c>
      <c r="Z361" s="1" t="b">
        <v>0</v>
      </c>
      <c r="AA361" s="1" t="str" cm="1">
        <f t="array" ref="AA361">_xlfn.IFS(DATA[[#This Row],[Has_Downloaded_Content]]=FALSE,"No",Z361=TRUE,"Yes")</f>
        <v>No</v>
      </c>
      <c r="AB361" s="1" t="s">
        <v>30</v>
      </c>
      <c r="AC361" s="7">
        <v>2741</v>
      </c>
      <c r="AD361" s="7" t="str" cm="1">
        <f t="array" ref="AD361">_xlfn.IFS(DATA[[#This Row],[Loyalty_Points]]&lt;=1000,"0-1000",AC361&lt;=2000,"1000-2000",AC361&lt;=3000,"2000-3000",AC361&lt;=4000,"3000-4000",AC361&lt;=4999,"4000-5000")</f>
        <v>2000-3000</v>
      </c>
      <c r="AE361" s="1" t="s">
        <v>76</v>
      </c>
      <c r="AF361" s="1" t="s">
        <v>69</v>
      </c>
      <c r="AG361" s="1" t="s">
        <v>93</v>
      </c>
    </row>
    <row r="362" spans="1:33" x14ac:dyDescent="0.3">
      <c r="A362" s="13">
        <v>6170</v>
      </c>
      <c r="B362" s="1" t="s">
        <v>244</v>
      </c>
      <c r="C362" s="2" t="s">
        <v>392</v>
      </c>
      <c r="D362" s="2" t="s">
        <v>82</v>
      </c>
      <c r="E362" s="29" t="str">
        <f>TEXT(DATA[[#This Row],[Join_Date]],"mm-yyyy")</f>
        <v>06-2024</v>
      </c>
      <c r="G362" s="31">
        <f>$F$2-DATA[[#This Row],[Last_Login]]</f>
        <v>39</v>
      </c>
      <c r="H362" s="31" t="str" cm="1">
        <f t="array" ref="H362">_xlfn.IFS(DATA[[#This Row],[Difference_from _assume]]&lt;=10,"0-17",DATA[[#This Row],[Difference_from _assume]]&lt;=34,"17-34",DATA[[#This Row],[Difference_from _assume]]&lt;=51,"34-51",DATA[[#This Row],[Difference_from _assume]]&lt;=119,"51-119",DATA[[#This Row],[Difference_from _assume]]&lt;=354,"119-357")</f>
        <v>34-51</v>
      </c>
      <c r="I362" s="31" t="str" cm="1">
        <f t="array" ref="I362">_xlfn.IFS(DATA[[#This Row],[Difference_from _assume]]&lt;=35,"Active",DATA[[#This Row],[Difference_from _assume]]&lt;=110,"Inactive",DATA[[#This Row],[Difference_from _assume]]&lt;=360,"Dormant")</f>
        <v>Inactive</v>
      </c>
      <c r="J362" s="16">
        <v>15.99</v>
      </c>
      <c r="K362" s="16" t="str" cm="1">
        <f t="array" ref="K362">_xlfn.IFS(DATA[[#This Row],[Monthly_Price]]&lt;=7.99,"Low",J362&lt;=11.99,"Mid",J362&lt;=15.99,"High")</f>
        <v>High</v>
      </c>
      <c r="L362" s="1">
        <v>298</v>
      </c>
      <c r="M362" s="1" t="s">
        <v>63</v>
      </c>
      <c r="N362" s="1">
        <v>5</v>
      </c>
      <c r="O362" s="1">
        <v>1</v>
      </c>
      <c r="P362" s="1" t="b">
        <v>1</v>
      </c>
      <c r="Q362" s="1">
        <v>943</v>
      </c>
      <c r="R362" s="10">
        <v>187</v>
      </c>
      <c r="S362" s="10">
        <f>DATA[[#This Row],[Total_Movies_Watched]]+DATA[[#This Row],[Total_Series_Watched]]</f>
        <v>1130</v>
      </c>
      <c r="T362" s="1" t="s">
        <v>49</v>
      </c>
      <c r="U362" s="1" t="s">
        <v>75</v>
      </c>
      <c r="V362" s="1" t="s">
        <v>57</v>
      </c>
      <c r="W362" s="1">
        <v>60</v>
      </c>
      <c r="X362" s="1" t="str" cm="1">
        <f t="array" ref="X362">_xlfn.IFS(DATA[[#This Row],[Recommended_Content_Count]]&lt;=25,"0-25",W362&lt;=50,"25-50",W362&lt;=75,"50-75",W362&lt;=100,"75-100")</f>
        <v>50-75</v>
      </c>
      <c r="Y362" s="1">
        <v>3.7</v>
      </c>
      <c r="Z362" s="1" t="b">
        <v>0</v>
      </c>
      <c r="AA362" s="1" t="str" cm="1">
        <f t="array" ref="AA362">_xlfn.IFS(DATA[[#This Row],[Has_Downloaded_Content]]=FALSE,"No",Z362=TRUE,"Yes")</f>
        <v>No</v>
      </c>
      <c r="AB362" s="1" t="s">
        <v>30</v>
      </c>
      <c r="AC362" s="7">
        <v>4338</v>
      </c>
      <c r="AD362" s="7" t="str" cm="1">
        <f t="array" ref="AD362">_xlfn.IFS(DATA[[#This Row],[Loyalty_Points]]&lt;=1000,"0-1000",AC362&lt;=2000,"1000-2000",AC362&lt;=3000,"2000-3000",AC362&lt;=4000,"3000-4000",AC362&lt;=4999,"4000-5000")</f>
        <v>4000-5000</v>
      </c>
      <c r="AE362" s="1" t="s">
        <v>38</v>
      </c>
      <c r="AF362" s="1" t="s">
        <v>69</v>
      </c>
      <c r="AG362" s="1" t="s">
        <v>33</v>
      </c>
    </row>
    <row r="363" spans="1:33" x14ac:dyDescent="0.3">
      <c r="A363" s="13">
        <v>7172</v>
      </c>
      <c r="B363" s="1" t="s">
        <v>448</v>
      </c>
      <c r="C363" s="2">
        <v>45176</v>
      </c>
      <c r="D363" s="2" t="s">
        <v>82</v>
      </c>
      <c r="E363" s="29" t="str">
        <f>TEXT(DATA[[#This Row],[Join_Date]],"mm-yyyy")</f>
        <v>09-2023</v>
      </c>
      <c r="G363" s="31">
        <f>$F$2-DATA[[#This Row],[Last_Login]]</f>
        <v>39</v>
      </c>
      <c r="H363" s="31" t="str" cm="1">
        <f t="array" ref="H363">_xlfn.IFS(DATA[[#This Row],[Difference_from _assume]]&lt;=10,"0-17",DATA[[#This Row],[Difference_from _assume]]&lt;=34,"17-34",DATA[[#This Row],[Difference_from _assume]]&lt;=51,"34-51",DATA[[#This Row],[Difference_from _assume]]&lt;=119,"51-119",DATA[[#This Row],[Difference_from _assume]]&lt;=354,"119-357")</f>
        <v>34-51</v>
      </c>
      <c r="I363" s="31" t="str" cm="1">
        <f t="array" ref="I363">_xlfn.IFS(DATA[[#This Row],[Difference_from _assume]]&lt;=35,"Active",DATA[[#This Row],[Difference_from _assume]]&lt;=110,"Inactive",DATA[[#This Row],[Difference_from _assume]]&lt;=360,"Dormant")</f>
        <v>Inactive</v>
      </c>
      <c r="J363" s="16">
        <v>11.99</v>
      </c>
      <c r="K363" s="16" t="str" cm="1">
        <f t="array" ref="K363">_xlfn.IFS(DATA[[#This Row],[Monthly_Price]]&lt;=7.99,"Low",J363&lt;=11.99,"Mid",J363&lt;=15.99,"High")</f>
        <v>Mid</v>
      </c>
      <c r="L363" s="1">
        <v>477</v>
      </c>
      <c r="M363" s="1" t="s">
        <v>51</v>
      </c>
      <c r="N363" s="1">
        <v>5</v>
      </c>
      <c r="O363" s="1">
        <v>4</v>
      </c>
      <c r="P363" s="1" t="b">
        <v>0</v>
      </c>
      <c r="Q363" s="1">
        <v>426</v>
      </c>
      <c r="R363" s="10">
        <v>137</v>
      </c>
      <c r="S363" s="10">
        <f>DATA[[#This Row],[Total_Movies_Watched]]+DATA[[#This Row],[Total_Series_Watched]]</f>
        <v>563</v>
      </c>
      <c r="T363" s="1" t="s">
        <v>92</v>
      </c>
      <c r="U363" s="1" t="s">
        <v>56</v>
      </c>
      <c r="V363" s="1" t="s">
        <v>29</v>
      </c>
      <c r="W363" s="1">
        <v>31</v>
      </c>
      <c r="X363" s="1" t="str" cm="1">
        <f t="array" ref="X363">_xlfn.IFS(DATA[[#This Row],[Recommended_Content_Count]]&lt;=25,"0-25",W363&lt;=50,"25-50",W363&lt;=75,"50-75",W363&lt;=100,"75-100")</f>
        <v>25-50</v>
      </c>
      <c r="Y363" s="1">
        <v>5</v>
      </c>
      <c r="Z363" s="1" t="b">
        <v>0</v>
      </c>
      <c r="AA363" s="1" t="str" cm="1">
        <f t="array" ref="AA363">_xlfn.IFS(DATA[[#This Row],[Has_Downloaded_Content]]=FALSE,"No",Z363=TRUE,"Yes")</f>
        <v>No</v>
      </c>
      <c r="AB363" s="1" t="s">
        <v>30</v>
      </c>
      <c r="AC363" s="7">
        <v>2039</v>
      </c>
      <c r="AD363" s="7" t="str" cm="1">
        <f t="array" ref="AD363">_xlfn.IFS(DATA[[#This Row],[Loyalty_Points]]&lt;=1000,"0-1000",AC363&lt;=2000,"1000-2000",AC363&lt;=3000,"2000-3000",AC363&lt;=4000,"3000-4000",AC363&lt;=4999,"4000-5000")</f>
        <v>2000-3000</v>
      </c>
      <c r="AE363" s="1" t="s">
        <v>58</v>
      </c>
      <c r="AF363" s="1" t="s">
        <v>69</v>
      </c>
      <c r="AG363" s="1" t="s">
        <v>60</v>
      </c>
    </row>
    <row r="364" spans="1:33" x14ac:dyDescent="0.3">
      <c r="A364" s="13">
        <v>7408</v>
      </c>
      <c r="B364" s="1" t="s">
        <v>236</v>
      </c>
      <c r="C364" s="2" t="s">
        <v>449</v>
      </c>
      <c r="D364" s="2" t="s">
        <v>156</v>
      </c>
      <c r="E364" s="29" t="str">
        <f>TEXT(DATA[[#This Row],[Join_Date]],"mm-yyyy")</f>
        <v>12-2022</v>
      </c>
      <c r="G364" s="31">
        <f>$F$2-DATA[[#This Row],[Last_Login]]</f>
        <v>37</v>
      </c>
      <c r="H364" s="31" t="str" cm="1">
        <f t="array" ref="H364">_xlfn.IFS(DATA[[#This Row],[Difference_from _assume]]&lt;=10,"0-17",DATA[[#This Row],[Difference_from _assume]]&lt;=34,"17-34",DATA[[#This Row],[Difference_from _assume]]&lt;=51,"34-51",DATA[[#This Row],[Difference_from _assume]]&lt;=119,"51-119",DATA[[#This Row],[Difference_from _assume]]&lt;=354,"119-357")</f>
        <v>34-51</v>
      </c>
      <c r="I364" s="31" t="str" cm="1">
        <f t="array" ref="I364">_xlfn.IFS(DATA[[#This Row],[Difference_from _assume]]&lt;=35,"Active",DATA[[#This Row],[Difference_from _assume]]&lt;=110,"Inactive",DATA[[#This Row],[Difference_from _assume]]&lt;=360,"Dormant")</f>
        <v>Inactive</v>
      </c>
      <c r="J364" s="16">
        <v>15.99</v>
      </c>
      <c r="K364" s="16" t="str" cm="1">
        <f t="array" ref="K364">_xlfn.IFS(DATA[[#This Row],[Monthly_Price]]&lt;=7.99,"Low",J364&lt;=11.99,"Mid",J364&lt;=15.99,"High")</f>
        <v>High</v>
      </c>
      <c r="L364" s="1">
        <v>308</v>
      </c>
      <c r="M364" s="1" t="s">
        <v>100</v>
      </c>
      <c r="N364" s="1">
        <v>1</v>
      </c>
      <c r="O364" s="1">
        <v>2</v>
      </c>
      <c r="P364" s="1" t="b">
        <v>1</v>
      </c>
      <c r="Q364" s="1">
        <v>202</v>
      </c>
      <c r="R364" s="10">
        <v>12</v>
      </c>
      <c r="S364" s="10">
        <f>DATA[[#This Row],[Total_Movies_Watched]]+DATA[[#This Row],[Total_Series_Watched]]</f>
        <v>214</v>
      </c>
      <c r="T364" s="1" t="s">
        <v>55</v>
      </c>
      <c r="U364" s="1" t="s">
        <v>75</v>
      </c>
      <c r="V364" s="1" t="s">
        <v>57</v>
      </c>
      <c r="W364" s="1">
        <v>21</v>
      </c>
      <c r="X364" s="1" t="str" cm="1">
        <f t="array" ref="X364">_xlfn.IFS(DATA[[#This Row],[Recommended_Content_Count]]&lt;=25,"0-25",W364&lt;=50,"25-50",W364&lt;=75,"50-75",W364&lt;=100,"75-100")</f>
        <v>0-25</v>
      </c>
      <c r="Y364" s="1">
        <v>4.5</v>
      </c>
      <c r="Z364" s="1" t="b">
        <v>0</v>
      </c>
      <c r="AA364" s="1" t="str" cm="1">
        <f t="array" ref="AA364">_xlfn.IFS(DATA[[#This Row],[Has_Downloaded_Content]]=FALSE,"No",Z364=TRUE,"Yes")</f>
        <v>No</v>
      </c>
      <c r="AB364" s="1" t="s">
        <v>30</v>
      </c>
      <c r="AC364" s="7">
        <v>2097</v>
      </c>
      <c r="AD364" s="7" t="str" cm="1">
        <f t="array" ref="AD364">_xlfn.IFS(DATA[[#This Row],[Loyalty_Points]]&lt;=1000,"0-1000",AC364&lt;=2000,"1000-2000",AC364&lt;=3000,"2000-3000",AC364&lt;=4000,"3000-4000",AC364&lt;=4999,"4000-5000")</f>
        <v>2000-3000</v>
      </c>
      <c r="AE364" s="1" t="s">
        <v>38</v>
      </c>
      <c r="AF364" s="1" t="s">
        <v>39</v>
      </c>
      <c r="AG364" s="1" t="s">
        <v>60</v>
      </c>
    </row>
    <row r="365" spans="1:33" x14ac:dyDescent="0.3">
      <c r="A365" s="13">
        <v>7274</v>
      </c>
      <c r="B365" s="1" t="s">
        <v>304</v>
      </c>
      <c r="C365" s="2">
        <v>45264</v>
      </c>
      <c r="D365" s="2">
        <v>45455</v>
      </c>
      <c r="E365" s="29" t="str">
        <f>TEXT(DATA[[#This Row],[Join_Date]],"mm-yyyy")</f>
        <v>12-2023</v>
      </c>
      <c r="G365" s="31">
        <f>$F$2-DATA[[#This Row],[Last_Login]]</f>
        <v>202</v>
      </c>
      <c r="H365" s="31" t="str" cm="1">
        <f t="array" ref="H365">_xlfn.IFS(DATA[[#This Row],[Difference_from _assume]]&lt;=10,"0-17",DATA[[#This Row],[Difference_from _assume]]&lt;=34,"17-34",DATA[[#This Row],[Difference_from _assume]]&lt;=51,"34-51",DATA[[#This Row],[Difference_from _assume]]&lt;=119,"51-119",DATA[[#This Row],[Difference_from _assume]]&lt;=354,"119-357")</f>
        <v>119-357</v>
      </c>
      <c r="I365" s="31" t="str" cm="1">
        <f t="array" ref="I365">_xlfn.IFS(DATA[[#This Row],[Difference_from _assume]]&lt;=35,"Active",DATA[[#This Row],[Difference_from _assume]]&lt;=110,"Inactive",DATA[[#This Row],[Difference_from _assume]]&lt;=360,"Dormant")</f>
        <v>Dormant</v>
      </c>
      <c r="J365" s="16">
        <v>11.99</v>
      </c>
      <c r="K365" s="16" t="str" cm="1">
        <f t="array" ref="K365">_xlfn.IFS(DATA[[#This Row],[Monthly_Price]]&lt;=7.99,"Low",J365&lt;=11.99,"Mid",J365&lt;=15.99,"High")</f>
        <v>Mid</v>
      </c>
      <c r="L365" s="1">
        <v>193</v>
      </c>
      <c r="M365" s="1" t="s">
        <v>51</v>
      </c>
      <c r="N365" s="1">
        <v>4</v>
      </c>
      <c r="O365" s="1">
        <v>4</v>
      </c>
      <c r="P365" s="1" t="b">
        <v>0</v>
      </c>
      <c r="Q365" s="1">
        <v>364</v>
      </c>
      <c r="R365" s="10">
        <v>181</v>
      </c>
      <c r="S365" s="10">
        <f>DATA[[#This Row],[Total_Movies_Watched]]+DATA[[#This Row],[Total_Series_Watched]]</f>
        <v>545</v>
      </c>
      <c r="T365" s="1" t="s">
        <v>92</v>
      </c>
      <c r="U365" s="1" t="s">
        <v>56</v>
      </c>
      <c r="V365" s="1" t="s">
        <v>64</v>
      </c>
      <c r="W365" s="1">
        <v>51</v>
      </c>
      <c r="X365" s="1" t="str" cm="1">
        <f t="array" ref="X365">_xlfn.IFS(DATA[[#This Row],[Recommended_Content_Count]]&lt;=25,"0-25",W365&lt;=50,"25-50",W365&lt;=75,"50-75",W365&lt;=100,"75-100")</f>
        <v>50-75</v>
      </c>
      <c r="Y365" s="1">
        <v>4.7</v>
      </c>
      <c r="Z365" s="1" t="b">
        <v>0</v>
      </c>
      <c r="AA365" s="1" t="str" cm="1">
        <f t="array" ref="AA365">_xlfn.IFS(DATA[[#This Row],[Has_Downloaded_Content]]=FALSE,"No",Z365=TRUE,"Yes")</f>
        <v>No</v>
      </c>
      <c r="AB365" s="1" t="s">
        <v>30</v>
      </c>
      <c r="AC365" s="7">
        <v>2384</v>
      </c>
      <c r="AD365" s="7" t="str" cm="1">
        <f t="array" ref="AD365">_xlfn.IFS(DATA[[#This Row],[Loyalty_Points]]&lt;=1000,"0-1000",AC365&lt;=2000,"1000-2000",AC365&lt;=3000,"2000-3000",AC365&lt;=4000,"3000-4000",AC365&lt;=4999,"4000-5000")</f>
        <v>2000-3000</v>
      </c>
      <c r="AE365" s="1" t="s">
        <v>38</v>
      </c>
      <c r="AF365" s="1" t="s">
        <v>79</v>
      </c>
      <c r="AG365" s="1" t="s">
        <v>93</v>
      </c>
    </row>
    <row r="366" spans="1:33" x14ac:dyDescent="0.3">
      <c r="A366" s="13">
        <v>6001</v>
      </c>
      <c r="B366" s="1" t="s">
        <v>276</v>
      </c>
      <c r="C366" s="2">
        <v>45331</v>
      </c>
      <c r="D366" s="2" t="s">
        <v>105</v>
      </c>
      <c r="E366" s="29" t="str">
        <f>TEXT(DATA[[#This Row],[Join_Date]],"mm-yyyy")</f>
        <v>02-2024</v>
      </c>
      <c r="G366" s="31">
        <f>$F$2-DATA[[#This Row],[Last_Login]]</f>
        <v>33</v>
      </c>
      <c r="H366" s="31" t="str" cm="1">
        <f t="array" ref="H366">_xlfn.IFS(DATA[[#This Row],[Difference_from _assume]]&lt;=10,"0-17",DATA[[#This Row],[Difference_from _assume]]&lt;=34,"17-34",DATA[[#This Row],[Difference_from _assume]]&lt;=51,"34-51",DATA[[#This Row],[Difference_from _assume]]&lt;=119,"51-119",DATA[[#This Row],[Difference_from _assume]]&lt;=354,"119-357")</f>
        <v>17-34</v>
      </c>
      <c r="I366" s="31" t="str" cm="1">
        <f t="array" ref="I366">_xlfn.IFS(DATA[[#This Row],[Difference_from _assume]]&lt;=35,"Active",DATA[[#This Row],[Difference_from _assume]]&lt;=110,"Inactive",DATA[[#This Row],[Difference_from _assume]]&lt;=360,"Dormant")</f>
        <v>Active</v>
      </c>
      <c r="J366" s="16">
        <v>15.99</v>
      </c>
      <c r="K366" s="16" t="str" cm="1">
        <f t="array" ref="K366">_xlfn.IFS(DATA[[#This Row],[Monthly_Price]]&lt;=7.99,"Low",J366&lt;=11.99,"Mid",J366&lt;=15.99,"High")</f>
        <v>High</v>
      </c>
      <c r="L366" s="1">
        <v>420</v>
      </c>
      <c r="M366" s="1" t="s">
        <v>51</v>
      </c>
      <c r="N366" s="1">
        <v>3</v>
      </c>
      <c r="O366" s="1">
        <v>3</v>
      </c>
      <c r="P366" s="1" t="b">
        <v>1</v>
      </c>
      <c r="Q366" s="1">
        <v>562</v>
      </c>
      <c r="R366" s="10">
        <v>67</v>
      </c>
      <c r="S366" s="10">
        <f>DATA[[#This Row],[Total_Movies_Watched]]+DATA[[#This Row],[Total_Series_Watched]]</f>
        <v>629</v>
      </c>
      <c r="T366" s="1" t="s">
        <v>27</v>
      </c>
      <c r="U366" s="1" t="s">
        <v>44</v>
      </c>
      <c r="V366" s="1" t="s">
        <v>64</v>
      </c>
      <c r="W366" s="1">
        <v>2</v>
      </c>
      <c r="X366" s="1" t="str" cm="1">
        <f t="array" ref="X366">_xlfn.IFS(DATA[[#This Row],[Recommended_Content_Count]]&lt;=25,"0-25",W366&lt;=50,"25-50",W366&lt;=75,"50-75",W366&lt;=100,"75-100")</f>
        <v>0-25</v>
      </c>
      <c r="Y366" s="1">
        <v>3.2</v>
      </c>
      <c r="Z366" s="1" t="b">
        <v>1</v>
      </c>
      <c r="AA366" s="1" t="str" cm="1">
        <f t="array" ref="AA366">_xlfn.IFS(DATA[[#This Row],[Has_Downloaded_Content]]=FALSE,"No",Z366=TRUE,"Yes")</f>
        <v>Yes</v>
      </c>
      <c r="AB366" s="1" t="s">
        <v>30</v>
      </c>
      <c r="AC366" s="7">
        <v>4159</v>
      </c>
      <c r="AD366" s="7" t="str" cm="1">
        <f t="array" ref="AD366">_xlfn.IFS(DATA[[#This Row],[Loyalty_Points]]&lt;=1000,"0-1000",AC366&lt;=2000,"1000-2000",AC366&lt;=3000,"2000-3000",AC366&lt;=4000,"3000-4000",AC366&lt;=4999,"4000-5000")</f>
        <v>4000-5000</v>
      </c>
      <c r="AE366" s="1" t="s">
        <v>58</v>
      </c>
      <c r="AF366" s="1" t="s">
        <v>69</v>
      </c>
      <c r="AG366" s="1" t="s">
        <v>40</v>
      </c>
    </row>
    <row r="367" spans="1:33" x14ac:dyDescent="0.3">
      <c r="A367" s="13">
        <v>9418</v>
      </c>
      <c r="B367" s="1" t="s">
        <v>450</v>
      </c>
      <c r="C367" s="2" t="s">
        <v>451</v>
      </c>
      <c r="D367" s="2" t="s">
        <v>214</v>
      </c>
      <c r="E367" s="29" t="str">
        <f>TEXT(DATA[[#This Row],[Join_Date]],"mm-yyyy")</f>
        <v>07-2024</v>
      </c>
      <c r="G367" s="31">
        <f>$F$2-DATA[[#This Row],[Last_Login]]</f>
        <v>35</v>
      </c>
      <c r="H367" s="31" t="str" cm="1">
        <f t="array" ref="H367">_xlfn.IFS(DATA[[#This Row],[Difference_from _assume]]&lt;=10,"0-17",DATA[[#This Row],[Difference_from _assume]]&lt;=34,"17-34",DATA[[#This Row],[Difference_from _assume]]&lt;=51,"34-51",DATA[[#This Row],[Difference_from _assume]]&lt;=119,"51-119",DATA[[#This Row],[Difference_from _assume]]&lt;=354,"119-357")</f>
        <v>34-51</v>
      </c>
      <c r="I367" s="31" t="str" cm="1">
        <f t="array" ref="I367">_xlfn.IFS(DATA[[#This Row],[Difference_from _assume]]&lt;=35,"Active",DATA[[#This Row],[Difference_from _assume]]&lt;=110,"Inactive",DATA[[#This Row],[Difference_from _assume]]&lt;=360,"Dormant")</f>
        <v>Active</v>
      </c>
      <c r="J367" s="16">
        <v>7.99</v>
      </c>
      <c r="K367" s="16" t="str" cm="1">
        <f t="array" ref="K367">_xlfn.IFS(DATA[[#This Row],[Monthly_Price]]&lt;=7.99,"Low",J367&lt;=11.99,"Mid",J367&lt;=15.99,"High")</f>
        <v>Low</v>
      </c>
      <c r="L367" s="1">
        <v>128</v>
      </c>
      <c r="M367" s="1" t="s">
        <v>26</v>
      </c>
      <c r="N367" s="1">
        <v>5</v>
      </c>
      <c r="O367" s="1">
        <v>6</v>
      </c>
      <c r="P367" s="1" t="b">
        <v>1</v>
      </c>
      <c r="Q367" s="1">
        <v>481</v>
      </c>
      <c r="R367" s="10">
        <v>128</v>
      </c>
      <c r="S367" s="10">
        <f>DATA[[#This Row],[Total_Movies_Watched]]+DATA[[#This Row],[Total_Series_Watched]]</f>
        <v>609</v>
      </c>
      <c r="T367" s="1" t="s">
        <v>55</v>
      </c>
      <c r="U367" s="1" t="s">
        <v>56</v>
      </c>
      <c r="V367" s="1" t="s">
        <v>37</v>
      </c>
      <c r="W367" s="1">
        <v>89</v>
      </c>
      <c r="X367" s="1" t="str" cm="1">
        <f t="array" ref="X367">_xlfn.IFS(DATA[[#This Row],[Recommended_Content_Count]]&lt;=25,"0-25",W367&lt;=50,"25-50",W367&lt;=75,"50-75",W367&lt;=100,"75-100")</f>
        <v>75-100</v>
      </c>
      <c r="Y367" s="1">
        <v>3.3</v>
      </c>
      <c r="Z367" s="1" t="b">
        <v>1</v>
      </c>
      <c r="AA367" s="1" t="str" cm="1">
        <f t="array" ref="AA367">_xlfn.IFS(DATA[[#This Row],[Has_Downloaded_Content]]=FALSE,"No",Z367=TRUE,"Yes")</f>
        <v>Yes</v>
      </c>
      <c r="AB367" s="1" t="s">
        <v>30</v>
      </c>
      <c r="AC367" s="7">
        <v>2002</v>
      </c>
      <c r="AD367" s="7" t="str" cm="1">
        <f t="array" ref="AD367">_xlfn.IFS(DATA[[#This Row],[Loyalty_Points]]&lt;=1000,"0-1000",AC367&lt;=2000,"1000-2000",AC367&lt;=3000,"2000-3000",AC367&lt;=4000,"3000-4000",AC367&lt;=4999,"4000-5000")</f>
        <v>2000-3000</v>
      </c>
      <c r="AE367" s="1" t="s">
        <v>76</v>
      </c>
      <c r="AF367" s="1" t="s">
        <v>59</v>
      </c>
      <c r="AG367" s="1" t="s">
        <v>60</v>
      </c>
    </row>
    <row r="368" spans="1:33" x14ac:dyDescent="0.3">
      <c r="A368" s="13">
        <v>9354</v>
      </c>
      <c r="B368" s="1" t="s">
        <v>441</v>
      </c>
      <c r="C368" s="2" t="s">
        <v>416</v>
      </c>
      <c r="D368" s="2" t="s">
        <v>90</v>
      </c>
      <c r="E368" s="29" t="str">
        <f>TEXT(DATA[[#This Row],[Join_Date]],"mm-yyyy")</f>
        <v>07-2023</v>
      </c>
      <c r="G368" s="31">
        <f>$F$2-DATA[[#This Row],[Last_Login]]</f>
        <v>31</v>
      </c>
      <c r="H368" s="31" t="str" cm="1">
        <f t="array" ref="H368">_xlfn.IFS(DATA[[#This Row],[Difference_from _assume]]&lt;=10,"0-17",DATA[[#This Row],[Difference_from _assume]]&lt;=34,"17-34",DATA[[#This Row],[Difference_from _assume]]&lt;=51,"34-51",DATA[[#This Row],[Difference_from _assume]]&lt;=119,"51-119",DATA[[#This Row],[Difference_from _assume]]&lt;=354,"119-357")</f>
        <v>17-34</v>
      </c>
      <c r="I368" s="31" t="str" cm="1">
        <f t="array" ref="I368">_xlfn.IFS(DATA[[#This Row],[Difference_from _assume]]&lt;=35,"Active",DATA[[#This Row],[Difference_from _assume]]&lt;=110,"Inactive",DATA[[#This Row],[Difference_from _assume]]&lt;=360,"Dormant")</f>
        <v>Active</v>
      </c>
      <c r="J368" s="16">
        <v>11.99</v>
      </c>
      <c r="K368" s="16" t="str" cm="1">
        <f t="array" ref="K368">_xlfn.IFS(DATA[[#This Row],[Monthly_Price]]&lt;=7.99,"Low",J368&lt;=11.99,"Mid",J368&lt;=15.99,"High")</f>
        <v>Mid</v>
      </c>
      <c r="L368" s="1">
        <v>133</v>
      </c>
      <c r="M368" s="1" t="s">
        <v>26</v>
      </c>
      <c r="N368" s="1">
        <v>4</v>
      </c>
      <c r="O368" s="1">
        <v>6</v>
      </c>
      <c r="P368" s="1" t="b">
        <v>0</v>
      </c>
      <c r="Q368" s="1">
        <v>469</v>
      </c>
      <c r="R368" s="10">
        <v>182</v>
      </c>
      <c r="S368" s="10">
        <f>DATA[[#This Row],[Total_Movies_Watched]]+DATA[[#This Row],[Total_Series_Watched]]</f>
        <v>651</v>
      </c>
      <c r="T368" s="1" t="s">
        <v>68</v>
      </c>
      <c r="U368" s="1" t="s">
        <v>28</v>
      </c>
      <c r="V368" s="1" t="s">
        <v>64</v>
      </c>
      <c r="W368" s="1">
        <v>85</v>
      </c>
      <c r="X368" s="1" t="str" cm="1">
        <f t="array" ref="X368">_xlfn.IFS(DATA[[#This Row],[Recommended_Content_Count]]&lt;=25,"0-25",W368&lt;=50,"25-50",W368&lt;=75,"50-75",W368&lt;=100,"75-100")</f>
        <v>75-100</v>
      </c>
      <c r="Y368" s="1">
        <v>4.4000000000000004</v>
      </c>
      <c r="Z368" s="1" t="b">
        <v>0</v>
      </c>
      <c r="AA368" s="1" t="str" cm="1">
        <f t="array" ref="AA368">_xlfn.IFS(DATA[[#This Row],[Has_Downloaded_Content]]=FALSE,"No",Z368=TRUE,"Yes")</f>
        <v>No</v>
      </c>
      <c r="AB368" s="1" t="s">
        <v>30</v>
      </c>
      <c r="AC368" s="7">
        <v>782</v>
      </c>
      <c r="AD368" s="7" t="str" cm="1">
        <f t="array" ref="AD368">_xlfn.IFS(DATA[[#This Row],[Loyalty_Points]]&lt;=1000,"0-1000",AC368&lt;=2000,"1000-2000",AC368&lt;=3000,"2000-3000",AC368&lt;=4000,"3000-4000",AC368&lt;=4999,"4000-5000")</f>
        <v>0-1000</v>
      </c>
      <c r="AE368" s="1" t="s">
        <v>76</v>
      </c>
      <c r="AF368" s="1" t="s">
        <v>32</v>
      </c>
      <c r="AG368" s="1" t="s">
        <v>93</v>
      </c>
    </row>
    <row r="369" spans="1:33" x14ac:dyDescent="0.3">
      <c r="A369" s="13">
        <v>8122</v>
      </c>
      <c r="B369" s="1" t="s">
        <v>452</v>
      </c>
      <c r="C369" s="2">
        <v>45605</v>
      </c>
      <c r="D369" s="2" t="s">
        <v>168</v>
      </c>
      <c r="E369" s="29" t="str">
        <f>TEXT(DATA[[#This Row],[Join_Date]],"mm-yyyy")</f>
        <v>11-2024</v>
      </c>
      <c r="G369" s="31">
        <f>$F$2-DATA[[#This Row],[Last_Login]]</f>
        <v>32</v>
      </c>
      <c r="H369" s="31" t="str" cm="1">
        <f t="array" ref="H369">_xlfn.IFS(DATA[[#This Row],[Difference_from _assume]]&lt;=10,"0-17",DATA[[#This Row],[Difference_from _assume]]&lt;=34,"17-34",DATA[[#This Row],[Difference_from _assume]]&lt;=51,"34-51",DATA[[#This Row],[Difference_from _assume]]&lt;=119,"51-119",DATA[[#This Row],[Difference_from _assume]]&lt;=354,"119-357")</f>
        <v>17-34</v>
      </c>
      <c r="I369" s="31" t="str" cm="1">
        <f t="array" ref="I369">_xlfn.IFS(DATA[[#This Row],[Difference_from _assume]]&lt;=35,"Active",DATA[[#This Row],[Difference_from _assume]]&lt;=110,"Inactive",DATA[[#This Row],[Difference_from _assume]]&lt;=360,"Dormant")</f>
        <v>Active</v>
      </c>
      <c r="J369" s="16">
        <v>15.99</v>
      </c>
      <c r="K369" s="16" t="str" cm="1">
        <f t="array" ref="K369">_xlfn.IFS(DATA[[#This Row],[Monthly_Price]]&lt;=7.99,"Low",J369&lt;=11.99,"Mid",J369&lt;=15.99,"High")</f>
        <v>High</v>
      </c>
      <c r="L369" s="1">
        <v>413</v>
      </c>
      <c r="M369" s="1" t="s">
        <v>48</v>
      </c>
      <c r="N369" s="1">
        <v>5</v>
      </c>
      <c r="O369" s="1">
        <v>2</v>
      </c>
      <c r="P369" s="1" t="b">
        <v>0</v>
      </c>
      <c r="Q369" s="1">
        <v>708</v>
      </c>
      <c r="R369" s="10">
        <v>4</v>
      </c>
      <c r="S369" s="10">
        <f>DATA[[#This Row],[Total_Movies_Watched]]+DATA[[#This Row],[Total_Series_Watched]]</f>
        <v>712</v>
      </c>
      <c r="T369" s="1" t="s">
        <v>49</v>
      </c>
      <c r="U369" s="1" t="s">
        <v>56</v>
      </c>
      <c r="V369" s="1" t="s">
        <v>78</v>
      </c>
      <c r="W369" s="1">
        <v>62</v>
      </c>
      <c r="X369" s="1" t="str" cm="1">
        <f t="array" ref="X369">_xlfn.IFS(DATA[[#This Row],[Recommended_Content_Count]]&lt;=25,"0-25",W369&lt;=50,"25-50",W369&lt;=75,"50-75",W369&lt;=100,"75-100")</f>
        <v>50-75</v>
      </c>
      <c r="Y369" s="1">
        <v>4.3</v>
      </c>
      <c r="Z369" s="1" t="b">
        <v>1</v>
      </c>
      <c r="AA369" s="1" t="str" cm="1">
        <f t="array" ref="AA369">_xlfn.IFS(DATA[[#This Row],[Has_Downloaded_Content]]=FALSE,"No",Z369=TRUE,"Yes")</f>
        <v>Yes</v>
      </c>
      <c r="AB369" s="1" t="s">
        <v>30</v>
      </c>
      <c r="AC369" s="7">
        <v>4056</v>
      </c>
      <c r="AD369" s="7" t="str" cm="1">
        <f t="array" ref="AD369">_xlfn.IFS(DATA[[#This Row],[Loyalty_Points]]&lt;=1000,"0-1000",AC369&lt;=2000,"1000-2000",AC369&lt;=3000,"2000-3000",AC369&lt;=4000,"3000-4000",AC369&lt;=4999,"4000-5000")</f>
        <v>4000-5000</v>
      </c>
      <c r="AE369" s="1" t="s">
        <v>31</v>
      </c>
      <c r="AF369" s="1" t="s">
        <v>79</v>
      </c>
      <c r="AG369" s="1" t="s">
        <v>40</v>
      </c>
    </row>
    <row r="370" spans="1:33" x14ac:dyDescent="0.3">
      <c r="A370" s="13">
        <v>1765</v>
      </c>
      <c r="B370" s="1" t="s">
        <v>453</v>
      </c>
      <c r="C370" s="2" t="s">
        <v>454</v>
      </c>
      <c r="D370" s="2" t="s">
        <v>156</v>
      </c>
      <c r="E370" s="29" t="str">
        <f>TEXT(DATA[[#This Row],[Join_Date]],"mm-yyyy")</f>
        <v>09-2024</v>
      </c>
      <c r="G370" s="31">
        <f>$F$2-DATA[[#This Row],[Last_Login]]</f>
        <v>37</v>
      </c>
      <c r="H370" s="31" t="str" cm="1">
        <f t="array" ref="H370">_xlfn.IFS(DATA[[#This Row],[Difference_from _assume]]&lt;=10,"0-17",DATA[[#This Row],[Difference_from _assume]]&lt;=34,"17-34",DATA[[#This Row],[Difference_from _assume]]&lt;=51,"34-51",DATA[[#This Row],[Difference_from _assume]]&lt;=119,"51-119",DATA[[#This Row],[Difference_from _assume]]&lt;=354,"119-357")</f>
        <v>34-51</v>
      </c>
      <c r="I370" s="31" t="str" cm="1">
        <f t="array" ref="I370">_xlfn.IFS(DATA[[#This Row],[Difference_from _assume]]&lt;=35,"Active",DATA[[#This Row],[Difference_from _assume]]&lt;=110,"Inactive",DATA[[#This Row],[Difference_from _assume]]&lt;=360,"Dormant")</f>
        <v>Inactive</v>
      </c>
      <c r="J370" s="16">
        <v>11.99</v>
      </c>
      <c r="K370" s="16" t="str" cm="1">
        <f t="array" ref="K370">_xlfn.IFS(DATA[[#This Row],[Monthly_Price]]&lt;=7.99,"Low",J370&lt;=11.99,"Mid",J370&lt;=15.99,"High")</f>
        <v>Mid</v>
      </c>
      <c r="L370" s="1">
        <v>28</v>
      </c>
      <c r="M370" s="1" t="s">
        <v>51</v>
      </c>
      <c r="N370" s="1">
        <v>4</v>
      </c>
      <c r="O370" s="1">
        <v>1</v>
      </c>
      <c r="P370" s="1" t="b">
        <v>1</v>
      </c>
      <c r="Q370" s="1">
        <v>990</v>
      </c>
      <c r="R370" s="10">
        <v>88</v>
      </c>
      <c r="S370" s="10">
        <f>DATA[[#This Row],[Total_Movies_Watched]]+DATA[[#This Row],[Total_Series_Watched]]</f>
        <v>1078</v>
      </c>
      <c r="T370" s="1" t="s">
        <v>49</v>
      </c>
      <c r="U370" s="1" t="s">
        <v>56</v>
      </c>
      <c r="V370" s="1" t="s">
        <v>78</v>
      </c>
      <c r="W370" s="1">
        <v>97</v>
      </c>
      <c r="X370" s="1" t="str" cm="1">
        <f t="array" ref="X370">_xlfn.IFS(DATA[[#This Row],[Recommended_Content_Count]]&lt;=25,"0-25",W370&lt;=50,"25-50",W370&lt;=75,"50-75",W370&lt;=100,"75-100")</f>
        <v>75-100</v>
      </c>
      <c r="Y370" s="1">
        <v>5</v>
      </c>
      <c r="Z370" s="1" t="b">
        <v>0</v>
      </c>
      <c r="AA370" s="1" t="str" cm="1">
        <f t="array" ref="AA370">_xlfn.IFS(DATA[[#This Row],[Has_Downloaded_Content]]=FALSE,"No",Z370=TRUE,"Yes")</f>
        <v>No</v>
      </c>
      <c r="AB370" s="1" t="s">
        <v>30</v>
      </c>
      <c r="AC370" s="7">
        <v>1341</v>
      </c>
      <c r="AD370" s="7" t="str" cm="1">
        <f t="array" ref="AD370">_xlfn.IFS(DATA[[#This Row],[Loyalty_Points]]&lt;=1000,"0-1000",AC370&lt;=2000,"1000-2000",AC370&lt;=3000,"2000-3000",AC370&lt;=4000,"3000-4000",AC370&lt;=4999,"4000-5000")</f>
        <v>1000-2000</v>
      </c>
      <c r="AE370" s="1" t="s">
        <v>76</v>
      </c>
      <c r="AF370" s="1" t="s">
        <v>32</v>
      </c>
      <c r="AG370" s="1" t="s">
        <v>33</v>
      </c>
    </row>
    <row r="371" spans="1:33" x14ac:dyDescent="0.3">
      <c r="A371" s="13">
        <v>5352</v>
      </c>
      <c r="B371" s="1" t="s">
        <v>290</v>
      </c>
      <c r="C371" s="2" t="s">
        <v>455</v>
      </c>
      <c r="D371" s="2" t="s">
        <v>42</v>
      </c>
      <c r="E371" s="29" t="str">
        <f>TEXT(DATA[[#This Row],[Join_Date]],"mm-yyyy")</f>
        <v>01-2024</v>
      </c>
      <c r="G371" s="31">
        <f>$F$2-DATA[[#This Row],[Last_Login]]</f>
        <v>17</v>
      </c>
      <c r="H371" s="31" t="str" cm="1">
        <f t="array" ref="H371">_xlfn.IFS(DATA[[#This Row],[Difference_from _assume]]&lt;=10,"0-17",DATA[[#This Row],[Difference_from _assume]]&lt;=34,"17-34",DATA[[#This Row],[Difference_from _assume]]&lt;=51,"34-51",DATA[[#This Row],[Difference_from _assume]]&lt;=119,"51-119",DATA[[#This Row],[Difference_from _assume]]&lt;=354,"119-357")</f>
        <v>17-34</v>
      </c>
      <c r="I371" s="31" t="str" cm="1">
        <f t="array" ref="I371">_xlfn.IFS(DATA[[#This Row],[Difference_from _assume]]&lt;=35,"Active",DATA[[#This Row],[Difference_from _assume]]&lt;=110,"Inactive",DATA[[#This Row],[Difference_from _assume]]&lt;=360,"Dormant")</f>
        <v>Active</v>
      </c>
      <c r="J371" s="16">
        <v>15.99</v>
      </c>
      <c r="K371" s="16" t="str" cm="1">
        <f t="array" ref="K371">_xlfn.IFS(DATA[[#This Row],[Monthly_Price]]&lt;=7.99,"Low",J371&lt;=11.99,"Mid",J371&lt;=15.99,"High")</f>
        <v>High</v>
      </c>
      <c r="L371" s="1">
        <v>453</v>
      </c>
      <c r="M371" s="1" t="s">
        <v>36</v>
      </c>
      <c r="N371" s="1">
        <v>5</v>
      </c>
      <c r="O371" s="1">
        <v>3</v>
      </c>
      <c r="P371" s="1" t="b">
        <v>1</v>
      </c>
      <c r="Q371" s="1">
        <v>236</v>
      </c>
      <c r="R371" s="10">
        <v>121</v>
      </c>
      <c r="S371" s="10">
        <f>DATA[[#This Row],[Total_Movies_Watched]]+DATA[[#This Row],[Total_Series_Watched]]</f>
        <v>357</v>
      </c>
      <c r="T371" s="1" t="s">
        <v>27</v>
      </c>
      <c r="U371" s="1" t="s">
        <v>75</v>
      </c>
      <c r="V371" s="1" t="s">
        <v>45</v>
      </c>
      <c r="W371" s="1">
        <v>1</v>
      </c>
      <c r="X371" s="1" t="str" cm="1">
        <f t="array" ref="X371">_xlfn.IFS(DATA[[#This Row],[Recommended_Content_Count]]&lt;=25,"0-25",W371&lt;=50,"25-50",W371&lt;=75,"50-75",W371&lt;=100,"75-100")</f>
        <v>0-25</v>
      </c>
      <c r="Y371" s="1">
        <v>3.7</v>
      </c>
      <c r="Z371" s="1" t="b">
        <v>0</v>
      </c>
      <c r="AA371" s="1" t="str" cm="1">
        <f t="array" ref="AA371">_xlfn.IFS(DATA[[#This Row],[Has_Downloaded_Content]]=FALSE,"No",Z371=TRUE,"Yes")</f>
        <v>No</v>
      </c>
      <c r="AB371" s="1" t="s">
        <v>30</v>
      </c>
      <c r="AC371" s="7">
        <v>3028</v>
      </c>
      <c r="AD371" s="7" t="str" cm="1">
        <f t="array" ref="AD371">_xlfn.IFS(DATA[[#This Row],[Loyalty_Points]]&lt;=1000,"0-1000",AC371&lt;=2000,"1000-2000",AC371&lt;=3000,"2000-3000",AC371&lt;=4000,"3000-4000",AC371&lt;=4999,"4000-5000")</f>
        <v>3000-4000</v>
      </c>
      <c r="AE371" s="1" t="s">
        <v>38</v>
      </c>
      <c r="AF371" s="1" t="s">
        <v>79</v>
      </c>
      <c r="AG371" s="1" t="s">
        <v>60</v>
      </c>
    </row>
    <row r="372" spans="1:33" x14ac:dyDescent="0.3">
      <c r="A372" s="13">
        <v>7578</v>
      </c>
      <c r="B372" s="1" t="s">
        <v>130</v>
      </c>
      <c r="C372" s="2">
        <v>44995</v>
      </c>
      <c r="D372" s="2">
        <v>45363</v>
      </c>
      <c r="E372" s="29" t="str">
        <f>TEXT(DATA[[#This Row],[Join_Date]],"mm-yyyy")</f>
        <v>03-2023</v>
      </c>
      <c r="G372" s="31">
        <f>$F$2-DATA[[#This Row],[Last_Login]]</f>
        <v>294</v>
      </c>
      <c r="H372" s="31" t="str" cm="1">
        <f t="array" ref="H372">_xlfn.IFS(DATA[[#This Row],[Difference_from _assume]]&lt;=10,"0-17",DATA[[#This Row],[Difference_from _assume]]&lt;=34,"17-34",DATA[[#This Row],[Difference_from _assume]]&lt;=51,"34-51",DATA[[#This Row],[Difference_from _assume]]&lt;=119,"51-119",DATA[[#This Row],[Difference_from _assume]]&lt;=354,"119-357")</f>
        <v>119-357</v>
      </c>
      <c r="I372" s="31" t="str" cm="1">
        <f t="array" ref="I372">_xlfn.IFS(DATA[[#This Row],[Difference_from _assume]]&lt;=35,"Active",DATA[[#This Row],[Difference_from _assume]]&lt;=110,"Inactive",DATA[[#This Row],[Difference_from _assume]]&lt;=360,"Dormant")</f>
        <v>Dormant</v>
      </c>
      <c r="J372" s="16">
        <v>11.99</v>
      </c>
      <c r="K372" s="16" t="str" cm="1">
        <f t="array" ref="K372">_xlfn.IFS(DATA[[#This Row],[Monthly_Price]]&lt;=7.99,"Low",J372&lt;=11.99,"Mid",J372&lt;=15.99,"High")</f>
        <v>Mid</v>
      </c>
      <c r="L372" s="1">
        <v>186</v>
      </c>
      <c r="M372" s="1" t="s">
        <v>36</v>
      </c>
      <c r="N372" s="1">
        <v>2</v>
      </c>
      <c r="O372" s="1">
        <v>5</v>
      </c>
      <c r="P372" s="1" t="b">
        <v>1</v>
      </c>
      <c r="Q372" s="1">
        <v>784</v>
      </c>
      <c r="R372" s="10">
        <v>29</v>
      </c>
      <c r="S372" s="10">
        <f>DATA[[#This Row],[Total_Movies_Watched]]+DATA[[#This Row],[Total_Series_Watched]]</f>
        <v>813</v>
      </c>
      <c r="T372" s="1" t="s">
        <v>27</v>
      </c>
      <c r="U372" s="1" t="s">
        <v>44</v>
      </c>
      <c r="V372" s="1" t="s">
        <v>37</v>
      </c>
      <c r="W372" s="1">
        <v>76</v>
      </c>
      <c r="X372" s="1" t="str" cm="1">
        <f t="array" ref="X372">_xlfn.IFS(DATA[[#This Row],[Recommended_Content_Count]]&lt;=25,"0-25",W372&lt;=50,"25-50",W372&lt;=75,"50-75",W372&lt;=100,"75-100")</f>
        <v>75-100</v>
      </c>
      <c r="Y372" s="1">
        <v>4.3</v>
      </c>
      <c r="Z372" s="1" t="b">
        <v>1</v>
      </c>
      <c r="AA372" s="1" t="str" cm="1">
        <f t="array" ref="AA372">_xlfn.IFS(DATA[[#This Row],[Has_Downloaded_Content]]=FALSE,"No",Z372=TRUE,"Yes")</f>
        <v>Yes</v>
      </c>
      <c r="AB372" s="1" t="s">
        <v>30</v>
      </c>
      <c r="AC372" s="7">
        <v>4799</v>
      </c>
      <c r="AD372" s="7" t="str" cm="1">
        <f t="array" ref="AD372">_xlfn.IFS(DATA[[#This Row],[Loyalty_Points]]&lt;=1000,"0-1000",AC372&lt;=2000,"1000-2000",AC372&lt;=3000,"2000-3000",AC372&lt;=4000,"3000-4000",AC372&lt;=4999,"4000-5000")</f>
        <v>4000-5000</v>
      </c>
      <c r="AE372" s="1" t="s">
        <v>38</v>
      </c>
      <c r="AF372" s="1" t="s">
        <v>59</v>
      </c>
      <c r="AG372" s="1" t="s">
        <v>60</v>
      </c>
    </row>
    <row r="373" spans="1:33" x14ac:dyDescent="0.3">
      <c r="A373" s="13">
        <v>8912</v>
      </c>
      <c r="B373" s="1" t="s">
        <v>169</v>
      </c>
      <c r="C373" s="2">
        <v>45421</v>
      </c>
      <c r="D373" s="2" t="s">
        <v>134</v>
      </c>
      <c r="E373" s="29" t="str">
        <f>TEXT(DATA[[#This Row],[Join_Date]],"mm-yyyy")</f>
        <v>05-2024</v>
      </c>
      <c r="G373" s="31">
        <f>$F$2-DATA[[#This Row],[Last_Login]]</f>
        <v>40</v>
      </c>
      <c r="H373" s="31" t="str" cm="1">
        <f t="array" ref="H373">_xlfn.IFS(DATA[[#This Row],[Difference_from _assume]]&lt;=10,"0-17",DATA[[#This Row],[Difference_from _assume]]&lt;=34,"17-34",DATA[[#This Row],[Difference_from _assume]]&lt;=51,"34-51",DATA[[#This Row],[Difference_from _assume]]&lt;=119,"51-119",DATA[[#This Row],[Difference_from _assume]]&lt;=354,"119-357")</f>
        <v>34-51</v>
      </c>
      <c r="I373" s="31" t="str" cm="1">
        <f t="array" ref="I373">_xlfn.IFS(DATA[[#This Row],[Difference_from _assume]]&lt;=35,"Active",DATA[[#This Row],[Difference_from _assume]]&lt;=110,"Inactive",DATA[[#This Row],[Difference_from _assume]]&lt;=360,"Dormant")</f>
        <v>Inactive</v>
      </c>
      <c r="J373" s="16">
        <v>15.99</v>
      </c>
      <c r="K373" s="16" t="str" cm="1">
        <f t="array" ref="K373">_xlfn.IFS(DATA[[#This Row],[Monthly_Price]]&lt;=7.99,"Low",J373&lt;=11.99,"Mid",J373&lt;=15.99,"High")</f>
        <v>High</v>
      </c>
      <c r="L373" s="1">
        <v>287</v>
      </c>
      <c r="M373" s="1" t="s">
        <v>100</v>
      </c>
      <c r="N373" s="1">
        <v>3</v>
      </c>
      <c r="O373" s="1">
        <v>6</v>
      </c>
      <c r="P373" s="1" t="b">
        <v>0</v>
      </c>
      <c r="Q373" s="1">
        <v>714</v>
      </c>
      <c r="R373" s="10">
        <v>3</v>
      </c>
      <c r="S373" s="10">
        <f>DATA[[#This Row],[Total_Movies_Watched]]+DATA[[#This Row],[Total_Series_Watched]]</f>
        <v>717</v>
      </c>
      <c r="T373" s="1" t="s">
        <v>55</v>
      </c>
      <c r="U373" s="1" t="s">
        <v>44</v>
      </c>
      <c r="V373" s="1" t="s">
        <v>45</v>
      </c>
      <c r="W373" s="1">
        <v>45</v>
      </c>
      <c r="X373" s="1" t="str" cm="1">
        <f t="array" ref="X373">_xlfn.IFS(DATA[[#This Row],[Recommended_Content_Count]]&lt;=25,"0-25",W373&lt;=50,"25-50",W373&lt;=75,"50-75",W373&lt;=100,"75-100")</f>
        <v>25-50</v>
      </c>
      <c r="Y373" s="1">
        <v>4.3</v>
      </c>
      <c r="Z373" s="1" t="b">
        <v>1</v>
      </c>
      <c r="AA373" s="1" t="str" cm="1">
        <f t="array" ref="AA373">_xlfn.IFS(DATA[[#This Row],[Has_Downloaded_Content]]=FALSE,"No",Z373=TRUE,"Yes")</f>
        <v>Yes</v>
      </c>
      <c r="AB373" s="1" t="s">
        <v>30</v>
      </c>
      <c r="AC373" s="7">
        <v>4556</v>
      </c>
      <c r="AD373" s="7" t="str" cm="1">
        <f t="array" ref="AD373">_xlfn.IFS(DATA[[#This Row],[Loyalty_Points]]&lt;=1000,"0-1000",AC373&lt;=2000,"1000-2000",AC373&lt;=3000,"2000-3000",AC373&lt;=4000,"3000-4000",AC373&lt;=4999,"4000-5000")</f>
        <v>4000-5000</v>
      </c>
      <c r="AE373" s="1" t="s">
        <v>76</v>
      </c>
      <c r="AF373" s="1" t="s">
        <v>69</v>
      </c>
      <c r="AG373" s="1" t="s">
        <v>60</v>
      </c>
    </row>
    <row r="374" spans="1:33" x14ac:dyDescent="0.3">
      <c r="A374" s="13">
        <v>6641</v>
      </c>
      <c r="B374" s="1" t="s">
        <v>140</v>
      </c>
      <c r="C374" s="2" t="s">
        <v>192</v>
      </c>
      <c r="D374" s="2">
        <v>45516</v>
      </c>
      <c r="E374" s="29" t="str">
        <f>TEXT(DATA[[#This Row],[Join_Date]],"mm-yyyy")</f>
        <v>07-2024</v>
      </c>
      <c r="G374" s="31">
        <f>$F$2-DATA[[#This Row],[Last_Login]]</f>
        <v>141</v>
      </c>
      <c r="H374" s="31" t="str" cm="1">
        <f t="array" ref="H374">_xlfn.IFS(DATA[[#This Row],[Difference_from _assume]]&lt;=10,"0-17",DATA[[#This Row],[Difference_from _assume]]&lt;=34,"17-34",DATA[[#This Row],[Difference_from _assume]]&lt;=51,"34-51",DATA[[#This Row],[Difference_from _assume]]&lt;=119,"51-119",DATA[[#This Row],[Difference_from _assume]]&lt;=354,"119-357")</f>
        <v>119-357</v>
      </c>
      <c r="I374" s="31" t="str" cm="1">
        <f t="array" ref="I374">_xlfn.IFS(DATA[[#This Row],[Difference_from _assume]]&lt;=35,"Active",DATA[[#This Row],[Difference_from _assume]]&lt;=110,"Inactive",DATA[[#This Row],[Difference_from _assume]]&lt;=360,"Dormant")</f>
        <v>Dormant</v>
      </c>
      <c r="J374" s="16">
        <v>7.99</v>
      </c>
      <c r="K374" s="16" t="str" cm="1">
        <f t="array" ref="K374">_xlfn.IFS(DATA[[#This Row],[Monthly_Price]]&lt;=7.99,"Low",J374&lt;=11.99,"Mid",J374&lt;=15.99,"High")</f>
        <v>Low</v>
      </c>
      <c r="L374" s="1">
        <v>45</v>
      </c>
      <c r="M374" s="1" t="s">
        <v>63</v>
      </c>
      <c r="N374" s="1">
        <v>4</v>
      </c>
      <c r="O374" s="1">
        <v>3</v>
      </c>
      <c r="P374" s="1" t="b">
        <v>0</v>
      </c>
      <c r="Q374" s="1">
        <v>420</v>
      </c>
      <c r="R374" s="10">
        <v>87</v>
      </c>
      <c r="S374" s="10">
        <f>DATA[[#This Row],[Total_Movies_Watched]]+DATA[[#This Row],[Total_Series_Watched]]</f>
        <v>507</v>
      </c>
      <c r="T374" s="1" t="s">
        <v>49</v>
      </c>
      <c r="U374" s="1" t="s">
        <v>75</v>
      </c>
      <c r="V374" s="1" t="s">
        <v>45</v>
      </c>
      <c r="W374" s="1">
        <v>41</v>
      </c>
      <c r="X374" s="1" t="str" cm="1">
        <f t="array" ref="X374">_xlfn.IFS(DATA[[#This Row],[Recommended_Content_Count]]&lt;=25,"0-25",W374&lt;=50,"25-50",W374&lt;=75,"50-75",W374&lt;=100,"75-100")</f>
        <v>25-50</v>
      </c>
      <c r="Y374" s="1">
        <v>3.3</v>
      </c>
      <c r="Z374" s="1" t="b">
        <v>1</v>
      </c>
      <c r="AA374" s="1" t="str" cm="1">
        <f t="array" ref="AA374">_xlfn.IFS(DATA[[#This Row],[Has_Downloaded_Content]]=FALSE,"No",Z374=TRUE,"Yes")</f>
        <v>Yes</v>
      </c>
      <c r="AB374" s="1" t="s">
        <v>30</v>
      </c>
      <c r="AC374" s="7">
        <v>2965</v>
      </c>
      <c r="AD374" s="7" t="str" cm="1">
        <f t="array" ref="AD374">_xlfn.IFS(DATA[[#This Row],[Loyalty_Points]]&lt;=1000,"0-1000",AC374&lt;=2000,"1000-2000",AC374&lt;=3000,"2000-3000",AC374&lt;=4000,"3000-4000",AC374&lt;=4999,"4000-5000")</f>
        <v>2000-3000</v>
      </c>
      <c r="AE374" s="1" t="s">
        <v>65</v>
      </c>
      <c r="AF374" s="1" t="s">
        <v>79</v>
      </c>
      <c r="AG374" s="1" t="s">
        <v>40</v>
      </c>
    </row>
    <row r="375" spans="1:33" x14ac:dyDescent="0.3">
      <c r="A375" s="13">
        <v>9664</v>
      </c>
      <c r="B375" s="1" t="s">
        <v>456</v>
      </c>
      <c r="C375" s="2">
        <v>45237</v>
      </c>
      <c r="D375" s="2" t="s">
        <v>82</v>
      </c>
      <c r="E375" s="29" t="str">
        <f>TEXT(DATA[[#This Row],[Join_Date]],"mm-yyyy")</f>
        <v>11-2023</v>
      </c>
      <c r="G375" s="31">
        <f>$F$2-DATA[[#This Row],[Last_Login]]</f>
        <v>39</v>
      </c>
      <c r="H375" s="31" t="str" cm="1">
        <f t="array" ref="H375">_xlfn.IFS(DATA[[#This Row],[Difference_from _assume]]&lt;=10,"0-17",DATA[[#This Row],[Difference_from _assume]]&lt;=34,"17-34",DATA[[#This Row],[Difference_from _assume]]&lt;=51,"34-51",DATA[[#This Row],[Difference_from _assume]]&lt;=119,"51-119",DATA[[#This Row],[Difference_from _assume]]&lt;=354,"119-357")</f>
        <v>34-51</v>
      </c>
      <c r="I375" s="31" t="str" cm="1">
        <f t="array" ref="I375">_xlfn.IFS(DATA[[#This Row],[Difference_from _assume]]&lt;=35,"Active",DATA[[#This Row],[Difference_from _assume]]&lt;=110,"Inactive",DATA[[#This Row],[Difference_from _assume]]&lt;=360,"Dormant")</f>
        <v>Inactive</v>
      </c>
      <c r="J375" s="16">
        <v>11.99</v>
      </c>
      <c r="K375" s="16" t="str" cm="1">
        <f t="array" ref="K375">_xlfn.IFS(DATA[[#This Row],[Monthly_Price]]&lt;=7.99,"Low",J375&lt;=11.99,"Mid",J375&lt;=15.99,"High")</f>
        <v>Mid</v>
      </c>
      <c r="L375" s="1">
        <v>463</v>
      </c>
      <c r="M375" s="1" t="s">
        <v>73</v>
      </c>
      <c r="N375" s="1">
        <v>5</v>
      </c>
      <c r="O375" s="1">
        <v>4</v>
      </c>
      <c r="P375" s="1" t="b">
        <v>0</v>
      </c>
      <c r="Q375" s="1">
        <v>961</v>
      </c>
      <c r="R375" s="10">
        <v>9</v>
      </c>
      <c r="S375" s="10">
        <f>DATA[[#This Row],[Total_Movies_Watched]]+DATA[[#This Row],[Total_Series_Watched]]</f>
        <v>970</v>
      </c>
      <c r="T375" s="1" t="s">
        <v>49</v>
      </c>
      <c r="U375" s="1" t="s">
        <v>75</v>
      </c>
      <c r="V375" s="1" t="s">
        <v>57</v>
      </c>
      <c r="W375" s="1">
        <v>62</v>
      </c>
      <c r="X375" s="1" t="str" cm="1">
        <f t="array" ref="X375">_xlfn.IFS(DATA[[#This Row],[Recommended_Content_Count]]&lt;=25,"0-25",W375&lt;=50,"25-50",W375&lt;=75,"50-75",W375&lt;=100,"75-100")</f>
        <v>50-75</v>
      </c>
      <c r="Y375" s="1">
        <v>3.4</v>
      </c>
      <c r="Z375" s="1" t="b">
        <v>1</v>
      </c>
      <c r="AA375" s="1" t="str" cm="1">
        <f t="array" ref="AA375">_xlfn.IFS(DATA[[#This Row],[Has_Downloaded_Content]]=FALSE,"No",Z375=TRUE,"Yes")</f>
        <v>Yes</v>
      </c>
      <c r="AB375" s="1" t="s">
        <v>30</v>
      </c>
      <c r="AC375" s="7">
        <v>3556</v>
      </c>
      <c r="AD375" s="7" t="str" cm="1">
        <f t="array" ref="AD375">_xlfn.IFS(DATA[[#This Row],[Loyalty_Points]]&lt;=1000,"0-1000",AC375&lt;=2000,"1000-2000",AC375&lt;=3000,"2000-3000",AC375&lt;=4000,"3000-4000",AC375&lt;=4999,"4000-5000")</f>
        <v>3000-4000</v>
      </c>
      <c r="AE375" s="1" t="s">
        <v>65</v>
      </c>
      <c r="AF375" s="1" t="s">
        <v>59</v>
      </c>
      <c r="AG375" s="1" t="s">
        <v>40</v>
      </c>
    </row>
    <row r="376" spans="1:33" x14ac:dyDescent="0.3">
      <c r="A376" s="13">
        <v>9134</v>
      </c>
      <c r="B376" s="1" t="s">
        <v>130</v>
      </c>
      <c r="C376" s="2" t="s">
        <v>457</v>
      </c>
      <c r="D376" s="2" t="s">
        <v>54</v>
      </c>
      <c r="E376" s="29" t="str">
        <f>TEXT(DATA[[#This Row],[Join_Date]],"mm-yyyy")</f>
        <v>01-2023</v>
      </c>
      <c r="G376" s="31">
        <f>$F$2-DATA[[#This Row],[Last_Login]]</f>
        <v>42</v>
      </c>
      <c r="H376" s="31" t="str" cm="1">
        <f t="array" ref="H376">_xlfn.IFS(DATA[[#This Row],[Difference_from _assume]]&lt;=10,"0-17",DATA[[#This Row],[Difference_from _assume]]&lt;=34,"17-34",DATA[[#This Row],[Difference_from _assume]]&lt;=51,"34-51",DATA[[#This Row],[Difference_from _assume]]&lt;=119,"51-119",DATA[[#This Row],[Difference_from _assume]]&lt;=354,"119-357")</f>
        <v>34-51</v>
      </c>
      <c r="I376" s="31" t="str" cm="1">
        <f t="array" ref="I376">_xlfn.IFS(DATA[[#This Row],[Difference_from _assume]]&lt;=35,"Active",DATA[[#This Row],[Difference_from _assume]]&lt;=110,"Inactive",DATA[[#This Row],[Difference_from _assume]]&lt;=360,"Dormant")</f>
        <v>Inactive</v>
      </c>
      <c r="J376" s="16">
        <v>15.99</v>
      </c>
      <c r="K376" s="16" t="str" cm="1">
        <f t="array" ref="K376">_xlfn.IFS(DATA[[#This Row],[Monthly_Price]]&lt;=7.99,"Low",J376&lt;=11.99,"Mid",J376&lt;=15.99,"High")</f>
        <v>High</v>
      </c>
      <c r="L376" s="1">
        <v>241</v>
      </c>
      <c r="M376" s="1" t="s">
        <v>48</v>
      </c>
      <c r="N376" s="1">
        <v>1</v>
      </c>
      <c r="O376" s="1">
        <v>5</v>
      </c>
      <c r="P376" s="1" t="b">
        <v>1</v>
      </c>
      <c r="Q376" s="1">
        <v>775</v>
      </c>
      <c r="R376" s="10">
        <v>194</v>
      </c>
      <c r="S376" s="10">
        <f>DATA[[#This Row],[Total_Movies_Watched]]+DATA[[#This Row],[Total_Series_Watched]]</f>
        <v>969</v>
      </c>
      <c r="T376" s="1" t="s">
        <v>92</v>
      </c>
      <c r="U376" s="1" t="s">
        <v>44</v>
      </c>
      <c r="V376" s="1" t="s">
        <v>29</v>
      </c>
      <c r="W376" s="1">
        <v>94</v>
      </c>
      <c r="X376" s="1" t="str" cm="1">
        <f t="array" ref="X376">_xlfn.IFS(DATA[[#This Row],[Recommended_Content_Count]]&lt;=25,"0-25",W376&lt;=50,"25-50",W376&lt;=75,"50-75",W376&lt;=100,"75-100")</f>
        <v>75-100</v>
      </c>
      <c r="Y376" s="1">
        <v>3.1</v>
      </c>
      <c r="Z376" s="1" t="b">
        <v>0</v>
      </c>
      <c r="AA376" s="1" t="str" cm="1">
        <f t="array" ref="AA376">_xlfn.IFS(DATA[[#This Row],[Has_Downloaded_Content]]=FALSE,"No",Z376=TRUE,"Yes")</f>
        <v>No</v>
      </c>
      <c r="AB376" s="1" t="s">
        <v>30</v>
      </c>
      <c r="AC376" s="7">
        <v>2901</v>
      </c>
      <c r="AD376" s="7" t="str" cm="1">
        <f t="array" ref="AD376">_xlfn.IFS(DATA[[#This Row],[Loyalty_Points]]&lt;=1000,"0-1000",AC376&lt;=2000,"1000-2000",AC376&lt;=3000,"2000-3000",AC376&lt;=4000,"3000-4000",AC376&lt;=4999,"4000-5000")</f>
        <v>2000-3000</v>
      </c>
      <c r="AE376" s="1" t="s">
        <v>65</v>
      </c>
      <c r="AF376" s="1" t="s">
        <v>79</v>
      </c>
      <c r="AG376" s="1" t="s">
        <v>60</v>
      </c>
    </row>
    <row r="377" spans="1:33" x14ac:dyDescent="0.3">
      <c r="A377" s="13">
        <v>6663</v>
      </c>
      <c r="B377" s="1" t="s">
        <v>184</v>
      </c>
      <c r="C377" s="2" t="s">
        <v>303</v>
      </c>
      <c r="D377" s="2">
        <v>45485</v>
      </c>
      <c r="E377" s="29" t="str">
        <f>TEXT(DATA[[#This Row],[Join_Date]],"mm-yyyy")</f>
        <v>05-2024</v>
      </c>
      <c r="G377" s="31">
        <f>$F$2-DATA[[#This Row],[Last_Login]]</f>
        <v>172</v>
      </c>
      <c r="H377" s="31" t="str" cm="1">
        <f t="array" ref="H377">_xlfn.IFS(DATA[[#This Row],[Difference_from _assume]]&lt;=10,"0-17",DATA[[#This Row],[Difference_from _assume]]&lt;=34,"17-34",DATA[[#This Row],[Difference_from _assume]]&lt;=51,"34-51",DATA[[#This Row],[Difference_from _assume]]&lt;=119,"51-119",DATA[[#This Row],[Difference_from _assume]]&lt;=354,"119-357")</f>
        <v>119-357</v>
      </c>
      <c r="I377" s="31" t="str" cm="1">
        <f t="array" ref="I377">_xlfn.IFS(DATA[[#This Row],[Difference_from _assume]]&lt;=35,"Active",DATA[[#This Row],[Difference_from _assume]]&lt;=110,"Inactive",DATA[[#This Row],[Difference_from _assume]]&lt;=360,"Dormant")</f>
        <v>Dormant</v>
      </c>
      <c r="J377" s="16">
        <v>7.99</v>
      </c>
      <c r="K377" s="16" t="str" cm="1">
        <f t="array" ref="K377">_xlfn.IFS(DATA[[#This Row],[Monthly_Price]]&lt;=7.99,"Low",J377&lt;=11.99,"Mid",J377&lt;=15.99,"High")</f>
        <v>Low</v>
      </c>
      <c r="L377" s="1">
        <v>11</v>
      </c>
      <c r="M377" s="1" t="s">
        <v>51</v>
      </c>
      <c r="N377" s="1">
        <v>4</v>
      </c>
      <c r="O377" s="1">
        <v>1</v>
      </c>
      <c r="P377" s="1" t="b">
        <v>1</v>
      </c>
      <c r="Q377" s="1">
        <v>773</v>
      </c>
      <c r="R377" s="10">
        <v>139</v>
      </c>
      <c r="S377" s="10">
        <f>DATA[[#This Row],[Total_Movies_Watched]]+DATA[[#This Row],[Total_Series_Watched]]</f>
        <v>912</v>
      </c>
      <c r="T377" s="1" t="s">
        <v>74</v>
      </c>
      <c r="U377" s="1" t="s">
        <v>44</v>
      </c>
      <c r="V377" s="1" t="s">
        <v>37</v>
      </c>
      <c r="W377" s="1">
        <v>45</v>
      </c>
      <c r="X377" s="1" t="str" cm="1">
        <f t="array" ref="X377">_xlfn.IFS(DATA[[#This Row],[Recommended_Content_Count]]&lt;=25,"0-25",W377&lt;=50,"25-50",W377&lt;=75,"50-75",W377&lt;=100,"75-100")</f>
        <v>25-50</v>
      </c>
      <c r="Y377" s="1">
        <v>4.0999999999999996</v>
      </c>
      <c r="Z377" s="1" t="b">
        <v>0</v>
      </c>
      <c r="AA377" s="1" t="str" cm="1">
        <f t="array" ref="AA377">_xlfn.IFS(DATA[[#This Row],[Has_Downloaded_Content]]=FALSE,"No",Z377=TRUE,"Yes")</f>
        <v>No</v>
      </c>
      <c r="AB377" s="1" t="s">
        <v>30</v>
      </c>
      <c r="AC377" s="7">
        <v>3520</v>
      </c>
      <c r="AD377" s="7" t="str" cm="1">
        <f t="array" ref="AD377">_xlfn.IFS(DATA[[#This Row],[Loyalty_Points]]&lt;=1000,"0-1000",AC377&lt;=2000,"1000-2000",AC377&lt;=3000,"2000-3000",AC377&lt;=4000,"3000-4000",AC377&lt;=4999,"4000-5000")</f>
        <v>3000-4000</v>
      </c>
      <c r="AE377" s="1" t="s">
        <v>76</v>
      </c>
      <c r="AF377" s="1" t="s">
        <v>79</v>
      </c>
      <c r="AG377" s="1" t="s">
        <v>40</v>
      </c>
    </row>
    <row r="378" spans="1:33" x14ac:dyDescent="0.3">
      <c r="A378" s="13">
        <v>9800</v>
      </c>
      <c r="B378" s="1" t="s">
        <v>458</v>
      </c>
      <c r="C378" s="2" t="s">
        <v>163</v>
      </c>
      <c r="D378" s="2">
        <v>45424</v>
      </c>
      <c r="E378" s="29" t="str">
        <f>TEXT(DATA[[#This Row],[Join_Date]],"mm-yyyy")</f>
        <v>12-2022</v>
      </c>
      <c r="G378" s="31">
        <f>$F$2-DATA[[#This Row],[Last_Login]]</f>
        <v>233</v>
      </c>
      <c r="H378" s="31" t="str" cm="1">
        <f t="array" ref="H378">_xlfn.IFS(DATA[[#This Row],[Difference_from _assume]]&lt;=10,"0-17",DATA[[#This Row],[Difference_from _assume]]&lt;=34,"17-34",DATA[[#This Row],[Difference_from _assume]]&lt;=51,"34-51",DATA[[#This Row],[Difference_from _assume]]&lt;=119,"51-119",DATA[[#This Row],[Difference_from _assume]]&lt;=354,"119-357")</f>
        <v>119-357</v>
      </c>
      <c r="I378" s="31" t="str" cm="1">
        <f t="array" ref="I378">_xlfn.IFS(DATA[[#This Row],[Difference_from _assume]]&lt;=35,"Active",DATA[[#This Row],[Difference_from _assume]]&lt;=110,"Inactive",DATA[[#This Row],[Difference_from _assume]]&lt;=360,"Dormant")</f>
        <v>Dormant</v>
      </c>
      <c r="J378" s="16">
        <v>15.99</v>
      </c>
      <c r="K378" s="16" t="str" cm="1">
        <f t="array" ref="K378">_xlfn.IFS(DATA[[#This Row],[Monthly_Price]]&lt;=7.99,"Low",J378&lt;=11.99,"Mid",J378&lt;=15.99,"High")</f>
        <v>High</v>
      </c>
      <c r="L378" s="1">
        <v>123</v>
      </c>
      <c r="M378" s="1" t="s">
        <v>63</v>
      </c>
      <c r="N378" s="1">
        <v>1</v>
      </c>
      <c r="O378" s="1">
        <v>1</v>
      </c>
      <c r="P378" s="1" t="b">
        <v>1</v>
      </c>
      <c r="Q378" s="1">
        <v>841</v>
      </c>
      <c r="R378" s="10">
        <v>45</v>
      </c>
      <c r="S378" s="10">
        <f>DATA[[#This Row],[Total_Movies_Watched]]+DATA[[#This Row],[Total_Series_Watched]]</f>
        <v>886</v>
      </c>
      <c r="T378" s="1" t="s">
        <v>49</v>
      </c>
      <c r="U378" s="1" t="s">
        <v>28</v>
      </c>
      <c r="V378" s="1" t="s">
        <v>29</v>
      </c>
      <c r="W378" s="1">
        <v>76</v>
      </c>
      <c r="X378" s="1" t="str" cm="1">
        <f t="array" ref="X378">_xlfn.IFS(DATA[[#This Row],[Recommended_Content_Count]]&lt;=25,"0-25",W378&lt;=50,"25-50",W378&lt;=75,"50-75",W378&lt;=100,"75-100")</f>
        <v>75-100</v>
      </c>
      <c r="Y378" s="1">
        <v>4.3</v>
      </c>
      <c r="Z378" s="1" t="b">
        <v>1</v>
      </c>
      <c r="AA378" s="1" t="str" cm="1">
        <f t="array" ref="AA378">_xlfn.IFS(DATA[[#This Row],[Has_Downloaded_Content]]=FALSE,"No",Z378=TRUE,"Yes")</f>
        <v>Yes</v>
      </c>
      <c r="AB378" s="1" t="s">
        <v>30</v>
      </c>
      <c r="AC378" s="7">
        <v>3983</v>
      </c>
      <c r="AD378" s="7" t="str" cm="1">
        <f t="array" ref="AD378">_xlfn.IFS(DATA[[#This Row],[Loyalty_Points]]&lt;=1000,"0-1000",AC378&lt;=2000,"1000-2000",AC378&lt;=3000,"2000-3000",AC378&lt;=4000,"3000-4000",AC378&lt;=4999,"4000-5000")</f>
        <v>3000-4000</v>
      </c>
      <c r="AE378" s="1" t="s">
        <v>31</v>
      </c>
      <c r="AF378" s="1" t="s">
        <v>32</v>
      </c>
      <c r="AG378" s="1" t="s">
        <v>33</v>
      </c>
    </row>
    <row r="379" spans="1:33" x14ac:dyDescent="0.3">
      <c r="A379" s="13">
        <v>2363</v>
      </c>
      <c r="B379" s="1" t="s">
        <v>408</v>
      </c>
      <c r="C379" s="2" t="s">
        <v>459</v>
      </c>
      <c r="D379" s="2">
        <v>45303</v>
      </c>
      <c r="E379" s="29" t="str">
        <f>TEXT(DATA[[#This Row],[Join_Date]],"mm-yyyy")</f>
        <v>05-2023</v>
      </c>
      <c r="G379" s="31">
        <f>$F$2-DATA[[#This Row],[Last_Login]]</f>
        <v>354</v>
      </c>
      <c r="H379" s="31" t="str" cm="1">
        <f t="array" ref="H379">_xlfn.IFS(DATA[[#This Row],[Difference_from _assume]]&lt;=10,"0-17",DATA[[#This Row],[Difference_from _assume]]&lt;=34,"17-34",DATA[[#This Row],[Difference_from _assume]]&lt;=51,"34-51",DATA[[#This Row],[Difference_from _assume]]&lt;=119,"51-119",DATA[[#This Row],[Difference_from _assume]]&lt;=354,"119-357")</f>
        <v>119-357</v>
      </c>
      <c r="I379" s="31" t="str" cm="1">
        <f t="array" ref="I379">_xlfn.IFS(DATA[[#This Row],[Difference_from _assume]]&lt;=35,"Active",DATA[[#This Row],[Difference_from _assume]]&lt;=110,"Inactive",DATA[[#This Row],[Difference_from _assume]]&lt;=360,"Dormant")</f>
        <v>Dormant</v>
      </c>
      <c r="J379" s="16">
        <v>7.99</v>
      </c>
      <c r="K379" s="16" t="str" cm="1">
        <f t="array" ref="K379">_xlfn.IFS(DATA[[#This Row],[Monthly_Price]]&lt;=7.99,"Low",J379&lt;=11.99,"Mid",J379&lt;=15.99,"High")</f>
        <v>Low</v>
      </c>
      <c r="L379" s="1">
        <v>411</v>
      </c>
      <c r="M379" s="1" t="s">
        <v>51</v>
      </c>
      <c r="N379" s="1">
        <v>3</v>
      </c>
      <c r="O379" s="1">
        <v>2</v>
      </c>
      <c r="P379" s="1" t="b">
        <v>1</v>
      </c>
      <c r="Q379" s="1">
        <v>412</v>
      </c>
      <c r="R379" s="10">
        <v>20</v>
      </c>
      <c r="S379" s="10">
        <f>DATA[[#This Row],[Total_Movies_Watched]]+DATA[[#This Row],[Total_Series_Watched]]</f>
        <v>432</v>
      </c>
      <c r="T379" s="1" t="s">
        <v>68</v>
      </c>
      <c r="U379" s="1" t="s">
        <v>28</v>
      </c>
      <c r="V379" s="1" t="s">
        <v>57</v>
      </c>
      <c r="W379" s="1">
        <v>94</v>
      </c>
      <c r="X379" s="1" t="str" cm="1">
        <f t="array" ref="X379">_xlfn.IFS(DATA[[#This Row],[Recommended_Content_Count]]&lt;=25,"0-25",W379&lt;=50,"25-50",W379&lt;=75,"50-75",W379&lt;=100,"75-100")</f>
        <v>75-100</v>
      </c>
      <c r="Y379" s="1">
        <v>4.7</v>
      </c>
      <c r="Z379" s="1" t="b">
        <v>1</v>
      </c>
      <c r="AA379" s="1" t="str" cm="1">
        <f t="array" ref="AA379">_xlfn.IFS(DATA[[#This Row],[Has_Downloaded_Content]]=FALSE,"No",Z379=TRUE,"Yes")</f>
        <v>Yes</v>
      </c>
      <c r="AB379" s="1" t="s">
        <v>30</v>
      </c>
      <c r="AC379" s="7">
        <v>4632</v>
      </c>
      <c r="AD379" s="7" t="str" cm="1">
        <f t="array" ref="AD379">_xlfn.IFS(DATA[[#This Row],[Loyalty_Points]]&lt;=1000,"0-1000",AC379&lt;=2000,"1000-2000",AC379&lt;=3000,"2000-3000",AC379&lt;=4000,"3000-4000",AC379&lt;=4999,"4000-5000")</f>
        <v>4000-5000</v>
      </c>
      <c r="AE379" s="1" t="s">
        <v>31</v>
      </c>
      <c r="AF379" s="1" t="s">
        <v>39</v>
      </c>
      <c r="AG379" s="1" t="s">
        <v>40</v>
      </c>
    </row>
    <row r="380" spans="1:33" x14ac:dyDescent="0.3">
      <c r="A380" s="13">
        <v>4875</v>
      </c>
      <c r="B380" s="1" t="s">
        <v>272</v>
      </c>
      <c r="C380" s="2" t="s">
        <v>460</v>
      </c>
      <c r="D380" s="2" t="s">
        <v>109</v>
      </c>
      <c r="E380" s="29" t="str">
        <f>TEXT(DATA[[#This Row],[Join_Date]],"mm-yyyy")</f>
        <v>04-2024</v>
      </c>
      <c r="G380" s="31">
        <f>$F$2-DATA[[#This Row],[Last_Login]]</f>
        <v>38</v>
      </c>
      <c r="H380" s="31" t="str" cm="1">
        <f t="array" ref="H380">_xlfn.IFS(DATA[[#This Row],[Difference_from _assume]]&lt;=10,"0-17",DATA[[#This Row],[Difference_from _assume]]&lt;=34,"17-34",DATA[[#This Row],[Difference_from _assume]]&lt;=51,"34-51",DATA[[#This Row],[Difference_from _assume]]&lt;=119,"51-119",DATA[[#This Row],[Difference_from _assume]]&lt;=354,"119-357")</f>
        <v>34-51</v>
      </c>
      <c r="I380" s="31" t="str" cm="1">
        <f t="array" ref="I380">_xlfn.IFS(DATA[[#This Row],[Difference_from _assume]]&lt;=35,"Active",DATA[[#This Row],[Difference_from _assume]]&lt;=110,"Inactive",DATA[[#This Row],[Difference_from _assume]]&lt;=360,"Dormant")</f>
        <v>Inactive</v>
      </c>
      <c r="J380" s="16">
        <v>7.99</v>
      </c>
      <c r="K380" s="16" t="str" cm="1">
        <f t="array" ref="K380">_xlfn.IFS(DATA[[#This Row],[Monthly_Price]]&lt;=7.99,"Low",J380&lt;=11.99,"Mid",J380&lt;=15.99,"High")</f>
        <v>Low</v>
      </c>
      <c r="L380" s="1">
        <v>469</v>
      </c>
      <c r="M380" s="1" t="s">
        <v>73</v>
      </c>
      <c r="N380" s="1">
        <v>2</v>
      </c>
      <c r="O380" s="1">
        <v>1</v>
      </c>
      <c r="P380" s="1" t="b">
        <v>0</v>
      </c>
      <c r="Q380" s="1">
        <v>160</v>
      </c>
      <c r="R380" s="10">
        <v>79</v>
      </c>
      <c r="S380" s="10">
        <f>DATA[[#This Row],[Total_Movies_Watched]]+DATA[[#This Row],[Total_Series_Watched]]</f>
        <v>239</v>
      </c>
      <c r="T380" s="1" t="s">
        <v>74</v>
      </c>
      <c r="U380" s="1" t="s">
        <v>44</v>
      </c>
      <c r="V380" s="1" t="s">
        <v>78</v>
      </c>
      <c r="W380" s="1">
        <v>57</v>
      </c>
      <c r="X380" s="1" t="str" cm="1">
        <f t="array" ref="X380">_xlfn.IFS(DATA[[#This Row],[Recommended_Content_Count]]&lt;=25,"0-25",W380&lt;=50,"25-50",W380&lt;=75,"50-75",W380&lt;=100,"75-100")</f>
        <v>50-75</v>
      </c>
      <c r="Y380" s="1">
        <v>4.5</v>
      </c>
      <c r="Z380" s="1" t="b">
        <v>1</v>
      </c>
      <c r="AA380" s="1" t="str" cm="1">
        <f t="array" ref="AA380">_xlfn.IFS(DATA[[#This Row],[Has_Downloaded_Content]]=FALSE,"No",Z380=TRUE,"Yes")</f>
        <v>Yes</v>
      </c>
      <c r="AB380" s="1" t="s">
        <v>30</v>
      </c>
      <c r="AC380" s="7">
        <v>314</v>
      </c>
      <c r="AD380" s="7" t="str" cm="1">
        <f t="array" ref="AD380">_xlfn.IFS(DATA[[#This Row],[Loyalty_Points]]&lt;=1000,"0-1000",AC380&lt;=2000,"1000-2000",AC380&lt;=3000,"2000-3000",AC380&lt;=4000,"3000-4000",AC380&lt;=4999,"4000-5000")</f>
        <v>0-1000</v>
      </c>
      <c r="AE380" s="1" t="s">
        <v>31</v>
      </c>
      <c r="AF380" s="1" t="s">
        <v>39</v>
      </c>
      <c r="AG380" s="1" t="s">
        <v>33</v>
      </c>
    </row>
    <row r="381" spans="1:33" x14ac:dyDescent="0.3">
      <c r="A381" s="13">
        <v>8961</v>
      </c>
      <c r="B381" s="1" t="s">
        <v>137</v>
      </c>
      <c r="C381" s="2">
        <v>45176</v>
      </c>
      <c r="D381" s="2">
        <v>45485</v>
      </c>
      <c r="E381" s="29" t="str">
        <f>TEXT(DATA[[#This Row],[Join_Date]],"mm-yyyy")</f>
        <v>09-2023</v>
      </c>
      <c r="G381" s="31">
        <f>$F$2-DATA[[#This Row],[Last_Login]]</f>
        <v>172</v>
      </c>
      <c r="H381" s="31" t="str" cm="1">
        <f t="array" ref="H381">_xlfn.IFS(DATA[[#This Row],[Difference_from _assume]]&lt;=10,"0-17",DATA[[#This Row],[Difference_from _assume]]&lt;=34,"17-34",DATA[[#This Row],[Difference_from _assume]]&lt;=51,"34-51",DATA[[#This Row],[Difference_from _assume]]&lt;=119,"51-119",DATA[[#This Row],[Difference_from _assume]]&lt;=354,"119-357")</f>
        <v>119-357</v>
      </c>
      <c r="I381" s="31" t="str" cm="1">
        <f t="array" ref="I381">_xlfn.IFS(DATA[[#This Row],[Difference_from _assume]]&lt;=35,"Active",DATA[[#This Row],[Difference_from _assume]]&lt;=110,"Inactive",DATA[[#This Row],[Difference_from _assume]]&lt;=360,"Dormant")</f>
        <v>Dormant</v>
      </c>
      <c r="J381" s="16">
        <v>11.99</v>
      </c>
      <c r="K381" s="16" t="str" cm="1">
        <f t="array" ref="K381">_xlfn.IFS(DATA[[#This Row],[Monthly_Price]]&lt;=7.99,"Low",J381&lt;=11.99,"Mid",J381&lt;=15.99,"High")</f>
        <v>Mid</v>
      </c>
      <c r="L381" s="1">
        <v>120</v>
      </c>
      <c r="M381" s="1" t="s">
        <v>63</v>
      </c>
      <c r="N381" s="1">
        <v>3</v>
      </c>
      <c r="O381" s="1">
        <v>6</v>
      </c>
      <c r="P381" s="1" t="b">
        <v>0</v>
      </c>
      <c r="Q381" s="1">
        <v>346</v>
      </c>
      <c r="R381" s="10">
        <v>125</v>
      </c>
      <c r="S381" s="10">
        <f>DATA[[#This Row],[Total_Movies_Watched]]+DATA[[#This Row],[Total_Series_Watched]]</f>
        <v>471</v>
      </c>
      <c r="T381" s="1" t="s">
        <v>27</v>
      </c>
      <c r="U381" s="1" t="s">
        <v>75</v>
      </c>
      <c r="V381" s="1" t="s">
        <v>37</v>
      </c>
      <c r="W381" s="1">
        <v>25</v>
      </c>
      <c r="X381" s="1" t="str" cm="1">
        <f t="array" ref="X381">_xlfn.IFS(DATA[[#This Row],[Recommended_Content_Count]]&lt;=25,"0-25",W381&lt;=50,"25-50",W381&lt;=75,"50-75",W381&lt;=100,"75-100")</f>
        <v>0-25</v>
      </c>
      <c r="Y381" s="1">
        <v>4.0999999999999996</v>
      </c>
      <c r="Z381" s="1" t="b">
        <v>0</v>
      </c>
      <c r="AA381" s="1" t="str" cm="1">
        <f t="array" ref="AA381">_xlfn.IFS(DATA[[#This Row],[Has_Downloaded_Content]]=FALSE,"No",Z381=TRUE,"Yes")</f>
        <v>No</v>
      </c>
      <c r="AB381" s="1" t="s">
        <v>30</v>
      </c>
      <c r="AC381" s="7">
        <v>4012</v>
      </c>
      <c r="AD381" s="7" t="str" cm="1">
        <f t="array" ref="AD381">_xlfn.IFS(DATA[[#This Row],[Loyalty_Points]]&lt;=1000,"0-1000",AC381&lt;=2000,"1000-2000",AC381&lt;=3000,"2000-3000",AC381&lt;=4000,"3000-4000",AC381&lt;=4999,"4000-5000")</f>
        <v>4000-5000</v>
      </c>
      <c r="AE381" s="1" t="s">
        <v>38</v>
      </c>
      <c r="AF381" s="1" t="s">
        <v>39</v>
      </c>
      <c r="AG381" s="1" t="s">
        <v>60</v>
      </c>
    </row>
    <row r="382" spans="1:33" x14ac:dyDescent="0.3">
      <c r="A382" s="13">
        <v>1539</v>
      </c>
      <c r="B382" s="1" t="s">
        <v>77</v>
      </c>
      <c r="C382" s="2" t="s">
        <v>461</v>
      </c>
      <c r="D382" s="2" t="s">
        <v>168</v>
      </c>
      <c r="E382" s="29" t="str">
        <f>TEXT(DATA[[#This Row],[Join_Date]],"mm-yyyy")</f>
        <v>08-2024</v>
      </c>
      <c r="G382" s="31">
        <f>$F$2-DATA[[#This Row],[Last_Login]]</f>
        <v>32</v>
      </c>
      <c r="H382" s="31" t="str" cm="1">
        <f t="array" ref="H382">_xlfn.IFS(DATA[[#This Row],[Difference_from _assume]]&lt;=10,"0-17",DATA[[#This Row],[Difference_from _assume]]&lt;=34,"17-34",DATA[[#This Row],[Difference_from _assume]]&lt;=51,"34-51",DATA[[#This Row],[Difference_from _assume]]&lt;=119,"51-119",DATA[[#This Row],[Difference_from _assume]]&lt;=354,"119-357")</f>
        <v>17-34</v>
      </c>
      <c r="I382" s="31" t="str" cm="1">
        <f t="array" ref="I382">_xlfn.IFS(DATA[[#This Row],[Difference_from _assume]]&lt;=35,"Active",DATA[[#This Row],[Difference_from _assume]]&lt;=110,"Inactive",DATA[[#This Row],[Difference_from _assume]]&lt;=360,"Dormant")</f>
        <v>Active</v>
      </c>
      <c r="J382" s="16">
        <v>15.99</v>
      </c>
      <c r="K382" s="16" t="str" cm="1">
        <f t="array" ref="K382">_xlfn.IFS(DATA[[#This Row],[Monthly_Price]]&lt;=7.99,"Low",J382&lt;=11.99,"Mid",J382&lt;=15.99,"High")</f>
        <v>High</v>
      </c>
      <c r="L382" s="1">
        <v>348</v>
      </c>
      <c r="M382" s="1" t="s">
        <v>36</v>
      </c>
      <c r="N382" s="1">
        <v>1</v>
      </c>
      <c r="O382" s="1">
        <v>5</v>
      </c>
      <c r="P382" s="1" t="b">
        <v>1</v>
      </c>
      <c r="Q382" s="1">
        <v>266</v>
      </c>
      <c r="R382" s="10">
        <v>94</v>
      </c>
      <c r="S382" s="10">
        <f>DATA[[#This Row],[Total_Movies_Watched]]+DATA[[#This Row],[Total_Series_Watched]]</f>
        <v>360</v>
      </c>
      <c r="T382" s="1" t="s">
        <v>68</v>
      </c>
      <c r="U382" s="1" t="s">
        <v>44</v>
      </c>
      <c r="V382" s="1" t="s">
        <v>64</v>
      </c>
      <c r="W382" s="1">
        <v>82</v>
      </c>
      <c r="X382" s="1" t="str" cm="1">
        <f t="array" ref="X382">_xlfn.IFS(DATA[[#This Row],[Recommended_Content_Count]]&lt;=25,"0-25",W382&lt;=50,"25-50",W382&lt;=75,"50-75",W382&lt;=100,"75-100")</f>
        <v>75-100</v>
      </c>
      <c r="Y382" s="1">
        <v>4.3</v>
      </c>
      <c r="Z382" s="1" t="b">
        <v>1</v>
      </c>
      <c r="AA382" s="1" t="str" cm="1">
        <f t="array" ref="AA382">_xlfn.IFS(DATA[[#This Row],[Has_Downloaded_Content]]=FALSE,"No",Z382=TRUE,"Yes")</f>
        <v>Yes</v>
      </c>
      <c r="AB382" s="1" t="s">
        <v>30</v>
      </c>
      <c r="AC382" s="7">
        <v>2356</v>
      </c>
      <c r="AD382" s="7" t="str" cm="1">
        <f t="array" ref="AD382">_xlfn.IFS(DATA[[#This Row],[Loyalty_Points]]&lt;=1000,"0-1000",AC382&lt;=2000,"1000-2000",AC382&lt;=3000,"2000-3000",AC382&lt;=4000,"3000-4000",AC382&lt;=4999,"4000-5000")</f>
        <v>2000-3000</v>
      </c>
      <c r="AE382" s="1" t="s">
        <v>65</v>
      </c>
      <c r="AF382" s="1" t="s">
        <v>69</v>
      </c>
      <c r="AG382" s="1" t="s">
        <v>60</v>
      </c>
    </row>
    <row r="383" spans="1:33" x14ac:dyDescent="0.3">
      <c r="A383" s="13">
        <v>4037</v>
      </c>
      <c r="B383" s="1" t="s">
        <v>405</v>
      </c>
      <c r="C383" s="2" t="s">
        <v>462</v>
      </c>
      <c r="D383" s="2" t="s">
        <v>42</v>
      </c>
      <c r="E383" s="29" t="str">
        <f>TEXT(DATA[[#This Row],[Join_Date]],"mm-yyyy")</f>
        <v>11-2023</v>
      </c>
      <c r="G383" s="31">
        <f>$F$2-DATA[[#This Row],[Last_Login]]</f>
        <v>17</v>
      </c>
      <c r="H383" s="31" t="str" cm="1">
        <f t="array" ref="H383">_xlfn.IFS(DATA[[#This Row],[Difference_from _assume]]&lt;=10,"0-17",DATA[[#This Row],[Difference_from _assume]]&lt;=34,"17-34",DATA[[#This Row],[Difference_from _assume]]&lt;=51,"34-51",DATA[[#This Row],[Difference_from _assume]]&lt;=119,"51-119",DATA[[#This Row],[Difference_from _assume]]&lt;=354,"119-357")</f>
        <v>17-34</v>
      </c>
      <c r="I383" s="31" t="str" cm="1">
        <f t="array" ref="I383">_xlfn.IFS(DATA[[#This Row],[Difference_from _assume]]&lt;=35,"Active",DATA[[#This Row],[Difference_from _assume]]&lt;=110,"Inactive",DATA[[#This Row],[Difference_from _assume]]&lt;=360,"Dormant")</f>
        <v>Active</v>
      </c>
      <c r="J383" s="16">
        <v>11.99</v>
      </c>
      <c r="K383" s="16" t="str" cm="1">
        <f t="array" ref="K383">_xlfn.IFS(DATA[[#This Row],[Monthly_Price]]&lt;=7.99,"Low",J383&lt;=11.99,"Mid",J383&lt;=15.99,"High")</f>
        <v>Mid</v>
      </c>
      <c r="L383" s="1">
        <v>103</v>
      </c>
      <c r="M383" s="1" t="s">
        <v>100</v>
      </c>
      <c r="N383" s="1">
        <v>4</v>
      </c>
      <c r="O383" s="1">
        <v>4</v>
      </c>
      <c r="P383" s="1" t="b">
        <v>0</v>
      </c>
      <c r="Q383" s="1">
        <v>305</v>
      </c>
      <c r="R383" s="10">
        <v>191</v>
      </c>
      <c r="S383" s="10">
        <f>DATA[[#This Row],[Total_Movies_Watched]]+DATA[[#This Row],[Total_Series_Watched]]</f>
        <v>496</v>
      </c>
      <c r="T383" s="1" t="s">
        <v>43</v>
      </c>
      <c r="U383" s="1" t="s">
        <v>28</v>
      </c>
      <c r="V383" s="1" t="s">
        <v>78</v>
      </c>
      <c r="W383" s="1">
        <v>98</v>
      </c>
      <c r="X383" s="1" t="str" cm="1">
        <f t="array" ref="X383">_xlfn.IFS(DATA[[#This Row],[Recommended_Content_Count]]&lt;=25,"0-25",W383&lt;=50,"25-50",W383&lt;=75,"50-75",W383&lt;=100,"75-100")</f>
        <v>75-100</v>
      </c>
      <c r="Y383" s="1">
        <v>4.7</v>
      </c>
      <c r="Z383" s="1" t="b">
        <v>1</v>
      </c>
      <c r="AA383" s="1" t="str" cm="1">
        <f t="array" ref="AA383">_xlfn.IFS(DATA[[#This Row],[Has_Downloaded_Content]]=FALSE,"No",Z383=TRUE,"Yes")</f>
        <v>Yes</v>
      </c>
      <c r="AB383" s="1" t="s">
        <v>30</v>
      </c>
      <c r="AC383" s="7">
        <v>1824</v>
      </c>
      <c r="AD383" s="7" t="str" cm="1">
        <f t="array" ref="AD383">_xlfn.IFS(DATA[[#This Row],[Loyalty_Points]]&lt;=1000,"0-1000",AC383&lt;=2000,"1000-2000",AC383&lt;=3000,"2000-3000",AC383&lt;=4000,"3000-4000",AC383&lt;=4999,"4000-5000")</f>
        <v>1000-2000</v>
      </c>
      <c r="AE383" s="1" t="s">
        <v>76</v>
      </c>
      <c r="AF383" s="1" t="s">
        <v>59</v>
      </c>
      <c r="AG383" s="1" t="s">
        <v>93</v>
      </c>
    </row>
    <row r="384" spans="1:33" x14ac:dyDescent="0.3">
      <c r="A384" s="13">
        <v>4239</v>
      </c>
      <c r="B384" s="1" t="s">
        <v>272</v>
      </c>
      <c r="C384" s="2" t="s">
        <v>258</v>
      </c>
      <c r="D384" s="2" t="s">
        <v>109</v>
      </c>
      <c r="E384" s="29" t="str">
        <f>TEXT(DATA[[#This Row],[Join_Date]],"mm-yyyy")</f>
        <v>11-2024</v>
      </c>
      <c r="G384" s="31">
        <f>$F$2-DATA[[#This Row],[Last_Login]]</f>
        <v>38</v>
      </c>
      <c r="H384" s="31" t="str" cm="1">
        <f t="array" ref="H384">_xlfn.IFS(DATA[[#This Row],[Difference_from _assume]]&lt;=10,"0-17",DATA[[#This Row],[Difference_from _assume]]&lt;=34,"17-34",DATA[[#This Row],[Difference_from _assume]]&lt;=51,"34-51",DATA[[#This Row],[Difference_from _assume]]&lt;=119,"51-119",DATA[[#This Row],[Difference_from _assume]]&lt;=354,"119-357")</f>
        <v>34-51</v>
      </c>
      <c r="I384" s="31" t="str" cm="1">
        <f t="array" ref="I384">_xlfn.IFS(DATA[[#This Row],[Difference_from _assume]]&lt;=35,"Active",DATA[[#This Row],[Difference_from _assume]]&lt;=110,"Inactive",DATA[[#This Row],[Difference_from _assume]]&lt;=360,"Dormant")</f>
        <v>Inactive</v>
      </c>
      <c r="J384" s="16">
        <v>7.99</v>
      </c>
      <c r="K384" s="16" t="str" cm="1">
        <f t="array" ref="K384">_xlfn.IFS(DATA[[#This Row],[Monthly_Price]]&lt;=7.99,"Low",J384&lt;=11.99,"Mid",J384&lt;=15.99,"High")</f>
        <v>Low</v>
      </c>
      <c r="L384" s="1">
        <v>470</v>
      </c>
      <c r="M384" s="1" t="s">
        <v>73</v>
      </c>
      <c r="N384" s="1">
        <v>2</v>
      </c>
      <c r="O384" s="1">
        <v>3</v>
      </c>
      <c r="P384" s="1" t="b">
        <v>0</v>
      </c>
      <c r="Q384" s="1">
        <v>89</v>
      </c>
      <c r="R384" s="10">
        <v>135</v>
      </c>
      <c r="S384" s="10">
        <f>DATA[[#This Row],[Total_Movies_Watched]]+DATA[[#This Row],[Total_Series_Watched]]</f>
        <v>224</v>
      </c>
      <c r="T384" s="1" t="s">
        <v>55</v>
      </c>
      <c r="U384" s="1" t="s">
        <v>44</v>
      </c>
      <c r="V384" s="1" t="s">
        <v>45</v>
      </c>
      <c r="W384" s="1">
        <v>45</v>
      </c>
      <c r="X384" s="1" t="str" cm="1">
        <f t="array" ref="X384">_xlfn.IFS(DATA[[#This Row],[Recommended_Content_Count]]&lt;=25,"0-25",W384&lt;=50,"25-50",W384&lt;=75,"50-75",W384&lt;=100,"75-100")</f>
        <v>25-50</v>
      </c>
      <c r="Y384" s="1">
        <v>4.5</v>
      </c>
      <c r="Z384" s="1" t="b">
        <v>0</v>
      </c>
      <c r="AA384" s="1" t="str" cm="1">
        <f t="array" ref="AA384">_xlfn.IFS(DATA[[#This Row],[Has_Downloaded_Content]]=FALSE,"No",Z384=TRUE,"Yes")</f>
        <v>No</v>
      </c>
      <c r="AB384" s="1" t="s">
        <v>30</v>
      </c>
      <c r="AC384" s="7">
        <v>4236</v>
      </c>
      <c r="AD384" s="7" t="str" cm="1">
        <f t="array" ref="AD384">_xlfn.IFS(DATA[[#This Row],[Loyalty_Points]]&lt;=1000,"0-1000",AC384&lt;=2000,"1000-2000",AC384&lt;=3000,"2000-3000",AC384&lt;=4000,"3000-4000",AC384&lt;=4999,"4000-5000")</f>
        <v>4000-5000</v>
      </c>
      <c r="AE384" s="1" t="s">
        <v>31</v>
      </c>
      <c r="AF384" s="1" t="s">
        <v>59</v>
      </c>
      <c r="AG384" s="1" t="s">
        <v>60</v>
      </c>
    </row>
    <row r="385" spans="1:33" x14ac:dyDescent="0.3">
      <c r="A385" s="13">
        <v>4364</v>
      </c>
      <c r="B385" s="1" t="s">
        <v>355</v>
      </c>
      <c r="C385" s="2" t="s">
        <v>326</v>
      </c>
      <c r="D385" s="2">
        <v>45303</v>
      </c>
      <c r="E385" s="29" t="str">
        <f>TEXT(DATA[[#This Row],[Join_Date]],"mm-yyyy")</f>
        <v>10-2024</v>
      </c>
      <c r="G385" s="31">
        <f>$F$2-DATA[[#This Row],[Last_Login]]</f>
        <v>354</v>
      </c>
      <c r="H385" s="31" t="str" cm="1">
        <f t="array" ref="H385">_xlfn.IFS(DATA[[#This Row],[Difference_from _assume]]&lt;=10,"0-17",DATA[[#This Row],[Difference_from _assume]]&lt;=34,"17-34",DATA[[#This Row],[Difference_from _assume]]&lt;=51,"34-51",DATA[[#This Row],[Difference_from _assume]]&lt;=119,"51-119",DATA[[#This Row],[Difference_from _assume]]&lt;=354,"119-357")</f>
        <v>119-357</v>
      </c>
      <c r="I385" s="31" t="str" cm="1">
        <f t="array" ref="I385">_xlfn.IFS(DATA[[#This Row],[Difference_from _assume]]&lt;=35,"Active",DATA[[#This Row],[Difference_from _assume]]&lt;=110,"Inactive",DATA[[#This Row],[Difference_from _assume]]&lt;=360,"Dormant")</f>
        <v>Dormant</v>
      </c>
      <c r="J385" s="16">
        <v>7.99</v>
      </c>
      <c r="K385" s="16" t="str" cm="1">
        <f t="array" ref="K385">_xlfn.IFS(DATA[[#This Row],[Monthly_Price]]&lt;=7.99,"Low",J385&lt;=11.99,"Mid",J385&lt;=15.99,"High")</f>
        <v>Low</v>
      </c>
      <c r="L385" s="1">
        <v>241</v>
      </c>
      <c r="M385" s="1" t="s">
        <v>100</v>
      </c>
      <c r="N385" s="1">
        <v>3</v>
      </c>
      <c r="O385" s="1">
        <v>6</v>
      </c>
      <c r="P385" s="1" t="b">
        <v>0</v>
      </c>
      <c r="Q385" s="1">
        <v>905</v>
      </c>
      <c r="R385" s="10">
        <v>127</v>
      </c>
      <c r="S385" s="10">
        <f>DATA[[#This Row],[Total_Movies_Watched]]+DATA[[#This Row],[Total_Series_Watched]]</f>
        <v>1032</v>
      </c>
      <c r="T385" s="1" t="s">
        <v>55</v>
      </c>
      <c r="U385" s="1" t="s">
        <v>28</v>
      </c>
      <c r="V385" s="1" t="s">
        <v>57</v>
      </c>
      <c r="W385" s="1">
        <v>93</v>
      </c>
      <c r="X385" s="1" t="str" cm="1">
        <f t="array" ref="X385">_xlfn.IFS(DATA[[#This Row],[Recommended_Content_Count]]&lt;=25,"0-25",W385&lt;=50,"25-50",W385&lt;=75,"50-75",W385&lt;=100,"75-100")</f>
        <v>75-100</v>
      </c>
      <c r="Y385" s="1">
        <v>4</v>
      </c>
      <c r="Z385" s="1" t="b">
        <v>0</v>
      </c>
      <c r="AA385" s="1" t="str" cm="1">
        <f t="array" ref="AA385">_xlfn.IFS(DATA[[#This Row],[Has_Downloaded_Content]]=FALSE,"No",Z385=TRUE,"Yes")</f>
        <v>No</v>
      </c>
      <c r="AB385" s="1" t="s">
        <v>30</v>
      </c>
      <c r="AC385" s="7">
        <v>2102</v>
      </c>
      <c r="AD385" s="7" t="str" cm="1">
        <f t="array" ref="AD385">_xlfn.IFS(DATA[[#This Row],[Loyalty_Points]]&lt;=1000,"0-1000",AC385&lt;=2000,"1000-2000",AC385&lt;=3000,"2000-3000",AC385&lt;=4000,"3000-4000",AC385&lt;=4999,"4000-5000")</f>
        <v>2000-3000</v>
      </c>
      <c r="AE385" s="1" t="s">
        <v>38</v>
      </c>
      <c r="AF385" s="1" t="s">
        <v>32</v>
      </c>
      <c r="AG385" s="1" t="s">
        <v>60</v>
      </c>
    </row>
    <row r="386" spans="1:33" x14ac:dyDescent="0.3">
      <c r="A386" s="13">
        <v>8946</v>
      </c>
      <c r="B386" s="1" t="s">
        <v>463</v>
      </c>
      <c r="C386" s="2" t="s">
        <v>95</v>
      </c>
      <c r="D386" s="2" t="s">
        <v>42</v>
      </c>
      <c r="E386" s="29" t="str">
        <f>TEXT(DATA[[#This Row],[Join_Date]],"mm-yyyy")</f>
        <v>05-2024</v>
      </c>
      <c r="G386" s="31">
        <f>$F$2-DATA[[#This Row],[Last_Login]]</f>
        <v>17</v>
      </c>
      <c r="H386" s="31" t="str" cm="1">
        <f t="array" ref="H386">_xlfn.IFS(DATA[[#This Row],[Difference_from _assume]]&lt;=10,"0-17",DATA[[#This Row],[Difference_from _assume]]&lt;=34,"17-34",DATA[[#This Row],[Difference_from _assume]]&lt;=51,"34-51",DATA[[#This Row],[Difference_from _assume]]&lt;=119,"51-119",DATA[[#This Row],[Difference_from _assume]]&lt;=354,"119-357")</f>
        <v>17-34</v>
      </c>
      <c r="I386" s="31" t="str" cm="1">
        <f t="array" ref="I386">_xlfn.IFS(DATA[[#This Row],[Difference_from _assume]]&lt;=35,"Active",DATA[[#This Row],[Difference_from _assume]]&lt;=110,"Inactive",DATA[[#This Row],[Difference_from _assume]]&lt;=360,"Dormant")</f>
        <v>Active</v>
      </c>
      <c r="J386" s="16">
        <v>15.99</v>
      </c>
      <c r="K386" s="16" t="str" cm="1">
        <f t="array" ref="K386">_xlfn.IFS(DATA[[#This Row],[Monthly_Price]]&lt;=7.99,"Low",J386&lt;=11.99,"Mid",J386&lt;=15.99,"High")</f>
        <v>High</v>
      </c>
      <c r="L386" s="1">
        <v>277</v>
      </c>
      <c r="M386" s="1" t="s">
        <v>100</v>
      </c>
      <c r="N386" s="1">
        <v>3</v>
      </c>
      <c r="O386" s="1">
        <v>5</v>
      </c>
      <c r="P386" s="1" t="b">
        <v>0</v>
      </c>
      <c r="Q386" s="1">
        <v>959</v>
      </c>
      <c r="R386" s="10">
        <v>174</v>
      </c>
      <c r="S386" s="10">
        <f>DATA[[#This Row],[Total_Movies_Watched]]+DATA[[#This Row],[Total_Series_Watched]]</f>
        <v>1133</v>
      </c>
      <c r="T386" s="1" t="s">
        <v>27</v>
      </c>
      <c r="U386" s="1" t="s">
        <v>28</v>
      </c>
      <c r="V386" s="1" t="s">
        <v>78</v>
      </c>
      <c r="W386" s="1">
        <v>51</v>
      </c>
      <c r="X386" s="1" t="str" cm="1">
        <f t="array" ref="X386">_xlfn.IFS(DATA[[#This Row],[Recommended_Content_Count]]&lt;=25,"0-25",W386&lt;=50,"25-50",W386&lt;=75,"50-75",W386&lt;=100,"75-100")</f>
        <v>50-75</v>
      </c>
      <c r="Y386" s="1">
        <v>3.4</v>
      </c>
      <c r="Z386" s="1" t="b">
        <v>1</v>
      </c>
      <c r="AA386" s="1" t="str" cm="1">
        <f t="array" ref="AA386">_xlfn.IFS(DATA[[#This Row],[Has_Downloaded_Content]]=FALSE,"No",Z386=TRUE,"Yes")</f>
        <v>Yes</v>
      </c>
      <c r="AB386" s="1" t="s">
        <v>30</v>
      </c>
      <c r="AC386" s="7">
        <v>1876</v>
      </c>
      <c r="AD386" s="7" t="str" cm="1">
        <f t="array" ref="AD386">_xlfn.IFS(DATA[[#This Row],[Loyalty_Points]]&lt;=1000,"0-1000",AC386&lt;=2000,"1000-2000",AC386&lt;=3000,"2000-3000",AC386&lt;=4000,"3000-4000",AC386&lt;=4999,"4000-5000")</f>
        <v>1000-2000</v>
      </c>
      <c r="AE386" s="1" t="s">
        <v>31</v>
      </c>
      <c r="AF386" s="1" t="s">
        <v>39</v>
      </c>
      <c r="AG386" s="1" t="s">
        <v>33</v>
      </c>
    </row>
    <row r="387" spans="1:33" x14ac:dyDescent="0.3">
      <c r="A387" s="13">
        <v>5911</v>
      </c>
      <c r="B387" s="1" t="s">
        <v>130</v>
      </c>
      <c r="C387" s="2">
        <v>45323</v>
      </c>
      <c r="D387" s="2">
        <v>45577</v>
      </c>
      <c r="E387" s="29" t="str">
        <f>TEXT(DATA[[#This Row],[Join_Date]],"mm-yyyy")</f>
        <v>02-2024</v>
      </c>
      <c r="G387" s="31">
        <f>$F$2-DATA[[#This Row],[Last_Login]]</f>
        <v>80</v>
      </c>
      <c r="H387" s="31" t="str" cm="1">
        <f t="array" ref="H387">_xlfn.IFS(DATA[[#This Row],[Difference_from _assume]]&lt;=10,"0-17",DATA[[#This Row],[Difference_from _assume]]&lt;=34,"17-34",DATA[[#This Row],[Difference_from _assume]]&lt;=51,"34-51",DATA[[#This Row],[Difference_from _assume]]&lt;=119,"51-119",DATA[[#This Row],[Difference_from _assume]]&lt;=354,"119-357")</f>
        <v>51-119</v>
      </c>
      <c r="I387" s="31" t="str" cm="1">
        <f t="array" ref="I387">_xlfn.IFS(DATA[[#This Row],[Difference_from _assume]]&lt;=35,"Active",DATA[[#This Row],[Difference_from _assume]]&lt;=110,"Inactive",DATA[[#This Row],[Difference_from _assume]]&lt;=360,"Dormant")</f>
        <v>Inactive</v>
      </c>
      <c r="J387" s="16">
        <v>7.99</v>
      </c>
      <c r="K387" s="16" t="str" cm="1">
        <f t="array" ref="K387">_xlfn.IFS(DATA[[#This Row],[Monthly_Price]]&lt;=7.99,"Low",J387&lt;=11.99,"Mid",J387&lt;=15.99,"High")</f>
        <v>Low</v>
      </c>
      <c r="L387" s="1">
        <v>158</v>
      </c>
      <c r="M387" s="1" t="s">
        <v>100</v>
      </c>
      <c r="N387" s="1">
        <v>3</v>
      </c>
      <c r="O387" s="1">
        <v>1</v>
      </c>
      <c r="P387" s="1" t="b">
        <v>1</v>
      </c>
      <c r="Q387" s="1">
        <v>426</v>
      </c>
      <c r="R387" s="10">
        <v>7</v>
      </c>
      <c r="S387" s="10">
        <f>DATA[[#This Row],[Total_Movies_Watched]]+DATA[[#This Row],[Total_Series_Watched]]</f>
        <v>433</v>
      </c>
      <c r="T387" s="1" t="s">
        <v>92</v>
      </c>
      <c r="U387" s="1" t="s">
        <v>75</v>
      </c>
      <c r="V387" s="1" t="s">
        <v>78</v>
      </c>
      <c r="W387" s="1">
        <v>36</v>
      </c>
      <c r="X387" s="1" t="str" cm="1">
        <f t="array" ref="X387">_xlfn.IFS(DATA[[#This Row],[Recommended_Content_Count]]&lt;=25,"0-25",W387&lt;=50,"25-50",W387&lt;=75,"50-75",W387&lt;=100,"75-100")</f>
        <v>25-50</v>
      </c>
      <c r="Y387" s="1">
        <v>3.6</v>
      </c>
      <c r="Z387" s="1" t="b">
        <v>0</v>
      </c>
      <c r="AA387" s="1" t="str" cm="1">
        <f t="array" ref="AA387">_xlfn.IFS(DATA[[#This Row],[Has_Downloaded_Content]]=FALSE,"No",Z387=TRUE,"Yes")</f>
        <v>No</v>
      </c>
      <c r="AB387" s="1" t="s">
        <v>30</v>
      </c>
      <c r="AC387" s="7">
        <v>242</v>
      </c>
      <c r="AD387" s="7" t="str" cm="1">
        <f t="array" ref="AD387">_xlfn.IFS(DATA[[#This Row],[Loyalty_Points]]&lt;=1000,"0-1000",AC387&lt;=2000,"1000-2000",AC387&lt;=3000,"2000-3000",AC387&lt;=4000,"3000-4000",AC387&lt;=4999,"4000-5000")</f>
        <v>0-1000</v>
      </c>
      <c r="AE387" s="1" t="s">
        <v>76</v>
      </c>
      <c r="AF387" s="1" t="s">
        <v>79</v>
      </c>
      <c r="AG387" s="1" t="s">
        <v>60</v>
      </c>
    </row>
    <row r="388" spans="1:33" x14ac:dyDescent="0.3">
      <c r="A388" s="13">
        <v>8033</v>
      </c>
      <c r="B388" s="1" t="s">
        <v>379</v>
      </c>
      <c r="C388" s="2" t="s">
        <v>464</v>
      </c>
      <c r="D388" s="2" t="s">
        <v>105</v>
      </c>
      <c r="E388" s="29" t="str">
        <f>TEXT(DATA[[#This Row],[Join_Date]],"mm-yyyy")</f>
        <v>01-2024</v>
      </c>
      <c r="G388" s="31">
        <f>$F$2-DATA[[#This Row],[Last_Login]]</f>
        <v>33</v>
      </c>
      <c r="H388" s="31" t="str" cm="1">
        <f t="array" ref="H388">_xlfn.IFS(DATA[[#This Row],[Difference_from _assume]]&lt;=10,"0-17",DATA[[#This Row],[Difference_from _assume]]&lt;=34,"17-34",DATA[[#This Row],[Difference_from _assume]]&lt;=51,"34-51",DATA[[#This Row],[Difference_from _assume]]&lt;=119,"51-119",DATA[[#This Row],[Difference_from _assume]]&lt;=354,"119-357")</f>
        <v>17-34</v>
      </c>
      <c r="I388" s="31" t="str" cm="1">
        <f t="array" ref="I388">_xlfn.IFS(DATA[[#This Row],[Difference_from _assume]]&lt;=35,"Active",DATA[[#This Row],[Difference_from _assume]]&lt;=110,"Inactive",DATA[[#This Row],[Difference_from _assume]]&lt;=360,"Dormant")</f>
        <v>Active</v>
      </c>
      <c r="J388" s="16">
        <v>15.99</v>
      </c>
      <c r="K388" s="16" t="str" cm="1">
        <f t="array" ref="K388">_xlfn.IFS(DATA[[#This Row],[Monthly_Price]]&lt;=7.99,"Low",J388&lt;=11.99,"Mid",J388&lt;=15.99,"High")</f>
        <v>High</v>
      </c>
      <c r="L388" s="1">
        <v>23</v>
      </c>
      <c r="M388" s="1" t="s">
        <v>100</v>
      </c>
      <c r="N388" s="1">
        <v>1</v>
      </c>
      <c r="O388" s="1">
        <v>1</v>
      </c>
      <c r="P388" s="1" t="b">
        <v>0</v>
      </c>
      <c r="Q388" s="1">
        <v>585</v>
      </c>
      <c r="R388" s="10">
        <v>97</v>
      </c>
      <c r="S388" s="10">
        <f>DATA[[#This Row],[Total_Movies_Watched]]+DATA[[#This Row],[Total_Series_Watched]]</f>
        <v>682</v>
      </c>
      <c r="T388" s="1" t="s">
        <v>68</v>
      </c>
      <c r="U388" s="1" t="s">
        <v>44</v>
      </c>
      <c r="V388" s="1" t="s">
        <v>29</v>
      </c>
      <c r="W388" s="1">
        <v>23</v>
      </c>
      <c r="X388" s="1" t="str" cm="1">
        <f t="array" ref="X388">_xlfn.IFS(DATA[[#This Row],[Recommended_Content_Count]]&lt;=25,"0-25",W388&lt;=50,"25-50",W388&lt;=75,"50-75",W388&lt;=100,"75-100")</f>
        <v>0-25</v>
      </c>
      <c r="Y388" s="1">
        <v>3.4</v>
      </c>
      <c r="Z388" s="1" t="b">
        <v>1</v>
      </c>
      <c r="AA388" s="1" t="str" cm="1">
        <f t="array" ref="AA388">_xlfn.IFS(DATA[[#This Row],[Has_Downloaded_Content]]=FALSE,"No",Z388=TRUE,"Yes")</f>
        <v>Yes</v>
      </c>
      <c r="AB388" s="1" t="s">
        <v>30</v>
      </c>
      <c r="AC388" s="7">
        <v>4531</v>
      </c>
      <c r="AD388" s="7" t="str" cm="1">
        <f t="array" ref="AD388">_xlfn.IFS(DATA[[#This Row],[Loyalty_Points]]&lt;=1000,"0-1000",AC388&lt;=2000,"1000-2000",AC388&lt;=3000,"2000-3000",AC388&lt;=4000,"3000-4000",AC388&lt;=4999,"4000-5000")</f>
        <v>4000-5000</v>
      </c>
      <c r="AE388" s="1" t="s">
        <v>76</v>
      </c>
      <c r="AF388" s="1" t="s">
        <v>39</v>
      </c>
      <c r="AG388" s="1" t="s">
        <v>40</v>
      </c>
    </row>
    <row r="389" spans="1:33" x14ac:dyDescent="0.3">
      <c r="A389" s="13">
        <v>6603</v>
      </c>
      <c r="B389" s="1" t="s">
        <v>280</v>
      </c>
      <c r="C389" s="2" t="s">
        <v>121</v>
      </c>
      <c r="D389" s="2">
        <v>45485</v>
      </c>
      <c r="E389" s="29" t="str">
        <f>TEXT(DATA[[#This Row],[Join_Date]],"mm-yyyy")</f>
        <v>01-2024</v>
      </c>
      <c r="G389" s="31">
        <f>$F$2-DATA[[#This Row],[Last_Login]]</f>
        <v>172</v>
      </c>
      <c r="H389" s="31" t="str" cm="1">
        <f t="array" ref="H389">_xlfn.IFS(DATA[[#This Row],[Difference_from _assume]]&lt;=10,"0-17",DATA[[#This Row],[Difference_from _assume]]&lt;=34,"17-34",DATA[[#This Row],[Difference_from _assume]]&lt;=51,"34-51",DATA[[#This Row],[Difference_from _assume]]&lt;=119,"51-119",DATA[[#This Row],[Difference_from _assume]]&lt;=354,"119-357")</f>
        <v>119-357</v>
      </c>
      <c r="I389" s="31" t="str" cm="1">
        <f t="array" ref="I389">_xlfn.IFS(DATA[[#This Row],[Difference_from _assume]]&lt;=35,"Active",DATA[[#This Row],[Difference_from _assume]]&lt;=110,"Inactive",DATA[[#This Row],[Difference_from _assume]]&lt;=360,"Dormant")</f>
        <v>Dormant</v>
      </c>
      <c r="J389" s="16">
        <v>11.99</v>
      </c>
      <c r="K389" s="16" t="str" cm="1">
        <f t="array" ref="K389">_xlfn.IFS(DATA[[#This Row],[Monthly_Price]]&lt;=7.99,"Low",J389&lt;=11.99,"Mid",J389&lt;=15.99,"High")</f>
        <v>Mid</v>
      </c>
      <c r="L389" s="1">
        <v>200</v>
      </c>
      <c r="M389" s="1" t="s">
        <v>100</v>
      </c>
      <c r="N389" s="1">
        <v>4</v>
      </c>
      <c r="O389" s="1">
        <v>5</v>
      </c>
      <c r="P389" s="1" t="b">
        <v>0</v>
      </c>
      <c r="Q389" s="1">
        <v>65</v>
      </c>
      <c r="R389" s="10">
        <v>11</v>
      </c>
      <c r="S389" s="10">
        <f>DATA[[#This Row],[Total_Movies_Watched]]+DATA[[#This Row],[Total_Series_Watched]]</f>
        <v>76</v>
      </c>
      <c r="T389" s="1" t="s">
        <v>68</v>
      </c>
      <c r="U389" s="1" t="s">
        <v>75</v>
      </c>
      <c r="V389" s="1" t="s">
        <v>78</v>
      </c>
      <c r="W389" s="1">
        <v>30</v>
      </c>
      <c r="X389" s="1" t="str" cm="1">
        <f t="array" ref="X389">_xlfn.IFS(DATA[[#This Row],[Recommended_Content_Count]]&lt;=25,"0-25",W389&lt;=50,"25-50",W389&lt;=75,"50-75",W389&lt;=100,"75-100")</f>
        <v>25-50</v>
      </c>
      <c r="Y389" s="1">
        <v>3.2</v>
      </c>
      <c r="Z389" s="1" t="b">
        <v>1</v>
      </c>
      <c r="AA389" s="1" t="str" cm="1">
        <f t="array" ref="AA389">_xlfn.IFS(DATA[[#This Row],[Has_Downloaded_Content]]=FALSE,"No",Z389=TRUE,"Yes")</f>
        <v>Yes</v>
      </c>
      <c r="AB389" s="1" t="s">
        <v>30</v>
      </c>
      <c r="AC389" s="7">
        <v>959</v>
      </c>
      <c r="AD389" s="7" t="str" cm="1">
        <f t="array" ref="AD389">_xlfn.IFS(DATA[[#This Row],[Loyalty_Points]]&lt;=1000,"0-1000",AC389&lt;=2000,"1000-2000",AC389&lt;=3000,"2000-3000",AC389&lt;=4000,"3000-4000",AC389&lt;=4999,"4000-5000")</f>
        <v>0-1000</v>
      </c>
      <c r="AE389" s="1" t="s">
        <v>38</v>
      </c>
      <c r="AF389" s="1" t="s">
        <v>39</v>
      </c>
      <c r="AG389" s="1" t="s">
        <v>93</v>
      </c>
    </row>
    <row r="390" spans="1:33" x14ac:dyDescent="0.3">
      <c r="A390" s="13">
        <v>9630</v>
      </c>
      <c r="B390" s="1" t="s">
        <v>101</v>
      </c>
      <c r="C390" s="2">
        <v>44932</v>
      </c>
      <c r="D390" s="2" t="s">
        <v>214</v>
      </c>
      <c r="E390" s="29" t="str">
        <f>TEXT(DATA[[#This Row],[Join_Date]],"mm-yyyy")</f>
        <v>01-2023</v>
      </c>
      <c r="G390" s="31">
        <f>$F$2-DATA[[#This Row],[Last_Login]]</f>
        <v>35</v>
      </c>
      <c r="H390" s="31" t="str" cm="1">
        <f t="array" ref="H390">_xlfn.IFS(DATA[[#This Row],[Difference_from _assume]]&lt;=10,"0-17",DATA[[#This Row],[Difference_from _assume]]&lt;=34,"17-34",DATA[[#This Row],[Difference_from _assume]]&lt;=51,"34-51",DATA[[#This Row],[Difference_from _assume]]&lt;=119,"51-119",DATA[[#This Row],[Difference_from _assume]]&lt;=354,"119-357")</f>
        <v>34-51</v>
      </c>
      <c r="I390" s="31" t="str" cm="1">
        <f t="array" ref="I390">_xlfn.IFS(DATA[[#This Row],[Difference_from _assume]]&lt;=35,"Active",DATA[[#This Row],[Difference_from _assume]]&lt;=110,"Inactive",DATA[[#This Row],[Difference_from _assume]]&lt;=360,"Dormant")</f>
        <v>Active</v>
      </c>
      <c r="J390" s="16">
        <v>7.99</v>
      </c>
      <c r="K390" s="16" t="str" cm="1">
        <f t="array" ref="K390">_xlfn.IFS(DATA[[#This Row],[Monthly_Price]]&lt;=7.99,"Low",J390&lt;=11.99,"Mid",J390&lt;=15.99,"High")</f>
        <v>Low</v>
      </c>
      <c r="L390" s="1">
        <v>264</v>
      </c>
      <c r="M390" s="1" t="s">
        <v>36</v>
      </c>
      <c r="N390" s="1">
        <v>5</v>
      </c>
      <c r="O390" s="1">
        <v>6</v>
      </c>
      <c r="P390" s="1" t="b">
        <v>0</v>
      </c>
      <c r="Q390" s="1">
        <v>367</v>
      </c>
      <c r="R390" s="10">
        <v>163</v>
      </c>
      <c r="S390" s="10">
        <f>DATA[[#This Row],[Total_Movies_Watched]]+DATA[[#This Row],[Total_Series_Watched]]</f>
        <v>530</v>
      </c>
      <c r="T390" s="1" t="s">
        <v>74</v>
      </c>
      <c r="U390" s="1" t="s">
        <v>75</v>
      </c>
      <c r="V390" s="1" t="s">
        <v>78</v>
      </c>
      <c r="W390" s="1">
        <v>88</v>
      </c>
      <c r="X390" s="1" t="str" cm="1">
        <f t="array" ref="X390">_xlfn.IFS(DATA[[#This Row],[Recommended_Content_Count]]&lt;=25,"0-25",W390&lt;=50,"25-50",W390&lt;=75,"50-75",W390&lt;=100,"75-100")</f>
        <v>75-100</v>
      </c>
      <c r="Y390" s="1">
        <v>3.5</v>
      </c>
      <c r="Z390" s="1" t="b">
        <v>1</v>
      </c>
      <c r="AA390" s="1" t="str" cm="1">
        <f t="array" ref="AA390">_xlfn.IFS(DATA[[#This Row],[Has_Downloaded_Content]]=FALSE,"No",Z390=TRUE,"Yes")</f>
        <v>Yes</v>
      </c>
      <c r="AB390" s="1" t="s">
        <v>30</v>
      </c>
      <c r="AC390" s="7">
        <v>2156</v>
      </c>
      <c r="AD390" s="7" t="str" cm="1">
        <f t="array" ref="AD390">_xlfn.IFS(DATA[[#This Row],[Loyalty_Points]]&lt;=1000,"0-1000",AC390&lt;=2000,"1000-2000",AC390&lt;=3000,"2000-3000",AC390&lt;=4000,"3000-4000",AC390&lt;=4999,"4000-5000")</f>
        <v>2000-3000</v>
      </c>
      <c r="AE390" s="1" t="s">
        <v>65</v>
      </c>
      <c r="AF390" s="1" t="s">
        <v>69</v>
      </c>
      <c r="AG390" s="1" t="s">
        <v>33</v>
      </c>
    </row>
    <row r="391" spans="1:33" x14ac:dyDescent="0.3">
      <c r="A391" s="13">
        <v>1691</v>
      </c>
      <c r="B391" s="1" t="s">
        <v>147</v>
      </c>
      <c r="C391" s="2">
        <v>45025</v>
      </c>
      <c r="D391" s="2">
        <v>45485</v>
      </c>
      <c r="E391" s="29" t="str">
        <f>TEXT(DATA[[#This Row],[Join_Date]],"mm-yyyy")</f>
        <v>04-2023</v>
      </c>
      <c r="G391" s="31">
        <f>$F$2-DATA[[#This Row],[Last_Login]]</f>
        <v>172</v>
      </c>
      <c r="H391" s="31" t="str" cm="1">
        <f t="array" ref="H391">_xlfn.IFS(DATA[[#This Row],[Difference_from _assume]]&lt;=10,"0-17",DATA[[#This Row],[Difference_from _assume]]&lt;=34,"17-34",DATA[[#This Row],[Difference_from _assume]]&lt;=51,"34-51",DATA[[#This Row],[Difference_from _assume]]&lt;=119,"51-119",DATA[[#This Row],[Difference_from _assume]]&lt;=354,"119-357")</f>
        <v>119-357</v>
      </c>
      <c r="I391" s="31" t="str" cm="1">
        <f t="array" ref="I391">_xlfn.IFS(DATA[[#This Row],[Difference_from _assume]]&lt;=35,"Active",DATA[[#This Row],[Difference_from _assume]]&lt;=110,"Inactive",DATA[[#This Row],[Difference_from _assume]]&lt;=360,"Dormant")</f>
        <v>Dormant</v>
      </c>
      <c r="J391" s="16">
        <v>11.99</v>
      </c>
      <c r="K391" s="16" t="str" cm="1">
        <f t="array" ref="K391">_xlfn.IFS(DATA[[#This Row],[Monthly_Price]]&lt;=7.99,"Low",J391&lt;=11.99,"Mid",J391&lt;=15.99,"High")</f>
        <v>Mid</v>
      </c>
      <c r="L391" s="1">
        <v>309</v>
      </c>
      <c r="M391" s="1" t="s">
        <v>48</v>
      </c>
      <c r="N391" s="1">
        <v>4</v>
      </c>
      <c r="O391" s="1">
        <v>4</v>
      </c>
      <c r="P391" s="1" t="b">
        <v>0</v>
      </c>
      <c r="Q391" s="1">
        <v>891</v>
      </c>
      <c r="R391" s="10">
        <v>93</v>
      </c>
      <c r="S391" s="10">
        <f>DATA[[#This Row],[Total_Movies_Watched]]+DATA[[#This Row],[Total_Series_Watched]]</f>
        <v>984</v>
      </c>
      <c r="T391" s="1" t="s">
        <v>43</v>
      </c>
      <c r="U391" s="1" t="s">
        <v>75</v>
      </c>
      <c r="V391" s="1" t="s">
        <v>57</v>
      </c>
      <c r="W391" s="1">
        <v>65</v>
      </c>
      <c r="X391" s="1" t="str" cm="1">
        <f t="array" ref="X391">_xlfn.IFS(DATA[[#This Row],[Recommended_Content_Count]]&lt;=25,"0-25",W391&lt;=50,"25-50",W391&lt;=75,"50-75",W391&lt;=100,"75-100")</f>
        <v>50-75</v>
      </c>
      <c r="Y391" s="1">
        <v>4</v>
      </c>
      <c r="Z391" s="1" t="b">
        <v>1</v>
      </c>
      <c r="AA391" s="1" t="str" cm="1">
        <f t="array" ref="AA391">_xlfn.IFS(DATA[[#This Row],[Has_Downloaded_Content]]=FALSE,"No",Z391=TRUE,"Yes")</f>
        <v>Yes</v>
      </c>
      <c r="AB391" s="1" t="s">
        <v>30</v>
      </c>
      <c r="AC391" s="7">
        <v>1442</v>
      </c>
      <c r="AD391" s="7" t="str" cm="1">
        <f t="array" ref="AD391">_xlfn.IFS(DATA[[#This Row],[Loyalty_Points]]&lt;=1000,"0-1000",AC391&lt;=2000,"1000-2000",AC391&lt;=3000,"2000-3000",AC391&lt;=4000,"3000-4000",AC391&lt;=4999,"4000-5000")</f>
        <v>1000-2000</v>
      </c>
      <c r="AE391" s="1" t="s">
        <v>58</v>
      </c>
      <c r="AF391" s="1" t="s">
        <v>79</v>
      </c>
      <c r="AG391" s="1" t="s">
        <v>60</v>
      </c>
    </row>
    <row r="392" spans="1:33" x14ac:dyDescent="0.3">
      <c r="A392" s="13">
        <v>5590</v>
      </c>
      <c r="B392" s="1" t="s">
        <v>88</v>
      </c>
      <c r="C392" s="2" t="s">
        <v>465</v>
      </c>
      <c r="D392" s="2" t="s">
        <v>35</v>
      </c>
      <c r="E392" s="29" t="str">
        <f>TEXT(DATA[[#This Row],[Join_Date]],"mm-yyyy")</f>
        <v>07-2024</v>
      </c>
      <c r="G392" s="31">
        <f>$F$2-DATA[[#This Row],[Last_Login]]</f>
        <v>16</v>
      </c>
      <c r="H392" s="31" t="str" cm="1">
        <f t="array" ref="H392">_xlfn.IFS(DATA[[#This Row],[Difference_from _assume]]&lt;=10,"0-17",DATA[[#This Row],[Difference_from _assume]]&lt;=34,"17-34",DATA[[#This Row],[Difference_from _assume]]&lt;=51,"34-51",DATA[[#This Row],[Difference_from _assume]]&lt;=119,"51-119",DATA[[#This Row],[Difference_from _assume]]&lt;=354,"119-357")</f>
        <v>17-34</v>
      </c>
      <c r="I392" s="31" t="str" cm="1">
        <f t="array" ref="I392">_xlfn.IFS(DATA[[#This Row],[Difference_from _assume]]&lt;=35,"Active",DATA[[#This Row],[Difference_from _assume]]&lt;=110,"Inactive",DATA[[#This Row],[Difference_from _assume]]&lt;=360,"Dormant")</f>
        <v>Active</v>
      </c>
      <c r="J392" s="16">
        <v>7.99</v>
      </c>
      <c r="K392" s="16" t="str" cm="1">
        <f t="array" ref="K392">_xlfn.IFS(DATA[[#This Row],[Monthly_Price]]&lt;=7.99,"Low",J392&lt;=11.99,"Mid",J392&lt;=15.99,"High")</f>
        <v>Low</v>
      </c>
      <c r="L392" s="1">
        <v>30</v>
      </c>
      <c r="M392" s="1" t="s">
        <v>51</v>
      </c>
      <c r="N392" s="1">
        <v>2</v>
      </c>
      <c r="O392" s="1">
        <v>6</v>
      </c>
      <c r="P392" s="1" t="b">
        <v>0</v>
      </c>
      <c r="Q392" s="1">
        <v>468</v>
      </c>
      <c r="R392" s="10">
        <v>196</v>
      </c>
      <c r="S392" s="10">
        <f>DATA[[#This Row],[Total_Movies_Watched]]+DATA[[#This Row],[Total_Series_Watched]]</f>
        <v>664</v>
      </c>
      <c r="T392" s="1" t="s">
        <v>49</v>
      </c>
      <c r="U392" s="1" t="s">
        <v>28</v>
      </c>
      <c r="V392" s="1" t="s">
        <v>29</v>
      </c>
      <c r="W392" s="1">
        <v>52</v>
      </c>
      <c r="X392" s="1" t="str" cm="1">
        <f t="array" ref="X392">_xlfn.IFS(DATA[[#This Row],[Recommended_Content_Count]]&lt;=25,"0-25",W392&lt;=50,"25-50",W392&lt;=75,"50-75",W392&lt;=100,"75-100")</f>
        <v>50-75</v>
      </c>
      <c r="Y392" s="1">
        <v>4.5</v>
      </c>
      <c r="Z392" s="1" t="b">
        <v>0</v>
      </c>
      <c r="AA392" s="1" t="str" cm="1">
        <f t="array" ref="AA392">_xlfn.IFS(DATA[[#This Row],[Has_Downloaded_Content]]=FALSE,"No",Z392=TRUE,"Yes")</f>
        <v>No</v>
      </c>
      <c r="AB392" s="1" t="s">
        <v>30</v>
      </c>
      <c r="AC392" s="7">
        <v>4586</v>
      </c>
      <c r="AD392" s="7" t="str" cm="1">
        <f t="array" ref="AD392">_xlfn.IFS(DATA[[#This Row],[Loyalty_Points]]&lt;=1000,"0-1000",AC392&lt;=2000,"1000-2000",AC392&lt;=3000,"2000-3000",AC392&lt;=4000,"3000-4000",AC392&lt;=4999,"4000-5000")</f>
        <v>4000-5000</v>
      </c>
      <c r="AE392" s="1" t="s">
        <v>31</v>
      </c>
      <c r="AF392" s="1" t="s">
        <v>59</v>
      </c>
      <c r="AG392" s="1" t="s">
        <v>93</v>
      </c>
    </row>
    <row r="393" spans="1:33" x14ac:dyDescent="0.3">
      <c r="A393" s="13">
        <v>8645</v>
      </c>
      <c r="B393" s="1" t="s">
        <v>257</v>
      </c>
      <c r="C393" s="2" t="s">
        <v>466</v>
      </c>
      <c r="D393" s="2" t="s">
        <v>168</v>
      </c>
      <c r="E393" s="29" t="str">
        <f>TEXT(DATA[[#This Row],[Join_Date]],"mm-yyyy")</f>
        <v>04-2024</v>
      </c>
      <c r="G393" s="31">
        <f>$F$2-DATA[[#This Row],[Last_Login]]</f>
        <v>32</v>
      </c>
      <c r="H393" s="31" t="str" cm="1">
        <f t="array" ref="H393">_xlfn.IFS(DATA[[#This Row],[Difference_from _assume]]&lt;=10,"0-17",DATA[[#This Row],[Difference_from _assume]]&lt;=34,"17-34",DATA[[#This Row],[Difference_from _assume]]&lt;=51,"34-51",DATA[[#This Row],[Difference_from _assume]]&lt;=119,"51-119",DATA[[#This Row],[Difference_from _assume]]&lt;=354,"119-357")</f>
        <v>17-34</v>
      </c>
      <c r="I393" s="31" t="str" cm="1">
        <f t="array" ref="I393">_xlfn.IFS(DATA[[#This Row],[Difference_from _assume]]&lt;=35,"Active",DATA[[#This Row],[Difference_from _assume]]&lt;=110,"Inactive",DATA[[#This Row],[Difference_from _assume]]&lt;=360,"Dormant")</f>
        <v>Active</v>
      </c>
      <c r="J393" s="16">
        <v>11.99</v>
      </c>
      <c r="K393" s="16" t="str" cm="1">
        <f t="array" ref="K393">_xlfn.IFS(DATA[[#This Row],[Monthly_Price]]&lt;=7.99,"Low",J393&lt;=11.99,"Mid",J393&lt;=15.99,"High")</f>
        <v>Mid</v>
      </c>
      <c r="L393" s="1">
        <v>289</v>
      </c>
      <c r="M393" s="1" t="s">
        <v>48</v>
      </c>
      <c r="N393" s="1">
        <v>4</v>
      </c>
      <c r="O393" s="1">
        <v>3</v>
      </c>
      <c r="P393" s="1" t="b">
        <v>1</v>
      </c>
      <c r="Q393" s="1">
        <v>999</v>
      </c>
      <c r="R393" s="10">
        <v>22</v>
      </c>
      <c r="S393" s="10">
        <f>DATA[[#This Row],[Total_Movies_Watched]]+DATA[[#This Row],[Total_Series_Watched]]</f>
        <v>1021</v>
      </c>
      <c r="T393" s="1" t="s">
        <v>27</v>
      </c>
      <c r="U393" s="1" t="s">
        <v>28</v>
      </c>
      <c r="V393" s="1" t="s">
        <v>45</v>
      </c>
      <c r="W393" s="1">
        <v>50</v>
      </c>
      <c r="X393" s="1" t="str" cm="1">
        <f t="array" ref="X393">_xlfn.IFS(DATA[[#This Row],[Recommended_Content_Count]]&lt;=25,"0-25",W393&lt;=50,"25-50",W393&lt;=75,"50-75",W393&lt;=100,"75-100")</f>
        <v>25-50</v>
      </c>
      <c r="Y393" s="1">
        <v>4.3</v>
      </c>
      <c r="Z393" s="1" t="b">
        <v>1</v>
      </c>
      <c r="AA393" s="1" t="str" cm="1">
        <f t="array" ref="AA393">_xlfn.IFS(DATA[[#This Row],[Has_Downloaded_Content]]=FALSE,"No",Z393=TRUE,"Yes")</f>
        <v>Yes</v>
      </c>
      <c r="AB393" s="1" t="s">
        <v>30</v>
      </c>
      <c r="AC393" s="7">
        <v>4170</v>
      </c>
      <c r="AD393" s="7" t="str" cm="1">
        <f t="array" ref="AD393">_xlfn.IFS(DATA[[#This Row],[Loyalty_Points]]&lt;=1000,"0-1000",AC393&lt;=2000,"1000-2000",AC393&lt;=3000,"2000-3000",AC393&lt;=4000,"3000-4000",AC393&lt;=4999,"4000-5000")</f>
        <v>4000-5000</v>
      </c>
      <c r="AE393" s="1" t="s">
        <v>58</v>
      </c>
      <c r="AF393" s="1" t="s">
        <v>79</v>
      </c>
      <c r="AG393" s="1" t="s">
        <v>33</v>
      </c>
    </row>
    <row r="394" spans="1:33" x14ac:dyDescent="0.3">
      <c r="A394" s="13">
        <v>7663</v>
      </c>
      <c r="B394" s="1" t="s">
        <v>179</v>
      </c>
      <c r="C394" s="2">
        <v>45417</v>
      </c>
      <c r="D394" s="2" t="s">
        <v>105</v>
      </c>
      <c r="E394" s="29" t="str">
        <f>TEXT(DATA[[#This Row],[Join_Date]],"mm-yyyy")</f>
        <v>05-2024</v>
      </c>
      <c r="G394" s="31">
        <f>$F$2-DATA[[#This Row],[Last_Login]]</f>
        <v>33</v>
      </c>
      <c r="H394" s="31" t="str" cm="1">
        <f t="array" ref="H394">_xlfn.IFS(DATA[[#This Row],[Difference_from _assume]]&lt;=10,"0-17",DATA[[#This Row],[Difference_from _assume]]&lt;=34,"17-34",DATA[[#This Row],[Difference_from _assume]]&lt;=51,"34-51",DATA[[#This Row],[Difference_from _assume]]&lt;=119,"51-119",DATA[[#This Row],[Difference_from _assume]]&lt;=354,"119-357")</f>
        <v>17-34</v>
      </c>
      <c r="I394" s="31" t="str" cm="1">
        <f t="array" ref="I394">_xlfn.IFS(DATA[[#This Row],[Difference_from _assume]]&lt;=35,"Active",DATA[[#This Row],[Difference_from _assume]]&lt;=110,"Inactive",DATA[[#This Row],[Difference_from _assume]]&lt;=360,"Dormant")</f>
        <v>Active</v>
      </c>
      <c r="J394" s="16">
        <v>7.99</v>
      </c>
      <c r="K394" s="16" t="str" cm="1">
        <f t="array" ref="K394">_xlfn.IFS(DATA[[#This Row],[Monthly_Price]]&lt;=7.99,"Low",J394&lt;=11.99,"Mid",J394&lt;=15.99,"High")</f>
        <v>Low</v>
      </c>
      <c r="L394" s="1">
        <v>432</v>
      </c>
      <c r="M394" s="1" t="s">
        <v>51</v>
      </c>
      <c r="N394" s="1">
        <v>5</v>
      </c>
      <c r="O394" s="1">
        <v>4</v>
      </c>
      <c r="P394" s="1" t="b">
        <v>1</v>
      </c>
      <c r="Q394" s="1">
        <v>263</v>
      </c>
      <c r="R394" s="10">
        <v>55</v>
      </c>
      <c r="S394" s="10">
        <f>DATA[[#This Row],[Total_Movies_Watched]]+DATA[[#This Row],[Total_Series_Watched]]</f>
        <v>318</v>
      </c>
      <c r="T394" s="1" t="s">
        <v>92</v>
      </c>
      <c r="U394" s="1" t="s">
        <v>56</v>
      </c>
      <c r="V394" s="1" t="s">
        <v>64</v>
      </c>
      <c r="W394" s="1">
        <v>22</v>
      </c>
      <c r="X394" s="1" t="str" cm="1">
        <f t="array" ref="X394">_xlfn.IFS(DATA[[#This Row],[Recommended_Content_Count]]&lt;=25,"0-25",W394&lt;=50,"25-50",W394&lt;=75,"50-75",W394&lt;=100,"75-100")</f>
        <v>0-25</v>
      </c>
      <c r="Y394" s="1">
        <v>3.5</v>
      </c>
      <c r="Z394" s="1" t="b">
        <v>1</v>
      </c>
      <c r="AA394" s="1" t="str" cm="1">
        <f t="array" ref="AA394">_xlfn.IFS(DATA[[#This Row],[Has_Downloaded_Content]]=FALSE,"No",Z394=TRUE,"Yes")</f>
        <v>Yes</v>
      </c>
      <c r="AB394" s="1" t="s">
        <v>30</v>
      </c>
      <c r="AC394" s="7">
        <v>1294</v>
      </c>
      <c r="AD394" s="7" t="str" cm="1">
        <f t="array" ref="AD394">_xlfn.IFS(DATA[[#This Row],[Loyalty_Points]]&lt;=1000,"0-1000",AC394&lt;=2000,"1000-2000",AC394&lt;=3000,"2000-3000",AC394&lt;=4000,"3000-4000",AC394&lt;=4999,"4000-5000")</f>
        <v>1000-2000</v>
      </c>
      <c r="AE394" s="1" t="s">
        <v>38</v>
      </c>
      <c r="AF394" s="1" t="s">
        <v>69</v>
      </c>
      <c r="AG394" s="1" t="s">
        <v>60</v>
      </c>
    </row>
    <row r="395" spans="1:33" x14ac:dyDescent="0.3">
      <c r="A395" s="13">
        <v>2647</v>
      </c>
      <c r="B395" s="1" t="s">
        <v>224</v>
      </c>
      <c r="C395" s="2" t="s">
        <v>467</v>
      </c>
      <c r="D395" s="2" t="s">
        <v>72</v>
      </c>
      <c r="E395" s="29" t="str">
        <f>TEXT(DATA[[#This Row],[Join_Date]],"mm-yyyy")</f>
        <v>07-2024</v>
      </c>
      <c r="G395" s="31">
        <f>$F$2-DATA[[#This Row],[Last_Login]]</f>
        <v>14</v>
      </c>
      <c r="H395" s="31" t="str" cm="1">
        <f t="array" ref="H395">_xlfn.IFS(DATA[[#This Row],[Difference_from _assume]]&lt;=10,"0-17",DATA[[#This Row],[Difference_from _assume]]&lt;=34,"17-34",DATA[[#This Row],[Difference_from _assume]]&lt;=51,"34-51",DATA[[#This Row],[Difference_from _assume]]&lt;=119,"51-119",DATA[[#This Row],[Difference_from _assume]]&lt;=354,"119-357")</f>
        <v>17-34</v>
      </c>
      <c r="I395" s="31" t="str" cm="1">
        <f t="array" ref="I395">_xlfn.IFS(DATA[[#This Row],[Difference_from _assume]]&lt;=35,"Active",DATA[[#This Row],[Difference_from _assume]]&lt;=110,"Inactive",DATA[[#This Row],[Difference_from _assume]]&lt;=360,"Dormant")</f>
        <v>Active</v>
      </c>
      <c r="J395" s="16">
        <v>7.99</v>
      </c>
      <c r="K395" s="16" t="str" cm="1">
        <f t="array" ref="K395">_xlfn.IFS(DATA[[#This Row],[Monthly_Price]]&lt;=7.99,"Low",J395&lt;=11.99,"Mid",J395&lt;=15.99,"High")</f>
        <v>Low</v>
      </c>
      <c r="L395" s="1">
        <v>393</v>
      </c>
      <c r="M395" s="1" t="s">
        <v>63</v>
      </c>
      <c r="N395" s="1">
        <v>4</v>
      </c>
      <c r="O395" s="1">
        <v>2</v>
      </c>
      <c r="P395" s="1" t="b">
        <v>1</v>
      </c>
      <c r="Q395" s="1">
        <v>487</v>
      </c>
      <c r="R395" s="10">
        <v>105</v>
      </c>
      <c r="S395" s="10">
        <f>DATA[[#This Row],[Total_Movies_Watched]]+DATA[[#This Row],[Total_Series_Watched]]</f>
        <v>592</v>
      </c>
      <c r="T395" s="1" t="s">
        <v>43</v>
      </c>
      <c r="U395" s="1" t="s">
        <v>28</v>
      </c>
      <c r="V395" s="1" t="s">
        <v>78</v>
      </c>
      <c r="W395" s="1">
        <v>99</v>
      </c>
      <c r="X395" s="1" t="str" cm="1">
        <f t="array" ref="X395">_xlfn.IFS(DATA[[#This Row],[Recommended_Content_Count]]&lt;=25,"0-25",W395&lt;=50,"25-50",W395&lt;=75,"50-75",W395&lt;=100,"75-100")</f>
        <v>75-100</v>
      </c>
      <c r="Y395" s="1">
        <v>3.4</v>
      </c>
      <c r="Z395" s="1" t="b">
        <v>0</v>
      </c>
      <c r="AA395" s="1" t="str" cm="1">
        <f t="array" ref="AA395">_xlfn.IFS(DATA[[#This Row],[Has_Downloaded_Content]]=FALSE,"No",Z395=TRUE,"Yes")</f>
        <v>No</v>
      </c>
      <c r="AB395" s="1" t="s">
        <v>30</v>
      </c>
      <c r="AC395" s="7">
        <v>2460</v>
      </c>
      <c r="AD395" s="7" t="str" cm="1">
        <f t="array" ref="AD395">_xlfn.IFS(DATA[[#This Row],[Loyalty_Points]]&lt;=1000,"0-1000",AC395&lt;=2000,"1000-2000",AC395&lt;=3000,"2000-3000",AC395&lt;=4000,"3000-4000",AC395&lt;=4999,"4000-5000")</f>
        <v>2000-3000</v>
      </c>
      <c r="AE395" s="1" t="s">
        <v>76</v>
      </c>
      <c r="AF395" s="1" t="s">
        <v>32</v>
      </c>
      <c r="AG395" s="1" t="s">
        <v>60</v>
      </c>
    </row>
    <row r="396" spans="1:33" x14ac:dyDescent="0.3">
      <c r="A396" s="13">
        <v>6539</v>
      </c>
      <c r="B396" s="1" t="s">
        <v>201</v>
      </c>
      <c r="C396" s="2" t="s">
        <v>468</v>
      </c>
      <c r="D396" s="2">
        <v>45303</v>
      </c>
      <c r="E396" s="29" t="str">
        <f>TEXT(DATA[[#This Row],[Join_Date]],"mm-yyyy")</f>
        <v>04-2024</v>
      </c>
      <c r="G396" s="31">
        <f>$F$2-DATA[[#This Row],[Last_Login]]</f>
        <v>354</v>
      </c>
      <c r="H396" s="31" t="str" cm="1">
        <f t="array" ref="H396">_xlfn.IFS(DATA[[#This Row],[Difference_from _assume]]&lt;=10,"0-17",DATA[[#This Row],[Difference_from _assume]]&lt;=34,"17-34",DATA[[#This Row],[Difference_from _assume]]&lt;=51,"34-51",DATA[[#This Row],[Difference_from _assume]]&lt;=119,"51-119",DATA[[#This Row],[Difference_from _assume]]&lt;=354,"119-357")</f>
        <v>119-357</v>
      </c>
      <c r="I396" s="31" t="str" cm="1">
        <f t="array" ref="I396">_xlfn.IFS(DATA[[#This Row],[Difference_from _assume]]&lt;=35,"Active",DATA[[#This Row],[Difference_from _assume]]&lt;=110,"Inactive",DATA[[#This Row],[Difference_from _assume]]&lt;=360,"Dormant")</f>
        <v>Dormant</v>
      </c>
      <c r="J396" s="16">
        <v>11.99</v>
      </c>
      <c r="K396" s="16" t="str" cm="1">
        <f t="array" ref="K396">_xlfn.IFS(DATA[[#This Row],[Monthly_Price]]&lt;=7.99,"Low",J396&lt;=11.99,"Mid",J396&lt;=15.99,"High")</f>
        <v>Mid</v>
      </c>
      <c r="L396" s="1">
        <v>203</v>
      </c>
      <c r="M396" s="1" t="s">
        <v>63</v>
      </c>
      <c r="N396" s="1">
        <v>1</v>
      </c>
      <c r="O396" s="1">
        <v>3</v>
      </c>
      <c r="P396" s="1" t="b">
        <v>0</v>
      </c>
      <c r="Q396" s="1">
        <v>961</v>
      </c>
      <c r="R396" s="10">
        <v>41</v>
      </c>
      <c r="S396" s="10">
        <f>DATA[[#This Row],[Total_Movies_Watched]]+DATA[[#This Row],[Total_Series_Watched]]</f>
        <v>1002</v>
      </c>
      <c r="T396" s="1" t="s">
        <v>68</v>
      </c>
      <c r="U396" s="1" t="s">
        <v>44</v>
      </c>
      <c r="V396" s="1" t="s">
        <v>37</v>
      </c>
      <c r="W396" s="1">
        <v>76</v>
      </c>
      <c r="X396" s="1" t="str" cm="1">
        <f t="array" ref="X396">_xlfn.IFS(DATA[[#This Row],[Recommended_Content_Count]]&lt;=25,"0-25",W396&lt;=50,"25-50",W396&lt;=75,"50-75",W396&lt;=100,"75-100")</f>
        <v>75-100</v>
      </c>
      <c r="Y396" s="1">
        <v>4.2</v>
      </c>
      <c r="Z396" s="1" t="b">
        <v>1</v>
      </c>
      <c r="AA396" s="1" t="str" cm="1">
        <f t="array" ref="AA396">_xlfn.IFS(DATA[[#This Row],[Has_Downloaded_Content]]=FALSE,"No",Z396=TRUE,"Yes")</f>
        <v>Yes</v>
      </c>
      <c r="AB396" s="1" t="s">
        <v>30</v>
      </c>
      <c r="AC396" s="7">
        <v>3276</v>
      </c>
      <c r="AD396" s="7" t="str" cm="1">
        <f t="array" ref="AD396">_xlfn.IFS(DATA[[#This Row],[Loyalty_Points]]&lt;=1000,"0-1000",AC396&lt;=2000,"1000-2000",AC396&lt;=3000,"2000-3000",AC396&lt;=4000,"3000-4000",AC396&lt;=4999,"4000-5000")</f>
        <v>3000-4000</v>
      </c>
      <c r="AE396" s="1" t="s">
        <v>58</v>
      </c>
      <c r="AF396" s="1" t="s">
        <v>79</v>
      </c>
      <c r="AG396" s="1" t="s">
        <v>33</v>
      </c>
    </row>
    <row r="397" spans="1:33" x14ac:dyDescent="0.3">
      <c r="A397" s="13">
        <v>3472</v>
      </c>
      <c r="B397" s="1" t="s">
        <v>153</v>
      </c>
      <c r="C397" s="2" t="s">
        <v>469</v>
      </c>
      <c r="D397" s="2" t="s">
        <v>109</v>
      </c>
      <c r="E397" s="29" t="str">
        <f>TEXT(DATA[[#This Row],[Join_Date]],"mm-yyyy")</f>
        <v>09-2023</v>
      </c>
      <c r="G397" s="31">
        <f>$F$2-DATA[[#This Row],[Last_Login]]</f>
        <v>38</v>
      </c>
      <c r="H397" s="31" t="str" cm="1">
        <f t="array" ref="H397">_xlfn.IFS(DATA[[#This Row],[Difference_from _assume]]&lt;=10,"0-17",DATA[[#This Row],[Difference_from _assume]]&lt;=34,"17-34",DATA[[#This Row],[Difference_from _assume]]&lt;=51,"34-51",DATA[[#This Row],[Difference_from _assume]]&lt;=119,"51-119",DATA[[#This Row],[Difference_from _assume]]&lt;=354,"119-357")</f>
        <v>34-51</v>
      </c>
      <c r="I397" s="31" t="str" cm="1">
        <f t="array" ref="I397">_xlfn.IFS(DATA[[#This Row],[Difference_from _assume]]&lt;=35,"Active",DATA[[#This Row],[Difference_from _assume]]&lt;=110,"Inactive",DATA[[#This Row],[Difference_from _assume]]&lt;=360,"Dormant")</f>
        <v>Inactive</v>
      </c>
      <c r="J397" s="16">
        <v>7.99</v>
      </c>
      <c r="K397" s="16" t="str" cm="1">
        <f t="array" ref="K397">_xlfn.IFS(DATA[[#This Row],[Monthly_Price]]&lt;=7.99,"Low",J397&lt;=11.99,"Mid",J397&lt;=15.99,"High")</f>
        <v>Low</v>
      </c>
      <c r="L397" s="1">
        <v>43</v>
      </c>
      <c r="M397" s="1" t="s">
        <v>73</v>
      </c>
      <c r="N397" s="1">
        <v>4</v>
      </c>
      <c r="O397" s="1">
        <v>1</v>
      </c>
      <c r="P397" s="1" t="b">
        <v>0</v>
      </c>
      <c r="Q397" s="1">
        <v>973</v>
      </c>
      <c r="R397" s="10">
        <v>7</v>
      </c>
      <c r="S397" s="10">
        <f>DATA[[#This Row],[Total_Movies_Watched]]+DATA[[#This Row],[Total_Series_Watched]]</f>
        <v>980</v>
      </c>
      <c r="T397" s="1" t="s">
        <v>49</v>
      </c>
      <c r="U397" s="1" t="s">
        <v>56</v>
      </c>
      <c r="V397" s="1" t="s">
        <v>29</v>
      </c>
      <c r="W397" s="1">
        <v>76</v>
      </c>
      <c r="X397" s="1" t="str" cm="1">
        <f t="array" ref="X397">_xlfn.IFS(DATA[[#This Row],[Recommended_Content_Count]]&lt;=25,"0-25",W397&lt;=50,"25-50",W397&lt;=75,"50-75",W397&lt;=100,"75-100")</f>
        <v>75-100</v>
      </c>
      <c r="Y397" s="1">
        <v>4.0999999999999996</v>
      </c>
      <c r="Z397" s="1" t="b">
        <v>1</v>
      </c>
      <c r="AA397" s="1" t="str" cm="1">
        <f t="array" ref="AA397">_xlfn.IFS(DATA[[#This Row],[Has_Downloaded_Content]]=FALSE,"No",Z397=TRUE,"Yes")</f>
        <v>Yes</v>
      </c>
      <c r="AB397" s="1" t="s">
        <v>30</v>
      </c>
      <c r="AC397" s="7">
        <v>941</v>
      </c>
      <c r="AD397" s="7" t="str" cm="1">
        <f t="array" ref="AD397">_xlfn.IFS(DATA[[#This Row],[Loyalty_Points]]&lt;=1000,"0-1000",AC397&lt;=2000,"1000-2000",AC397&lt;=3000,"2000-3000",AC397&lt;=4000,"3000-4000",AC397&lt;=4999,"4000-5000")</f>
        <v>0-1000</v>
      </c>
      <c r="AE397" s="1" t="s">
        <v>31</v>
      </c>
      <c r="AF397" s="1" t="s">
        <v>79</v>
      </c>
      <c r="AG397" s="1" t="s">
        <v>60</v>
      </c>
    </row>
    <row r="398" spans="1:33" x14ac:dyDescent="0.3">
      <c r="A398" s="13">
        <v>4314</v>
      </c>
      <c r="B398" s="1" t="s">
        <v>373</v>
      </c>
      <c r="C398" s="2">
        <v>45206</v>
      </c>
      <c r="D398" s="2" t="s">
        <v>35</v>
      </c>
      <c r="E398" s="29" t="str">
        <f>TEXT(DATA[[#This Row],[Join_Date]],"mm-yyyy")</f>
        <v>10-2023</v>
      </c>
      <c r="G398" s="31">
        <f>$F$2-DATA[[#This Row],[Last_Login]]</f>
        <v>16</v>
      </c>
      <c r="H398" s="31" t="str" cm="1">
        <f t="array" ref="H398">_xlfn.IFS(DATA[[#This Row],[Difference_from _assume]]&lt;=10,"0-17",DATA[[#This Row],[Difference_from _assume]]&lt;=34,"17-34",DATA[[#This Row],[Difference_from _assume]]&lt;=51,"34-51",DATA[[#This Row],[Difference_from _assume]]&lt;=119,"51-119",DATA[[#This Row],[Difference_from _assume]]&lt;=354,"119-357")</f>
        <v>17-34</v>
      </c>
      <c r="I398" s="31" t="str" cm="1">
        <f t="array" ref="I398">_xlfn.IFS(DATA[[#This Row],[Difference_from _assume]]&lt;=35,"Active",DATA[[#This Row],[Difference_from _assume]]&lt;=110,"Inactive",DATA[[#This Row],[Difference_from _assume]]&lt;=360,"Dormant")</f>
        <v>Active</v>
      </c>
      <c r="J398" s="16">
        <v>7.99</v>
      </c>
      <c r="K398" s="16" t="str" cm="1">
        <f t="array" ref="K398">_xlfn.IFS(DATA[[#This Row],[Monthly_Price]]&lt;=7.99,"Low",J398&lt;=11.99,"Mid",J398&lt;=15.99,"High")</f>
        <v>Low</v>
      </c>
      <c r="L398" s="1">
        <v>311</v>
      </c>
      <c r="M398" s="1" t="s">
        <v>100</v>
      </c>
      <c r="N398" s="1">
        <v>3</v>
      </c>
      <c r="O398" s="1">
        <v>5</v>
      </c>
      <c r="P398" s="1" t="b">
        <v>1</v>
      </c>
      <c r="Q398" s="1">
        <v>724</v>
      </c>
      <c r="R398" s="10">
        <v>191</v>
      </c>
      <c r="S398" s="10">
        <f>DATA[[#This Row],[Total_Movies_Watched]]+DATA[[#This Row],[Total_Series_Watched]]</f>
        <v>915</v>
      </c>
      <c r="T398" s="1" t="s">
        <v>27</v>
      </c>
      <c r="U398" s="1" t="s">
        <v>28</v>
      </c>
      <c r="V398" s="1" t="s">
        <v>29</v>
      </c>
      <c r="W398" s="1">
        <v>55</v>
      </c>
      <c r="X398" s="1" t="str" cm="1">
        <f t="array" ref="X398">_xlfn.IFS(DATA[[#This Row],[Recommended_Content_Count]]&lt;=25,"0-25",W398&lt;=50,"25-50",W398&lt;=75,"50-75",W398&lt;=100,"75-100")</f>
        <v>50-75</v>
      </c>
      <c r="Y398" s="1">
        <v>4.7</v>
      </c>
      <c r="Z398" s="1" t="b">
        <v>1</v>
      </c>
      <c r="AA398" s="1" t="str" cm="1">
        <f t="array" ref="AA398">_xlfn.IFS(DATA[[#This Row],[Has_Downloaded_Content]]=FALSE,"No",Z398=TRUE,"Yes")</f>
        <v>Yes</v>
      </c>
      <c r="AB398" s="1" t="s">
        <v>30</v>
      </c>
      <c r="AC398" s="7">
        <v>4062</v>
      </c>
      <c r="AD398" s="7" t="str" cm="1">
        <f t="array" ref="AD398">_xlfn.IFS(DATA[[#This Row],[Loyalty_Points]]&lt;=1000,"0-1000",AC398&lt;=2000,"1000-2000",AC398&lt;=3000,"2000-3000",AC398&lt;=4000,"3000-4000",AC398&lt;=4999,"4000-5000")</f>
        <v>4000-5000</v>
      </c>
      <c r="AE398" s="1" t="s">
        <v>58</v>
      </c>
      <c r="AF398" s="1" t="s">
        <v>32</v>
      </c>
      <c r="AG398" s="1" t="s">
        <v>60</v>
      </c>
    </row>
    <row r="399" spans="1:33" x14ac:dyDescent="0.3">
      <c r="A399" s="13">
        <v>6739</v>
      </c>
      <c r="B399" s="1" t="s">
        <v>357</v>
      </c>
      <c r="C399" s="2" t="s">
        <v>470</v>
      </c>
      <c r="D399" s="2">
        <v>45303</v>
      </c>
      <c r="E399" s="29" t="str">
        <f>TEXT(DATA[[#This Row],[Join_Date]],"mm-yyyy")</f>
        <v>07-2024</v>
      </c>
      <c r="G399" s="31">
        <f>$F$2-DATA[[#This Row],[Last_Login]]</f>
        <v>354</v>
      </c>
      <c r="H399" s="31" t="str" cm="1">
        <f t="array" ref="H399">_xlfn.IFS(DATA[[#This Row],[Difference_from _assume]]&lt;=10,"0-17",DATA[[#This Row],[Difference_from _assume]]&lt;=34,"17-34",DATA[[#This Row],[Difference_from _assume]]&lt;=51,"34-51",DATA[[#This Row],[Difference_from _assume]]&lt;=119,"51-119",DATA[[#This Row],[Difference_from _assume]]&lt;=354,"119-357")</f>
        <v>119-357</v>
      </c>
      <c r="I399" s="31" t="str" cm="1">
        <f t="array" ref="I399">_xlfn.IFS(DATA[[#This Row],[Difference_from _assume]]&lt;=35,"Active",DATA[[#This Row],[Difference_from _assume]]&lt;=110,"Inactive",DATA[[#This Row],[Difference_from _assume]]&lt;=360,"Dormant")</f>
        <v>Dormant</v>
      </c>
      <c r="J399" s="16">
        <v>11.99</v>
      </c>
      <c r="K399" s="16" t="str" cm="1">
        <f t="array" ref="K399">_xlfn.IFS(DATA[[#This Row],[Monthly_Price]]&lt;=7.99,"Low",J399&lt;=11.99,"Mid",J399&lt;=15.99,"High")</f>
        <v>Mid</v>
      </c>
      <c r="L399" s="1">
        <v>23</v>
      </c>
      <c r="M399" s="1" t="s">
        <v>51</v>
      </c>
      <c r="N399" s="1">
        <v>5</v>
      </c>
      <c r="O399" s="1">
        <v>3</v>
      </c>
      <c r="P399" s="1" t="b">
        <v>0</v>
      </c>
      <c r="Q399" s="1">
        <v>725</v>
      </c>
      <c r="R399" s="10">
        <v>168</v>
      </c>
      <c r="S399" s="10">
        <f>DATA[[#This Row],[Total_Movies_Watched]]+DATA[[#This Row],[Total_Series_Watched]]</f>
        <v>893</v>
      </c>
      <c r="T399" s="1" t="s">
        <v>27</v>
      </c>
      <c r="U399" s="1" t="s">
        <v>44</v>
      </c>
      <c r="V399" s="1" t="s">
        <v>29</v>
      </c>
      <c r="W399" s="1">
        <v>25</v>
      </c>
      <c r="X399" s="1" t="str" cm="1">
        <f t="array" ref="X399">_xlfn.IFS(DATA[[#This Row],[Recommended_Content_Count]]&lt;=25,"0-25",W399&lt;=50,"25-50",W399&lt;=75,"50-75",W399&lt;=100,"75-100")</f>
        <v>0-25</v>
      </c>
      <c r="Y399" s="1">
        <v>3.6</v>
      </c>
      <c r="Z399" s="1" t="b">
        <v>1</v>
      </c>
      <c r="AA399" s="1" t="str" cm="1">
        <f t="array" ref="AA399">_xlfn.IFS(DATA[[#This Row],[Has_Downloaded_Content]]=FALSE,"No",Z399=TRUE,"Yes")</f>
        <v>Yes</v>
      </c>
      <c r="AB399" s="1" t="s">
        <v>30</v>
      </c>
      <c r="AC399" s="7">
        <v>4322</v>
      </c>
      <c r="AD399" s="7" t="str" cm="1">
        <f t="array" ref="AD399">_xlfn.IFS(DATA[[#This Row],[Loyalty_Points]]&lt;=1000,"0-1000",AC399&lt;=2000,"1000-2000",AC399&lt;=3000,"2000-3000",AC399&lt;=4000,"3000-4000",AC399&lt;=4999,"4000-5000")</f>
        <v>4000-5000</v>
      </c>
      <c r="AE399" s="1" t="s">
        <v>65</v>
      </c>
      <c r="AF399" s="1" t="s">
        <v>59</v>
      </c>
      <c r="AG399" s="1" t="s">
        <v>33</v>
      </c>
    </row>
    <row r="400" spans="1:33" x14ac:dyDescent="0.3">
      <c r="A400" s="13">
        <v>6368</v>
      </c>
      <c r="B400" s="1" t="s">
        <v>41</v>
      </c>
      <c r="C400" s="2" t="s">
        <v>471</v>
      </c>
      <c r="D400" s="2" t="s">
        <v>42</v>
      </c>
      <c r="E400" s="29" t="str">
        <f>TEXT(DATA[[#This Row],[Join_Date]],"mm-yyyy")</f>
        <v>08-2023</v>
      </c>
      <c r="G400" s="31">
        <f>$F$2-DATA[[#This Row],[Last_Login]]</f>
        <v>17</v>
      </c>
      <c r="H400" s="31" t="str" cm="1">
        <f t="array" ref="H400">_xlfn.IFS(DATA[[#This Row],[Difference_from _assume]]&lt;=10,"0-17",DATA[[#This Row],[Difference_from _assume]]&lt;=34,"17-34",DATA[[#This Row],[Difference_from _assume]]&lt;=51,"34-51",DATA[[#This Row],[Difference_from _assume]]&lt;=119,"51-119",DATA[[#This Row],[Difference_from _assume]]&lt;=354,"119-357")</f>
        <v>17-34</v>
      </c>
      <c r="I400" s="31" t="str" cm="1">
        <f t="array" ref="I400">_xlfn.IFS(DATA[[#This Row],[Difference_from _assume]]&lt;=35,"Active",DATA[[#This Row],[Difference_from _assume]]&lt;=110,"Inactive",DATA[[#This Row],[Difference_from _assume]]&lt;=360,"Dormant")</f>
        <v>Active</v>
      </c>
      <c r="J400" s="16">
        <v>11.99</v>
      </c>
      <c r="K400" s="16" t="str" cm="1">
        <f t="array" ref="K400">_xlfn.IFS(DATA[[#This Row],[Monthly_Price]]&lt;=7.99,"Low",J400&lt;=11.99,"Mid",J400&lt;=15.99,"High")</f>
        <v>Mid</v>
      </c>
      <c r="L400" s="1">
        <v>370</v>
      </c>
      <c r="M400" s="1" t="s">
        <v>73</v>
      </c>
      <c r="N400" s="1">
        <v>3</v>
      </c>
      <c r="O400" s="1">
        <v>4</v>
      </c>
      <c r="P400" s="1" t="b">
        <v>1</v>
      </c>
      <c r="Q400" s="1">
        <v>973</v>
      </c>
      <c r="R400" s="10">
        <v>152</v>
      </c>
      <c r="S400" s="10">
        <f>DATA[[#This Row],[Total_Movies_Watched]]+DATA[[#This Row],[Total_Series_Watched]]</f>
        <v>1125</v>
      </c>
      <c r="T400" s="1" t="s">
        <v>43</v>
      </c>
      <c r="U400" s="1" t="s">
        <v>56</v>
      </c>
      <c r="V400" s="1" t="s">
        <v>29</v>
      </c>
      <c r="W400" s="1">
        <v>98</v>
      </c>
      <c r="X400" s="1" t="str" cm="1">
        <f t="array" ref="X400">_xlfn.IFS(DATA[[#This Row],[Recommended_Content_Count]]&lt;=25,"0-25",W400&lt;=50,"25-50",W400&lt;=75,"50-75",W400&lt;=100,"75-100")</f>
        <v>75-100</v>
      </c>
      <c r="Y400" s="1">
        <v>3.1</v>
      </c>
      <c r="Z400" s="1" t="b">
        <v>1</v>
      </c>
      <c r="AA400" s="1" t="str" cm="1">
        <f t="array" ref="AA400">_xlfn.IFS(DATA[[#This Row],[Has_Downloaded_Content]]=FALSE,"No",Z400=TRUE,"Yes")</f>
        <v>Yes</v>
      </c>
      <c r="AB400" s="1" t="s">
        <v>30</v>
      </c>
      <c r="AC400" s="7">
        <v>1456</v>
      </c>
      <c r="AD400" s="7" t="str" cm="1">
        <f t="array" ref="AD400">_xlfn.IFS(DATA[[#This Row],[Loyalty_Points]]&lt;=1000,"0-1000",AC400&lt;=2000,"1000-2000",AC400&lt;=3000,"2000-3000",AC400&lt;=4000,"3000-4000",AC400&lt;=4999,"4000-5000")</f>
        <v>1000-2000</v>
      </c>
      <c r="AE400" s="1" t="s">
        <v>76</v>
      </c>
      <c r="AF400" s="1" t="s">
        <v>69</v>
      </c>
      <c r="AG400" s="1" t="s">
        <v>93</v>
      </c>
    </row>
    <row r="401" spans="1:33" x14ac:dyDescent="0.3">
      <c r="A401" s="13">
        <v>7309</v>
      </c>
      <c r="B401" s="1" t="s">
        <v>176</v>
      </c>
      <c r="C401" s="2" t="s">
        <v>472</v>
      </c>
      <c r="D401" s="2" t="s">
        <v>54</v>
      </c>
      <c r="E401" s="29" t="str">
        <f>TEXT(DATA[[#This Row],[Join_Date]],"mm-yyyy")</f>
        <v>06-2024</v>
      </c>
      <c r="G401" s="31">
        <f>$F$2-DATA[[#This Row],[Last_Login]]</f>
        <v>42</v>
      </c>
      <c r="H401" s="31" t="str" cm="1">
        <f t="array" ref="H401">_xlfn.IFS(DATA[[#This Row],[Difference_from _assume]]&lt;=10,"0-17",DATA[[#This Row],[Difference_from _assume]]&lt;=34,"17-34",DATA[[#This Row],[Difference_from _assume]]&lt;=51,"34-51",DATA[[#This Row],[Difference_from _assume]]&lt;=119,"51-119",DATA[[#This Row],[Difference_from _assume]]&lt;=354,"119-357")</f>
        <v>34-51</v>
      </c>
      <c r="I401" s="31" t="str" cm="1">
        <f t="array" ref="I401">_xlfn.IFS(DATA[[#This Row],[Difference_from _assume]]&lt;=35,"Active",DATA[[#This Row],[Difference_from _assume]]&lt;=110,"Inactive",DATA[[#This Row],[Difference_from _assume]]&lt;=360,"Dormant")</f>
        <v>Inactive</v>
      </c>
      <c r="J401" s="16">
        <v>15.99</v>
      </c>
      <c r="K401" s="16" t="str" cm="1">
        <f t="array" ref="K401">_xlfn.IFS(DATA[[#This Row],[Monthly_Price]]&lt;=7.99,"Low",J401&lt;=11.99,"Mid",J401&lt;=15.99,"High")</f>
        <v>High</v>
      </c>
      <c r="L401" s="1">
        <v>343</v>
      </c>
      <c r="M401" s="1" t="s">
        <v>51</v>
      </c>
      <c r="N401" s="1">
        <v>2</v>
      </c>
      <c r="O401" s="1">
        <v>2</v>
      </c>
      <c r="P401" s="1" t="b">
        <v>0</v>
      </c>
      <c r="Q401" s="1">
        <v>830</v>
      </c>
      <c r="R401" s="10">
        <v>172</v>
      </c>
      <c r="S401" s="10">
        <f>DATA[[#This Row],[Total_Movies_Watched]]+DATA[[#This Row],[Total_Series_Watched]]</f>
        <v>1002</v>
      </c>
      <c r="T401" s="1" t="s">
        <v>43</v>
      </c>
      <c r="U401" s="1" t="s">
        <v>56</v>
      </c>
      <c r="V401" s="1" t="s">
        <v>37</v>
      </c>
      <c r="W401" s="1">
        <v>99</v>
      </c>
      <c r="X401" s="1" t="str" cm="1">
        <f t="array" ref="X401">_xlfn.IFS(DATA[[#This Row],[Recommended_Content_Count]]&lt;=25,"0-25",W401&lt;=50,"25-50",W401&lt;=75,"50-75",W401&lt;=100,"75-100")</f>
        <v>75-100</v>
      </c>
      <c r="Y401" s="1">
        <v>4.9000000000000004</v>
      </c>
      <c r="Z401" s="1" t="b">
        <v>0</v>
      </c>
      <c r="AA401" s="1" t="str" cm="1">
        <f t="array" ref="AA401">_xlfn.IFS(DATA[[#This Row],[Has_Downloaded_Content]]=FALSE,"No",Z401=TRUE,"Yes")</f>
        <v>No</v>
      </c>
      <c r="AB401" s="1" t="s">
        <v>30</v>
      </c>
      <c r="AC401" s="7">
        <v>1281</v>
      </c>
      <c r="AD401" s="7" t="str" cm="1">
        <f t="array" ref="AD401">_xlfn.IFS(DATA[[#This Row],[Loyalty_Points]]&lt;=1000,"0-1000",AC401&lt;=2000,"1000-2000",AC401&lt;=3000,"2000-3000",AC401&lt;=4000,"3000-4000",AC401&lt;=4999,"4000-5000")</f>
        <v>1000-2000</v>
      </c>
      <c r="AE401" s="1" t="s">
        <v>58</v>
      </c>
      <c r="AF401" s="1" t="s">
        <v>69</v>
      </c>
      <c r="AG401" s="1" t="s">
        <v>60</v>
      </c>
    </row>
    <row r="402" spans="1:33" x14ac:dyDescent="0.3">
      <c r="A402" s="13">
        <v>3976</v>
      </c>
      <c r="B402" s="1" t="s">
        <v>297</v>
      </c>
      <c r="C402" s="2">
        <v>45118</v>
      </c>
      <c r="D402" s="2">
        <v>45363</v>
      </c>
      <c r="E402" s="29" t="str">
        <f>TEXT(DATA[[#This Row],[Join_Date]],"mm-yyyy")</f>
        <v>07-2023</v>
      </c>
      <c r="G402" s="31">
        <f>$F$2-DATA[[#This Row],[Last_Login]]</f>
        <v>294</v>
      </c>
      <c r="H402" s="31" t="str" cm="1">
        <f t="array" ref="H402">_xlfn.IFS(DATA[[#This Row],[Difference_from _assume]]&lt;=10,"0-17",DATA[[#This Row],[Difference_from _assume]]&lt;=34,"17-34",DATA[[#This Row],[Difference_from _assume]]&lt;=51,"34-51",DATA[[#This Row],[Difference_from _assume]]&lt;=119,"51-119",DATA[[#This Row],[Difference_from _assume]]&lt;=354,"119-357")</f>
        <v>119-357</v>
      </c>
      <c r="I402" s="31" t="str" cm="1">
        <f t="array" ref="I402">_xlfn.IFS(DATA[[#This Row],[Difference_from _assume]]&lt;=35,"Active",DATA[[#This Row],[Difference_from _assume]]&lt;=110,"Inactive",DATA[[#This Row],[Difference_from _assume]]&lt;=360,"Dormant")</f>
        <v>Dormant</v>
      </c>
      <c r="J402" s="16">
        <v>7.99</v>
      </c>
      <c r="K402" s="16" t="str" cm="1">
        <f t="array" ref="K402">_xlfn.IFS(DATA[[#This Row],[Monthly_Price]]&lt;=7.99,"Low",J402&lt;=11.99,"Mid",J402&lt;=15.99,"High")</f>
        <v>Low</v>
      </c>
      <c r="L402" s="1">
        <v>391</v>
      </c>
      <c r="M402" s="1" t="s">
        <v>48</v>
      </c>
      <c r="N402" s="1">
        <v>4</v>
      </c>
      <c r="O402" s="1">
        <v>6</v>
      </c>
      <c r="P402" s="1" t="b">
        <v>0</v>
      </c>
      <c r="Q402" s="1">
        <v>726</v>
      </c>
      <c r="R402" s="10">
        <v>176</v>
      </c>
      <c r="S402" s="10">
        <f>DATA[[#This Row],[Total_Movies_Watched]]+DATA[[#This Row],[Total_Series_Watched]]</f>
        <v>902</v>
      </c>
      <c r="T402" s="1" t="s">
        <v>43</v>
      </c>
      <c r="U402" s="1" t="s">
        <v>44</v>
      </c>
      <c r="V402" s="1" t="s">
        <v>78</v>
      </c>
      <c r="W402" s="1">
        <v>65</v>
      </c>
      <c r="X402" s="1" t="str" cm="1">
        <f t="array" ref="X402">_xlfn.IFS(DATA[[#This Row],[Recommended_Content_Count]]&lt;=25,"0-25",W402&lt;=50,"25-50",W402&lt;=75,"50-75",W402&lt;=100,"75-100")</f>
        <v>50-75</v>
      </c>
      <c r="Y402" s="1">
        <v>3.8</v>
      </c>
      <c r="Z402" s="1" t="b">
        <v>0</v>
      </c>
      <c r="AA402" s="1" t="str" cm="1">
        <f t="array" ref="AA402">_xlfn.IFS(DATA[[#This Row],[Has_Downloaded_Content]]=FALSE,"No",Z402=TRUE,"Yes")</f>
        <v>No</v>
      </c>
      <c r="AB402" s="1" t="s">
        <v>30</v>
      </c>
      <c r="AC402" s="7">
        <v>1926</v>
      </c>
      <c r="AD402" s="7" t="str" cm="1">
        <f t="array" ref="AD402">_xlfn.IFS(DATA[[#This Row],[Loyalty_Points]]&lt;=1000,"0-1000",AC402&lt;=2000,"1000-2000",AC402&lt;=3000,"2000-3000",AC402&lt;=4000,"3000-4000",AC402&lt;=4999,"4000-5000")</f>
        <v>1000-2000</v>
      </c>
      <c r="AE402" s="1" t="s">
        <v>65</v>
      </c>
      <c r="AF402" s="1" t="s">
        <v>69</v>
      </c>
      <c r="AG402" s="1" t="s">
        <v>93</v>
      </c>
    </row>
    <row r="403" spans="1:33" x14ac:dyDescent="0.3">
      <c r="A403" s="13">
        <v>7230</v>
      </c>
      <c r="B403" s="1" t="s">
        <v>473</v>
      </c>
      <c r="C403" s="2" t="s">
        <v>474</v>
      </c>
      <c r="D403" s="2" t="s">
        <v>25</v>
      </c>
      <c r="E403" s="29" t="str">
        <f>TEXT(DATA[[#This Row],[Join_Date]],"mm-yyyy")</f>
        <v>06-2024</v>
      </c>
      <c r="G403" s="31">
        <f>$F$2-DATA[[#This Row],[Last_Login]]</f>
        <v>18</v>
      </c>
      <c r="H403" s="31" t="str" cm="1">
        <f t="array" ref="H403">_xlfn.IFS(DATA[[#This Row],[Difference_from _assume]]&lt;=10,"0-17",DATA[[#This Row],[Difference_from _assume]]&lt;=34,"17-34",DATA[[#This Row],[Difference_from _assume]]&lt;=51,"34-51",DATA[[#This Row],[Difference_from _assume]]&lt;=119,"51-119",DATA[[#This Row],[Difference_from _assume]]&lt;=354,"119-357")</f>
        <v>17-34</v>
      </c>
      <c r="I403" s="31" t="str" cm="1">
        <f t="array" ref="I403">_xlfn.IFS(DATA[[#This Row],[Difference_from _assume]]&lt;=35,"Active",DATA[[#This Row],[Difference_from _assume]]&lt;=110,"Inactive",DATA[[#This Row],[Difference_from _assume]]&lt;=360,"Dormant")</f>
        <v>Active</v>
      </c>
      <c r="J403" s="16">
        <v>11.99</v>
      </c>
      <c r="K403" s="16" t="str" cm="1">
        <f t="array" ref="K403">_xlfn.IFS(DATA[[#This Row],[Monthly_Price]]&lt;=7.99,"Low",J403&lt;=11.99,"Mid",J403&lt;=15.99,"High")</f>
        <v>Mid</v>
      </c>
      <c r="L403" s="1">
        <v>405</v>
      </c>
      <c r="M403" s="1" t="s">
        <v>36</v>
      </c>
      <c r="N403" s="1">
        <v>3</v>
      </c>
      <c r="O403" s="1">
        <v>3</v>
      </c>
      <c r="P403" s="1" t="b">
        <v>0</v>
      </c>
      <c r="Q403" s="1">
        <v>90</v>
      </c>
      <c r="R403" s="10">
        <v>151</v>
      </c>
      <c r="S403" s="10">
        <f>DATA[[#This Row],[Total_Movies_Watched]]+DATA[[#This Row],[Total_Series_Watched]]</f>
        <v>241</v>
      </c>
      <c r="T403" s="1" t="s">
        <v>43</v>
      </c>
      <c r="U403" s="1" t="s">
        <v>44</v>
      </c>
      <c r="V403" s="1" t="s">
        <v>37</v>
      </c>
      <c r="W403" s="1">
        <v>64</v>
      </c>
      <c r="X403" s="1" t="str" cm="1">
        <f t="array" ref="X403">_xlfn.IFS(DATA[[#This Row],[Recommended_Content_Count]]&lt;=25,"0-25",W403&lt;=50,"25-50",W403&lt;=75,"50-75",W403&lt;=100,"75-100")</f>
        <v>50-75</v>
      </c>
      <c r="Y403" s="1">
        <v>4.0999999999999996</v>
      </c>
      <c r="Z403" s="1" t="b">
        <v>0</v>
      </c>
      <c r="AA403" s="1" t="str" cm="1">
        <f t="array" ref="AA403">_xlfn.IFS(DATA[[#This Row],[Has_Downloaded_Content]]=FALSE,"No",Z403=TRUE,"Yes")</f>
        <v>No</v>
      </c>
      <c r="AB403" s="1" t="s">
        <v>30</v>
      </c>
      <c r="AC403" s="7">
        <v>1368</v>
      </c>
      <c r="AD403" s="7" t="str" cm="1">
        <f t="array" ref="AD403">_xlfn.IFS(DATA[[#This Row],[Loyalty_Points]]&lt;=1000,"0-1000",AC403&lt;=2000,"1000-2000",AC403&lt;=3000,"2000-3000",AC403&lt;=4000,"3000-4000",AC403&lt;=4999,"4000-5000")</f>
        <v>1000-2000</v>
      </c>
      <c r="AE403" s="1" t="s">
        <v>58</v>
      </c>
      <c r="AF403" s="1" t="s">
        <v>32</v>
      </c>
      <c r="AG403" s="1" t="s">
        <v>33</v>
      </c>
    </row>
    <row r="404" spans="1:33" x14ac:dyDescent="0.3">
      <c r="A404" s="13">
        <v>8888</v>
      </c>
      <c r="B404" s="1" t="s">
        <v>344</v>
      </c>
      <c r="C404" s="2" t="s">
        <v>475</v>
      </c>
      <c r="D404" s="2" t="s">
        <v>25</v>
      </c>
      <c r="E404" s="29" t="str">
        <f>TEXT(DATA[[#This Row],[Join_Date]],"mm-yyyy")</f>
        <v>04-2024</v>
      </c>
      <c r="G404" s="31">
        <f>$F$2-DATA[[#This Row],[Last_Login]]</f>
        <v>18</v>
      </c>
      <c r="H404" s="31" t="str" cm="1">
        <f t="array" ref="H404">_xlfn.IFS(DATA[[#This Row],[Difference_from _assume]]&lt;=10,"0-17",DATA[[#This Row],[Difference_from _assume]]&lt;=34,"17-34",DATA[[#This Row],[Difference_from _assume]]&lt;=51,"34-51",DATA[[#This Row],[Difference_from _assume]]&lt;=119,"51-119",DATA[[#This Row],[Difference_from _assume]]&lt;=354,"119-357")</f>
        <v>17-34</v>
      </c>
      <c r="I404" s="31" t="str" cm="1">
        <f t="array" ref="I404">_xlfn.IFS(DATA[[#This Row],[Difference_from _assume]]&lt;=35,"Active",DATA[[#This Row],[Difference_from _assume]]&lt;=110,"Inactive",DATA[[#This Row],[Difference_from _assume]]&lt;=360,"Dormant")</f>
        <v>Active</v>
      </c>
      <c r="J404" s="16">
        <v>15.99</v>
      </c>
      <c r="K404" s="16" t="str" cm="1">
        <f t="array" ref="K404">_xlfn.IFS(DATA[[#This Row],[Monthly_Price]]&lt;=7.99,"Low",J404&lt;=11.99,"Mid",J404&lt;=15.99,"High")</f>
        <v>High</v>
      </c>
      <c r="L404" s="1">
        <v>14</v>
      </c>
      <c r="M404" s="1" t="s">
        <v>63</v>
      </c>
      <c r="N404" s="1">
        <v>5</v>
      </c>
      <c r="O404" s="1">
        <v>1</v>
      </c>
      <c r="P404" s="1" t="b">
        <v>0</v>
      </c>
      <c r="Q404" s="1">
        <v>617</v>
      </c>
      <c r="R404" s="10">
        <v>128</v>
      </c>
      <c r="S404" s="10">
        <f>DATA[[#This Row],[Total_Movies_Watched]]+DATA[[#This Row],[Total_Series_Watched]]</f>
        <v>745</v>
      </c>
      <c r="T404" s="1" t="s">
        <v>55</v>
      </c>
      <c r="U404" s="1" t="s">
        <v>44</v>
      </c>
      <c r="V404" s="1" t="s">
        <v>78</v>
      </c>
      <c r="W404" s="1">
        <v>31</v>
      </c>
      <c r="X404" s="1" t="str" cm="1">
        <f t="array" ref="X404">_xlfn.IFS(DATA[[#This Row],[Recommended_Content_Count]]&lt;=25,"0-25",W404&lt;=50,"25-50",W404&lt;=75,"50-75",W404&lt;=100,"75-100")</f>
        <v>25-50</v>
      </c>
      <c r="Y404" s="1">
        <v>3.5</v>
      </c>
      <c r="Z404" s="1" t="b">
        <v>0</v>
      </c>
      <c r="AA404" s="1" t="str" cm="1">
        <f t="array" ref="AA404">_xlfn.IFS(DATA[[#This Row],[Has_Downloaded_Content]]=FALSE,"No",Z404=TRUE,"Yes")</f>
        <v>No</v>
      </c>
      <c r="AB404" s="1" t="s">
        <v>30</v>
      </c>
      <c r="AC404" s="7">
        <v>571</v>
      </c>
      <c r="AD404" s="7" t="str" cm="1">
        <f t="array" ref="AD404">_xlfn.IFS(DATA[[#This Row],[Loyalty_Points]]&lt;=1000,"0-1000",AC404&lt;=2000,"1000-2000",AC404&lt;=3000,"2000-3000",AC404&lt;=4000,"3000-4000",AC404&lt;=4999,"4000-5000")</f>
        <v>0-1000</v>
      </c>
      <c r="AE404" s="1" t="s">
        <v>31</v>
      </c>
      <c r="AF404" s="1" t="s">
        <v>32</v>
      </c>
      <c r="AG404" s="1" t="s">
        <v>40</v>
      </c>
    </row>
    <row r="405" spans="1:33" x14ac:dyDescent="0.3">
      <c r="A405" s="13">
        <v>1194</v>
      </c>
      <c r="B405" s="1" t="s">
        <v>357</v>
      </c>
      <c r="C405" s="2" t="s">
        <v>203</v>
      </c>
      <c r="D405" s="2">
        <v>45334</v>
      </c>
      <c r="E405" s="29" t="str">
        <f>TEXT(DATA[[#This Row],[Join_Date]],"mm-yyyy")</f>
        <v>10-2024</v>
      </c>
      <c r="G405" s="31">
        <f>$F$2-DATA[[#This Row],[Last_Login]]</f>
        <v>323</v>
      </c>
      <c r="H405" s="31" t="str" cm="1">
        <f t="array" ref="H405">_xlfn.IFS(DATA[[#This Row],[Difference_from _assume]]&lt;=10,"0-17",DATA[[#This Row],[Difference_from _assume]]&lt;=34,"17-34",DATA[[#This Row],[Difference_from _assume]]&lt;=51,"34-51",DATA[[#This Row],[Difference_from _assume]]&lt;=119,"51-119",DATA[[#This Row],[Difference_from _assume]]&lt;=354,"119-357")</f>
        <v>119-357</v>
      </c>
      <c r="I405" s="31" t="str" cm="1">
        <f t="array" ref="I405">_xlfn.IFS(DATA[[#This Row],[Difference_from _assume]]&lt;=35,"Active",DATA[[#This Row],[Difference_from _assume]]&lt;=110,"Inactive",DATA[[#This Row],[Difference_from _assume]]&lt;=360,"Dormant")</f>
        <v>Dormant</v>
      </c>
      <c r="J405" s="16">
        <v>7.99</v>
      </c>
      <c r="K405" s="16" t="str" cm="1">
        <f t="array" ref="K405">_xlfn.IFS(DATA[[#This Row],[Monthly_Price]]&lt;=7.99,"Low",J405&lt;=11.99,"Mid",J405&lt;=15.99,"High")</f>
        <v>Low</v>
      </c>
      <c r="L405" s="1">
        <v>11</v>
      </c>
      <c r="M405" s="1" t="s">
        <v>63</v>
      </c>
      <c r="N405" s="1">
        <v>4</v>
      </c>
      <c r="O405" s="1">
        <v>6</v>
      </c>
      <c r="P405" s="1" t="b">
        <v>0</v>
      </c>
      <c r="Q405" s="1">
        <v>246</v>
      </c>
      <c r="R405" s="10">
        <v>96</v>
      </c>
      <c r="S405" s="10">
        <f>DATA[[#This Row],[Total_Movies_Watched]]+DATA[[#This Row],[Total_Series_Watched]]</f>
        <v>342</v>
      </c>
      <c r="T405" s="1" t="s">
        <v>92</v>
      </c>
      <c r="U405" s="1" t="s">
        <v>28</v>
      </c>
      <c r="V405" s="1" t="s">
        <v>57</v>
      </c>
      <c r="W405" s="1">
        <v>56</v>
      </c>
      <c r="X405" s="1" t="str" cm="1">
        <f t="array" ref="X405">_xlfn.IFS(DATA[[#This Row],[Recommended_Content_Count]]&lt;=25,"0-25",W405&lt;=50,"25-50",W405&lt;=75,"50-75",W405&lt;=100,"75-100")</f>
        <v>50-75</v>
      </c>
      <c r="Y405" s="1">
        <v>4.5999999999999996</v>
      </c>
      <c r="Z405" s="1" t="b">
        <v>1</v>
      </c>
      <c r="AA405" s="1" t="str" cm="1">
        <f t="array" ref="AA405">_xlfn.IFS(DATA[[#This Row],[Has_Downloaded_Content]]=FALSE,"No",Z405=TRUE,"Yes")</f>
        <v>Yes</v>
      </c>
      <c r="AB405" s="1" t="s">
        <v>30</v>
      </c>
      <c r="AC405" s="7">
        <v>3807</v>
      </c>
      <c r="AD405" s="7" t="str" cm="1">
        <f t="array" ref="AD405">_xlfn.IFS(DATA[[#This Row],[Loyalty_Points]]&lt;=1000,"0-1000",AC405&lt;=2000,"1000-2000",AC405&lt;=3000,"2000-3000",AC405&lt;=4000,"3000-4000",AC405&lt;=4999,"4000-5000")</f>
        <v>3000-4000</v>
      </c>
      <c r="AE405" s="1" t="s">
        <v>65</v>
      </c>
      <c r="AF405" s="1" t="s">
        <v>79</v>
      </c>
      <c r="AG405" s="1" t="s">
        <v>60</v>
      </c>
    </row>
    <row r="406" spans="1:33" x14ac:dyDescent="0.3">
      <c r="A406" s="13">
        <v>6983</v>
      </c>
      <c r="B406" s="1" t="s">
        <v>88</v>
      </c>
      <c r="C406" s="2" t="s">
        <v>476</v>
      </c>
      <c r="D406" s="2">
        <v>45485</v>
      </c>
      <c r="E406" s="29" t="str">
        <f>TEXT(DATA[[#This Row],[Join_Date]],"mm-yyyy")</f>
        <v>08-2024</v>
      </c>
      <c r="G406" s="31">
        <f>$F$2-DATA[[#This Row],[Last_Login]]</f>
        <v>172</v>
      </c>
      <c r="H406" s="31" t="str" cm="1">
        <f t="array" ref="H406">_xlfn.IFS(DATA[[#This Row],[Difference_from _assume]]&lt;=10,"0-17",DATA[[#This Row],[Difference_from _assume]]&lt;=34,"17-34",DATA[[#This Row],[Difference_from _assume]]&lt;=51,"34-51",DATA[[#This Row],[Difference_from _assume]]&lt;=119,"51-119",DATA[[#This Row],[Difference_from _assume]]&lt;=354,"119-357")</f>
        <v>119-357</v>
      </c>
      <c r="I406" s="31" t="str" cm="1">
        <f t="array" ref="I406">_xlfn.IFS(DATA[[#This Row],[Difference_from _assume]]&lt;=35,"Active",DATA[[#This Row],[Difference_from _assume]]&lt;=110,"Inactive",DATA[[#This Row],[Difference_from _assume]]&lt;=360,"Dormant")</f>
        <v>Dormant</v>
      </c>
      <c r="J406" s="16">
        <v>11.99</v>
      </c>
      <c r="K406" s="16" t="str" cm="1">
        <f t="array" ref="K406">_xlfn.IFS(DATA[[#This Row],[Monthly_Price]]&lt;=7.99,"Low",J406&lt;=11.99,"Mid",J406&lt;=15.99,"High")</f>
        <v>Mid</v>
      </c>
      <c r="L406" s="1">
        <v>335</v>
      </c>
      <c r="M406" s="1" t="s">
        <v>48</v>
      </c>
      <c r="N406" s="1">
        <v>1</v>
      </c>
      <c r="O406" s="1">
        <v>2</v>
      </c>
      <c r="P406" s="1" t="b">
        <v>1</v>
      </c>
      <c r="Q406" s="1">
        <v>484</v>
      </c>
      <c r="R406" s="10">
        <v>54</v>
      </c>
      <c r="S406" s="10">
        <f>DATA[[#This Row],[Total_Movies_Watched]]+DATA[[#This Row],[Total_Series_Watched]]</f>
        <v>538</v>
      </c>
      <c r="T406" s="1" t="s">
        <v>49</v>
      </c>
      <c r="U406" s="1" t="s">
        <v>28</v>
      </c>
      <c r="V406" s="1" t="s">
        <v>78</v>
      </c>
      <c r="W406" s="1">
        <v>51</v>
      </c>
      <c r="X406" s="1" t="str" cm="1">
        <f t="array" ref="X406">_xlfn.IFS(DATA[[#This Row],[Recommended_Content_Count]]&lt;=25,"0-25",W406&lt;=50,"25-50",W406&lt;=75,"50-75",W406&lt;=100,"75-100")</f>
        <v>50-75</v>
      </c>
      <c r="Y406" s="1">
        <v>4</v>
      </c>
      <c r="Z406" s="1" t="b">
        <v>1</v>
      </c>
      <c r="AA406" s="1" t="str" cm="1">
        <f t="array" ref="AA406">_xlfn.IFS(DATA[[#This Row],[Has_Downloaded_Content]]=FALSE,"No",Z406=TRUE,"Yes")</f>
        <v>Yes</v>
      </c>
      <c r="AB406" s="1" t="s">
        <v>30</v>
      </c>
      <c r="AC406" s="7">
        <v>3424</v>
      </c>
      <c r="AD406" s="7" t="str" cm="1">
        <f t="array" ref="AD406">_xlfn.IFS(DATA[[#This Row],[Loyalty_Points]]&lt;=1000,"0-1000",AC406&lt;=2000,"1000-2000",AC406&lt;=3000,"2000-3000",AC406&lt;=4000,"3000-4000",AC406&lt;=4999,"4000-5000")</f>
        <v>3000-4000</v>
      </c>
      <c r="AE406" s="1" t="s">
        <v>31</v>
      </c>
      <c r="AF406" s="1" t="s">
        <v>69</v>
      </c>
      <c r="AG406" s="1" t="s">
        <v>40</v>
      </c>
    </row>
    <row r="407" spans="1:33" x14ac:dyDescent="0.3">
      <c r="A407" s="13">
        <v>1413</v>
      </c>
      <c r="B407" s="1" t="s">
        <v>98</v>
      </c>
      <c r="C407" s="2" t="s">
        <v>477</v>
      </c>
      <c r="D407" s="2" t="s">
        <v>90</v>
      </c>
      <c r="E407" s="29" t="str">
        <f>TEXT(DATA[[#This Row],[Join_Date]],"mm-yyyy")</f>
        <v>12-2022</v>
      </c>
      <c r="G407" s="31">
        <f>$F$2-DATA[[#This Row],[Last_Login]]</f>
        <v>31</v>
      </c>
      <c r="H407" s="31" t="str" cm="1">
        <f t="array" ref="H407">_xlfn.IFS(DATA[[#This Row],[Difference_from _assume]]&lt;=10,"0-17",DATA[[#This Row],[Difference_from _assume]]&lt;=34,"17-34",DATA[[#This Row],[Difference_from _assume]]&lt;=51,"34-51",DATA[[#This Row],[Difference_from _assume]]&lt;=119,"51-119",DATA[[#This Row],[Difference_from _assume]]&lt;=354,"119-357")</f>
        <v>17-34</v>
      </c>
      <c r="I407" s="31" t="str" cm="1">
        <f t="array" ref="I407">_xlfn.IFS(DATA[[#This Row],[Difference_from _assume]]&lt;=35,"Active",DATA[[#This Row],[Difference_from _assume]]&lt;=110,"Inactive",DATA[[#This Row],[Difference_from _assume]]&lt;=360,"Dormant")</f>
        <v>Active</v>
      </c>
      <c r="J407" s="16">
        <v>11.99</v>
      </c>
      <c r="K407" s="16" t="str" cm="1">
        <f t="array" ref="K407">_xlfn.IFS(DATA[[#This Row],[Monthly_Price]]&lt;=7.99,"Low",J407&lt;=11.99,"Mid",J407&lt;=15.99,"High")</f>
        <v>Mid</v>
      </c>
      <c r="L407" s="1">
        <v>408</v>
      </c>
      <c r="M407" s="1" t="s">
        <v>48</v>
      </c>
      <c r="N407" s="1">
        <v>3</v>
      </c>
      <c r="O407" s="1">
        <v>5</v>
      </c>
      <c r="P407" s="1" t="b">
        <v>1</v>
      </c>
      <c r="Q407" s="1">
        <v>418</v>
      </c>
      <c r="R407" s="10">
        <v>198</v>
      </c>
      <c r="S407" s="10">
        <f>DATA[[#This Row],[Total_Movies_Watched]]+DATA[[#This Row],[Total_Series_Watched]]</f>
        <v>616</v>
      </c>
      <c r="T407" s="1" t="s">
        <v>27</v>
      </c>
      <c r="U407" s="1" t="s">
        <v>28</v>
      </c>
      <c r="V407" s="1" t="s">
        <v>57</v>
      </c>
      <c r="W407" s="1">
        <v>0</v>
      </c>
      <c r="X407" s="1" t="str" cm="1">
        <f t="array" ref="X407">_xlfn.IFS(DATA[[#This Row],[Recommended_Content_Count]]&lt;=25,"0-25",W407&lt;=50,"25-50",W407&lt;=75,"50-75",W407&lt;=100,"75-100")</f>
        <v>0-25</v>
      </c>
      <c r="Y407" s="1">
        <v>3</v>
      </c>
      <c r="Z407" s="1" t="b">
        <v>0</v>
      </c>
      <c r="AA407" s="1" t="str" cm="1">
        <f t="array" ref="AA407">_xlfn.IFS(DATA[[#This Row],[Has_Downloaded_Content]]=FALSE,"No",Z407=TRUE,"Yes")</f>
        <v>No</v>
      </c>
      <c r="AB407" s="1" t="s">
        <v>30</v>
      </c>
      <c r="AC407" s="7">
        <v>1428</v>
      </c>
      <c r="AD407" s="7" t="str" cm="1">
        <f t="array" ref="AD407">_xlfn.IFS(DATA[[#This Row],[Loyalty_Points]]&lt;=1000,"0-1000",AC407&lt;=2000,"1000-2000",AC407&lt;=3000,"2000-3000",AC407&lt;=4000,"3000-4000",AC407&lt;=4999,"4000-5000")</f>
        <v>1000-2000</v>
      </c>
      <c r="AE407" s="1" t="s">
        <v>31</v>
      </c>
      <c r="AF407" s="1" t="s">
        <v>59</v>
      </c>
      <c r="AG407" s="1" t="s">
        <v>93</v>
      </c>
    </row>
    <row r="408" spans="1:33" x14ac:dyDescent="0.3">
      <c r="A408" s="13">
        <v>9509</v>
      </c>
      <c r="B408" s="1" t="s">
        <v>232</v>
      </c>
      <c r="C408" s="2" t="s">
        <v>407</v>
      </c>
      <c r="D408" s="2" t="s">
        <v>214</v>
      </c>
      <c r="E408" s="29" t="str">
        <f>TEXT(DATA[[#This Row],[Join_Date]],"mm-yyyy")</f>
        <v>07-2024</v>
      </c>
      <c r="G408" s="31">
        <f>$F$2-DATA[[#This Row],[Last_Login]]</f>
        <v>35</v>
      </c>
      <c r="H408" s="31" t="str" cm="1">
        <f t="array" ref="H408">_xlfn.IFS(DATA[[#This Row],[Difference_from _assume]]&lt;=10,"0-17",DATA[[#This Row],[Difference_from _assume]]&lt;=34,"17-34",DATA[[#This Row],[Difference_from _assume]]&lt;=51,"34-51",DATA[[#This Row],[Difference_from _assume]]&lt;=119,"51-119",DATA[[#This Row],[Difference_from _assume]]&lt;=354,"119-357")</f>
        <v>34-51</v>
      </c>
      <c r="I408" s="31" t="str" cm="1">
        <f t="array" ref="I408">_xlfn.IFS(DATA[[#This Row],[Difference_from _assume]]&lt;=35,"Active",DATA[[#This Row],[Difference_from _assume]]&lt;=110,"Inactive",DATA[[#This Row],[Difference_from _assume]]&lt;=360,"Dormant")</f>
        <v>Active</v>
      </c>
      <c r="J408" s="16">
        <v>11.99</v>
      </c>
      <c r="K408" s="16" t="str" cm="1">
        <f t="array" ref="K408">_xlfn.IFS(DATA[[#This Row],[Monthly_Price]]&lt;=7.99,"Low",J408&lt;=11.99,"Mid",J408&lt;=15.99,"High")</f>
        <v>Mid</v>
      </c>
      <c r="L408" s="1">
        <v>302</v>
      </c>
      <c r="M408" s="1" t="s">
        <v>26</v>
      </c>
      <c r="N408" s="1">
        <v>2</v>
      </c>
      <c r="O408" s="1">
        <v>2</v>
      </c>
      <c r="P408" s="1" t="b">
        <v>0</v>
      </c>
      <c r="Q408" s="1">
        <v>431</v>
      </c>
      <c r="R408" s="10">
        <v>116</v>
      </c>
      <c r="S408" s="10">
        <f>DATA[[#This Row],[Total_Movies_Watched]]+DATA[[#This Row],[Total_Series_Watched]]</f>
        <v>547</v>
      </c>
      <c r="T408" s="1" t="s">
        <v>55</v>
      </c>
      <c r="U408" s="1" t="s">
        <v>44</v>
      </c>
      <c r="V408" s="1" t="s">
        <v>78</v>
      </c>
      <c r="W408" s="1">
        <v>15</v>
      </c>
      <c r="X408" s="1" t="str" cm="1">
        <f t="array" ref="X408">_xlfn.IFS(DATA[[#This Row],[Recommended_Content_Count]]&lt;=25,"0-25",W408&lt;=50,"25-50",W408&lt;=75,"50-75",W408&lt;=100,"75-100")</f>
        <v>0-25</v>
      </c>
      <c r="Y408" s="1">
        <v>3.9</v>
      </c>
      <c r="Z408" s="1" t="b">
        <v>1</v>
      </c>
      <c r="AA408" s="1" t="str" cm="1">
        <f t="array" ref="AA408">_xlfn.IFS(DATA[[#This Row],[Has_Downloaded_Content]]=FALSE,"No",Z408=TRUE,"Yes")</f>
        <v>Yes</v>
      </c>
      <c r="AB408" s="1" t="s">
        <v>30</v>
      </c>
      <c r="AC408" s="7">
        <v>2387</v>
      </c>
      <c r="AD408" s="7" t="str" cm="1">
        <f t="array" ref="AD408">_xlfn.IFS(DATA[[#This Row],[Loyalty_Points]]&lt;=1000,"0-1000",AC408&lt;=2000,"1000-2000",AC408&lt;=3000,"2000-3000",AC408&lt;=4000,"3000-4000",AC408&lt;=4999,"4000-5000")</f>
        <v>2000-3000</v>
      </c>
      <c r="AE408" s="1" t="s">
        <v>58</v>
      </c>
      <c r="AF408" s="1" t="s">
        <v>69</v>
      </c>
      <c r="AG408" s="1" t="s">
        <v>60</v>
      </c>
    </row>
    <row r="409" spans="1:33" x14ac:dyDescent="0.3">
      <c r="A409" s="13">
        <v>6330</v>
      </c>
      <c r="B409" s="1" t="s">
        <v>478</v>
      </c>
      <c r="C409" s="2" t="s">
        <v>479</v>
      </c>
      <c r="D409" s="2">
        <v>45394</v>
      </c>
      <c r="E409" s="29" t="str">
        <f>TEXT(DATA[[#This Row],[Join_Date]],"mm-yyyy")</f>
        <v>01-2024</v>
      </c>
      <c r="G409" s="31">
        <f>$F$2-DATA[[#This Row],[Last_Login]]</f>
        <v>263</v>
      </c>
      <c r="H409" s="31" t="str" cm="1">
        <f t="array" ref="H409">_xlfn.IFS(DATA[[#This Row],[Difference_from _assume]]&lt;=10,"0-17",DATA[[#This Row],[Difference_from _assume]]&lt;=34,"17-34",DATA[[#This Row],[Difference_from _assume]]&lt;=51,"34-51",DATA[[#This Row],[Difference_from _assume]]&lt;=119,"51-119",DATA[[#This Row],[Difference_from _assume]]&lt;=354,"119-357")</f>
        <v>119-357</v>
      </c>
      <c r="I409" s="31" t="str" cm="1">
        <f t="array" ref="I409">_xlfn.IFS(DATA[[#This Row],[Difference_from _assume]]&lt;=35,"Active",DATA[[#This Row],[Difference_from _assume]]&lt;=110,"Inactive",DATA[[#This Row],[Difference_from _assume]]&lt;=360,"Dormant")</f>
        <v>Dormant</v>
      </c>
      <c r="J409" s="16">
        <v>7.99</v>
      </c>
      <c r="K409" s="16" t="str" cm="1">
        <f t="array" ref="K409">_xlfn.IFS(DATA[[#This Row],[Monthly_Price]]&lt;=7.99,"Low",J409&lt;=11.99,"Mid",J409&lt;=15.99,"High")</f>
        <v>Low</v>
      </c>
      <c r="L409" s="1">
        <v>329</v>
      </c>
      <c r="M409" s="1" t="s">
        <v>48</v>
      </c>
      <c r="N409" s="1">
        <v>4</v>
      </c>
      <c r="O409" s="1">
        <v>1</v>
      </c>
      <c r="P409" s="1" t="b">
        <v>1</v>
      </c>
      <c r="Q409" s="1">
        <v>973</v>
      </c>
      <c r="R409" s="10">
        <v>163</v>
      </c>
      <c r="S409" s="10">
        <f>DATA[[#This Row],[Total_Movies_Watched]]+DATA[[#This Row],[Total_Series_Watched]]</f>
        <v>1136</v>
      </c>
      <c r="T409" s="1" t="s">
        <v>27</v>
      </c>
      <c r="U409" s="1" t="s">
        <v>75</v>
      </c>
      <c r="V409" s="1" t="s">
        <v>64</v>
      </c>
      <c r="W409" s="1">
        <v>78</v>
      </c>
      <c r="X409" s="1" t="str" cm="1">
        <f t="array" ref="X409">_xlfn.IFS(DATA[[#This Row],[Recommended_Content_Count]]&lt;=25,"0-25",W409&lt;=50,"25-50",W409&lt;=75,"50-75",W409&lt;=100,"75-100")</f>
        <v>75-100</v>
      </c>
      <c r="Y409" s="1">
        <v>4.2</v>
      </c>
      <c r="Z409" s="1" t="b">
        <v>1</v>
      </c>
      <c r="AA409" s="1" t="str" cm="1">
        <f t="array" ref="AA409">_xlfn.IFS(DATA[[#This Row],[Has_Downloaded_Content]]=FALSE,"No",Z409=TRUE,"Yes")</f>
        <v>Yes</v>
      </c>
      <c r="AB409" s="1" t="s">
        <v>30</v>
      </c>
      <c r="AC409" s="7">
        <v>218</v>
      </c>
      <c r="AD409" s="7" t="str" cm="1">
        <f t="array" ref="AD409">_xlfn.IFS(DATA[[#This Row],[Loyalty_Points]]&lt;=1000,"0-1000",AC409&lt;=2000,"1000-2000",AC409&lt;=3000,"2000-3000",AC409&lt;=4000,"3000-4000",AC409&lt;=4999,"4000-5000")</f>
        <v>0-1000</v>
      </c>
      <c r="AE409" s="1" t="s">
        <v>76</v>
      </c>
      <c r="AF409" s="1" t="s">
        <v>59</v>
      </c>
      <c r="AG409" s="1" t="s">
        <v>40</v>
      </c>
    </row>
    <row r="410" spans="1:33" x14ac:dyDescent="0.3">
      <c r="A410" s="13">
        <v>2504</v>
      </c>
      <c r="B410" s="1" t="s">
        <v>480</v>
      </c>
      <c r="C410" s="2" t="s">
        <v>481</v>
      </c>
      <c r="D410" s="2" t="s">
        <v>35</v>
      </c>
      <c r="E410" s="29" t="str">
        <f>TEXT(DATA[[#This Row],[Join_Date]],"mm-yyyy")</f>
        <v>08-2024</v>
      </c>
      <c r="G410" s="31">
        <f>$F$2-DATA[[#This Row],[Last_Login]]</f>
        <v>16</v>
      </c>
      <c r="H410" s="31" t="str" cm="1">
        <f t="array" ref="H410">_xlfn.IFS(DATA[[#This Row],[Difference_from _assume]]&lt;=10,"0-17",DATA[[#This Row],[Difference_from _assume]]&lt;=34,"17-34",DATA[[#This Row],[Difference_from _assume]]&lt;=51,"34-51",DATA[[#This Row],[Difference_from _assume]]&lt;=119,"51-119",DATA[[#This Row],[Difference_from _assume]]&lt;=354,"119-357")</f>
        <v>17-34</v>
      </c>
      <c r="I410" s="31" t="str" cm="1">
        <f t="array" ref="I410">_xlfn.IFS(DATA[[#This Row],[Difference_from _assume]]&lt;=35,"Active",DATA[[#This Row],[Difference_from _assume]]&lt;=110,"Inactive",DATA[[#This Row],[Difference_from _assume]]&lt;=360,"Dormant")</f>
        <v>Active</v>
      </c>
      <c r="J410" s="16">
        <v>11.99</v>
      </c>
      <c r="K410" s="16" t="str" cm="1">
        <f t="array" ref="K410">_xlfn.IFS(DATA[[#This Row],[Monthly_Price]]&lt;=7.99,"Low",J410&lt;=11.99,"Mid",J410&lt;=15.99,"High")</f>
        <v>Mid</v>
      </c>
      <c r="L410" s="1">
        <v>328</v>
      </c>
      <c r="M410" s="1" t="s">
        <v>73</v>
      </c>
      <c r="N410" s="1">
        <v>4</v>
      </c>
      <c r="O410" s="1">
        <v>6</v>
      </c>
      <c r="P410" s="1" t="b">
        <v>1</v>
      </c>
      <c r="Q410" s="1">
        <v>858</v>
      </c>
      <c r="R410" s="10">
        <v>159</v>
      </c>
      <c r="S410" s="10">
        <f>DATA[[#This Row],[Total_Movies_Watched]]+DATA[[#This Row],[Total_Series_Watched]]</f>
        <v>1017</v>
      </c>
      <c r="T410" s="1" t="s">
        <v>49</v>
      </c>
      <c r="U410" s="1" t="s">
        <v>28</v>
      </c>
      <c r="V410" s="1" t="s">
        <v>37</v>
      </c>
      <c r="W410" s="1">
        <v>75</v>
      </c>
      <c r="X410" s="1" t="str" cm="1">
        <f t="array" ref="X410">_xlfn.IFS(DATA[[#This Row],[Recommended_Content_Count]]&lt;=25,"0-25",W410&lt;=50,"25-50",W410&lt;=75,"50-75",W410&lt;=100,"75-100")</f>
        <v>50-75</v>
      </c>
      <c r="Y410" s="1">
        <v>4.5999999999999996</v>
      </c>
      <c r="Z410" s="1" t="b">
        <v>1</v>
      </c>
      <c r="AA410" s="1" t="str" cm="1">
        <f t="array" ref="AA410">_xlfn.IFS(DATA[[#This Row],[Has_Downloaded_Content]]=FALSE,"No",Z410=TRUE,"Yes")</f>
        <v>Yes</v>
      </c>
      <c r="AB410" s="1" t="s">
        <v>30</v>
      </c>
      <c r="AC410" s="7">
        <v>68</v>
      </c>
      <c r="AD410" s="7" t="str" cm="1">
        <f t="array" ref="AD410">_xlfn.IFS(DATA[[#This Row],[Loyalty_Points]]&lt;=1000,"0-1000",AC410&lt;=2000,"1000-2000",AC410&lt;=3000,"2000-3000",AC410&lt;=4000,"3000-4000",AC410&lt;=4999,"4000-5000")</f>
        <v>0-1000</v>
      </c>
      <c r="AE410" s="1" t="s">
        <v>31</v>
      </c>
      <c r="AF410" s="1" t="s">
        <v>69</v>
      </c>
      <c r="AG410" s="1" t="s">
        <v>93</v>
      </c>
    </row>
    <row r="411" spans="1:33" x14ac:dyDescent="0.3">
      <c r="A411" s="13">
        <v>6593</v>
      </c>
      <c r="B411" s="1" t="s">
        <v>357</v>
      </c>
      <c r="C411" s="2" t="s">
        <v>327</v>
      </c>
      <c r="D411" s="2">
        <v>45485</v>
      </c>
      <c r="E411" s="29" t="str">
        <f>TEXT(DATA[[#This Row],[Join_Date]],"mm-yyyy")</f>
        <v>08-2024</v>
      </c>
      <c r="G411" s="31">
        <f>$F$2-DATA[[#This Row],[Last_Login]]</f>
        <v>172</v>
      </c>
      <c r="H411" s="31" t="str" cm="1">
        <f t="array" ref="H411">_xlfn.IFS(DATA[[#This Row],[Difference_from _assume]]&lt;=10,"0-17",DATA[[#This Row],[Difference_from _assume]]&lt;=34,"17-34",DATA[[#This Row],[Difference_from _assume]]&lt;=51,"34-51",DATA[[#This Row],[Difference_from _assume]]&lt;=119,"51-119",DATA[[#This Row],[Difference_from _assume]]&lt;=354,"119-357")</f>
        <v>119-357</v>
      </c>
      <c r="I411" s="31" t="str" cm="1">
        <f t="array" ref="I411">_xlfn.IFS(DATA[[#This Row],[Difference_from _assume]]&lt;=35,"Active",DATA[[#This Row],[Difference_from _assume]]&lt;=110,"Inactive",DATA[[#This Row],[Difference_from _assume]]&lt;=360,"Dormant")</f>
        <v>Dormant</v>
      </c>
      <c r="J411" s="16">
        <v>11.99</v>
      </c>
      <c r="K411" s="16" t="str" cm="1">
        <f t="array" ref="K411">_xlfn.IFS(DATA[[#This Row],[Monthly_Price]]&lt;=7.99,"Low",J411&lt;=11.99,"Mid",J411&lt;=15.99,"High")</f>
        <v>Mid</v>
      </c>
      <c r="L411" s="1">
        <v>353</v>
      </c>
      <c r="M411" s="1" t="s">
        <v>36</v>
      </c>
      <c r="N411" s="1">
        <v>3</v>
      </c>
      <c r="O411" s="1">
        <v>6</v>
      </c>
      <c r="P411" s="1" t="b">
        <v>0</v>
      </c>
      <c r="Q411" s="1">
        <v>637</v>
      </c>
      <c r="R411" s="10">
        <v>160</v>
      </c>
      <c r="S411" s="10">
        <f>DATA[[#This Row],[Total_Movies_Watched]]+DATA[[#This Row],[Total_Series_Watched]]</f>
        <v>797</v>
      </c>
      <c r="T411" s="1" t="s">
        <v>49</v>
      </c>
      <c r="U411" s="1" t="s">
        <v>44</v>
      </c>
      <c r="V411" s="1" t="s">
        <v>64</v>
      </c>
      <c r="W411" s="1">
        <v>67</v>
      </c>
      <c r="X411" s="1" t="str" cm="1">
        <f t="array" ref="X411">_xlfn.IFS(DATA[[#This Row],[Recommended_Content_Count]]&lt;=25,"0-25",W411&lt;=50,"25-50",W411&lt;=75,"50-75",W411&lt;=100,"75-100")</f>
        <v>50-75</v>
      </c>
      <c r="Y411" s="1">
        <v>5</v>
      </c>
      <c r="Z411" s="1" t="b">
        <v>1</v>
      </c>
      <c r="AA411" s="1" t="str" cm="1">
        <f t="array" ref="AA411">_xlfn.IFS(DATA[[#This Row],[Has_Downloaded_Content]]=FALSE,"No",Z411=TRUE,"Yes")</f>
        <v>Yes</v>
      </c>
      <c r="AB411" s="1" t="s">
        <v>30</v>
      </c>
      <c r="AC411" s="7">
        <v>2749</v>
      </c>
      <c r="AD411" s="7" t="str" cm="1">
        <f t="array" ref="AD411">_xlfn.IFS(DATA[[#This Row],[Loyalty_Points]]&lt;=1000,"0-1000",AC411&lt;=2000,"1000-2000",AC411&lt;=3000,"2000-3000",AC411&lt;=4000,"3000-4000",AC411&lt;=4999,"4000-5000")</f>
        <v>2000-3000</v>
      </c>
      <c r="AE411" s="1" t="s">
        <v>38</v>
      </c>
      <c r="AF411" s="1" t="s">
        <v>69</v>
      </c>
      <c r="AG411" s="1" t="s">
        <v>33</v>
      </c>
    </row>
    <row r="412" spans="1:33" x14ac:dyDescent="0.3">
      <c r="A412" s="13">
        <v>9537</v>
      </c>
      <c r="B412" s="1" t="s">
        <v>357</v>
      </c>
      <c r="C412" s="2" t="s">
        <v>305</v>
      </c>
      <c r="D412" s="2" t="s">
        <v>84</v>
      </c>
      <c r="E412" s="29" t="str">
        <f>TEXT(DATA[[#This Row],[Join_Date]],"mm-yyyy")</f>
        <v>02-2024</v>
      </c>
      <c r="G412" s="31">
        <f>$F$2-DATA[[#This Row],[Last_Login]]</f>
        <v>41</v>
      </c>
      <c r="H412" s="31" t="str" cm="1">
        <f t="array" ref="H412">_xlfn.IFS(DATA[[#This Row],[Difference_from _assume]]&lt;=10,"0-17",DATA[[#This Row],[Difference_from _assume]]&lt;=34,"17-34",DATA[[#This Row],[Difference_from _assume]]&lt;=51,"34-51",DATA[[#This Row],[Difference_from _assume]]&lt;=119,"51-119",DATA[[#This Row],[Difference_from _assume]]&lt;=354,"119-357")</f>
        <v>34-51</v>
      </c>
      <c r="I412" s="31" t="str" cm="1">
        <f t="array" ref="I412">_xlfn.IFS(DATA[[#This Row],[Difference_from _assume]]&lt;=35,"Active",DATA[[#This Row],[Difference_from _assume]]&lt;=110,"Inactive",DATA[[#This Row],[Difference_from _assume]]&lt;=360,"Dormant")</f>
        <v>Inactive</v>
      </c>
      <c r="J412" s="16">
        <v>11.99</v>
      </c>
      <c r="K412" s="16" t="str" cm="1">
        <f t="array" ref="K412">_xlfn.IFS(DATA[[#This Row],[Monthly_Price]]&lt;=7.99,"Low",J412&lt;=11.99,"Mid",J412&lt;=15.99,"High")</f>
        <v>Mid</v>
      </c>
      <c r="L412" s="1">
        <v>386</v>
      </c>
      <c r="M412" s="1" t="s">
        <v>73</v>
      </c>
      <c r="N412" s="1">
        <v>3</v>
      </c>
      <c r="O412" s="1">
        <v>3</v>
      </c>
      <c r="P412" s="1" t="b">
        <v>0</v>
      </c>
      <c r="Q412" s="1">
        <v>693</v>
      </c>
      <c r="R412" s="10">
        <v>61</v>
      </c>
      <c r="S412" s="10">
        <f>DATA[[#This Row],[Total_Movies_Watched]]+DATA[[#This Row],[Total_Series_Watched]]</f>
        <v>754</v>
      </c>
      <c r="T412" s="1" t="s">
        <v>49</v>
      </c>
      <c r="U412" s="1" t="s">
        <v>75</v>
      </c>
      <c r="V412" s="1" t="s">
        <v>29</v>
      </c>
      <c r="W412" s="1">
        <v>48</v>
      </c>
      <c r="X412" s="1" t="str" cm="1">
        <f t="array" ref="X412">_xlfn.IFS(DATA[[#This Row],[Recommended_Content_Count]]&lt;=25,"0-25",W412&lt;=50,"25-50",W412&lt;=75,"50-75",W412&lt;=100,"75-100")</f>
        <v>25-50</v>
      </c>
      <c r="Y412" s="1">
        <v>3.8</v>
      </c>
      <c r="Z412" s="1" t="b">
        <v>0</v>
      </c>
      <c r="AA412" s="1" t="str" cm="1">
        <f t="array" ref="AA412">_xlfn.IFS(DATA[[#This Row],[Has_Downloaded_Content]]=FALSE,"No",Z412=TRUE,"Yes")</f>
        <v>No</v>
      </c>
      <c r="AB412" s="1" t="s">
        <v>30</v>
      </c>
      <c r="AC412" s="7">
        <v>4942</v>
      </c>
      <c r="AD412" s="7" t="str" cm="1">
        <f t="array" ref="AD412">_xlfn.IFS(DATA[[#This Row],[Loyalty_Points]]&lt;=1000,"0-1000",AC412&lt;=2000,"1000-2000",AC412&lt;=3000,"2000-3000",AC412&lt;=4000,"3000-4000",AC412&lt;=4999,"4000-5000")</f>
        <v>4000-5000</v>
      </c>
      <c r="AE412" s="1" t="s">
        <v>58</v>
      </c>
      <c r="AF412" s="1" t="s">
        <v>32</v>
      </c>
      <c r="AG412" s="1" t="s">
        <v>93</v>
      </c>
    </row>
    <row r="413" spans="1:33" x14ac:dyDescent="0.3">
      <c r="A413" s="13">
        <v>9628</v>
      </c>
      <c r="B413" s="1" t="s">
        <v>211</v>
      </c>
      <c r="C413" s="2" t="s">
        <v>482</v>
      </c>
      <c r="D413" s="2">
        <v>45608</v>
      </c>
      <c r="E413" s="29" t="str">
        <f>TEXT(DATA[[#This Row],[Join_Date]],"mm-yyyy")</f>
        <v>10-2023</v>
      </c>
      <c r="G413" s="31">
        <f>$F$2-DATA[[#This Row],[Last_Login]]</f>
        <v>49</v>
      </c>
      <c r="H413" s="31" t="str" cm="1">
        <f t="array" ref="H413">_xlfn.IFS(DATA[[#This Row],[Difference_from _assume]]&lt;=10,"0-17",DATA[[#This Row],[Difference_from _assume]]&lt;=34,"17-34",DATA[[#This Row],[Difference_from _assume]]&lt;=51,"34-51",DATA[[#This Row],[Difference_from _assume]]&lt;=119,"51-119",DATA[[#This Row],[Difference_from _assume]]&lt;=354,"119-357")</f>
        <v>34-51</v>
      </c>
      <c r="I413" s="31" t="str" cm="1">
        <f t="array" ref="I413">_xlfn.IFS(DATA[[#This Row],[Difference_from _assume]]&lt;=35,"Active",DATA[[#This Row],[Difference_from _assume]]&lt;=110,"Inactive",DATA[[#This Row],[Difference_from _assume]]&lt;=360,"Dormant")</f>
        <v>Inactive</v>
      </c>
      <c r="J413" s="16">
        <v>7.99</v>
      </c>
      <c r="K413" s="16" t="str" cm="1">
        <f t="array" ref="K413">_xlfn.IFS(DATA[[#This Row],[Monthly_Price]]&lt;=7.99,"Low",J413&lt;=11.99,"Mid",J413&lt;=15.99,"High")</f>
        <v>Low</v>
      </c>
      <c r="L413" s="1">
        <v>401</v>
      </c>
      <c r="M413" s="1" t="s">
        <v>73</v>
      </c>
      <c r="N413" s="1">
        <v>5</v>
      </c>
      <c r="O413" s="1">
        <v>6</v>
      </c>
      <c r="P413" s="1" t="b">
        <v>0</v>
      </c>
      <c r="Q413" s="1">
        <v>308</v>
      </c>
      <c r="R413" s="10">
        <v>103</v>
      </c>
      <c r="S413" s="10">
        <f>DATA[[#This Row],[Total_Movies_Watched]]+DATA[[#This Row],[Total_Series_Watched]]</f>
        <v>411</v>
      </c>
      <c r="T413" s="1" t="s">
        <v>27</v>
      </c>
      <c r="U413" s="1" t="s">
        <v>56</v>
      </c>
      <c r="V413" s="1" t="s">
        <v>45</v>
      </c>
      <c r="W413" s="1">
        <v>98</v>
      </c>
      <c r="X413" s="1" t="str" cm="1">
        <f t="array" ref="X413">_xlfn.IFS(DATA[[#This Row],[Recommended_Content_Count]]&lt;=25,"0-25",W413&lt;=50,"25-50",W413&lt;=75,"50-75",W413&lt;=100,"75-100")</f>
        <v>75-100</v>
      </c>
      <c r="Y413" s="1">
        <v>3.1</v>
      </c>
      <c r="Z413" s="1" t="b">
        <v>1</v>
      </c>
      <c r="AA413" s="1" t="str" cm="1">
        <f t="array" ref="AA413">_xlfn.IFS(DATA[[#This Row],[Has_Downloaded_Content]]=FALSE,"No",Z413=TRUE,"Yes")</f>
        <v>Yes</v>
      </c>
      <c r="AB413" s="1" t="s">
        <v>30</v>
      </c>
      <c r="AC413" s="7">
        <v>1813</v>
      </c>
      <c r="AD413" s="7" t="str" cm="1">
        <f t="array" ref="AD413">_xlfn.IFS(DATA[[#This Row],[Loyalty_Points]]&lt;=1000,"0-1000",AC413&lt;=2000,"1000-2000",AC413&lt;=3000,"2000-3000",AC413&lt;=4000,"3000-4000",AC413&lt;=4999,"4000-5000")</f>
        <v>1000-2000</v>
      </c>
      <c r="AE413" s="1" t="s">
        <v>65</v>
      </c>
      <c r="AF413" s="1" t="s">
        <v>32</v>
      </c>
      <c r="AG413" s="1" t="s">
        <v>60</v>
      </c>
    </row>
    <row r="414" spans="1:33" x14ac:dyDescent="0.3">
      <c r="A414" s="13">
        <v>4024</v>
      </c>
      <c r="B414" s="1" t="s">
        <v>244</v>
      </c>
      <c r="C414" s="2" t="s">
        <v>483</v>
      </c>
      <c r="D414" s="2">
        <v>45485</v>
      </c>
      <c r="E414" s="29" t="str">
        <f>TEXT(DATA[[#This Row],[Join_Date]],"mm-yyyy")</f>
        <v>04-2023</v>
      </c>
      <c r="G414" s="31">
        <f>$F$2-DATA[[#This Row],[Last_Login]]</f>
        <v>172</v>
      </c>
      <c r="H414" s="31" t="str" cm="1">
        <f t="array" ref="H414">_xlfn.IFS(DATA[[#This Row],[Difference_from _assume]]&lt;=10,"0-17",DATA[[#This Row],[Difference_from _assume]]&lt;=34,"17-34",DATA[[#This Row],[Difference_from _assume]]&lt;=51,"34-51",DATA[[#This Row],[Difference_from _assume]]&lt;=119,"51-119",DATA[[#This Row],[Difference_from _assume]]&lt;=354,"119-357")</f>
        <v>119-357</v>
      </c>
      <c r="I414" s="31" t="str" cm="1">
        <f t="array" ref="I414">_xlfn.IFS(DATA[[#This Row],[Difference_from _assume]]&lt;=35,"Active",DATA[[#This Row],[Difference_from _assume]]&lt;=110,"Inactive",DATA[[#This Row],[Difference_from _assume]]&lt;=360,"Dormant")</f>
        <v>Dormant</v>
      </c>
      <c r="J414" s="16">
        <v>7.99</v>
      </c>
      <c r="K414" s="16" t="str" cm="1">
        <f t="array" ref="K414">_xlfn.IFS(DATA[[#This Row],[Monthly_Price]]&lt;=7.99,"Low",J414&lt;=11.99,"Mid",J414&lt;=15.99,"High")</f>
        <v>Low</v>
      </c>
      <c r="L414" s="1">
        <v>286</v>
      </c>
      <c r="M414" s="1" t="s">
        <v>36</v>
      </c>
      <c r="N414" s="1">
        <v>3</v>
      </c>
      <c r="O414" s="1">
        <v>1</v>
      </c>
      <c r="P414" s="1" t="b">
        <v>0</v>
      </c>
      <c r="Q414" s="1">
        <v>843</v>
      </c>
      <c r="R414" s="10">
        <v>26</v>
      </c>
      <c r="S414" s="10">
        <f>DATA[[#This Row],[Total_Movies_Watched]]+DATA[[#This Row],[Total_Series_Watched]]</f>
        <v>869</v>
      </c>
      <c r="T414" s="1" t="s">
        <v>49</v>
      </c>
      <c r="U414" s="1" t="s">
        <v>28</v>
      </c>
      <c r="V414" s="1" t="s">
        <v>37</v>
      </c>
      <c r="W414" s="1">
        <v>11</v>
      </c>
      <c r="X414" s="1" t="str" cm="1">
        <f t="array" ref="X414">_xlfn.IFS(DATA[[#This Row],[Recommended_Content_Count]]&lt;=25,"0-25",W414&lt;=50,"25-50",W414&lt;=75,"50-75",W414&lt;=100,"75-100")</f>
        <v>0-25</v>
      </c>
      <c r="Y414" s="1">
        <v>3.5</v>
      </c>
      <c r="Z414" s="1" t="b">
        <v>0</v>
      </c>
      <c r="AA414" s="1" t="str" cm="1">
        <f t="array" ref="AA414">_xlfn.IFS(DATA[[#This Row],[Has_Downloaded_Content]]=FALSE,"No",Z414=TRUE,"Yes")</f>
        <v>No</v>
      </c>
      <c r="AB414" s="1" t="s">
        <v>30</v>
      </c>
      <c r="AC414" s="7">
        <v>318</v>
      </c>
      <c r="AD414" s="7" t="str" cm="1">
        <f t="array" ref="AD414">_xlfn.IFS(DATA[[#This Row],[Loyalty_Points]]&lt;=1000,"0-1000",AC414&lt;=2000,"1000-2000",AC414&lt;=3000,"2000-3000",AC414&lt;=4000,"3000-4000",AC414&lt;=4999,"4000-5000")</f>
        <v>0-1000</v>
      </c>
      <c r="AE414" s="1" t="s">
        <v>76</v>
      </c>
      <c r="AF414" s="1" t="s">
        <v>79</v>
      </c>
      <c r="AG414" s="1" t="s">
        <v>60</v>
      </c>
    </row>
    <row r="415" spans="1:33" x14ac:dyDescent="0.3">
      <c r="A415" s="13">
        <v>5321</v>
      </c>
      <c r="B415" s="1" t="s">
        <v>304</v>
      </c>
      <c r="C415" s="2" t="s">
        <v>484</v>
      </c>
      <c r="D415" s="2">
        <v>45577</v>
      </c>
      <c r="E415" s="29" t="str">
        <f>TEXT(DATA[[#This Row],[Join_Date]],"mm-yyyy")</f>
        <v>12-2023</v>
      </c>
      <c r="G415" s="31">
        <f>$F$2-DATA[[#This Row],[Last_Login]]</f>
        <v>80</v>
      </c>
      <c r="H415" s="31" t="str" cm="1">
        <f t="array" ref="H415">_xlfn.IFS(DATA[[#This Row],[Difference_from _assume]]&lt;=10,"0-17",DATA[[#This Row],[Difference_from _assume]]&lt;=34,"17-34",DATA[[#This Row],[Difference_from _assume]]&lt;=51,"34-51",DATA[[#This Row],[Difference_from _assume]]&lt;=119,"51-119",DATA[[#This Row],[Difference_from _assume]]&lt;=354,"119-357")</f>
        <v>51-119</v>
      </c>
      <c r="I415" s="31" t="str" cm="1">
        <f t="array" ref="I415">_xlfn.IFS(DATA[[#This Row],[Difference_from _assume]]&lt;=35,"Active",DATA[[#This Row],[Difference_from _assume]]&lt;=110,"Inactive",DATA[[#This Row],[Difference_from _assume]]&lt;=360,"Dormant")</f>
        <v>Inactive</v>
      </c>
      <c r="J415" s="16">
        <v>7.99</v>
      </c>
      <c r="K415" s="16" t="str" cm="1">
        <f t="array" ref="K415">_xlfn.IFS(DATA[[#This Row],[Monthly_Price]]&lt;=7.99,"Low",J415&lt;=11.99,"Mid",J415&lt;=15.99,"High")</f>
        <v>Low</v>
      </c>
      <c r="L415" s="1">
        <v>20</v>
      </c>
      <c r="M415" s="1" t="s">
        <v>100</v>
      </c>
      <c r="N415" s="1">
        <v>5</v>
      </c>
      <c r="O415" s="1">
        <v>2</v>
      </c>
      <c r="P415" s="1" t="b">
        <v>0</v>
      </c>
      <c r="Q415" s="1">
        <v>895</v>
      </c>
      <c r="R415" s="10">
        <v>40</v>
      </c>
      <c r="S415" s="10">
        <f>DATA[[#This Row],[Total_Movies_Watched]]+DATA[[#This Row],[Total_Series_Watched]]</f>
        <v>935</v>
      </c>
      <c r="T415" s="1" t="s">
        <v>43</v>
      </c>
      <c r="U415" s="1" t="s">
        <v>75</v>
      </c>
      <c r="V415" s="1" t="s">
        <v>64</v>
      </c>
      <c r="W415" s="1">
        <v>97</v>
      </c>
      <c r="X415" s="1" t="str" cm="1">
        <f t="array" ref="X415">_xlfn.IFS(DATA[[#This Row],[Recommended_Content_Count]]&lt;=25,"0-25",W415&lt;=50,"25-50",W415&lt;=75,"50-75",W415&lt;=100,"75-100")</f>
        <v>75-100</v>
      </c>
      <c r="Y415" s="1">
        <v>3.8</v>
      </c>
      <c r="Z415" s="1" t="b">
        <v>0</v>
      </c>
      <c r="AA415" s="1" t="str" cm="1">
        <f t="array" ref="AA415">_xlfn.IFS(DATA[[#This Row],[Has_Downloaded_Content]]=FALSE,"No",Z415=TRUE,"Yes")</f>
        <v>No</v>
      </c>
      <c r="AB415" s="1" t="s">
        <v>30</v>
      </c>
      <c r="AC415" s="7">
        <v>4216</v>
      </c>
      <c r="AD415" s="7" t="str" cm="1">
        <f t="array" ref="AD415">_xlfn.IFS(DATA[[#This Row],[Loyalty_Points]]&lt;=1000,"0-1000",AC415&lt;=2000,"1000-2000",AC415&lt;=3000,"2000-3000",AC415&lt;=4000,"3000-4000",AC415&lt;=4999,"4000-5000")</f>
        <v>4000-5000</v>
      </c>
      <c r="AE415" s="1" t="s">
        <v>38</v>
      </c>
      <c r="AF415" s="1" t="s">
        <v>79</v>
      </c>
      <c r="AG415" s="1" t="s">
        <v>93</v>
      </c>
    </row>
    <row r="416" spans="1:33" x14ac:dyDescent="0.3">
      <c r="A416" s="13">
        <v>3926</v>
      </c>
      <c r="B416" s="1" t="s">
        <v>485</v>
      </c>
      <c r="C416" s="2" t="s">
        <v>84</v>
      </c>
      <c r="D416" s="2" t="s">
        <v>87</v>
      </c>
      <c r="E416" s="29" t="str">
        <f>TEXT(DATA[[#This Row],[Join_Date]],"mm-yyyy")</f>
        <v>11-2024</v>
      </c>
      <c r="G416" s="31">
        <f>$F$2-DATA[[#This Row],[Last_Login]]</f>
        <v>36</v>
      </c>
      <c r="H416" s="31" t="str" cm="1">
        <f t="array" ref="H416">_xlfn.IFS(DATA[[#This Row],[Difference_from _assume]]&lt;=10,"0-17",DATA[[#This Row],[Difference_from _assume]]&lt;=34,"17-34",DATA[[#This Row],[Difference_from _assume]]&lt;=51,"34-51",DATA[[#This Row],[Difference_from _assume]]&lt;=119,"51-119",DATA[[#This Row],[Difference_from _assume]]&lt;=354,"119-357")</f>
        <v>34-51</v>
      </c>
      <c r="I416" s="31" t="str" cm="1">
        <f t="array" ref="I416">_xlfn.IFS(DATA[[#This Row],[Difference_from _assume]]&lt;=35,"Active",DATA[[#This Row],[Difference_from _assume]]&lt;=110,"Inactive",DATA[[#This Row],[Difference_from _assume]]&lt;=360,"Dormant")</f>
        <v>Inactive</v>
      </c>
      <c r="J416" s="16">
        <v>7.99</v>
      </c>
      <c r="K416" s="16" t="str" cm="1">
        <f t="array" ref="K416">_xlfn.IFS(DATA[[#This Row],[Monthly_Price]]&lt;=7.99,"Low",J416&lt;=11.99,"Mid",J416&lt;=15.99,"High")</f>
        <v>Low</v>
      </c>
      <c r="L416" s="1">
        <v>167</v>
      </c>
      <c r="M416" s="1" t="s">
        <v>100</v>
      </c>
      <c r="N416" s="1">
        <v>3</v>
      </c>
      <c r="O416" s="1">
        <v>1</v>
      </c>
      <c r="P416" s="1" t="b">
        <v>1</v>
      </c>
      <c r="Q416" s="1">
        <v>466</v>
      </c>
      <c r="R416" s="10">
        <v>69</v>
      </c>
      <c r="S416" s="10">
        <f>DATA[[#This Row],[Total_Movies_Watched]]+DATA[[#This Row],[Total_Series_Watched]]</f>
        <v>535</v>
      </c>
      <c r="T416" s="1" t="s">
        <v>92</v>
      </c>
      <c r="U416" s="1" t="s">
        <v>75</v>
      </c>
      <c r="V416" s="1" t="s">
        <v>45</v>
      </c>
      <c r="W416" s="1">
        <v>86</v>
      </c>
      <c r="X416" s="1" t="str" cm="1">
        <f t="array" ref="X416">_xlfn.IFS(DATA[[#This Row],[Recommended_Content_Count]]&lt;=25,"0-25",W416&lt;=50,"25-50",W416&lt;=75,"50-75",W416&lt;=100,"75-100")</f>
        <v>75-100</v>
      </c>
      <c r="Y416" s="1">
        <v>4.3</v>
      </c>
      <c r="Z416" s="1" t="b">
        <v>0</v>
      </c>
      <c r="AA416" s="1" t="str" cm="1">
        <f t="array" ref="AA416">_xlfn.IFS(DATA[[#This Row],[Has_Downloaded_Content]]=FALSE,"No",Z416=TRUE,"Yes")</f>
        <v>No</v>
      </c>
      <c r="AB416" s="1" t="s">
        <v>30</v>
      </c>
      <c r="AC416" s="7">
        <v>3003</v>
      </c>
      <c r="AD416" s="7" t="str" cm="1">
        <f t="array" ref="AD416">_xlfn.IFS(DATA[[#This Row],[Loyalty_Points]]&lt;=1000,"0-1000",AC416&lt;=2000,"1000-2000",AC416&lt;=3000,"2000-3000",AC416&lt;=4000,"3000-4000",AC416&lt;=4999,"4000-5000")</f>
        <v>3000-4000</v>
      </c>
      <c r="AE416" s="1" t="s">
        <v>58</v>
      </c>
      <c r="AF416" s="1" t="s">
        <v>32</v>
      </c>
      <c r="AG416" s="1" t="s">
        <v>40</v>
      </c>
    </row>
    <row r="417" spans="1:33" x14ac:dyDescent="0.3">
      <c r="A417" s="13">
        <v>8738</v>
      </c>
      <c r="B417" s="1" t="s">
        <v>140</v>
      </c>
      <c r="C417" s="2" t="s">
        <v>300</v>
      </c>
      <c r="D417" s="2" t="s">
        <v>168</v>
      </c>
      <c r="E417" s="29" t="str">
        <f>TEXT(DATA[[#This Row],[Join_Date]],"mm-yyyy")</f>
        <v>09-2024</v>
      </c>
      <c r="G417" s="31">
        <f>$F$2-DATA[[#This Row],[Last_Login]]</f>
        <v>32</v>
      </c>
      <c r="H417" s="31" t="str" cm="1">
        <f t="array" ref="H417">_xlfn.IFS(DATA[[#This Row],[Difference_from _assume]]&lt;=10,"0-17",DATA[[#This Row],[Difference_from _assume]]&lt;=34,"17-34",DATA[[#This Row],[Difference_from _assume]]&lt;=51,"34-51",DATA[[#This Row],[Difference_from _assume]]&lt;=119,"51-119",DATA[[#This Row],[Difference_from _assume]]&lt;=354,"119-357")</f>
        <v>17-34</v>
      </c>
      <c r="I417" s="31" t="str" cm="1">
        <f t="array" ref="I417">_xlfn.IFS(DATA[[#This Row],[Difference_from _assume]]&lt;=35,"Active",DATA[[#This Row],[Difference_from _assume]]&lt;=110,"Inactive",DATA[[#This Row],[Difference_from _assume]]&lt;=360,"Dormant")</f>
        <v>Active</v>
      </c>
      <c r="J417" s="16">
        <v>7.99</v>
      </c>
      <c r="K417" s="16" t="str" cm="1">
        <f t="array" ref="K417">_xlfn.IFS(DATA[[#This Row],[Monthly_Price]]&lt;=7.99,"Low",J417&lt;=11.99,"Mid",J417&lt;=15.99,"High")</f>
        <v>Low</v>
      </c>
      <c r="L417" s="1">
        <v>427</v>
      </c>
      <c r="M417" s="1" t="s">
        <v>100</v>
      </c>
      <c r="N417" s="1">
        <v>1</v>
      </c>
      <c r="O417" s="1">
        <v>1</v>
      </c>
      <c r="P417" s="1" t="b">
        <v>1</v>
      </c>
      <c r="Q417" s="1">
        <v>886</v>
      </c>
      <c r="R417" s="10">
        <v>17</v>
      </c>
      <c r="S417" s="10">
        <f>DATA[[#This Row],[Total_Movies_Watched]]+DATA[[#This Row],[Total_Series_Watched]]</f>
        <v>903</v>
      </c>
      <c r="T417" s="1" t="s">
        <v>49</v>
      </c>
      <c r="U417" s="1" t="s">
        <v>44</v>
      </c>
      <c r="V417" s="1" t="s">
        <v>45</v>
      </c>
      <c r="W417" s="1">
        <v>41</v>
      </c>
      <c r="X417" s="1" t="str" cm="1">
        <f t="array" ref="X417">_xlfn.IFS(DATA[[#This Row],[Recommended_Content_Count]]&lt;=25,"0-25",W417&lt;=50,"25-50",W417&lt;=75,"50-75",W417&lt;=100,"75-100")</f>
        <v>25-50</v>
      </c>
      <c r="Y417" s="1">
        <v>4.0999999999999996</v>
      </c>
      <c r="Z417" s="1" t="b">
        <v>0</v>
      </c>
      <c r="AA417" s="1" t="str" cm="1">
        <f t="array" ref="AA417">_xlfn.IFS(DATA[[#This Row],[Has_Downloaded_Content]]=FALSE,"No",Z417=TRUE,"Yes")</f>
        <v>No</v>
      </c>
      <c r="AB417" s="1" t="s">
        <v>30</v>
      </c>
      <c r="AC417" s="7">
        <v>342</v>
      </c>
      <c r="AD417" s="7" t="str" cm="1">
        <f t="array" ref="AD417">_xlfn.IFS(DATA[[#This Row],[Loyalty_Points]]&lt;=1000,"0-1000",AC417&lt;=2000,"1000-2000",AC417&lt;=3000,"2000-3000",AC417&lt;=4000,"3000-4000",AC417&lt;=4999,"4000-5000")</f>
        <v>0-1000</v>
      </c>
      <c r="AE417" s="1" t="s">
        <v>58</v>
      </c>
      <c r="AF417" s="1" t="s">
        <v>69</v>
      </c>
      <c r="AG417" s="1" t="s">
        <v>93</v>
      </c>
    </row>
    <row r="418" spans="1:33" x14ac:dyDescent="0.3">
      <c r="A418" s="13">
        <v>2701</v>
      </c>
      <c r="B418" s="1" t="s">
        <v>355</v>
      </c>
      <c r="C418" s="2">
        <v>45417</v>
      </c>
      <c r="D418" s="2">
        <v>45303</v>
      </c>
      <c r="E418" s="29" t="str">
        <f>TEXT(DATA[[#This Row],[Join_Date]],"mm-yyyy")</f>
        <v>05-2024</v>
      </c>
      <c r="G418" s="31">
        <f>$F$2-DATA[[#This Row],[Last_Login]]</f>
        <v>354</v>
      </c>
      <c r="H418" s="31" t="str" cm="1">
        <f t="array" ref="H418">_xlfn.IFS(DATA[[#This Row],[Difference_from _assume]]&lt;=10,"0-17",DATA[[#This Row],[Difference_from _assume]]&lt;=34,"17-34",DATA[[#This Row],[Difference_from _assume]]&lt;=51,"34-51",DATA[[#This Row],[Difference_from _assume]]&lt;=119,"51-119",DATA[[#This Row],[Difference_from _assume]]&lt;=354,"119-357")</f>
        <v>119-357</v>
      </c>
      <c r="I418" s="31" t="str" cm="1">
        <f t="array" ref="I418">_xlfn.IFS(DATA[[#This Row],[Difference_from _assume]]&lt;=35,"Active",DATA[[#This Row],[Difference_from _assume]]&lt;=110,"Inactive",DATA[[#This Row],[Difference_from _assume]]&lt;=360,"Dormant")</f>
        <v>Dormant</v>
      </c>
      <c r="J418" s="16">
        <v>11.99</v>
      </c>
      <c r="K418" s="16" t="str" cm="1">
        <f t="array" ref="K418">_xlfn.IFS(DATA[[#This Row],[Monthly_Price]]&lt;=7.99,"Low",J418&lt;=11.99,"Mid",J418&lt;=15.99,"High")</f>
        <v>Mid</v>
      </c>
      <c r="L418" s="1">
        <v>13</v>
      </c>
      <c r="M418" s="1" t="s">
        <v>36</v>
      </c>
      <c r="N418" s="1">
        <v>4</v>
      </c>
      <c r="O418" s="1">
        <v>6</v>
      </c>
      <c r="P418" s="1" t="b">
        <v>1</v>
      </c>
      <c r="Q418" s="1">
        <v>537</v>
      </c>
      <c r="R418" s="10">
        <v>121</v>
      </c>
      <c r="S418" s="10">
        <f>DATA[[#This Row],[Total_Movies_Watched]]+DATA[[#This Row],[Total_Series_Watched]]</f>
        <v>658</v>
      </c>
      <c r="T418" s="1" t="s">
        <v>68</v>
      </c>
      <c r="U418" s="1" t="s">
        <v>75</v>
      </c>
      <c r="V418" s="1" t="s">
        <v>57</v>
      </c>
      <c r="W418" s="1">
        <v>17</v>
      </c>
      <c r="X418" s="1" t="str" cm="1">
        <f t="array" ref="X418">_xlfn.IFS(DATA[[#This Row],[Recommended_Content_Count]]&lt;=25,"0-25",W418&lt;=50,"25-50",W418&lt;=75,"50-75",W418&lt;=100,"75-100")</f>
        <v>0-25</v>
      </c>
      <c r="Y418" s="1">
        <v>3.1</v>
      </c>
      <c r="Z418" s="1" t="b">
        <v>1</v>
      </c>
      <c r="AA418" s="1" t="str" cm="1">
        <f t="array" ref="AA418">_xlfn.IFS(DATA[[#This Row],[Has_Downloaded_Content]]=FALSE,"No",Z418=TRUE,"Yes")</f>
        <v>Yes</v>
      </c>
      <c r="AB418" s="1" t="s">
        <v>30</v>
      </c>
      <c r="AC418" s="7">
        <v>2124</v>
      </c>
      <c r="AD418" s="7" t="str" cm="1">
        <f t="array" ref="AD418">_xlfn.IFS(DATA[[#This Row],[Loyalty_Points]]&lt;=1000,"0-1000",AC418&lt;=2000,"1000-2000",AC418&lt;=3000,"2000-3000",AC418&lt;=4000,"3000-4000",AC418&lt;=4999,"4000-5000")</f>
        <v>2000-3000</v>
      </c>
      <c r="AE418" s="1" t="s">
        <v>38</v>
      </c>
      <c r="AF418" s="1" t="s">
        <v>79</v>
      </c>
      <c r="AG418" s="1" t="s">
        <v>60</v>
      </c>
    </row>
    <row r="419" spans="1:33" x14ac:dyDescent="0.3">
      <c r="A419" s="13">
        <v>5339</v>
      </c>
      <c r="B419" s="1" t="s">
        <v>486</v>
      </c>
      <c r="C419" s="2" t="s">
        <v>487</v>
      </c>
      <c r="D419" s="2" t="s">
        <v>42</v>
      </c>
      <c r="E419" s="29" t="str">
        <f>TEXT(DATA[[#This Row],[Join_Date]],"mm-yyyy")</f>
        <v>02-2024</v>
      </c>
      <c r="G419" s="31">
        <f>$F$2-DATA[[#This Row],[Last_Login]]</f>
        <v>17</v>
      </c>
      <c r="H419" s="31" t="str" cm="1">
        <f t="array" ref="H419">_xlfn.IFS(DATA[[#This Row],[Difference_from _assume]]&lt;=10,"0-17",DATA[[#This Row],[Difference_from _assume]]&lt;=34,"17-34",DATA[[#This Row],[Difference_from _assume]]&lt;=51,"34-51",DATA[[#This Row],[Difference_from _assume]]&lt;=119,"51-119",DATA[[#This Row],[Difference_from _assume]]&lt;=354,"119-357")</f>
        <v>17-34</v>
      </c>
      <c r="I419" s="31" t="str" cm="1">
        <f t="array" ref="I419">_xlfn.IFS(DATA[[#This Row],[Difference_from _assume]]&lt;=35,"Active",DATA[[#This Row],[Difference_from _assume]]&lt;=110,"Inactive",DATA[[#This Row],[Difference_from _assume]]&lt;=360,"Dormant")</f>
        <v>Active</v>
      </c>
      <c r="J419" s="16">
        <v>15.99</v>
      </c>
      <c r="K419" s="16" t="str" cm="1">
        <f t="array" ref="K419">_xlfn.IFS(DATA[[#This Row],[Monthly_Price]]&lt;=7.99,"Low",J419&lt;=11.99,"Mid",J419&lt;=15.99,"High")</f>
        <v>High</v>
      </c>
      <c r="L419" s="1">
        <v>53</v>
      </c>
      <c r="M419" s="1" t="s">
        <v>26</v>
      </c>
      <c r="N419" s="1">
        <v>5</v>
      </c>
      <c r="O419" s="1">
        <v>5</v>
      </c>
      <c r="P419" s="1" t="b">
        <v>0</v>
      </c>
      <c r="Q419" s="1">
        <v>524</v>
      </c>
      <c r="R419" s="10">
        <v>161</v>
      </c>
      <c r="S419" s="10">
        <f>DATA[[#This Row],[Total_Movies_Watched]]+DATA[[#This Row],[Total_Series_Watched]]</f>
        <v>685</v>
      </c>
      <c r="T419" s="1" t="s">
        <v>92</v>
      </c>
      <c r="U419" s="1" t="s">
        <v>75</v>
      </c>
      <c r="V419" s="1" t="s">
        <v>37</v>
      </c>
      <c r="W419" s="1">
        <v>65</v>
      </c>
      <c r="X419" s="1" t="str" cm="1">
        <f t="array" ref="X419">_xlfn.IFS(DATA[[#This Row],[Recommended_Content_Count]]&lt;=25,"0-25",W419&lt;=50,"25-50",W419&lt;=75,"50-75",W419&lt;=100,"75-100")</f>
        <v>50-75</v>
      </c>
      <c r="Y419" s="1">
        <v>4.9000000000000004</v>
      </c>
      <c r="Z419" s="1" t="b">
        <v>0</v>
      </c>
      <c r="AA419" s="1" t="str" cm="1">
        <f t="array" ref="AA419">_xlfn.IFS(DATA[[#This Row],[Has_Downloaded_Content]]=FALSE,"No",Z419=TRUE,"Yes")</f>
        <v>No</v>
      </c>
      <c r="AB419" s="1" t="s">
        <v>30</v>
      </c>
      <c r="AC419" s="7">
        <v>1016</v>
      </c>
      <c r="AD419" s="7" t="str" cm="1">
        <f t="array" ref="AD419">_xlfn.IFS(DATA[[#This Row],[Loyalty_Points]]&lt;=1000,"0-1000",AC419&lt;=2000,"1000-2000",AC419&lt;=3000,"2000-3000",AC419&lt;=4000,"3000-4000",AC419&lt;=4999,"4000-5000")</f>
        <v>1000-2000</v>
      </c>
      <c r="AE419" s="1" t="s">
        <v>38</v>
      </c>
      <c r="AF419" s="1" t="s">
        <v>69</v>
      </c>
      <c r="AG419" s="1" t="s">
        <v>93</v>
      </c>
    </row>
    <row r="420" spans="1:33" x14ac:dyDescent="0.3">
      <c r="A420" s="13">
        <v>1612</v>
      </c>
      <c r="B420" s="1" t="s">
        <v>488</v>
      </c>
      <c r="C420" s="2" t="s">
        <v>354</v>
      </c>
      <c r="D420" s="2">
        <v>45394</v>
      </c>
      <c r="E420" s="29" t="str">
        <f>TEXT(DATA[[#This Row],[Join_Date]],"mm-yyyy")</f>
        <v>05-2023</v>
      </c>
      <c r="G420" s="31">
        <f>$F$2-DATA[[#This Row],[Last_Login]]</f>
        <v>263</v>
      </c>
      <c r="H420" s="31" t="str" cm="1">
        <f t="array" ref="H420">_xlfn.IFS(DATA[[#This Row],[Difference_from _assume]]&lt;=10,"0-17",DATA[[#This Row],[Difference_from _assume]]&lt;=34,"17-34",DATA[[#This Row],[Difference_from _assume]]&lt;=51,"34-51",DATA[[#This Row],[Difference_from _assume]]&lt;=119,"51-119",DATA[[#This Row],[Difference_from _assume]]&lt;=354,"119-357")</f>
        <v>119-357</v>
      </c>
      <c r="I420" s="31" t="str" cm="1">
        <f t="array" ref="I420">_xlfn.IFS(DATA[[#This Row],[Difference_from _assume]]&lt;=35,"Active",DATA[[#This Row],[Difference_from _assume]]&lt;=110,"Inactive",DATA[[#This Row],[Difference_from _assume]]&lt;=360,"Dormant")</f>
        <v>Dormant</v>
      </c>
      <c r="J420" s="16">
        <v>7.99</v>
      </c>
      <c r="K420" s="16" t="str" cm="1">
        <f t="array" ref="K420">_xlfn.IFS(DATA[[#This Row],[Monthly_Price]]&lt;=7.99,"Low",J420&lt;=11.99,"Mid",J420&lt;=15.99,"High")</f>
        <v>Low</v>
      </c>
      <c r="L420" s="1">
        <v>197</v>
      </c>
      <c r="M420" s="1" t="s">
        <v>26</v>
      </c>
      <c r="N420" s="1">
        <v>1</v>
      </c>
      <c r="O420" s="1">
        <v>2</v>
      </c>
      <c r="P420" s="1" t="b">
        <v>1</v>
      </c>
      <c r="Q420" s="1">
        <v>409</v>
      </c>
      <c r="R420" s="10">
        <v>22</v>
      </c>
      <c r="S420" s="10">
        <f>DATA[[#This Row],[Total_Movies_Watched]]+DATA[[#This Row],[Total_Series_Watched]]</f>
        <v>431</v>
      </c>
      <c r="T420" s="1" t="s">
        <v>55</v>
      </c>
      <c r="U420" s="1" t="s">
        <v>44</v>
      </c>
      <c r="V420" s="1" t="s">
        <v>37</v>
      </c>
      <c r="W420" s="1">
        <v>64</v>
      </c>
      <c r="X420" s="1" t="str" cm="1">
        <f t="array" ref="X420">_xlfn.IFS(DATA[[#This Row],[Recommended_Content_Count]]&lt;=25,"0-25",W420&lt;=50,"25-50",W420&lt;=75,"50-75",W420&lt;=100,"75-100")</f>
        <v>50-75</v>
      </c>
      <c r="Y420" s="1">
        <v>4.3</v>
      </c>
      <c r="Z420" s="1" t="b">
        <v>1</v>
      </c>
      <c r="AA420" s="1" t="str" cm="1">
        <f t="array" ref="AA420">_xlfn.IFS(DATA[[#This Row],[Has_Downloaded_Content]]=FALSE,"No",Z420=TRUE,"Yes")</f>
        <v>Yes</v>
      </c>
      <c r="AB420" s="1" t="s">
        <v>30</v>
      </c>
      <c r="AC420" s="7">
        <v>1925</v>
      </c>
      <c r="AD420" s="7" t="str" cm="1">
        <f t="array" ref="AD420">_xlfn.IFS(DATA[[#This Row],[Loyalty_Points]]&lt;=1000,"0-1000",AC420&lt;=2000,"1000-2000",AC420&lt;=3000,"2000-3000",AC420&lt;=4000,"3000-4000",AC420&lt;=4999,"4000-5000")</f>
        <v>1000-2000</v>
      </c>
      <c r="AE420" s="1" t="s">
        <v>76</v>
      </c>
      <c r="AF420" s="1" t="s">
        <v>32</v>
      </c>
      <c r="AG420" s="1" t="s">
        <v>60</v>
      </c>
    </row>
    <row r="421" spans="1:33" x14ac:dyDescent="0.3">
      <c r="A421" s="13">
        <v>5407</v>
      </c>
      <c r="B421" s="1" t="s">
        <v>101</v>
      </c>
      <c r="C421" s="2" t="s">
        <v>187</v>
      </c>
      <c r="D421" s="2">
        <v>45394</v>
      </c>
      <c r="E421" s="29" t="str">
        <f>TEXT(DATA[[#This Row],[Join_Date]],"mm-yyyy")</f>
        <v>10-2023</v>
      </c>
      <c r="G421" s="31">
        <f>$F$2-DATA[[#This Row],[Last_Login]]</f>
        <v>263</v>
      </c>
      <c r="H421" s="31" t="str" cm="1">
        <f t="array" ref="H421">_xlfn.IFS(DATA[[#This Row],[Difference_from _assume]]&lt;=10,"0-17",DATA[[#This Row],[Difference_from _assume]]&lt;=34,"17-34",DATA[[#This Row],[Difference_from _assume]]&lt;=51,"34-51",DATA[[#This Row],[Difference_from _assume]]&lt;=119,"51-119",DATA[[#This Row],[Difference_from _assume]]&lt;=354,"119-357")</f>
        <v>119-357</v>
      </c>
      <c r="I421" s="31" t="str" cm="1">
        <f t="array" ref="I421">_xlfn.IFS(DATA[[#This Row],[Difference_from _assume]]&lt;=35,"Active",DATA[[#This Row],[Difference_from _assume]]&lt;=110,"Inactive",DATA[[#This Row],[Difference_from _assume]]&lt;=360,"Dormant")</f>
        <v>Dormant</v>
      </c>
      <c r="J421" s="16">
        <v>7.99</v>
      </c>
      <c r="K421" s="16" t="str" cm="1">
        <f t="array" ref="K421">_xlfn.IFS(DATA[[#This Row],[Monthly_Price]]&lt;=7.99,"Low",J421&lt;=11.99,"Mid",J421&lt;=15.99,"High")</f>
        <v>Low</v>
      </c>
      <c r="L421" s="1">
        <v>429</v>
      </c>
      <c r="M421" s="1" t="s">
        <v>63</v>
      </c>
      <c r="N421" s="1">
        <v>3</v>
      </c>
      <c r="O421" s="1">
        <v>5</v>
      </c>
      <c r="P421" s="1" t="b">
        <v>0</v>
      </c>
      <c r="Q421" s="1">
        <v>988</v>
      </c>
      <c r="R421" s="10">
        <v>115</v>
      </c>
      <c r="S421" s="10">
        <f>DATA[[#This Row],[Total_Movies_Watched]]+DATA[[#This Row],[Total_Series_Watched]]</f>
        <v>1103</v>
      </c>
      <c r="T421" s="1" t="s">
        <v>27</v>
      </c>
      <c r="U421" s="1" t="s">
        <v>56</v>
      </c>
      <c r="V421" s="1" t="s">
        <v>57</v>
      </c>
      <c r="W421" s="1">
        <v>19</v>
      </c>
      <c r="X421" s="1" t="str" cm="1">
        <f t="array" ref="X421">_xlfn.IFS(DATA[[#This Row],[Recommended_Content_Count]]&lt;=25,"0-25",W421&lt;=50,"25-50",W421&lt;=75,"50-75",W421&lt;=100,"75-100")</f>
        <v>0-25</v>
      </c>
      <c r="Y421" s="1">
        <v>4.3</v>
      </c>
      <c r="Z421" s="1" t="b">
        <v>1</v>
      </c>
      <c r="AA421" s="1" t="str" cm="1">
        <f t="array" ref="AA421">_xlfn.IFS(DATA[[#This Row],[Has_Downloaded_Content]]=FALSE,"No",Z421=TRUE,"Yes")</f>
        <v>Yes</v>
      </c>
      <c r="AB421" s="1" t="s">
        <v>30</v>
      </c>
      <c r="AC421" s="7">
        <v>3773</v>
      </c>
      <c r="AD421" s="7" t="str" cm="1">
        <f t="array" ref="AD421">_xlfn.IFS(DATA[[#This Row],[Loyalty_Points]]&lt;=1000,"0-1000",AC421&lt;=2000,"1000-2000",AC421&lt;=3000,"2000-3000",AC421&lt;=4000,"3000-4000",AC421&lt;=4999,"4000-5000")</f>
        <v>3000-4000</v>
      </c>
      <c r="AE421" s="1" t="s">
        <v>65</v>
      </c>
      <c r="AF421" s="1" t="s">
        <v>39</v>
      </c>
      <c r="AG421" s="1" t="s">
        <v>33</v>
      </c>
    </row>
    <row r="422" spans="1:33" x14ac:dyDescent="0.3">
      <c r="A422" s="13">
        <v>8225</v>
      </c>
      <c r="B422" s="1" t="s">
        <v>380</v>
      </c>
      <c r="C422" s="2">
        <v>45509</v>
      </c>
      <c r="D422" s="2" t="s">
        <v>156</v>
      </c>
      <c r="E422" s="29" t="str">
        <f>TEXT(DATA[[#This Row],[Join_Date]],"mm-yyyy")</f>
        <v>08-2024</v>
      </c>
      <c r="G422" s="31">
        <f>$F$2-DATA[[#This Row],[Last_Login]]</f>
        <v>37</v>
      </c>
      <c r="H422" s="31" t="str" cm="1">
        <f t="array" ref="H422">_xlfn.IFS(DATA[[#This Row],[Difference_from _assume]]&lt;=10,"0-17",DATA[[#This Row],[Difference_from _assume]]&lt;=34,"17-34",DATA[[#This Row],[Difference_from _assume]]&lt;=51,"34-51",DATA[[#This Row],[Difference_from _assume]]&lt;=119,"51-119",DATA[[#This Row],[Difference_from _assume]]&lt;=354,"119-357")</f>
        <v>34-51</v>
      </c>
      <c r="I422" s="31" t="str" cm="1">
        <f t="array" ref="I422">_xlfn.IFS(DATA[[#This Row],[Difference_from _assume]]&lt;=35,"Active",DATA[[#This Row],[Difference_from _assume]]&lt;=110,"Inactive",DATA[[#This Row],[Difference_from _assume]]&lt;=360,"Dormant")</f>
        <v>Inactive</v>
      </c>
      <c r="J422" s="16">
        <v>15.99</v>
      </c>
      <c r="K422" s="16" t="str" cm="1">
        <f t="array" ref="K422">_xlfn.IFS(DATA[[#This Row],[Monthly_Price]]&lt;=7.99,"Low",J422&lt;=11.99,"Mid",J422&lt;=15.99,"High")</f>
        <v>High</v>
      </c>
      <c r="L422" s="1">
        <v>282</v>
      </c>
      <c r="M422" s="1" t="s">
        <v>63</v>
      </c>
      <c r="N422" s="1">
        <v>1</v>
      </c>
      <c r="O422" s="1">
        <v>1</v>
      </c>
      <c r="P422" s="1" t="b">
        <v>1</v>
      </c>
      <c r="Q422" s="1">
        <v>386</v>
      </c>
      <c r="R422" s="10">
        <v>177</v>
      </c>
      <c r="S422" s="10">
        <f>DATA[[#This Row],[Total_Movies_Watched]]+DATA[[#This Row],[Total_Series_Watched]]</f>
        <v>563</v>
      </c>
      <c r="T422" s="1" t="s">
        <v>74</v>
      </c>
      <c r="U422" s="1" t="s">
        <v>28</v>
      </c>
      <c r="V422" s="1" t="s">
        <v>57</v>
      </c>
      <c r="W422" s="1">
        <v>17</v>
      </c>
      <c r="X422" s="1" t="str" cm="1">
        <f t="array" ref="X422">_xlfn.IFS(DATA[[#This Row],[Recommended_Content_Count]]&lt;=25,"0-25",W422&lt;=50,"25-50",W422&lt;=75,"50-75",W422&lt;=100,"75-100")</f>
        <v>0-25</v>
      </c>
      <c r="Y422" s="1">
        <v>3.4</v>
      </c>
      <c r="Z422" s="1" t="b">
        <v>1</v>
      </c>
      <c r="AA422" s="1" t="str" cm="1">
        <f t="array" ref="AA422">_xlfn.IFS(DATA[[#This Row],[Has_Downloaded_Content]]=FALSE,"No",Z422=TRUE,"Yes")</f>
        <v>Yes</v>
      </c>
      <c r="AB422" s="1" t="s">
        <v>30</v>
      </c>
      <c r="AC422" s="7">
        <v>1231</v>
      </c>
      <c r="AD422" s="7" t="str" cm="1">
        <f t="array" ref="AD422">_xlfn.IFS(DATA[[#This Row],[Loyalty_Points]]&lt;=1000,"0-1000",AC422&lt;=2000,"1000-2000",AC422&lt;=3000,"2000-3000",AC422&lt;=4000,"3000-4000",AC422&lt;=4999,"4000-5000")</f>
        <v>1000-2000</v>
      </c>
      <c r="AE422" s="1" t="s">
        <v>65</v>
      </c>
      <c r="AF422" s="1" t="s">
        <v>79</v>
      </c>
      <c r="AG422" s="1" t="s">
        <v>93</v>
      </c>
    </row>
    <row r="423" spans="1:33" x14ac:dyDescent="0.3">
      <c r="A423" s="13">
        <v>4714</v>
      </c>
      <c r="B423" s="1" t="s">
        <v>489</v>
      </c>
      <c r="C423" s="2" t="s">
        <v>490</v>
      </c>
      <c r="D423" s="2" t="s">
        <v>84</v>
      </c>
      <c r="E423" s="29" t="str">
        <f>TEXT(DATA[[#This Row],[Join_Date]],"mm-yyyy")</f>
        <v>10-2024</v>
      </c>
      <c r="G423" s="31">
        <f>$F$2-DATA[[#This Row],[Last_Login]]</f>
        <v>41</v>
      </c>
      <c r="H423" s="31" t="str" cm="1">
        <f t="array" ref="H423">_xlfn.IFS(DATA[[#This Row],[Difference_from _assume]]&lt;=10,"0-17",DATA[[#This Row],[Difference_from _assume]]&lt;=34,"17-34",DATA[[#This Row],[Difference_from _assume]]&lt;=51,"34-51",DATA[[#This Row],[Difference_from _assume]]&lt;=119,"51-119",DATA[[#This Row],[Difference_from _assume]]&lt;=354,"119-357")</f>
        <v>34-51</v>
      </c>
      <c r="I423" s="31" t="str" cm="1">
        <f t="array" ref="I423">_xlfn.IFS(DATA[[#This Row],[Difference_from _assume]]&lt;=35,"Active",DATA[[#This Row],[Difference_from _assume]]&lt;=110,"Inactive",DATA[[#This Row],[Difference_from _assume]]&lt;=360,"Dormant")</f>
        <v>Inactive</v>
      </c>
      <c r="J423" s="16">
        <v>11.99</v>
      </c>
      <c r="K423" s="16" t="str" cm="1">
        <f t="array" ref="K423">_xlfn.IFS(DATA[[#This Row],[Monthly_Price]]&lt;=7.99,"Low",J423&lt;=11.99,"Mid",J423&lt;=15.99,"High")</f>
        <v>Mid</v>
      </c>
      <c r="L423" s="1">
        <v>248</v>
      </c>
      <c r="M423" s="1" t="s">
        <v>48</v>
      </c>
      <c r="N423" s="1">
        <v>5</v>
      </c>
      <c r="O423" s="1">
        <v>6</v>
      </c>
      <c r="P423" s="1" t="b">
        <v>0</v>
      </c>
      <c r="Q423" s="1">
        <v>996</v>
      </c>
      <c r="R423" s="10">
        <v>24</v>
      </c>
      <c r="S423" s="10">
        <f>DATA[[#This Row],[Total_Movies_Watched]]+DATA[[#This Row],[Total_Series_Watched]]</f>
        <v>1020</v>
      </c>
      <c r="T423" s="1" t="s">
        <v>68</v>
      </c>
      <c r="U423" s="1" t="s">
        <v>44</v>
      </c>
      <c r="V423" s="1" t="s">
        <v>37</v>
      </c>
      <c r="W423" s="1">
        <v>53</v>
      </c>
      <c r="X423" s="1" t="str" cm="1">
        <f t="array" ref="X423">_xlfn.IFS(DATA[[#This Row],[Recommended_Content_Count]]&lt;=25,"0-25",W423&lt;=50,"25-50",W423&lt;=75,"50-75",W423&lt;=100,"75-100")</f>
        <v>50-75</v>
      </c>
      <c r="Y423" s="1">
        <v>3.3</v>
      </c>
      <c r="Z423" s="1" t="b">
        <v>1</v>
      </c>
      <c r="AA423" s="1" t="str" cm="1">
        <f t="array" ref="AA423">_xlfn.IFS(DATA[[#This Row],[Has_Downloaded_Content]]=FALSE,"No",Z423=TRUE,"Yes")</f>
        <v>Yes</v>
      </c>
      <c r="AB423" s="1" t="s">
        <v>30</v>
      </c>
      <c r="AC423" s="7">
        <v>62</v>
      </c>
      <c r="AD423" s="7" t="str" cm="1">
        <f t="array" ref="AD423">_xlfn.IFS(DATA[[#This Row],[Loyalty_Points]]&lt;=1000,"0-1000",AC423&lt;=2000,"1000-2000",AC423&lt;=3000,"2000-3000",AC423&lt;=4000,"3000-4000",AC423&lt;=4999,"4000-5000")</f>
        <v>0-1000</v>
      </c>
      <c r="AE423" s="1" t="s">
        <v>38</v>
      </c>
      <c r="AF423" s="1" t="s">
        <v>39</v>
      </c>
      <c r="AG423" s="1" t="s">
        <v>40</v>
      </c>
    </row>
    <row r="424" spans="1:33" x14ac:dyDescent="0.3">
      <c r="A424" s="13">
        <v>3826</v>
      </c>
      <c r="B424" s="1" t="s">
        <v>357</v>
      </c>
      <c r="C424" s="2">
        <v>45332</v>
      </c>
      <c r="D424" s="2" t="s">
        <v>129</v>
      </c>
      <c r="E424" s="29" t="str">
        <f>TEXT(DATA[[#This Row],[Join_Date]],"mm-yyyy")</f>
        <v>02-2024</v>
      </c>
      <c r="G424" s="31">
        <f>$F$2-DATA[[#This Row],[Last_Login]]</f>
        <v>15</v>
      </c>
      <c r="H424" s="31" t="str" cm="1">
        <f t="array" ref="H424">_xlfn.IFS(DATA[[#This Row],[Difference_from _assume]]&lt;=10,"0-17",DATA[[#This Row],[Difference_from _assume]]&lt;=34,"17-34",DATA[[#This Row],[Difference_from _assume]]&lt;=51,"34-51",DATA[[#This Row],[Difference_from _assume]]&lt;=119,"51-119",DATA[[#This Row],[Difference_from _assume]]&lt;=354,"119-357")</f>
        <v>17-34</v>
      </c>
      <c r="I424" s="31" t="str" cm="1">
        <f t="array" ref="I424">_xlfn.IFS(DATA[[#This Row],[Difference_from _assume]]&lt;=35,"Active",DATA[[#This Row],[Difference_from _assume]]&lt;=110,"Inactive",DATA[[#This Row],[Difference_from _assume]]&lt;=360,"Dormant")</f>
        <v>Active</v>
      </c>
      <c r="J424" s="16">
        <v>11.99</v>
      </c>
      <c r="K424" s="16" t="str" cm="1">
        <f t="array" ref="K424">_xlfn.IFS(DATA[[#This Row],[Monthly_Price]]&lt;=7.99,"Low",J424&lt;=11.99,"Mid",J424&lt;=15.99,"High")</f>
        <v>Mid</v>
      </c>
      <c r="L424" s="1">
        <v>406</v>
      </c>
      <c r="M424" s="1" t="s">
        <v>51</v>
      </c>
      <c r="N424" s="1">
        <v>3</v>
      </c>
      <c r="O424" s="1">
        <v>3</v>
      </c>
      <c r="P424" s="1" t="b">
        <v>0</v>
      </c>
      <c r="Q424" s="1">
        <v>369</v>
      </c>
      <c r="R424" s="10">
        <v>13</v>
      </c>
      <c r="S424" s="10">
        <f>DATA[[#This Row],[Total_Movies_Watched]]+DATA[[#This Row],[Total_Series_Watched]]</f>
        <v>382</v>
      </c>
      <c r="T424" s="1" t="s">
        <v>27</v>
      </c>
      <c r="U424" s="1" t="s">
        <v>75</v>
      </c>
      <c r="V424" s="1" t="s">
        <v>45</v>
      </c>
      <c r="W424" s="1">
        <v>82</v>
      </c>
      <c r="X424" s="1" t="str" cm="1">
        <f t="array" ref="X424">_xlfn.IFS(DATA[[#This Row],[Recommended_Content_Count]]&lt;=25,"0-25",W424&lt;=50,"25-50",W424&lt;=75,"50-75",W424&lt;=100,"75-100")</f>
        <v>75-100</v>
      </c>
      <c r="Y424" s="1">
        <v>4.7</v>
      </c>
      <c r="Z424" s="1" t="b">
        <v>0</v>
      </c>
      <c r="AA424" s="1" t="str" cm="1">
        <f t="array" ref="AA424">_xlfn.IFS(DATA[[#This Row],[Has_Downloaded_Content]]=FALSE,"No",Z424=TRUE,"Yes")</f>
        <v>No</v>
      </c>
      <c r="AB424" s="1" t="s">
        <v>30</v>
      </c>
      <c r="AC424" s="7">
        <v>1580</v>
      </c>
      <c r="AD424" s="7" t="str" cm="1">
        <f t="array" ref="AD424">_xlfn.IFS(DATA[[#This Row],[Loyalty_Points]]&lt;=1000,"0-1000",AC424&lt;=2000,"1000-2000",AC424&lt;=3000,"2000-3000",AC424&lt;=4000,"3000-4000",AC424&lt;=4999,"4000-5000")</f>
        <v>1000-2000</v>
      </c>
      <c r="AE424" s="1" t="s">
        <v>76</v>
      </c>
      <c r="AF424" s="1" t="s">
        <v>79</v>
      </c>
      <c r="AG424" s="1" t="s">
        <v>33</v>
      </c>
    </row>
    <row r="425" spans="1:33" x14ac:dyDescent="0.3">
      <c r="A425" s="13">
        <v>3781</v>
      </c>
      <c r="B425" s="1" t="s">
        <v>491</v>
      </c>
      <c r="C425" s="2" t="s">
        <v>72</v>
      </c>
      <c r="D425" s="2" t="s">
        <v>168</v>
      </c>
      <c r="E425" s="29" t="str">
        <f>TEXT(DATA[[#This Row],[Join_Date]],"mm-yyyy")</f>
        <v>12-2024</v>
      </c>
      <c r="G425" s="31">
        <f>$F$2-DATA[[#This Row],[Last_Login]]</f>
        <v>32</v>
      </c>
      <c r="H425" s="31" t="str" cm="1">
        <f t="array" ref="H425">_xlfn.IFS(DATA[[#This Row],[Difference_from _assume]]&lt;=10,"0-17",DATA[[#This Row],[Difference_from _assume]]&lt;=34,"17-34",DATA[[#This Row],[Difference_from _assume]]&lt;=51,"34-51",DATA[[#This Row],[Difference_from _assume]]&lt;=119,"51-119",DATA[[#This Row],[Difference_from _assume]]&lt;=354,"119-357")</f>
        <v>17-34</v>
      </c>
      <c r="I425" s="31" t="str" cm="1">
        <f t="array" ref="I425">_xlfn.IFS(DATA[[#This Row],[Difference_from _assume]]&lt;=35,"Active",DATA[[#This Row],[Difference_from _assume]]&lt;=110,"Inactive",DATA[[#This Row],[Difference_from _assume]]&lt;=360,"Dormant")</f>
        <v>Active</v>
      </c>
      <c r="J425" s="16">
        <v>15.99</v>
      </c>
      <c r="K425" s="16" t="str" cm="1">
        <f t="array" ref="K425">_xlfn.IFS(DATA[[#This Row],[Monthly_Price]]&lt;=7.99,"Low",J425&lt;=11.99,"Mid",J425&lt;=15.99,"High")</f>
        <v>High</v>
      </c>
      <c r="L425" s="1">
        <v>249</v>
      </c>
      <c r="M425" s="1" t="s">
        <v>100</v>
      </c>
      <c r="N425" s="1">
        <v>1</v>
      </c>
      <c r="O425" s="1">
        <v>4</v>
      </c>
      <c r="P425" s="1" t="b">
        <v>1</v>
      </c>
      <c r="Q425" s="1">
        <v>713</v>
      </c>
      <c r="R425" s="10">
        <v>125</v>
      </c>
      <c r="S425" s="10">
        <f>DATA[[#This Row],[Total_Movies_Watched]]+DATA[[#This Row],[Total_Series_Watched]]</f>
        <v>838</v>
      </c>
      <c r="T425" s="1" t="s">
        <v>49</v>
      </c>
      <c r="U425" s="1" t="s">
        <v>28</v>
      </c>
      <c r="V425" s="1" t="s">
        <v>37</v>
      </c>
      <c r="W425" s="1">
        <v>95</v>
      </c>
      <c r="X425" s="1" t="str" cm="1">
        <f t="array" ref="X425">_xlfn.IFS(DATA[[#This Row],[Recommended_Content_Count]]&lt;=25,"0-25",W425&lt;=50,"25-50",W425&lt;=75,"50-75",W425&lt;=100,"75-100")</f>
        <v>75-100</v>
      </c>
      <c r="Y425" s="1">
        <v>4.8</v>
      </c>
      <c r="Z425" s="1" t="b">
        <v>0</v>
      </c>
      <c r="AA425" s="1" t="str" cm="1">
        <f t="array" ref="AA425">_xlfn.IFS(DATA[[#This Row],[Has_Downloaded_Content]]=FALSE,"No",Z425=TRUE,"Yes")</f>
        <v>No</v>
      </c>
      <c r="AB425" s="1" t="s">
        <v>30</v>
      </c>
      <c r="AC425" s="7">
        <v>74</v>
      </c>
      <c r="AD425" s="7" t="str" cm="1">
        <f t="array" ref="AD425">_xlfn.IFS(DATA[[#This Row],[Loyalty_Points]]&lt;=1000,"0-1000",AC425&lt;=2000,"1000-2000",AC425&lt;=3000,"2000-3000",AC425&lt;=4000,"3000-4000",AC425&lt;=4999,"4000-5000")</f>
        <v>0-1000</v>
      </c>
      <c r="AE425" s="1" t="s">
        <v>65</v>
      </c>
      <c r="AF425" s="1" t="s">
        <v>59</v>
      </c>
      <c r="AG425" s="1" t="s">
        <v>60</v>
      </c>
    </row>
    <row r="426" spans="1:33" x14ac:dyDescent="0.3">
      <c r="A426" s="13">
        <v>5635</v>
      </c>
      <c r="B426" s="1" t="s">
        <v>492</v>
      </c>
      <c r="C426" s="2" t="s">
        <v>292</v>
      </c>
      <c r="D426" s="2" t="s">
        <v>156</v>
      </c>
      <c r="E426" s="29" t="str">
        <f>TEXT(DATA[[#This Row],[Join_Date]],"mm-yyyy")</f>
        <v>10-2023</v>
      </c>
      <c r="G426" s="31">
        <f>$F$2-DATA[[#This Row],[Last_Login]]</f>
        <v>37</v>
      </c>
      <c r="H426" s="31" t="str" cm="1">
        <f t="array" ref="H426">_xlfn.IFS(DATA[[#This Row],[Difference_from _assume]]&lt;=10,"0-17",DATA[[#This Row],[Difference_from _assume]]&lt;=34,"17-34",DATA[[#This Row],[Difference_from _assume]]&lt;=51,"34-51",DATA[[#This Row],[Difference_from _assume]]&lt;=119,"51-119",DATA[[#This Row],[Difference_from _assume]]&lt;=354,"119-357")</f>
        <v>34-51</v>
      </c>
      <c r="I426" s="31" t="str" cm="1">
        <f t="array" ref="I426">_xlfn.IFS(DATA[[#This Row],[Difference_from _assume]]&lt;=35,"Active",DATA[[#This Row],[Difference_from _assume]]&lt;=110,"Inactive",DATA[[#This Row],[Difference_from _assume]]&lt;=360,"Dormant")</f>
        <v>Inactive</v>
      </c>
      <c r="J426" s="16">
        <v>7.99</v>
      </c>
      <c r="K426" s="16" t="str" cm="1">
        <f t="array" ref="K426">_xlfn.IFS(DATA[[#This Row],[Monthly_Price]]&lt;=7.99,"Low",J426&lt;=11.99,"Mid",J426&lt;=15.99,"High")</f>
        <v>Low</v>
      </c>
      <c r="L426" s="1">
        <v>12</v>
      </c>
      <c r="M426" s="1" t="s">
        <v>63</v>
      </c>
      <c r="N426" s="1">
        <v>2</v>
      </c>
      <c r="O426" s="1">
        <v>4</v>
      </c>
      <c r="P426" s="1" t="b">
        <v>0</v>
      </c>
      <c r="Q426" s="1">
        <v>928</v>
      </c>
      <c r="R426" s="10">
        <v>147</v>
      </c>
      <c r="S426" s="10">
        <f>DATA[[#This Row],[Total_Movies_Watched]]+DATA[[#This Row],[Total_Series_Watched]]</f>
        <v>1075</v>
      </c>
      <c r="T426" s="1" t="s">
        <v>68</v>
      </c>
      <c r="U426" s="1" t="s">
        <v>44</v>
      </c>
      <c r="V426" s="1" t="s">
        <v>64</v>
      </c>
      <c r="W426" s="1">
        <v>92</v>
      </c>
      <c r="X426" s="1" t="str" cm="1">
        <f t="array" ref="X426">_xlfn.IFS(DATA[[#This Row],[Recommended_Content_Count]]&lt;=25,"0-25",W426&lt;=50,"25-50",W426&lt;=75,"50-75",W426&lt;=100,"75-100")</f>
        <v>75-100</v>
      </c>
      <c r="Y426" s="1">
        <v>4.7</v>
      </c>
      <c r="Z426" s="1" t="b">
        <v>0</v>
      </c>
      <c r="AA426" s="1" t="str" cm="1">
        <f t="array" ref="AA426">_xlfn.IFS(DATA[[#This Row],[Has_Downloaded_Content]]=FALSE,"No",Z426=TRUE,"Yes")</f>
        <v>No</v>
      </c>
      <c r="AB426" s="1" t="s">
        <v>30</v>
      </c>
      <c r="AC426" s="7">
        <v>3452</v>
      </c>
      <c r="AD426" s="7" t="str" cm="1">
        <f t="array" ref="AD426">_xlfn.IFS(DATA[[#This Row],[Loyalty_Points]]&lt;=1000,"0-1000",AC426&lt;=2000,"1000-2000",AC426&lt;=3000,"2000-3000",AC426&lt;=4000,"3000-4000",AC426&lt;=4999,"4000-5000")</f>
        <v>3000-4000</v>
      </c>
      <c r="AE426" s="1" t="s">
        <v>76</v>
      </c>
      <c r="AF426" s="1" t="s">
        <v>39</v>
      </c>
      <c r="AG426" s="1" t="s">
        <v>33</v>
      </c>
    </row>
    <row r="427" spans="1:33" x14ac:dyDescent="0.3">
      <c r="A427" s="13">
        <v>2291</v>
      </c>
      <c r="B427" s="1" t="s">
        <v>197</v>
      </c>
      <c r="C427" s="2">
        <v>45264</v>
      </c>
      <c r="D427" s="2">
        <v>45303</v>
      </c>
      <c r="E427" s="29" t="str">
        <f>TEXT(DATA[[#This Row],[Join_Date]],"mm-yyyy")</f>
        <v>12-2023</v>
      </c>
      <c r="G427" s="31">
        <f>$F$2-DATA[[#This Row],[Last_Login]]</f>
        <v>354</v>
      </c>
      <c r="H427" s="31" t="str" cm="1">
        <f t="array" ref="H427">_xlfn.IFS(DATA[[#This Row],[Difference_from _assume]]&lt;=10,"0-17",DATA[[#This Row],[Difference_from _assume]]&lt;=34,"17-34",DATA[[#This Row],[Difference_from _assume]]&lt;=51,"34-51",DATA[[#This Row],[Difference_from _assume]]&lt;=119,"51-119",DATA[[#This Row],[Difference_from _assume]]&lt;=354,"119-357")</f>
        <v>119-357</v>
      </c>
      <c r="I427" s="31" t="str" cm="1">
        <f t="array" ref="I427">_xlfn.IFS(DATA[[#This Row],[Difference_from _assume]]&lt;=35,"Active",DATA[[#This Row],[Difference_from _assume]]&lt;=110,"Inactive",DATA[[#This Row],[Difference_from _assume]]&lt;=360,"Dormant")</f>
        <v>Dormant</v>
      </c>
      <c r="J427" s="16">
        <v>7.99</v>
      </c>
      <c r="K427" s="16" t="str" cm="1">
        <f t="array" ref="K427">_xlfn.IFS(DATA[[#This Row],[Monthly_Price]]&lt;=7.99,"Low",J427&lt;=11.99,"Mid",J427&lt;=15.99,"High")</f>
        <v>Low</v>
      </c>
      <c r="L427" s="1">
        <v>57</v>
      </c>
      <c r="M427" s="1" t="s">
        <v>26</v>
      </c>
      <c r="N427" s="1">
        <v>2</v>
      </c>
      <c r="O427" s="1">
        <v>6</v>
      </c>
      <c r="P427" s="1" t="b">
        <v>1</v>
      </c>
      <c r="Q427" s="1">
        <v>869</v>
      </c>
      <c r="R427" s="10">
        <v>107</v>
      </c>
      <c r="S427" s="10">
        <f>DATA[[#This Row],[Total_Movies_Watched]]+DATA[[#This Row],[Total_Series_Watched]]</f>
        <v>976</v>
      </c>
      <c r="T427" s="1" t="s">
        <v>68</v>
      </c>
      <c r="U427" s="1" t="s">
        <v>56</v>
      </c>
      <c r="V427" s="1" t="s">
        <v>57</v>
      </c>
      <c r="W427" s="1">
        <v>67</v>
      </c>
      <c r="X427" s="1" t="str" cm="1">
        <f t="array" ref="X427">_xlfn.IFS(DATA[[#This Row],[Recommended_Content_Count]]&lt;=25,"0-25",W427&lt;=50,"25-50",W427&lt;=75,"50-75",W427&lt;=100,"75-100")</f>
        <v>50-75</v>
      </c>
      <c r="Y427" s="1">
        <v>4.3</v>
      </c>
      <c r="Z427" s="1" t="b">
        <v>0</v>
      </c>
      <c r="AA427" s="1" t="str" cm="1">
        <f t="array" ref="AA427">_xlfn.IFS(DATA[[#This Row],[Has_Downloaded_Content]]=FALSE,"No",Z427=TRUE,"Yes")</f>
        <v>No</v>
      </c>
      <c r="AB427" s="1" t="s">
        <v>30</v>
      </c>
      <c r="AC427" s="7">
        <v>4792</v>
      </c>
      <c r="AD427" s="7" t="str" cm="1">
        <f t="array" ref="AD427">_xlfn.IFS(DATA[[#This Row],[Loyalty_Points]]&lt;=1000,"0-1000",AC427&lt;=2000,"1000-2000",AC427&lt;=3000,"2000-3000",AC427&lt;=4000,"3000-4000",AC427&lt;=4999,"4000-5000")</f>
        <v>4000-5000</v>
      </c>
      <c r="AE427" s="1" t="s">
        <v>38</v>
      </c>
      <c r="AF427" s="1" t="s">
        <v>59</v>
      </c>
      <c r="AG427" s="1" t="s">
        <v>93</v>
      </c>
    </row>
    <row r="428" spans="1:33" x14ac:dyDescent="0.3">
      <c r="A428" s="13">
        <v>3119</v>
      </c>
      <c r="B428" s="1" t="s">
        <v>450</v>
      </c>
      <c r="C428" s="2" t="s">
        <v>493</v>
      </c>
      <c r="D428" s="2" t="s">
        <v>25</v>
      </c>
      <c r="E428" s="29" t="str">
        <f>TEXT(DATA[[#This Row],[Join_Date]],"mm-yyyy")</f>
        <v>09-2024</v>
      </c>
      <c r="G428" s="31">
        <f>$F$2-DATA[[#This Row],[Last_Login]]</f>
        <v>18</v>
      </c>
      <c r="H428" s="31" t="str" cm="1">
        <f t="array" ref="H428">_xlfn.IFS(DATA[[#This Row],[Difference_from _assume]]&lt;=10,"0-17",DATA[[#This Row],[Difference_from _assume]]&lt;=34,"17-34",DATA[[#This Row],[Difference_from _assume]]&lt;=51,"34-51",DATA[[#This Row],[Difference_from _assume]]&lt;=119,"51-119",DATA[[#This Row],[Difference_from _assume]]&lt;=354,"119-357")</f>
        <v>17-34</v>
      </c>
      <c r="I428" s="31" t="str" cm="1">
        <f t="array" ref="I428">_xlfn.IFS(DATA[[#This Row],[Difference_from _assume]]&lt;=35,"Active",DATA[[#This Row],[Difference_from _assume]]&lt;=110,"Inactive",DATA[[#This Row],[Difference_from _assume]]&lt;=360,"Dormant")</f>
        <v>Active</v>
      </c>
      <c r="J428" s="16">
        <v>7.99</v>
      </c>
      <c r="K428" s="16" t="str" cm="1">
        <f t="array" ref="K428">_xlfn.IFS(DATA[[#This Row],[Monthly_Price]]&lt;=7.99,"Low",J428&lt;=11.99,"Mid",J428&lt;=15.99,"High")</f>
        <v>Low</v>
      </c>
      <c r="L428" s="1">
        <v>247</v>
      </c>
      <c r="M428" s="1" t="s">
        <v>100</v>
      </c>
      <c r="N428" s="1">
        <v>5</v>
      </c>
      <c r="O428" s="1">
        <v>6</v>
      </c>
      <c r="P428" s="1" t="b">
        <v>1</v>
      </c>
      <c r="Q428" s="1">
        <v>563</v>
      </c>
      <c r="R428" s="10">
        <v>185</v>
      </c>
      <c r="S428" s="10">
        <f>DATA[[#This Row],[Total_Movies_Watched]]+DATA[[#This Row],[Total_Series_Watched]]</f>
        <v>748</v>
      </c>
      <c r="T428" s="1" t="s">
        <v>68</v>
      </c>
      <c r="U428" s="1" t="s">
        <v>44</v>
      </c>
      <c r="V428" s="1" t="s">
        <v>45</v>
      </c>
      <c r="W428" s="1">
        <v>3</v>
      </c>
      <c r="X428" s="1" t="str" cm="1">
        <f t="array" ref="X428">_xlfn.IFS(DATA[[#This Row],[Recommended_Content_Count]]&lt;=25,"0-25",W428&lt;=50,"25-50",W428&lt;=75,"50-75",W428&lt;=100,"75-100")</f>
        <v>0-25</v>
      </c>
      <c r="Y428" s="1">
        <v>4.8</v>
      </c>
      <c r="Z428" s="1" t="b">
        <v>0</v>
      </c>
      <c r="AA428" s="1" t="str" cm="1">
        <f t="array" ref="AA428">_xlfn.IFS(DATA[[#This Row],[Has_Downloaded_Content]]=FALSE,"No",Z428=TRUE,"Yes")</f>
        <v>No</v>
      </c>
      <c r="AB428" s="1" t="s">
        <v>30</v>
      </c>
      <c r="AC428" s="7">
        <v>4378</v>
      </c>
      <c r="AD428" s="7" t="str" cm="1">
        <f t="array" ref="AD428">_xlfn.IFS(DATA[[#This Row],[Loyalty_Points]]&lt;=1000,"0-1000",AC428&lt;=2000,"1000-2000",AC428&lt;=3000,"2000-3000",AC428&lt;=4000,"3000-4000",AC428&lt;=4999,"4000-5000")</f>
        <v>4000-5000</v>
      </c>
      <c r="AE428" s="1" t="s">
        <v>58</v>
      </c>
      <c r="AF428" s="1" t="s">
        <v>69</v>
      </c>
      <c r="AG428" s="1" t="s">
        <v>40</v>
      </c>
    </row>
    <row r="429" spans="1:33" x14ac:dyDescent="0.3">
      <c r="A429" s="13">
        <v>5280</v>
      </c>
      <c r="B429" s="1" t="s">
        <v>494</v>
      </c>
      <c r="C429" s="2" t="s">
        <v>151</v>
      </c>
      <c r="D429" s="2" t="s">
        <v>168</v>
      </c>
      <c r="E429" s="29" t="str">
        <f>TEXT(DATA[[#This Row],[Join_Date]],"mm-yyyy")</f>
        <v>03-2023</v>
      </c>
      <c r="G429" s="31">
        <f>$F$2-DATA[[#This Row],[Last_Login]]</f>
        <v>32</v>
      </c>
      <c r="H429" s="31" t="str" cm="1">
        <f t="array" ref="H429">_xlfn.IFS(DATA[[#This Row],[Difference_from _assume]]&lt;=10,"0-17",DATA[[#This Row],[Difference_from _assume]]&lt;=34,"17-34",DATA[[#This Row],[Difference_from _assume]]&lt;=51,"34-51",DATA[[#This Row],[Difference_from _assume]]&lt;=119,"51-119",DATA[[#This Row],[Difference_from _assume]]&lt;=354,"119-357")</f>
        <v>17-34</v>
      </c>
      <c r="I429" s="31" t="str" cm="1">
        <f t="array" ref="I429">_xlfn.IFS(DATA[[#This Row],[Difference_from _assume]]&lt;=35,"Active",DATA[[#This Row],[Difference_from _assume]]&lt;=110,"Inactive",DATA[[#This Row],[Difference_from _assume]]&lt;=360,"Dormant")</f>
        <v>Active</v>
      </c>
      <c r="J429" s="16">
        <v>7.99</v>
      </c>
      <c r="K429" s="16" t="str" cm="1">
        <f t="array" ref="K429">_xlfn.IFS(DATA[[#This Row],[Monthly_Price]]&lt;=7.99,"Low",J429&lt;=11.99,"Mid",J429&lt;=15.99,"High")</f>
        <v>Low</v>
      </c>
      <c r="L429" s="1">
        <v>25</v>
      </c>
      <c r="M429" s="1" t="s">
        <v>63</v>
      </c>
      <c r="N429" s="1">
        <v>5</v>
      </c>
      <c r="O429" s="1">
        <v>2</v>
      </c>
      <c r="P429" s="1" t="b">
        <v>1</v>
      </c>
      <c r="Q429" s="1">
        <v>429</v>
      </c>
      <c r="R429" s="10">
        <v>138</v>
      </c>
      <c r="S429" s="10">
        <f>DATA[[#This Row],[Total_Movies_Watched]]+DATA[[#This Row],[Total_Series_Watched]]</f>
        <v>567</v>
      </c>
      <c r="T429" s="1" t="s">
        <v>68</v>
      </c>
      <c r="U429" s="1" t="s">
        <v>56</v>
      </c>
      <c r="V429" s="1" t="s">
        <v>64</v>
      </c>
      <c r="W429" s="1">
        <v>40</v>
      </c>
      <c r="X429" s="1" t="str" cm="1">
        <f t="array" ref="X429">_xlfn.IFS(DATA[[#This Row],[Recommended_Content_Count]]&lt;=25,"0-25",W429&lt;=50,"25-50",W429&lt;=75,"50-75",W429&lt;=100,"75-100")</f>
        <v>25-50</v>
      </c>
      <c r="Y429" s="1">
        <v>3.5</v>
      </c>
      <c r="Z429" s="1" t="b">
        <v>0</v>
      </c>
      <c r="AA429" s="1" t="str" cm="1">
        <f t="array" ref="AA429">_xlfn.IFS(DATA[[#This Row],[Has_Downloaded_Content]]=FALSE,"No",Z429=TRUE,"Yes")</f>
        <v>No</v>
      </c>
      <c r="AB429" s="1" t="s">
        <v>30</v>
      </c>
      <c r="AC429" s="7">
        <v>1713</v>
      </c>
      <c r="AD429" s="7" t="str" cm="1">
        <f t="array" ref="AD429">_xlfn.IFS(DATA[[#This Row],[Loyalty_Points]]&lt;=1000,"0-1000",AC429&lt;=2000,"1000-2000",AC429&lt;=3000,"2000-3000",AC429&lt;=4000,"3000-4000",AC429&lt;=4999,"4000-5000")</f>
        <v>1000-2000</v>
      </c>
      <c r="AE429" s="1" t="s">
        <v>31</v>
      </c>
      <c r="AF429" s="1" t="s">
        <v>79</v>
      </c>
      <c r="AG429" s="1" t="s">
        <v>33</v>
      </c>
    </row>
    <row r="430" spans="1:33" x14ac:dyDescent="0.3">
      <c r="A430" s="13">
        <v>2546</v>
      </c>
      <c r="B430" s="1" t="s">
        <v>495</v>
      </c>
      <c r="C430" s="2" t="s">
        <v>496</v>
      </c>
      <c r="D430" s="2">
        <v>45363</v>
      </c>
      <c r="E430" s="29" t="str">
        <f>TEXT(DATA[[#This Row],[Join_Date]],"mm-yyyy")</f>
        <v>05-2023</v>
      </c>
      <c r="G430" s="31">
        <f>$F$2-DATA[[#This Row],[Last_Login]]</f>
        <v>294</v>
      </c>
      <c r="H430" s="31" t="str" cm="1">
        <f t="array" ref="H430">_xlfn.IFS(DATA[[#This Row],[Difference_from _assume]]&lt;=10,"0-17",DATA[[#This Row],[Difference_from _assume]]&lt;=34,"17-34",DATA[[#This Row],[Difference_from _assume]]&lt;=51,"34-51",DATA[[#This Row],[Difference_from _assume]]&lt;=119,"51-119",DATA[[#This Row],[Difference_from _assume]]&lt;=354,"119-357")</f>
        <v>119-357</v>
      </c>
      <c r="I430" s="31" t="str" cm="1">
        <f t="array" ref="I430">_xlfn.IFS(DATA[[#This Row],[Difference_from _assume]]&lt;=35,"Active",DATA[[#This Row],[Difference_from _assume]]&lt;=110,"Inactive",DATA[[#This Row],[Difference_from _assume]]&lt;=360,"Dormant")</f>
        <v>Dormant</v>
      </c>
      <c r="J430" s="16">
        <v>15.99</v>
      </c>
      <c r="K430" s="16" t="str" cm="1">
        <f t="array" ref="K430">_xlfn.IFS(DATA[[#This Row],[Monthly_Price]]&lt;=7.99,"Low",J430&lt;=11.99,"Mid",J430&lt;=15.99,"High")</f>
        <v>High</v>
      </c>
      <c r="L430" s="1">
        <v>425</v>
      </c>
      <c r="M430" s="1" t="s">
        <v>73</v>
      </c>
      <c r="N430" s="1">
        <v>3</v>
      </c>
      <c r="O430" s="1">
        <v>6</v>
      </c>
      <c r="P430" s="1" t="b">
        <v>0</v>
      </c>
      <c r="Q430" s="1">
        <v>236</v>
      </c>
      <c r="R430" s="10">
        <v>37</v>
      </c>
      <c r="S430" s="10">
        <f>DATA[[#This Row],[Total_Movies_Watched]]+DATA[[#This Row],[Total_Series_Watched]]</f>
        <v>273</v>
      </c>
      <c r="T430" s="1" t="s">
        <v>68</v>
      </c>
      <c r="U430" s="1" t="s">
        <v>44</v>
      </c>
      <c r="V430" s="1" t="s">
        <v>64</v>
      </c>
      <c r="W430" s="1">
        <v>49</v>
      </c>
      <c r="X430" s="1" t="str" cm="1">
        <f t="array" ref="X430">_xlfn.IFS(DATA[[#This Row],[Recommended_Content_Count]]&lt;=25,"0-25",W430&lt;=50,"25-50",W430&lt;=75,"50-75",W430&lt;=100,"75-100")</f>
        <v>25-50</v>
      </c>
      <c r="Y430" s="1">
        <v>4</v>
      </c>
      <c r="Z430" s="1" t="b">
        <v>0</v>
      </c>
      <c r="AA430" s="1" t="str" cm="1">
        <f t="array" ref="AA430">_xlfn.IFS(DATA[[#This Row],[Has_Downloaded_Content]]=FALSE,"No",Z430=TRUE,"Yes")</f>
        <v>No</v>
      </c>
      <c r="AB430" s="1" t="s">
        <v>30</v>
      </c>
      <c r="AC430" s="7">
        <v>1201</v>
      </c>
      <c r="AD430" s="7" t="str" cm="1">
        <f t="array" ref="AD430">_xlfn.IFS(DATA[[#This Row],[Loyalty_Points]]&lt;=1000,"0-1000",AC430&lt;=2000,"1000-2000",AC430&lt;=3000,"2000-3000",AC430&lt;=4000,"3000-4000",AC430&lt;=4999,"4000-5000")</f>
        <v>1000-2000</v>
      </c>
      <c r="AE430" s="1" t="s">
        <v>31</v>
      </c>
      <c r="AF430" s="1" t="s">
        <v>39</v>
      </c>
      <c r="AG430" s="1" t="s">
        <v>40</v>
      </c>
    </row>
    <row r="431" spans="1:33" x14ac:dyDescent="0.3">
      <c r="A431" s="13">
        <v>5975</v>
      </c>
      <c r="B431" s="1" t="s">
        <v>143</v>
      </c>
      <c r="C431" s="2" t="s">
        <v>321</v>
      </c>
      <c r="D431" s="2" t="s">
        <v>72</v>
      </c>
      <c r="E431" s="29" t="str">
        <f>TEXT(DATA[[#This Row],[Join_Date]],"mm-yyyy")</f>
        <v>09-2023</v>
      </c>
      <c r="G431" s="31">
        <f>$F$2-DATA[[#This Row],[Last_Login]]</f>
        <v>14</v>
      </c>
      <c r="H431" s="31" t="str" cm="1">
        <f t="array" ref="H431">_xlfn.IFS(DATA[[#This Row],[Difference_from _assume]]&lt;=10,"0-17",DATA[[#This Row],[Difference_from _assume]]&lt;=34,"17-34",DATA[[#This Row],[Difference_from _assume]]&lt;=51,"34-51",DATA[[#This Row],[Difference_from _assume]]&lt;=119,"51-119",DATA[[#This Row],[Difference_from _assume]]&lt;=354,"119-357")</f>
        <v>17-34</v>
      </c>
      <c r="I431" s="31" t="str" cm="1">
        <f t="array" ref="I431">_xlfn.IFS(DATA[[#This Row],[Difference_from _assume]]&lt;=35,"Active",DATA[[#This Row],[Difference_from _assume]]&lt;=110,"Inactive",DATA[[#This Row],[Difference_from _assume]]&lt;=360,"Dormant")</f>
        <v>Active</v>
      </c>
      <c r="J431" s="16">
        <v>7.99</v>
      </c>
      <c r="K431" s="16" t="str" cm="1">
        <f t="array" ref="K431">_xlfn.IFS(DATA[[#This Row],[Monthly_Price]]&lt;=7.99,"Low",J431&lt;=11.99,"Mid",J431&lt;=15.99,"High")</f>
        <v>Low</v>
      </c>
      <c r="L431" s="1">
        <v>315</v>
      </c>
      <c r="M431" s="1" t="s">
        <v>51</v>
      </c>
      <c r="N431" s="1">
        <v>2</v>
      </c>
      <c r="O431" s="1">
        <v>5</v>
      </c>
      <c r="P431" s="1" t="b">
        <v>1</v>
      </c>
      <c r="Q431" s="1">
        <v>889</v>
      </c>
      <c r="R431" s="10">
        <v>80</v>
      </c>
      <c r="S431" s="10">
        <f>DATA[[#This Row],[Total_Movies_Watched]]+DATA[[#This Row],[Total_Series_Watched]]</f>
        <v>969</v>
      </c>
      <c r="T431" s="1" t="s">
        <v>74</v>
      </c>
      <c r="U431" s="1" t="s">
        <v>56</v>
      </c>
      <c r="V431" s="1" t="s">
        <v>37</v>
      </c>
      <c r="W431" s="1">
        <v>52</v>
      </c>
      <c r="X431" s="1" t="str" cm="1">
        <f t="array" ref="X431">_xlfn.IFS(DATA[[#This Row],[Recommended_Content_Count]]&lt;=25,"0-25",W431&lt;=50,"25-50",W431&lt;=75,"50-75",W431&lt;=100,"75-100")</f>
        <v>50-75</v>
      </c>
      <c r="Y431" s="1">
        <v>4.4000000000000004</v>
      </c>
      <c r="Z431" s="1" t="b">
        <v>1</v>
      </c>
      <c r="AA431" s="1" t="str" cm="1">
        <f t="array" ref="AA431">_xlfn.IFS(DATA[[#This Row],[Has_Downloaded_Content]]=FALSE,"No",Z431=TRUE,"Yes")</f>
        <v>Yes</v>
      </c>
      <c r="AB431" s="1" t="s">
        <v>30</v>
      </c>
      <c r="AC431" s="7">
        <v>416</v>
      </c>
      <c r="AD431" s="7" t="str" cm="1">
        <f t="array" ref="AD431">_xlfn.IFS(DATA[[#This Row],[Loyalty_Points]]&lt;=1000,"0-1000",AC431&lt;=2000,"1000-2000",AC431&lt;=3000,"2000-3000",AC431&lt;=4000,"3000-4000",AC431&lt;=4999,"4000-5000")</f>
        <v>0-1000</v>
      </c>
      <c r="AE431" s="1" t="s">
        <v>58</v>
      </c>
      <c r="AF431" s="1" t="s">
        <v>79</v>
      </c>
      <c r="AG431" s="1" t="s">
        <v>93</v>
      </c>
    </row>
    <row r="432" spans="1:33" x14ac:dyDescent="0.3">
      <c r="A432" s="13">
        <v>9113</v>
      </c>
      <c r="B432" s="1" t="s">
        <v>236</v>
      </c>
      <c r="C432" s="2" t="s">
        <v>497</v>
      </c>
      <c r="D432" s="2" t="s">
        <v>90</v>
      </c>
      <c r="E432" s="29" t="str">
        <f>TEXT(DATA[[#This Row],[Join_Date]],"mm-yyyy")</f>
        <v>09-2024</v>
      </c>
      <c r="G432" s="31">
        <f>$F$2-DATA[[#This Row],[Last_Login]]</f>
        <v>31</v>
      </c>
      <c r="H432" s="31" t="str" cm="1">
        <f t="array" ref="H432">_xlfn.IFS(DATA[[#This Row],[Difference_from _assume]]&lt;=10,"0-17",DATA[[#This Row],[Difference_from _assume]]&lt;=34,"17-34",DATA[[#This Row],[Difference_from _assume]]&lt;=51,"34-51",DATA[[#This Row],[Difference_from _assume]]&lt;=119,"51-119",DATA[[#This Row],[Difference_from _assume]]&lt;=354,"119-357")</f>
        <v>17-34</v>
      </c>
      <c r="I432" s="31" t="str" cm="1">
        <f t="array" ref="I432">_xlfn.IFS(DATA[[#This Row],[Difference_from _assume]]&lt;=35,"Active",DATA[[#This Row],[Difference_from _assume]]&lt;=110,"Inactive",DATA[[#This Row],[Difference_from _assume]]&lt;=360,"Dormant")</f>
        <v>Active</v>
      </c>
      <c r="J432" s="16">
        <v>7.99</v>
      </c>
      <c r="K432" s="16" t="str" cm="1">
        <f t="array" ref="K432">_xlfn.IFS(DATA[[#This Row],[Monthly_Price]]&lt;=7.99,"Low",J432&lt;=11.99,"Mid",J432&lt;=15.99,"High")</f>
        <v>Low</v>
      </c>
      <c r="L432" s="1">
        <v>466</v>
      </c>
      <c r="M432" s="1" t="s">
        <v>73</v>
      </c>
      <c r="N432" s="1">
        <v>4</v>
      </c>
      <c r="O432" s="1">
        <v>4</v>
      </c>
      <c r="P432" s="1" t="b">
        <v>0</v>
      </c>
      <c r="Q432" s="1">
        <v>785</v>
      </c>
      <c r="R432" s="10">
        <v>12</v>
      </c>
      <c r="S432" s="10">
        <f>DATA[[#This Row],[Total_Movies_Watched]]+DATA[[#This Row],[Total_Series_Watched]]</f>
        <v>797</v>
      </c>
      <c r="T432" s="1" t="s">
        <v>49</v>
      </c>
      <c r="U432" s="1" t="s">
        <v>44</v>
      </c>
      <c r="V432" s="1" t="s">
        <v>57</v>
      </c>
      <c r="W432" s="1">
        <v>94</v>
      </c>
      <c r="X432" s="1" t="str" cm="1">
        <f t="array" ref="X432">_xlfn.IFS(DATA[[#This Row],[Recommended_Content_Count]]&lt;=25,"0-25",W432&lt;=50,"25-50",W432&lt;=75,"50-75",W432&lt;=100,"75-100")</f>
        <v>75-100</v>
      </c>
      <c r="Y432" s="1">
        <v>4.9000000000000004</v>
      </c>
      <c r="Z432" s="1" t="b">
        <v>0</v>
      </c>
      <c r="AA432" s="1" t="str" cm="1">
        <f t="array" ref="AA432">_xlfn.IFS(DATA[[#This Row],[Has_Downloaded_Content]]=FALSE,"No",Z432=TRUE,"Yes")</f>
        <v>No</v>
      </c>
      <c r="AB432" s="1" t="s">
        <v>30</v>
      </c>
      <c r="AC432" s="7">
        <v>17</v>
      </c>
      <c r="AD432" s="7" t="str" cm="1">
        <f t="array" ref="AD432">_xlfn.IFS(DATA[[#This Row],[Loyalty_Points]]&lt;=1000,"0-1000",AC432&lt;=2000,"1000-2000",AC432&lt;=3000,"2000-3000",AC432&lt;=4000,"3000-4000",AC432&lt;=4999,"4000-5000")</f>
        <v>0-1000</v>
      </c>
      <c r="AE432" s="1" t="s">
        <v>38</v>
      </c>
      <c r="AF432" s="1" t="s">
        <v>79</v>
      </c>
      <c r="AG432" s="1" t="s">
        <v>40</v>
      </c>
    </row>
    <row r="433" spans="1:33" x14ac:dyDescent="0.3">
      <c r="A433" s="13">
        <v>6250</v>
      </c>
      <c r="B433" s="1" t="s">
        <v>498</v>
      </c>
      <c r="C433" s="2">
        <v>45511</v>
      </c>
      <c r="D433" s="2" t="s">
        <v>82</v>
      </c>
      <c r="E433" s="29" t="str">
        <f>TEXT(DATA[[#This Row],[Join_Date]],"mm-yyyy")</f>
        <v>08-2024</v>
      </c>
      <c r="G433" s="31">
        <f>$F$2-DATA[[#This Row],[Last_Login]]</f>
        <v>39</v>
      </c>
      <c r="H433" s="31" t="str" cm="1">
        <f t="array" ref="H433">_xlfn.IFS(DATA[[#This Row],[Difference_from _assume]]&lt;=10,"0-17",DATA[[#This Row],[Difference_from _assume]]&lt;=34,"17-34",DATA[[#This Row],[Difference_from _assume]]&lt;=51,"34-51",DATA[[#This Row],[Difference_from _assume]]&lt;=119,"51-119",DATA[[#This Row],[Difference_from _assume]]&lt;=354,"119-357")</f>
        <v>34-51</v>
      </c>
      <c r="I433" s="31" t="str" cm="1">
        <f t="array" ref="I433">_xlfn.IFS(DATA[[#This Row],[Difference_from _assume]]&lt;=35,"Active",DATA[[#This Row],[Difference_from _assume]]&lt;=110,"Inactive",DATA[[#This Row],[Difference_from _assume]]&lt;=360,"Dormant")</f>
        <v>Inactive</v>
      </c>
      <c r="J433" s="16">
        <v>15.99</v>
      </c>
      <c r="K433" s="16" t="str" cm="1">
        <f t="array" ref="K433">_xlfn.IFS(DATA[[#This Row],[Monthly_Price]]&lt;=7.99,"Low",J433&lt;=11.99,"Mid",J433&lt;=15.99,"High")</f>
        <v>High</v>
      </c>
      <c r="L433" s="1">
        <v>207</v>
      </c>
      <c r="M433" s="1" t="s">
        <v>48</v>
      </c>
      <c r="N433" s="1">
        <v>3</v>
      </c>
      <c r="O433" s="1">
        <v>6</v>
      </c>
      <c r="P433" s="1" t="b">
        <v>0</v>
      </c>
      <c r="Q433" s="1">
        <v>909</v>
      </c>
      <c r="R433" s="10">
        <v>164</v>
      </c>
      <c r="S433" s="10">
        <f>DATA[[#This Row],[Total_Movies_Watched]]+DATA[[#This Row],[Total_Series_Watched]]</f>
        <v>1073</v>
      </c>
      <c r="T433" s="1" t="s">
        <v>43</v>
      </c>
      <c r="U433" s="1" t="s">
        <v>56</v>
      </c>
      <c r="V433" s="1" t="s">
        <v>29</v>
      </c>
      <c r="W433" s="1">
        <v>75</v>
      </c>
      <c r="X433" s="1" t="str" cm="1">
        <f t="array" ref="X433">_xlfn.IFS(DATA[[#This Row],[Recommended_Content_Count]]&lt;=25,"0-25",W433&lt;=50,"25-50",W433&lt;=75,"50-75",W433&lt;=100,"75-100")</f>
        <v>50-75</v>
      </c>
      <c r="Y433" s="1">
        <v>4.2</v>
      </c>
      <c r="Z433" s="1" t="b">
        <v>1</v>
      </c>
      <c r="AA433" s="1" t="str" cm="1">
        <f t="array" ref="AA433">_xlfn.IFS(DATA[[#This Row],[Has_Downloaded_Content]]=FALSE,"No",Z433=TRUE,"Yes")</f>
        <v>Yes</v>
      </c>
      <c r="AB433" s="1" t="s">
        <v>30</v>
      </c>
      <c r="AC433" s="7">
        <v>4820</v>
      </c>
      <c r="AD433" s="7" t="str" cm="1">
        <f t="array" ref="AD433">_xlfn.IFS(DATA[[#This Row],[Loyalty_Points]]&lt;=1000,"0-1000",AC433&lt;=2000,"1000-2000",AC433&lt;=3000,"2000-3000",AC433&lt;=4000,"3000-4000",AC433&lt;=4999,"4000-5000")</f>
        <v>4000-5000</v>
      </c>
      <c r="AE433" s="1" t="s">
        <v>65</v>
      </c>
      <c r="AF433" s="1" t="s">
        <v>69</v>
      </c>
      <c r="AG433" s="1" t="s">
        <v>93</v>
      </c>
    </row>
    <row r="434" spans="1:33" x14ac:dyDescent="0.3">
      <c r="A434" s="13">
        <v>6190</v>
      </c>
      <c r="B434" s="1" t="s">
        <v>499</v>
      </c>
      <c r="C434" s="2" t="s">
        <v>390</v>
      </c>
      <c r="D434" s="2">
        <v>45516</v>
      </c>
      <c r="E434" s="29" t="str">
        <f>TEXT(DATA[[#This Row],[Join_Date]],"mm-yyyy")</f>
        <v>11-2024</v>
      </c>
      <c r="G434" s="31">
        <f>$F$2-DATA[[#This Row],[Last_Login]]</f>
        <v>141</v>
      </c>
      <c r="H434" s="31" t="str" cm="1">
        <f t="array" ref="H434">_xlfn.IFS(DATA[[#This Row],[Difference_from _assume]]&lt;=10,"0-17",DATA[[#This Row],[Difference_from _assume]]&lt;=34,"17-34",DATA[[#This Row],[Difference_from _assume]]&lt;=51,"34-51",DATA[[#This Row],[Difference_from _assume]]&lt;=119,"51-119",DATA[[#This Row],[Difference_from _assume]]&lt;=354,"119-357")</f>
        <v>119-357</v>
      </c>
      <c r="I434" s="31" t="str" cm="1">
        <f t="array" ref="I434">_xlfn.IFS(DATA[[#This Row],[Difference_from _assume]]&lt;=35,"Active",DATA[[#This Row],[Difference_from _assume]]&lt;=110,"Inactive",DATA[[#This Row],[Difference_from _assume]]&lt;=360,"Dormant")</f>
        <v>Dormant</v>
      </c>
      <c r="J434" s="16">
        <v>7.99</v>
      </c>
      <c r="K434" s="16" t="str" cm="1">
        <f t="array" ref="K434">_xlfn.IFS(DATA[[#This Row],[Monthly_Price]]&lt;=7.99,"Low",J434&lt;=11.99,"Mid",J434&lt;=15.99,"High")</f>
        <v>Low</v>
      </c>
      <c r="L434" s="1">
        <v>248</v>
      </c>
      <c r="M434" s="1" t="s">
        <v>36</v>
      </c>
      <c r="N434" s="1">
        <v>5</v>
      </c>
      <c r="O434" s="1">
        <v>2</v>
      </c>
      <c r="P434" s="1" t="b">
        <v>0</v>
      </c>
      <c r="Q434" s="1">
        <v>142</v>
      </c>
      <c r="R434" s="10">
        <v>22</v>
      </c>
      <c r="S434" s="10">
        <f>DATA[[#This Row],[Total_Movies_Watched]]+DATA[[#This Row],[Total_Series_Watched]]</f>
        <v>164</v>
      </c>
      <c r="T434" s="1" t="s">
        <v>27</v>
      </c>
      <c r="U434" s="1" t="s">
        <v>44</v>
      </c>
      <c r="V434" s="1" t="s">
        <v>45</v>
      </c>
      <c r="W434" s="1">
        <v>94</v>
      </c>
      <c r="X434" s="1" t="str" cm="1">
        <f t="array" ref="X434">_xlfn.IFS(DATA[[#This Row],[Recommended_Content_Count]]&lt;=25,"0-25",W434&lt;=50,"25-50",W434&lt;=75,"50-75",W434&lt;=100,"75-100")</f>
        <v>75-100</v>
      </c>
      <c r="Y434" s="1">
        <v>4.2</v>
      </c>
      <c r="Z434" s="1" t="b">
        <v>0</v>
      </c>
      <c r="AA434" s="1" t="str" cm="1">
        <f t="array" ref="AA434">_xlfn.IFS(DATA[[#This Row],[Has_Downloaded_Content]]=FALSE,"No",Z434=TRUE,"Yes")</f>
        <v>No</v>
      </c>
      <c r="AB434" s="1" t="s">
        <v>30</v>
      </c>
      <c r="AC434" s="7">
        <v>1758</v>
      </c>
      <c r="AD434" s="7" t="str" cm="1">
        <f t="array" ref="AD434">_xlfn.IFS(DATA[[#This Row],[Loyalty_Points]]&lt;=1000,"0-1000",AC434&lt;=2000,"1000-2000",AC434&lt;=3000,"2000-3000",AC434&lt;=4000,"3000-4000",AC434&lt;=4999,"4000-5000")</f>
        <v>1000-2000</v>
      </c>
      <c r="AE434" s="1" t="s">
        <v>76</v>
      </c>
      <c r="AF434" s="1" t="s">
        <v>79</v>
      </c>
      <c r="AG434" s="1" t="s">
        <v>33</v>
      </c>
    </row>
    <row r="435" spans="1:33" x14ac:dyDescent="0.3">
      <c r="A435" s="13">
        <v>5713</v>
      </c>
      <c r="B435" s="1" t="s">
        <v>500</v>
      </c>
      <c r="C435" s="2" t="s">
        <v>466</v>
      </c>
      <c r="D435" s="2" t="s">
        <v>156</v>
      </c>
      <c r="E435" s="29" t="str">
        <f>TEXT(DATA[[#This Row],[Join_Date]],"mm-yyyy")</f>
        <v>04-2024</v>
      </c>
      <c r="G435" s="31">
        <f>$F$2-DATA[[#This Row],[Last_Login]]</f>
        <v>37</v>
      </c>
      <c r="H435" s="31" t="str" cm="1">
        <f t="array" ref="H435">_xlfn.IFS(DATA[[#This Row],[Difference_from _assume]]&lt;=10,"0-17",DATA[[#This Row],[Difference_from _assume]]&lt;=34,"17-34",DATA[[#This Row],[Difference_from _assume]]&lt;=51,"34-51",DATA[[#This Row],[Difference_from _assume]]&lt;=119,"51-119",DATA[[#This Row],[Difference_from _assume]]&lt;=354,"119-357")</f>
        <v>34-51</v>
      </c>
      <c r="I435" s="31" t="str" cm="1">
        <f t="array" ref="I435">_xlfn.IFS(DATA[[#This Row],[Difference_from _assume]]&lt;=35,"Active",DATA[[#This Row],[Difference_from _assume]]&lt;=110,"Inactive",DATA[[#This Row],[Difference_from _assume]]&lt;=360,"Dormant")</f>
        <v>Inactive</v>
      </c>
      <c r="J435" s="16">
        <v>7.99</v>
      </c>
      <c r="K435" s="16" t="str" cm="1">
        <f t="array" ref="K435">_xlfn.IFS(DATA[[#This Row],[Monthly_Price]]&lt;=7.99,"Low",J435&lt;=11.99,"Mid",J435&lt;=15.99,"High")</f>
        <v>Low</v>
      </c>
      <c r="L435" s="1">
        <v>278</v>
      </c>
      <c r="M435" s="1" t="s">
        <v>36</v>
      </c>
      <c r="N435" s="1">
        <v>5</v>
      </c>
      <c r="O435" s="1">
        <v>1</v>
      </c>
      <c r="P435" s="1" t="b">
        <v>0</v>
      </c>
      <c r="Q435" s="1">
        <v>743</v>
      </c>
      <c r="R435" s="10">
        <v>180</v>
      </c>
      <c r="S435" s="10">
        <f>DATA[[#This Row],[Total_Movies_Watched]]+DATA[[#This Row],[Total_Series_Watched]]</f>
        <v>923</v>
      </c>
      <c r="T435" s="1" t="s">
        <v>27</v>
      </c>
      <c r="U435" s="1" t="s">
        <v>75</v>
      </c>
      <c r="V435" s="1" t="s">
        <v>29</v>
      </c>
      <c r="W435" s="1">
        <v>0</v>
      </c>
      <c r="X435" s="1" t="str" cm="1">
        <f t="array" ref="X435">_xlfn.IFS(DATA[[#This Row],[Recommended_Content_Count]]&lt;=25,"0-25",W435&lt;=50,"25-50",W435&lt;=75,"50-75",W435&lt;=100,"75-100")</f>
        <v>0-25</v>
      </c>
      <c r="Y435" s="1">
        <v>4.3</v>
      </c>
      <c r="Z435" s="1" t="b">
        <v>1</v>
      </c>
      <c r="AA435" s="1" t="str" cm="1">
        <f t="array" ref="AA435">_xlfn.IFS(DATA[[#This Row],[Has_Downloaded_Content]]=FALSE,"No",Z435=TRUE,"Yes")</f>
        <v>Yes</v>
      </c>
      <c r="AB435" s="1" t="s">
        <v>30</v>
      </c>
      <c r="AC435" s="7">
        <v>2568</v>
      </c>
      <c r="AD435" s="7" t="str" cm="1">
        <f t="array" ref="AD435">_xlfn.IFS(DATA[[#This Row],[Loyalty_Points]]&lt;=1000,"0-1000",AC435&lt;=2000,"1000-2000",AC435&lt;=3000,"2000-3000",AC435&lt;=4000,"3000-4000",AC435&lt;=4999,"4000-5000")</f>
        <v>2000-3000</v>
      </c>
      <c r="AE435" s="1" t="s">
        <v>38</v>
      </c>
      <c r="AF435" s="1" t="s">
        <v>69</v>
      </c>
      <c r="AG435" s="1" t="s">
        <v>60</v>
      </c>
    </row>
    <row r="436" spans="1:33" x14ac:dyDescent="0.3">
      <c r="A436" s="13">
        <v>1932</v>
      </c>
      <c r="B436" s="1" t="s">
        <v>169</v>
      </c>
      <c r="C436" s="2" t="s">
        <v>501</v>
      </c>
      <c r="D436" s="2" t="s">
        <v>72</v>
      </c>
      <c r="E436" s="29" t="str">
        <f>TEXT(DATA[[#This Row],[Join_Date]],"mm-yyyy")</f>
        <v>01-2024</v>
      </c>
      <c r="G436" s="31">
        <f>$F$2-DATA[[#This Row],[Last_Login]]</f>
        <v>14</v>
      </c>
      <c r="H436" s="31" t="str" cm="1">
        <f t="array" ref="H436">_xlfn.IFS(DATA[[#This Row],[Difference_from _assume]]&lt;=10,"0-17",DATA[[#This Row],[Difference_from _assume]]&lt;=34,"17-34",DATA[[#This Row],[Difference_from _assume]]&lt;=51,"34-51",DATA[[#This Row],[Difference_from _assume]]&lt;=119,"51-119",DATA[[#This Row],[Difference_from _assume]]&lt;=354,"119-357")</f>
        <v>17-34</v>
      </c>
      <c r="I436" s="31" t="str" cm="1">
        <f t="array" ref="I436">_xlfn.IFS(DATA[[#This Row],[Difference_from _assume]]&lt;=35,"Active",DATA[[#This Row],[Difference_from _assume]]&lt;=110,"Inactive",DATA[[#This Row],[Difference_from _assume]]&lt;=360,"Dormant")</f>
        <v>Active</v>
      </c>
      <c r="J436" s="16">
        <v>7.99</v>
      </c>
      <c r="K436" s="16" t="str" cm="1">
        <f t="array" ref="K436">_xlfn.IFS(DATA[[#This Row],[Monthly_Price]]&lt;=7.99,"Low",J436&lt;=11.99,"Mid",J436&lt;=15.99,"High")</f>
        <v>Low</v>
      </c>
      <c r="L436" s="1">
        <v>315</v>
      </c>
      <c r="M436" s="1" t="s">
        <v>51</v>
      </c>
      <c r="N436" s="1">
        <v>1</v>
      </c>
      <c r="O436" s="1">
        <v>2</v>
      </c>
      <c r="P436" s="1" t="b">
        <v>0</v>
      </c>
      <c r="Q436" s="1">
        <v>40</v>
      </c>
      <c r="R436" s="10">
        <v>188</v>
      </c>
      <c r="S436" s="10">
        <f>DATA[[#This Row],[Total_Movies_Watched]]+DATA[[#This Row],[Total_Series_Watched]]</f>
        <v>228</v>
      </c>
      <c r="T436" s="1" t="s">
        <v>92</v>
      </c>
      <c r="U436" s="1" t="s">
        <v>44</v>
      </c>
      <c r="V436" s="1" t="s">
        <v>78</v>
      </c>
      <c r="W436" s="1">
        <v>86</v>
      </c>
      <c r="X436" s="1" t="str" cm="1">
        <f t="array" ref="X436">_xlfn.IFS(DATA[[#This Row],[Recommended_Content_Count]]&lt;=25,"0-25",W436&lt;=50,"25-50",W436&lt;=75,"50-75",W436&lt;=100,"75-100")</f>
        <v>75-100</v>
      </c>
      <c r="Y436" s="1">
        <v>3.7</v>
      </c>
      <c r="Z436" s="1" t="b">
        <v>1</v>
      </c>
      <c r="AA436" s="1" t="str" cm="1">
        <f t="array" ref="AA436">_xlfn.IFS(DATA[[#This Row],[Has_Downloaded_Content]]=FALSE,"No",Z436=TRUE,"Yes")</f>
        <v>Yes</v>
      </c>
      <c r="AB436" s="1" t="s">
        <v>30</v>
      </c>
      <c r="AC436" s="7">
        <v>4235</v>
      </c>
      <c r="AD436" s="7" t="str" cm="1">
        <f t="array" ref="AD436">_xlfn.IFS(DATA[[#This Row],[Loyalty_Points]]&lt;=1000,"0-1000",AC436&lt;=2000,"1000-2000",AC436&lt;=3000,"2000-3000",AC436&lt;=4000,"3000-4000",AC436&lt;=4999,"4000-5000")</f>
        <v>4000-5000</v>
      </c>
      <c r="AE436" s="1" t="s">
        <v>31</v>
      </c>
      <c r="AF436" s="1" t="s">
        <v>69</v>
      </c>
      <c r="AG436" s="1" t="s">
        <v>33</v>
      </c>
    </row>
    <row r="437" spans="1:33" x14ac:dyDescent="0.3">
      <c r="A437" s="13">
        <v>6527</v>
      </c>
      <c r="B437" s="1" t="s">
        <v>502</v>
      </c>
      <c r="C437" s="2" t="s">
        <v>503</v>
      </c>
      <c r="D437" s="2" t="s">
        <v>109</v>
      </c>
      <c r="E437" s="29" t="str">
        <f>TEXT(DATA[[#This Row],[Join_Date]],"mm-yyyy")</f>
        <v>05-2023</v>
      </c>
      <c r="G437" s="31">
        <f>$F$2-DATA[[#This Row],[Last_Login]]</f>
        <v>38</v>
      </c>
      <c r="H437" s="31" t="str" cm="1">
        <f t="array" ref="H437">_xlfn.IFS(DATA[[#This Row],[Difference_from _assume]]&lt;=10,"0-17",DATA[[#This Row],[Difference_from _assume]]&lt;=34,"17-34",DATA[[#This Row],[Difference_from _assume]]&lt;=51,"34-51",DATA[[#This Row],[Difference_from _assume]]&lt;=119,"51-119",DATA[[#This Row],[Difference_from _assume]]&lt;=354,"119-357")</f>
        <v>34-51</v>
      </c>
      <c r="I437" s="31" t="str" cm="1">
        <f t="array" ref="I437">_xlfn.IFS(DATA[[#This Row],[Difference_from _assume]]&lt;=35,"Active",DATA[[#This Row],[Difference_from _assume]]&lt;=110,"Inactive",DATA[[#This Row],[Difference_from _assume]]&lt;=360,"Dormant")</f>
        <v>Inactive</v>
      </c>
      <c r="J437" s="16">
        <v>7.99</v>
      </c>
      <c r="K437" s="16" t="str" cm="1">
        <f t="array" ref="K437">_xlfn.IFS(DATA[[#This Row],[Monthly_Price]]&lt;=7.99,"Low",J437&lt;=11.99,"Mid",J437&lt;=15.99,"High")</f>
        <v>Low</v>
      </c>
      <c r="L437" s="1">
        <v>190</v>
      </c>
      <c r="M437" s="1" t="s">
        <v>100</v>
      </c>
      <c r="N437" s="1">
        <v>4</v>
      </c>
      <c r="O437" s="1">
        <v>1</v>
      </c>
      <c r="P437" s="1" t="b">
        <v>1</v>
      </c>
      <c r="Q437" s="1">
        <v>400</v>
      </c>
      <c r="R437" s="10">
        <v>151</v>
      </c>
      <c r="S437" s="10">
        <f>DATA[[#This Row],[Total_Movies_Watched]]+DATA[[#This Row],[Total_Series_Watched]]</f>
        <v>551</v>
      </c>
      <c r="T437" s="1" t="s">
        <v>68</v>
      </c>
      <c r="U437" s="1" t="s">
        <v>28</v>
      </c>
      <c r="V437" s="1" t="s">
        <v>37</v>
      </c>
      <c r="W437" s="1">
        <v>52</v>
      </c>
      <c r="X437" s="1" t="str" cm="1">
        <f t="array" ref="X437">_xlfn.IFS(DATA[[#This Row],[Recommended_Content_Count]]&lt;=25,"0-25",W437&lt;=50,"25-50",W437&lt;=75,"50-75",W437&lt;=100,"75-100")</f>
        <v>50-75</v>
      </c>
      <c r="Y437" s="1">
        <v>4.3</v>
      </c>
      <c r="Z437" s="1" t="b">
        <v>0</v>
      </c>
      <c r="AA437" s="1" t="str" cm="1">
        <f t="array" ref="AA437">_xlfn.IFS(DATA[[#This Row],[Has_Downloaded_Content]]=FALSE,"No",Z437=TRUE,"Yes")</f>
        <v>No</v>
      </c>
      <c r="AB437" s="1" t="s">
        <v>30</v>
      </c>
      <c r="AC437" s="7">
        <v>3775</v>
      </c>
      <c r="AD437" s="7" t="str" cm="1">
        <f t="array" ref="AD437">_xlfn.IFS(DATA[[#This Row],[Loyalty_Points]]&lt;=1000,"0-1000",AC437&lt;=2000,"1000-2000",AC437&lt;=3000,"2000-3000",AC437&lt;=4000,"3000-4000",AC437&lt;=4999,"4000-5000")</f>
        <v>3000-4000</v>
      </c>
      <c r="AE437" s="1" t="s">
        <v>38</v>
      </c>
      <c r="AF437" s="1" t="s">
        <v>79</v>
      </c>
      <c r="AG437" s="1" t="s">
        <v>33</v>
      </c>
    </row>
    <row r="438" spans="1:33" x14ac:dyDescent="0.3">
      <c r="A438" s="13">
        <v>9363</v>
      </c>
      <c r="B438" s="1" t="s">
        <v>140</v>
      </c>
      <c r="C438" s="2">
        <v>45422</v>
      </c>
      <c r="D438" s="2" t="s">
        <v>109</v>
      </c>
      <c r="E438" s="29" t="str">
        <f>TEXT(DATA[[#This Row],[Join_Date]],"mm-yyyy")</f>
        <v>05-2024</v>
      </c>
      <c r="G438" s="31">
        <f>$F$2-DATA[[#This Row],[Last_Login]]</f>
        <v>38</v>
      </c>
      <c r="H438" s="31" t="str" cm="1">
        <f t="array" ref="H438">_xlfn.IFS(DATA[[#This Row],[Difference_from _assume]]&lt;=10,"0-17",DATA[[#This Row],[Difference_from _assume]]&lt;=34,"17-34",DATA[[#This Row],[Difference_from _assume]]&lt;=51,"34-51",DATA[[#This Row],[Difference_from _assume]]&lt;=119,"51-119",DATA[[#This Row],[Difference_from _assume]]&lt;=354,"119-357")</f>
        <v>34-51</v>
      </c>
      <c r="I438" s="31" t="str" cm="1">
        <f t="array" ref="I438">_xlfn.IFS(DATA[[#This Row],[Difference_from _assume]]&lt;=35,"Active",DATA[[#This Row],[Difference_from _assume]]&lt;=110,"Inactive",DATA[[#This Row],[Difference_from _assume]]&lt;=360,"Dormant")</f>
        <v>Inactive</v>
      </c>
      <c r="J438" s="16">
        <v>11.99</v>
      </c>
      <c r="K438" s="16" t="str" cm="1">
        <f t="array" ref="K438">_xlfn.IFS(DATA[[#This Row],[Monthly_Price]]&lt;=7.99,"Low",J438&lt;=11.99,"Mid",J438&lt;=15.99,"High")</f>
        <v>Mid</v>
      </c>
      <c r="L438" s="1">
        <v>190</v>
      </c>
      <c r="M438" s="1" t="s">
        <v>63</v>
      </c>
      <c r="N438" s="1">
        <v>2</v>
      </c>
      <c r="O438" s="1">
        <v>1</v>
      </c>
      <c r="P438" s="1" t="b">
        <v>0</v>
      </c>
      <c r="Q438" s="1">
        <v>359</v>
      </c>
      <c r="R438" s="10">
        <v>192</v>
      </c>
      <c r="S438" s="10">
        <f>DATA[[#This Row],[Total_Movies_Watched]]+DATA[[#This Row],[Total_Series_Watched]]</f>
        <v>551</v>
      </c>
      <c r="T438" s="1" t="s">
        <v>74</v>
      </c>
      <c r="U438" s="1" t="s">
        <v>28</v>
      </c>
      <c r="V438" s="1" t="s">
        <v>64</v>
      </c>
      <c r="W438" s="1">
        <v>38</v>
      </c>
      <c r="X438" s="1" t="str" cm="1">
        <f t="array" ref="X438">_xlfn.IFS(DATA[[#This Row],[Recommended_Content_Count]]&lt;=25,"0-25",W438&lt;=50,"25-50",W438&lt;=75,"50-75",W438&lt;=100,"75-100")</f>
        <v>25-50</v>
      </c>
      <c r="Y438" s="1">
        <v>4.4000000000000004</v>
      </c>
      <c r="Z438" s="1" t="b">
        <v>1</v>
      </c>
      <c r="AA438" s="1" t="str" cm="1">
        <f t="array" ref="AA438">_xlfn.IFS(DATA[[#This Row],[Has_Downloaded_Content]]=FALSE,"No",Z438=TRUE,"Yes")</f>
        <v>Yes</v>
      </c>
      <c r="AB438" s="1" t="s">
        <v>30</v>
      </c>
      <c r="AC438" s="7">
        <v>92</v>
      </c>
      <c r="AD438" s="7" t="str" cm="1">
        <f t="array" ref="AD438">_xlfn.IFS(DATA[[#This Row],[Loyalty_Points]]&lt;=1000,"0-1000",AC438&lt;=2000,"1000-2000",AC438&lt;=3000,"2000-3000",AC438&lt;=4000,"3000-4000",AC438&lt;=4999,"4000-5000")</f>
        <v>0-1000</v>
      </c>
      <c r="AE438" s="1" t="s">
        <v>31</v>
      </c>
      <c r="AF438" s="1" t="s">
        <v>69</v>
      </c>
      <c r="AG438" s="1" t="s">
        <v>93</v>
      </c>
    </row>
    <row r="439" spans="1:33" x14ac:dyDescent="0.3">
      <c r="A439" s="13">
        <v>5019</v>
      </c>
      <c r="B439" s="1" t="s">
        <v>147</v>
      </c>
      <c r="C439" s="2">
        <v>45332</v>
      </c>
      <c r="D439" s="2">
        <v>45638</v>
      </c>
      <c r="E439" s="29" t="str">
        <f>TEXT(DATA[[#This Row],[Join_Date]],"mm-yyyy")</f>
        <v>02-2024</v>
      </c>
      <c r="G439" s="31">
        <f>$F$2-DATA[[#This Row],[Last_Login]]</f>
        <v>19</v>
      </c>
      <c r="H439" s="31" t="str" cm="1">
        <f t="array" ref="H439">_xlfn.IFS(DATA[[#This Row],[Difference_from _assume]]&lt;=10,"0-17",DATA[[#This Row],[Difference_from _assume]]&lt;=34,"17-34",DATA[[#This Row],[Difference_from _assume]]&lt;=51,"34-51",DATA[[#This Row],[Difference_from _assume]]&lt;=119,"51-119",DATA[[#This Row],[Difference_from _assume]]&lt;=354,"119-357")</f>
        <v>17-34</v>
      </c>
      <c r="I439" s="31" t="str" cm="1">
        <f t="array" ref="I439">_xlfn.IFS(DATA[[#This Row],[Difference_from _assume]]&lt;=35,"Active",DATA[[#This Row],[Difference_from _assume]]&lt;=110,"Inactive",DATA[[#This Row],[Difference_from _assume]]&lt;=360,"Dormant")</f>
        <v>Active</v>
      </c>
      <c r="J439" s="16">
        <v>15.99</v>
      </c>
      <c r="K439" s="16" t="str" cm="1">
        <f t="array" ref="K439">_xlfn.IFS(DATA[[#This Row],[Monthly_Price]]&lt;=7.99,"Low",J439&lt;=11.99,"Mid",J439&lt;=15.99,"High")</f>
        <v>High</v>
      </c>
      <c r="L439" s="1">
        <v>408</v>
      </c>
      <c r="M439" s="1" t="s">
        <v>51</v>
      </c>
      <c r="N439" s="1">
        <v>4</v>
      </c>
      <c r="O439" s="1">
        <v>3</v>
      </c>
      <c r="P439" s="1" t="b">
        <v>0</v>
      </c>
      <c r="Q439" s="1">
        <v>711</v>
      </c>
      <c r="R439" s="10">
        <v>23</v>
      </c>
      <c r="S439" s="10">
        <f>DATA[[#This Row],[Total_Movies_Watched]]+DATA[[#This Row],[Total_Series_Watched]]</f>
        <v>734</v>
      </c>
      <c r="T439" s="1" t="s">
        <v>74</v>
      </c>
      <c r="U439" s="1" t="s">
        <v>56</v>
      </c>
      <c r="V439" s="1" t="s">
        <v>78</v>
      </c>
      <c r="W439" s="1">
        <v>65</v>
      </c>
      <c r="X439" s="1" t="str" cm="1">
        <f t="array" ref="X439">_xlfn.IFS(DATA[[#This Row],[Recommended_Content_Count]]&lt;=25,"0-25",W439&lt;=50,"25-50",W439&lt;=75,"50-75",W439&lt;=100,"75-100")</f>
        <v>50-75</v>
      </c>
      <c r="Y439" s="1">
        <v>3.6</v>
      </c>
      <c r="Z439" s="1" t="b">
        <v>1</v>
      </c>
      <c r="AA439" s="1" t="str" cm="1">
        <f t="array" ref="AA439">_xlfn.IFS(DATA[[#This Row],[Has_Downloaded_Content]]=FALSE,"No",Z439=TRUE,"Yes")</f>
        <v>Yes</v>
      </c>
      <c r="AB439" s="1" t="s">
        <v>30</v>
      </c>
      <c r="AC439" s="7">
        <v>72</v>
      </c>
      <c r="AD439" s="7" t="str" cm="1">
        <f t="array" ref="AD439">_xlfn.IFS(DATA[[#This Row],[Loyalty_Points]]&lt;=1000,"0-1000",AC439&lt;=2000,"1000-2000",AC439&lt;=3000,"2000-3000",AC439&lt;=4000,"3000-4000",AC439&lt;=4999,"4000-5000")</f>
        <v>0-1000</v>
      </c>
      <c r="AE439" s="1" t="s">
        <v>65</v>
      </c>
      <c r="AF439" s="1" t="s">
        <v>39</v>
      </c>
      <c r="AG439" s="1" t="s">
        <v>40</v>
      </c>
    </row>
    <row r="440" spans="1:33" x14ac:dyDescent="0.3">
      <c r="A440" s="13">
        <v>9258</v>
      </c>
      <c r="B440" s="1" t="s">
        <v>504</v>
      </c>
      <c r="C440" s="2" t="s">
        <v>358</v>
      </c>
      <c r="D440" s="2">
        <v>45455</v>
      </c>
      <c r="E440" s="29" t="str">
        <f>TEXT(DATA[[#This Row],[Join_Date]],"mm-yyyy")</f>
        <v>02-2024</v>
      </c>
      <c r="G440" s="31">
        <f>$F$2-DATA[[#This Row],[Last_Login]]</f>
        <v>202</v>
      </c>
      <c r="H440" s="31" t="str" cm="1">
        <f t="array" ref="H440">_xlfn.IFS(DATA[[#This Row],[Difference_from _assume]]&lt;=10,"0-17",DATA[[#This Row],[Difference_from _assume]]&lt;=34,"17-34",DATA[[#This Row],[Difference_from _assume]]&lt;=51,"34-51",DATA[[#This Row],[Difference_from _assume]]&lt;=119,"51-119",DATA[[#This Row],[Difference_from _assume]]&lt;=354,"119-357")</f>
        <v>119-357</v>
      </c>
      <c r="I440" s="31" t="str" cm="1">
        <f t="array" ref="I440">_xlfn.IFS(DATA[[#This Row],[Difference_from _assume]]&lt;=35,"Active",DATA[[#This Row],[Difference_from _assume]]&lt;=110,"Inactive",DATA[[#This Row],[Difference_from _assume]]&lt;=360,"Dormant")</f>
        <v>Dormant</v>
      </c>
      <c r="J440" s="16">
        <v>15.99</v>
      </c>
      <c r="K440" s="16" t="str" cm="1">
        <f t="array" ref="K440">_xlfn.IFS(DATA[[#This Row],[Monthly_Price]]&lt;=7.99,"Low",J440&lt;=11.99,"Mid",J440&lt;=15.99,"High")</f>
        <v>High</v>
      </c>
      <c r="L440" s="1">
        <v>227</v>
      </c>
      <c r="M440" s="1" t="s">
        <v>51</v>
      </c>
      <c r="N440" s="1">
        <v>2</v>
      </c>
      <c r="O440" s="1">
        <v>1</v>
      </c>
      <c r="P440" s="1" t="b">
        <v>0</v>
      </c>
      <c r="Q440" s="1">
        <v>581</v>
      </c>
      <c r="R440" s="10">
        <v>146</v>
      </c>
      <c r="S440" s="10">
        <f>DATA[[#This Row],[Total_Movies_Watched]]+DATA[[#This Row],[Total_Series_Watched]]</f>
        <v>727</v>
      </c>
      <c r="T440" s="1" t="s">
        <v>74</v>
      </c>
      <c r="U440" s="1" t="s">
        <v>28</v>
      </c>
      <c r="V440" s="1" t="s">
        <v>57</v>
      </c>
      <c r="W440" s="1">
        <v>37</v>
      </c>
      <c r="X440" s="1" t="str" cm="1">
        <f t="array" ref="X440">_xlfn.IFS(DATA[[#This Row],[Recommended_Content_Count]]&lt;=25,"0-25",W440&lt;=50,"25-50",W440&lt;=75,"50-75",W440&lt;=100,"75-100")</f>
        <v>25-50</v>
      </c>
      <c r="Y440" s="1">
        <v>4.4000000000000004</v>
      </c>
      <c r="Z440" s="1" t="b">
        <v>0</v>
      </c>
      <c r="AA440" s="1" t="str" cm="1">
        <f t="array" ref="AA440">_xlfn.IFS(DATA[[#This Row],[Has_Downloaded_Content]]=FALSE,"No",Z440=TRUE,"Yes")</f>
        <v>No</v>
      </c>
      <c r="AB440" s="1" t="s">
        <v>30</v>
      </c>
      <c r="AC440" s="7">
        <v>2488</v>
      </c>
      <c r="AD440" s="7" t="str" cm="1">
        <f t="array" ref="AD440">_xlfn.IFS(DATA[[#This Row],[Loyalty_Points]]&lt;=1000,"0-1000",AC440&lt;=2000,"1000-2000",AC440&lt;=3000,"2000-3000",AC440&lt;=4000,"3000-4000",AC440&lt;=4999,"4000-5000")</f>
        <v>2000-3000</v>
      </c>
      <c r="AE440" s="1" t="s">
        <v>31</v>
      </c>
      <c r="AF440" s="1" t="s">
        <v>59</v>
      </c>
      <c r="AG440" s="1" t="s">
        <v>40</v>
      </c>
    </row>
    <row r="441" spans="1:33" x14ac:dyDescent="0.3">
      <c r="A441" s="13">
        <v>7512</v>
      </c>
      <c r="B441" s="1" t="s">
        <v>505</v>
      </c>
      <c r="C441" s="2" t="s">
        <v>506</v>
      </c>
      <c r="D441" s="2" t="s">
        <v>156</v>
      </c>
      <c r="E441" s="29" t="str">
        <f>TEXT(DATA[[#This Row],[Join_Date]],"mm-yyyy")</f>
        <v>12-2023</v>
      </c>
      <c r="G441" s="31">
        <f>$F$2-DATA[[#This Row],[Last_Login]]</f>
        <v>37</v>
      </c>
      <c r="H441" s="31" t="str" cm="1">
        <f t="array" ref="H441">_xlfn.IFS(DATA[[#This Row],[Difference_from _assume]]&lt;=10,"0-17",DATA[[#This Row],[Difference_from _assume]]&lt;=34,"17-34",DATA[[#This Row],[Difference_from _assume]]&lt;=51,"34-51",DATA[[#This Row],[Difference_from _assume]]&lt;=119,"51-119",DATA[[#This Row],[Difference_from _assume]]&lt;=354,"119-357")</f>
        <v>34-51</v>
      </c>
      <c r="I441" s="31" t="str" cm="1">
        <f t="array" ref="I441">_xlfn.IFS(DATA[[#This Row],[Difference_from _assume]]&lt;=35,"Active",DATA[[#This Row],[Difference_from _assume]]&lt;=110,"Inactive",DATA[[#This Row],[Difference_from _assume]]&lt;=360,"Dormant")</f>
        <v>Inactive</v>
      </c>
      <c r="J441" s="16">
        <v>11.99</v>
      </c>
      <c r="K441" s="16" t="str" cm="1">
        <f t="array" ref="K441">_xlfn.IFS(DATA[[#This Row],[Monthly_Price]]&lt;=7.99,"Low",J441&lt;=11.99,"Mid",J441&lt;=15.99,"High")</f>
        <v>Mid</v>
      </c>
      <c r="L441" s="1">
        <v>479</v>
      </c>
      <c r="M441" s="1" t="s">
        <v>73</v>
      </c>
      <c r="N441" s="1">
        <v>2</v>
      </c>
      <c r="O441" s="1">
        <v>4</v>
      </c>
      <c r="P441" s="1" t="b">
        <v>1</v>
      </c>
      <c r="Q441" s="1">
        <v>923</v>
      </c>
      <c r="R441" s="10">
        <v>182</v>
      </c>
      <c r="S441" s="10">
        <f>DATA[[#This Row],[Total_Movies_Watched]]+DATA[[#This Row],[Total_Series_Watched]]</f>
        <v>1105</v>
      </c>
      <c r="T441" s="1" t="s">
        <v>55</v>
      </c>
      <c r="U441" s="1" t="s">
        <v>44</v>
      </c>
      <c r="V441" s="1" t="s">
        <v>29</v>
      </c>
      <c r="W441" s="1">
        <v>14</v>
      </c>
      <c r="X441" s="1" t="str" cm="1">
        <f t="array" ref="X441">_xlfn.IFS(DATA[[#This Row],[Recommended_Content_Count]]&lt;=25,"0-25",W441&lt;=50,"25-50",W441&lt;=75,"50-75",W441&lt;=100,"75-100")</f>
        <v>0-25</v>
      </c>
      <c r="Y441" s="1">
        <v>4.9000000000000004</v>
      </c>
      <c r="Z441" s="1" t="b">
        <v>1</v>
      </c>
      <c r="AA441" s="1" t="str" cm="1">
        <f t="array" ref="AA441">_xlfn.IFS(DATA[[#This Row],[Has_Downloaded_Content]]=FALSE,"No",Z441=TRUE,"Yes")</f>
        <v>Yes</v>
      </c>
      <c r="AB441" s="1" t="s">
        <v>30</v>
      </c>
      <c r="AC441" s="7">
        <v>2666</v>
      </c>
      <c r="AD441" s="7" t="str" cm="1">
        <f t="array" ref="AD441">_xlfn.IFS(DATA[[#This Row],[Loyalty_Points]]&lt;=1000,"0-1000",AC441&lt;=2000,"1000-2000",AC441&lt;=3000,"2000-3000",AC441&lt;=4000,"3000-4000",AC441&lt;=4999,"4000-5000")</f>
        <v>2000-3000</v>
      </c>
      <c r="AE441" s="1" t="s">
        <v>65</v>
      </c>
      <c r="AF441" s="1" t="s">
        <v>79</v>
      </c>
      <c r="AG441" s="1" t="s">
        <v>93</v>
      </c>
    </row>
    <row r="442" spans="1:33" x14ac:dyDescent="0.3">
      <c r="A442" s="13">
        <v>8195</v>
      </c>
      <c r="B442" s="1" t="s">
        <v>507</v>
      </c>
      <c r="C442" s="2" t="s">
        <v>412</v>
      </c>
      <c r="D442" s="2" t="s">
        <v>84</v>
      </c>
      <c r="E442" s="29" t="str">
        <f>TEXT(DATA[[#This Row],[Join_Date]],"mm-yyyy")</f>
        <v>04-2023</v>
      </c>
      <c r="G442" s="31">
        <f>$F$2-DATA[[#This Row],[Last_Login]]</f>
        <v>41</v>
      </c>
      <c r="H442" s="31" t="str" cm="1">
        <f t="array" ref="H442">_xlfn.IFS(DATA[[#This Row],[Difference_from _assume]]&lt;=10,"0-17",DATA[[#This Row],[Difference_from _assume]]&lt;=34,"17-34",DATA[[#This Row],[Difference_from _assume]]&lt;=51,"34-51",DATA[[#This Row],[Difference_from _assume]]&lt;=119,"51-119",DATA[[#This Row],[Difference_from _assume]]&lt;=354,"119-357")</f>
        <v>34-51</v>
      </c>
      <c r="I442" s="31" t="str" cm="1">
        <f t="array" ref="I442">_xlfn.IFS(DATA[[#This Row],[Difference_from _assume]]&lt;=35,"Active",DATA[[#This Row],[Difference_from _assume]]&lt;=110,"Inactive",DATA[[#This Row],[Difference_from _assume]]&lt;=360,"Dormant")</f>
        <v>Inactive</v>
      </c>
      <c r="J442" s="16">
        <v>11.99</v>
      </c>
      <c r="K442" s="16" t="str" cm="1">
        <f t="array" ref="K442">_xlfn.IFS(DATA[[#This Row],[Monthly_Price]]&lt;=7.99,"Low",J442&lt;=11.99,"Mid",J442&lt;=15.99,"High")</f>
        <v>Mid</v>
      </c>
      <c r="L442" s="1">
        <v>415</v>
      </c>
      <c r="M442" s="1" t="s">
        <v>36</v>
      </c>
      <c r="N442" s="1">
        <v>3</v>
      </c>
      <c r="O442" s="1">
        <v>1</v>
      </c>
      <c r="P442" s="1" t="b">
        <v>0</v>
      </c>
      <c r="Q442" s="1">
        <v>381</v>
      </c>
      <c r="R442" s="10">
        <v>78</v>
      </c>
      <c r="S442" s="10">
        <f>DATA[[#This Row],[Total_Movies_Watched]]+DATA[[#This Row],[Total_Series_Watched]]</f>
        <v>459</v>
      </c>
      <c r="T442" s="1" t="s">
        <v>74</v>
      </c>
      <c r="U442" s="1" t="s">
        <v>44</v>
      </c>
      <c r="V442" s="1" t="s">
        <v>45</v>
      </c>
      <c r="W442" s="1">
        <v>84</v>
      </c>
      <c r="X442" s="1" t="str" cm="1">
        <f t="array" ref="X442">_xlfn.IFS(DATA[[#This Row],[Recommended_Content_Count]]&lt;=25,"0-25",W442&lt;=50,"25-50",W442&lt;=75,"50-75",W442&lt;=100,"75-100")</f>
        <v>75-100</v>
      </c>
      <c r="Y442" s="1">
        <v>4.4000000000000004</v>
      </c>
      <c r="Z442" s="1" t="b">
        <v>1</v>
      </c>
      <c r="AA442" s="1" t="str" cm="1">
        <f t="array" ref="AA442">_xlfn.IFS(DATA[[#This Row],[Has_Downloaded_Content]]=FALSE,"No",Z442=TRUE,"Yes")</f>
        <v>Yes</v>
      </c>
      <c r="AB442" s="1" t="s">
        <v>30</v>
      </c>
      <c r="AC442" s="7">
        <v>4221</v>
      </c>
      <c r="AD442" s="7" t="str" cm="1">
        <f t="array" ref="AD442">_xlfn.IFS(DATA[[#This Row],[Loyalty_Points]]&lt;=1000,"0-1000",AC442&lt;=2000,"1000-2000",AC442&lt;=3000,"2000-3000",AC442&lt;=4000,"3000-4000",AC442&lt;=4999,"4000-5000")</f>
        <v>4000-5000</v>
      </c>
      <c r="AE442" s="1" t="s">
        <v>76</v>
      </c>
      <c r="AF442" s="1" t="s">
        <v>79</v>
      </c>
      <c r="AG442" s="1" t="s">
        <v>60</v>
      </c>
    </row>
    <row r="443" spans="1:33" x14ac:dyDescent="0.3">
      <c r="A443" s="13">
        <v>8242</v>
      </c>
      <c r="B443" s="1" t="s">
        <v>257</v>
      </c>
      <c r="C443" s="2" t="s">
        <v>229</v>
      </c>
      <c r="D443" s="2">
        <v>45394</v>
      </c>
      <c r="E443" s="29" t="str">
        <f>TEXT(DATA[[#This Row],[Join_Date]],"mm-yyyy")</f>
        <v>12-2022</v>
      </c>
      <c r="G443" s="31">
        <f>$F$2-DATA[[#This Row],[Last_Login]]</f>
        <v>263</v>
      </c>
      <c r="H443" s="31" t="str" cm="1">
        <f t="array" ref="H443">_xlfn.IFS(DATA[[#This Row],[Difference_from _assume]]&lt;=10,"0-17",DATA[[#This Row],[Difference_from _assume]]&lt;=34,"17-34",DATA[[#This Row],[Difference_from _assume]]&lt;=51,"34-51",DATA[[#This Row],[Difference_from _assume]]&lt;=119,"51-119",DATA[[#This Row],[Difference_from _assume]]&lt;=354,"119-357")</f>
        <v>119-357</v>
      </c>
      <c r="I443" s="31" t="str" cm="1">
        <f t="array" ref="I443">_xlfn.IFS(DATA[[#This Row],[Difference_from _assume]]&lt;=35,"Active",DATA[[#This Row],[Difference_from _assume]]&lt;=110,"Inactive",DATA[[#This Row],[Difference_from _assume]]&lt;=360,"Dormant")</f>
        <v>Dormant</v>
      </c>
      <c r="J443" s="16">
        <v>11.99</v>
      </c>
      <c r="K443" s="16" t="str" cm="1">
        <f t="array" ref="K443">_xlfn.IFS(DATA[[#This Row],[Monthly_Price]]&lt;=7.99,"Low",J443&lt;=11.99,"Mid",J443&lt;=15.99,"High")</f>
        <v>Mid</v>
      </c>
      <c r="L443" s="1">
        <v>204</v>
      </c>
      <c r="M443" s="1" t="s">
        <v>100</v>
      </c>
      <c r="N443" s="1">
        <v>4</v>
      </c>
      <c r="O443" s="1">
        <v>4</v>
      </c>
      <c r="P443" s="1" t="b">
        <v>1</v>
      </c>
      <c r="Q443" s="1">
        <v>706</v>
      </c>
      <c r="R443" s="10">
        <v>153</v>
      </c>
      <c r="S443" s="10">
        <f>DATA[[#This Row],[Total_Movies_Watched]]+DATA[[#This Row],[Total_Series_Watched]]</f>
        <v>859</v>
      </c>
      <c r="T443" s="1" t="s">
        <v>43</v>
      </c>
      <c r="U443" s="1" t="s">
        <v>28</v>
      </c>
      <c r="V443" s="1" t="s">
        <v>29</v>
      </c>
      <c r="W443" s="1">
        <v>94</v>
      </c>
      <c r="X443" s="1" t="str" cm="1">
        <f t="array" ref="X443">_xlfn.IFS(DATA[[#This Row],[Recommended_Content_Count]]&lt;=25,"0-25",W443&lt;=50,"25-50",W443&lt;=75,"50-75",W443&lt;=100,"75-100")</f>
        <v>75-100</v>
      </c>
      <c r="Y443" s="1">
        <v>3.7</v>
      </c>
      <c r="Z443" s="1" t="b">
        <v>1</v>
      </c>
      <c r="AA443" s="1" t="str" cm="1">
        <f t="array" ref="AA443">_xlfn.IFS(DATA[[#This Row],[Has_Downloaded_Content]]=FALSE,"No",Z443=TRUE,"Yes")</f>
        <v>Yes</v>
      </c>
      <c r="AB443" s="1" t="s">
        <v>30</v>
      </c>
      <c r="AC443" s="7">
        <v>4569</v>
      </c>
      <c r="AD443" s="7" t="str" cm="1">
        <f t="array" ref="AD443">_xlfn.IFS(DATA[[#This Row],[Loyalty_Points]]&lt;=1000,"0-1000",AC443&lt;=2000,"1000-2000",AC443&lt;=3000,"2000-3000",AC443&lt;=4000,"3000-4000",AC443&lt;=4999,"4000-5000")</f>
        <v>4000-5000</v>
      </c>
      <c r="AE443" s="1" t="s">
        <v>31</v>
      </c>
      <c r="AF443" s="1" t="s">
        <v>79</v>
      </c>
      <c r="AG443" s="1" t="s">
        <v>33</v>
      </c>
    </row>
    <row r="444" spans="1:33" x14ac:dyDescent="0.3">
      <c r="A444" s="13">
        <v>2220</v>
      </c>
      <c r="B444" s="1" t="s">
        <v>448</v>
      </c>
      <c r="C444" s="2" t="s">
        <v>221</v>
      </c>
      <c r="D444" s="2" t="s">
        <v>105</v>
      </c>
      <c r="E444" s="29" t="str">
        <f>TEXT(DATA[[#This Row],[Join_Date]],"mm-yyyy")</f>
        <v>10-2023</v>
      </c>
      <c r="G444" s="31">
        <f>$F$2-DATA[[#This Row],[Last_Login]]</f>
        <v>33</v>
      </c>
      <c r="H444" s="31" t="str" cm="1">
        <f t="array" ref="H444">_xlfn.IFS(DATA[[#This Row],[Difference_from _assume]]&lt;=10,"0-17",DATA[[#This Row],[Difference_from _assume]]&lt;=34,"17-34",DATA[[#This Row],[Difference_from _assume]]&lt;=51,"34-51",DATA[[#This Row],[Difference_from _assume]]&lt;=119,"51-119",DATA[[#This Row],[Difference_from _assume]]&lt;=354,"119-357")</f>
        <v>17-34</v>
      </c>
      <c r="I444" s="31" t="str" cm="1">
        <f t="array" ref="I444">_xlfn.IFS(DATA[[#This Row],[Difference_from _assume]]&lt;=35,"Active",DATA[[#This Row],[Difference_from _assume]]&lt;=110,"Inactive",DATA[[#This Row],[Difference_from _assume]]&lt;=360,"Dormant")</f>
        <v>Active</v>
      </c>
      <c r="J444" s="16">
        <v>15.99</v>
      </c>
      <c r="K444" s="16" t="str" cm="1">
        <f t="array" ref="K444">_xlfn.IFS(DATA[[#This Row],[Monthly_Price]]&lt;=7.99,"Low",J444&lt;=11.99,"Mid",J444&lt;=15.99,"High")</f>
        <v>High</v>
      </c>
      <c r="L444" s="1">
        <v>205</v>
      </c>
      <c r="M444" s="1" t="s">
        <v>73</v>
      </c>
      <c r="N444" s="1">
        <v>3</v>
      </c>
      <c r="O444" s="1">
        <v>1</v>
      </c>
      <c r="P444" s="1" t="b">
        <v>1</v>
      </c>
      <c r="Q444" s="1">
        <v>792</v>
      </c>
      <c r="R444" s="10">
        <v>103</v>
      </c>
      <c r="S444" s="10">
        <f>DATA[[#This Row],[Total_Movies_Watched]]+DATA[[#This Row],[Total_Series_Watched]]</f>
        <v>895</v>
      </c>
      <c r="T444" s="1" t="s">
        <v>74</v>
      </c>
      <c r="U444" s="1" t="s">
        <v>28</v>
      </c>
      <c r="V444" s="1" t="s">
        <v>45</v>
      </c>
      <c r="W444" s="1">
        <v>24</v>
      </c>
      <c r="X444" s="1" t="str" cm="1">
        <f t="array" ref="X444">_xlfn.IFS(DATA[[#This Row],[Recommended_Content_Count]]&lt;=25,"0-25",W444&lt;=50,"25-50",W444&lt;=75,"50-75",W444&lt;=100,"75-100")</f>
        <v>0-25</v>
      </c>
      <c r="Y444" s="1">
        <v>3.9</v>
      </c>
      <c r="Z444" s="1" t="b">
        <v>1</v>
      </c>
      <c r="AA444" s="1" t="str" cm="1">
        <f t="array" ref="AA444">_xlfn.IFS(DATA[[#This Row],[Has_Downloaded_Content]]=FALSE,"No",Z444=TRUE,"Yes")</f>
        <v>Yes</v>
      </c>
      <c r="AB444" s="1" t="s">
        <v>30</v>
      </c>
      <c r="AC444" s="7">
        <v>2695</v>
      </c>
      <c r="AD444" s="7" t="str" cm="1">
        <f t="array" ref="AD444">_xlfn.IFS(DATA[[#This Row],[Loyalty_Points]]&lt;=1000,"0-1000",AC444&lt;=2000,"1000-2000",AC444&lt;=3000,"2000-3000",AC444&lt;=4000,"3000-4000",AC444&lt;=4999,"4000-5000")</f>
        <v>2000-3000</v>
      </c>
      <c r="AE444" s="1" t="s">
        <v>65</v>
      </c>
      <c r="AF444" s="1" t="s">
        <v>79</v>
      </c>
      <c r="AG444" s="1" t="s">
        <v>40</v>
      </c>
    </row>
    <row r="445" spans="1:33" x14ac:dyDescent="0.3">
      <c r="A445" s="13">
        <v>9308</v>
      </c>
      <c r="B445" s="1" t="s">
        <v>88</v>
      </c>
      <c r="C445" s="2" t="s">
        <v>287</v>
      </c>
      <c r="D445" s="2" t="s">
        <v>87</v>
      </c>
      <c r="E445" s="29" t="str">
        <f>TEXT(DATA[[#This Row],[Join_Date]],"mm-yyyy")</f>
        <v>09-2024</v>
      </c>
      <c r="G445" s="31">
        <f>$F$2-DATA[[#This Row],[Last_Login]]</f>
        <v>36</v>
      </c>
      <c r="H445" s="31" t="str" cm="1">
        <f t="array" ref="H445">_xlfn.IFS(DATA[[#This Row],[Difference_from _assume]]&lt;=10,"0-17",DATA[[#This Row],[Difference_from _assume]]&lt;=34,"17-34",DATA[[#This Row],[Difference_from _assume]]&lt;=51,"34-51",DATA[[#This Row],[Difference_from _assume]]&lt;=119,"51-119",DATA[[#This Row],[Difference_from _assume]]&lt;=354,"119-357")</f>
        <v>34-51</v>
      </c>
      <c r="I445" s="31" t="str" cm="1">
        <f t="array" ref="I445">_xlfn.IFS(DATA[[#This Row],[Difference_from _assume]]&lt;=35,"Active",DATA[[#This Row],[Difference_from _assume]]&lt;=110,"Inactive",DATA[[#This Row],[Difference_from _assume]]&lt;=360,"Dormant")</f>
        <v>Inactive</v>
      </c>
      <c r="J445" s="16">
        <v>11.99</v>
      </c>
      <c r="K445" s="16" t="str" cm="1">
        <f t="array" ref="K445">_xlfn.IFS(DATA[[#This Row],[Monthly_Price]]&lt;=7.99,"Low",J445&lt;=11.99,"Mid",J445&lt;=15.99,"High")</f>
        <v>Mid</v>
      </c>
      <c r="L445" s="1">
        <v>64</v>
      </c>
      <c r="M445" s="1" t="s">
        <v>51</v>
      </c>
      <c r="N445" s="1">
        <v>2</v>
      </c>
      <c r="O445" s="1">
        <v>3</v>
      </c>
      <c r="P445" s="1" t="b">
        <v>1</v>
      </c>
      <c r="Q445" s="1">
        <v>221</v>
      </c>
      <c r="R445" s="10">
        <v>4</v>
      </c>
      <c r="S445" s="10">
        <f>DATA[[#This Row],[Total_Movies_Watched]]+DATA[[#This Row],[Total_Series_Watched]]</f>
        <v>225</v>
      </c>
      <c r="T445" s="1" t="s">
        <v>27</v>
      </c>
      <c r="U445" s="1" t="s">
        <v>28</v>
      </c>
      <c r="V445" s="1" t="s">
        <v>45</v>
      </c>
      <c r="W445" s="1">
        <v>88</v>
      </c>
      <c r="X445" s="1" t="str" cm="1">
        <f t="array" ref="X445">_xlfn.IFS(DATA[[#This Row],[Recommended_Content_Count]]&lt;=25,"0-25",W445&lt;=50,"25-50",W445&lt;=75,"50-75",W445&lt;=100,"75-100")</f>
        <v>75-100</v>
      </c>
      <c r="Y445" s="1">
        <v>3.7</v>
      </c>
      <c r="Z445" s="1" t="b">
        <v>1</v>
      </c>
      <c r="AA445" s="1" t="str" cm="1">
        <f t="array" ref="AA445">_xlfn.IFS(DATA[[#This Row],[Has_Downloaded_Content]]=FALSE,"No",Z445=TRUE,"Yes")</f>
        <v>Yes</v>
      </c>
      <c r="AB445" s="1" t="s">
        <v>30</v>
      </c>
      <c r="AC445" s="7">
        <v>48</v>
      </c>
      <c r="AD445" s="7" t="str" cm="1">
        <f t="array" ref="AD445">_xlfn.IFS(DATA[[#This Row],[Loyalty_Points]]&lt;=1000,"0-1000",AC445&lt;=2000,"1000-2000",AC445&lt;=3000,"2000-3000",AC445&lt;=4000,"3000-4000",AC445&lt;=4999,"4000-5000")</f>
        <v>0-1000</v>
      </c>
      <c r="AE445" s="1" t="s">
        <v>76</v>
      </c>
      <c r="AF445" s="1" t="s">
        <v>59</v>
      </c>
      <c r="AG445" s="1" t="s">
        <v>93</v>
      </c>
    </row>
    <row r="446" spans="1:33" x14ac:dyDescent="0.3">
      <c r="A446" s="13">
        <v>3437</v>
      </c>
      <c r="B446" s="1" t="s">
        <v>215</v>
      </c>
      <c r="C446" s="2" t="s">
        <v>427</v>
      </c>
      <c r="D446" s="2">
        <v>45424</v>
      </c>
      <c r="E446" s="29" t="str">
        <f>TEXT(DATA[[#This Row],[Join_Date]],"mm-yyyy")</f>
        <v>01-2023</v>
      </c>
      <c r="G446" s="31">
        <f>$F$2-DATA[[#This Row],[Last_Login]]</f>
        <v>233</v>
      </c>
      <c r="H446" s="31" t="str" cm="1">
        <f t="array" ref="H446">_xlfn.IFS(DATA[[#This Row],[Difference_from _assume]]&lt;=10,"0-17",DATA[[#This Row],[Difference_from _assume]]&lt;=34,"17-34",DATA[[#This Row],[Difference_from _assume]]&lt;=51,"34-51",DATA[[#This Row],[Difference_from _assume]]&lt;=119,"51-119",DATA[[#This Row],[Difference_from _assume]]&lt;=354,"119-357")</f>
        <v>119-357</v>
      </c>
      <c r="I446" s="31" t="str" cm="1">
        <f t="array" ref="I446">_xlfn.IFS(DATA[[#This Row],[Difference_from _assume]]&lt;=35,"Active",DATA[[#This Row],[Difference_from _assume]]&lt;=110,"Inactive",DATA[[#This Row],[Difference_from _assume]]&lt;=360,"Dormant")</f>
        <v>Dormant</v>
      </c>
      <c r="J446" s="16">
        <v>7.99</v>
      </c>
      <c r="K446" s="16" t="str" cm="1">
        <f t="array" ref="K446">_xlfn.IFS(DATA[[#This Row],[Monthly_Price]]&lt;=7.99,"Low",J446&lt;=11.99,"Mid",J446&lt;=15.99,"High")</f>
        <v>Low</v>
      </c>
      <c r="L446" s="1">
        <v>281</v>
      </c>
      <c r="M446" s="1" t="s">
        <v>48</v>
      </c>
      <c r="N446" s="1">
        <v>2</v>
      </c>
      <c r="O446" s="1">
        <v>4</v>
      </c>
      <c r="P446" s="1" t="b">
        <v>0</v>
      </c>
      <c r="Q446" s="1">
        <v>770</v>
      </c>
      <c r="R446" s="10">
        <v>74</v>
      </c>
      <c r="S446" s="10">
        <f>DATA[[#This Row],[Total_Movies_Watched]]+DATA[[#This Row],[Total_Series_Watched]]</f>
        <v>844</v>
      </c>
      <c r="T446" s="1" t="s">
        <v>68</v>
      </c>
      <c r="U446" s="1" t="s">
        <v>44</v>
      </c>
      <c r="V446" s="1" t="s">
        <v>37</v>
      </c>
      <c r="W446" s="1">
        <v>12</v>
      </c>
      <c r="X446" s="1" t="str" cm="1">
        <f t="array" ref="X446">_xlfn.IFS(DATA[[#This Row],[Recommended_Content_Count]]&lt;=25,"0-25",W446&lt;=50,"25-50",W446&lt;=75,"50-75",W446&lt;=100,"75-100")</f>
        <v>0-25</v>
      </c>
      <c r="Y446" s="1">
        <v>4</v>
      </c>
      <c r="Z446" s="1" t="b">
        <v>0</v>
      </c>
      <c r="AA446" s="1" t="str" cm="1">
        <f t="array" ref="AA446">_xlfn.IFS(DATA[[#This Row],[Has_Downloaded_Content]]=FALSE,"No",Z446=TRUE,"Yes")</f>
        <v>No</v>
      </c>
      <c r="AB446" s="1" t="s">
        <v>30</v>
      </c>
      <c r="AC446" s="7">
        <v>1526</v>
      </c>
      <c r="AD446" s="7" t="str" cm="1">
        <f t="array" ref="AD446">_xlfn.IFS(DATA[[#This Row],[Loyalty_Points]]&lt;=1000,"0-1000",AC446&lt;=2000,"1000-2000",AC446&lt;=3000,"2000-3000",AC446&lt;=4000,"3000-4000",AC446&lt;=4999,"4000-5000")</f>
        <v>1000-2000</v>
      </c>
      <c r="AE446" s="1" t="s">
        <v>65</v>
      </c>
      <c r="AF446" s="1" t="s">
        <v>32</v>
      </c>
      <c r="AG446" s="1" t="s">
        <v>33</v>
      </c>
    </row>
    <row r="447" spans="1:33" x14ac:dyDescent="0.3">
      <c r="A447" s="13">
        <v>8305</v>
      </c>
      <c r="B447" s="1" t="s">
        <v>140</v>
      </c>
      <c r="C447" s="2" t="s">
        <v>457</v>
      </c>
      <c r="D447" s="2">
        <v>45455</v>
      </c>
      <c r="E447" s="29" t="str">
        <f>TEXT(DATA[[#This Row],[Join_Date]],"mm-yyyy")</f>
        <v>01-2023</v>
      </c>
      <c r="G447" s="31">
        <f>$F$2-DATA[[#This Row],[Last_Login]]</f>
        <v>202</v>
      </c>
      <c r="H447" s="31" t="str" cm="1">
        <f t="array" ref="H447">_xlfn.IFS(DATA[[#This Row],[Difference_from _assume]]&lt;=10,"0-17",DATA[[#This Row],[Difference_from _assume]]&lt;=34,"17-34",DATA[[#This Row],[Difference_from _assume]]&lt;=51,"34-51",DATA[[#This Row],[Difference_from _assume]]&lt;=119,"51-119",DATA[[#This Row],[Difference_from _assume]]&lt;=354,"119-357")</f>
        <v>119-357</v>
      </c>
      <c r="I447" s="31" t="str" cm="1">
        <f t="array" ref="I447">_xlfn.IFS(DATA[[#This Row],[Difference_from _assume]]&lt;=35,"Active",DATA[[#This Row],[Difference_from _assume]]&lt;=110,"Inactive",DATA[[#This Row],[Difference_from _assume]]&lt;=360,"Dormant")</f>
        <v>Dormant</v>
      </c>
      <c r="J447" s="16">
        <v>11.99</v>
      </c>
      <c r="K447" s="16" t="str" cm="1">
        <f t="array" ref="K447">_xlfn.IFS(DATA[[#This Row],[Monthly_Price]]&lt;=7.99,"Low",J447&lt;=11.99,"Mid",J447&lt;=15.99,"High")</f>
        <v>Mid</v>
      </c>
      <c r="L447" s="1">
        <v>78</v>
      </c>
      <c r="M447" s="1" t="s">
        <v>73</v>
      </c>
      <c r="N447" s="1">
        <v>4</v>
      </c>
      <c r="O447" s="1">
        <v>5</v>
      </c>
      <c r="P447" s="1" t="b">
        <v>0</v>
      </c>
      <c r="Q447" s="1">
        <v>914</v>
      </c>
      <c r="R447" s="10">
        <v>22</v>
      </c>
      <c r="S447" s="10">
        <f>DATA[[#This Row],[Total_Movies_Watched]]+DATA[[#This Row],[Total_Series_Watched]]</f>
        <v>936</v>
      </c>
      <c r="T447" s="1" t="s">
        <v>92</v>
      </c>
      <c r="U447" s="1" t="s">
        <v>44</v>
      </c>
      <c r="V447" s="1" t="s">
        <v>37</v>
      </c>
      <c r="W447" s="1">
        <v>14</v>
      </c>
      <c r="X447" s="1" t="str" cm="1">
        <f t="array" ref="X447">_xlfn.IFS(DATA[[#This Row],[Recommended_Content_Count]]&lt;=25,"0-25",W447&lt;=50,"25-50",W447&lt;=75,"50-75",W447&lt;=100,"75-100")</f>
        <v>0-25</v>
      </c>
      <c r="Y447" s="1">
        <v>4.5</v>
      </c>
      <c r="Z447" s="1" t="b">
        <v>0</v>
      </c>
      <c r="AA447" s="1" t="str" cm="1">
        <f t="array" ref="AA447">_xlfn.IFS(DATA[[#This Row],[Has_Downloaded_Content]]=FALSE,"No",Z447=TRUE,"Yes")</f>
        <v>No</v>
      </c>
      <c r="AB447" s="1" t="s">
        <v>30</v>
      </c>
      <c r="AC447" s="7">
        <v>4934</v>
      </c>
      <c r="AD447" s="7" t="str" cm="1">
        <f t="array" ref="AD447">_xlfn.IFS(DATA[[#This Row],[Loyalty_Points]]&lt;=1000,"0-1000",AC447&lt;=2000,"1000-2000",AC447&lt;=3000,"2000-3000",AC447&lt;=4000,"3000-4000",AC447&lt;=4999,"4000-5000")</f>
        <v>4000-5000</v>
      </c>
      <c r="AE447" s="1" t="s">
        <v>31</v>
      </c>
      <c r="AF447" s="1" t="s">
        <v>32</v>
      </c>
      <c r="AG447" s="1" t="s">
        <v>33</v>
      </c>
    </row>
    <row r="448" spans="1:33" x14ac:dyDescent="0.3">
      <c r="A448" s="13">
        <v>6773</v>
      </c>
      <c r="B448" s="1" t="s">
        <v>473</v>
      </c>
      <c r="C448" s="2">
        <v>45445</v>
      </c>
      <c r="D448" s="2" t="s">
        <v>168</v>
      </c>
      <c r="E448" s="29" t="str">
        <f>TEXT(DATA[[#This Row],[Join_Date]],"mm-yyyy")</f>
        <v>06-2024</v>
      </c>
      <c r="G448" s="31">
        <f>$F$2-DATA[[#This Row],[Last_Login]]</f>
        <v>32</v>
      </c>
      <c r="H448" s="31" t="str" cm="1">
        <f t="array" ref="H448">_xlfn.IFS(DATA[[#This Row],[Difference_from _assume]]&lt;=10,"0-17",DATA[[#This Row],[Difference_from _assume]]&lt;=34,"17-34",DATA[[#This Row],[Difference_from _assume]]&lt;=51,"34-51",DATA[[#This Row],[Difference_from _assume]]&lt;=119,"51-119",DATA[[#This Row],[Difference_from _assume]]&lt;=354,"119-357")</f>
        <v>17-34</v>
      </c>
      <c r="I448" s="31" t="str" cm="1">
        <f t="array" ref="I448">_xlfn.IFS(DATA[[#This Row],[Difference_from _assume]]&lt;=35,"Active",DATA[[#This Row],[Difference_from _assume]]&lt;=110,"Inactive",DATA[[#This Row],[Difference_from _assume]]&lt;=360,"Dormant")</f>
        <v>Active</v>
      </c>
      <c r="J448" s="16">
        <v>7.99</v>
      </c>
      <c r="K448" s="16" t="str" cm="1">
        <f t="array" ref="K448">_xlfn.IFS(DATA[[#This Row],[Monthly_Price]]&lt;=7.99,"Low",J448&lt;=11.99,"Mid",J448&lt;=15.99,"High")</f>
        <v>Low</v>
      </c>
      <c r="L448" s="1">
        <v>343</v>
      </c>
      <c r="M448" s="1" t="s">
        <v>36</v>
      </c>
      <c r="N448" s="1">
        <v>4</v>
      </c>
      <c r="O448" s="1">
        <v>1</v>
      </c>
      <c r="P448" s="1" t="b">
        <v>1</v>
      </c>
      <c r="Q448" s="1">
        <v>492</v>
      </c>
      <c r="R448" s="10">
        <v>187</v>
      </c>
      <c r="S448" s="10">
        <f>DATA[[#This Row],[Total_Movies_Watched]]+DATA[[#This Row],[Total_Series_Watched]]</f>
        <v>679</v>
      </c>
      <c r="T448" s="1" t="s">
        <v>27</v>
      </c>
      <c r="U448" s="1" t="s">
        <v>28</v>
      </c>
      <c r="V448" s="1" t="s">
        <v>78</v>
      </c>
      <c r="W448" s="1">
        <v>75</v>
      </c>
      <c r="X448" s="1" t="str" cm="1">
        <f t="array" ref="X448">_xlfn.IFS(DATA[[#This Row],[Recommended_Content_Count]]&lt;=25,"0-25",W448&lt;=50,"25-50",W448&lt;=75,"50-75",W448&lt;=100,"75-100")</f>
        <v>50-75</v>
      </c>
      <c r="Y448" s="1">
        <v>4.9000000000000004</v>
      </c>
      <c r="Z448" s="1" t="b">
        <v>1</v>
      </c>
      <c r="AA448" s="1" t="str" cm="1">
        <f t="array" ref="AA448">_xlfn.IFS(DATA[[#This Row],[Has_Downloaded_Content]]=FALSE,"No",Z448=TRUE,"Yes")</f>
        <v>Yes</v>
      </c>
      <c r="AB448" s="1" t="s">
        <v>30</v>
      </c>
      <c r="AC448" s="7">
        <v>628</v>
      </c>
      <c r="AD448" s="7" t="str" cm="1">
        <f t="array" ref="AD448">_xlfn.IFS(DATA[[#This Row],[Loyalty_Points]]&lt;=1000,"0-1000",AC448&lt;=2000,"1000-2000",AC448&lt;=3000,"2000-3000",AC448&lt;=4000,"3000-4000",AC448&lt;=4999,"4000-5000")</f>
        <v>0-1000</v>
      </c>
      <c r="AE448" s="1" t="s">
        <v>38</v>
      </c>
      <c r="AF448" s="1" t="s">
        <v>69</v>
      </c>
      <c r="AG448" s="1" t="s">
        <v>33</v>
      </c>
    </row>
    <row r="449" spans="1:33" x14ac:dyDescent="0.3">
      <c r="A449" s="13">
        <v>3010</v>
      </c>
      <c r="B449" s="1" t="s">
        <v>280</v>
      </c>
      <c r="C449" s="2">
        <v>45362</v>
      </c>
      <c r="D449" s="2" t="s">
        <v>156</v>
      </c>
      <c r="E449" s="29" t="str">
        <f>TEXT(DATA[[#This Row],[Join_Date]],"mm-yyyy")</f>
        <v>03-2024</v>
      </c>
      <c r="G449" s="31">
        <f>$F$2-DATA[[#This Row],[Last_Login]]</f>
        <v>37</v>
      </c>
      <c r="H449" s="31" t="str" cm="1">
        <f t="array" ref="H449">_xlfn.IFS(DATA[[#This Row],[Difference_from _assume]]&lt;=10,"0-17",DATA[[#This Row],[Difference_from _assume]]&lt;=34,"17-34",DATA[[#This Row],[Difference_from _assume]]&lt;=51,"34-51",DATA[[#This Row],[Difference_from _assume]]&lt;=119,"51-119",DATA[[#This Row],[Difference_from _assume]]&lt;=354,"119-357")</f>
        <v>34-51</v>
      </c>
      <c r="I449" s="31" t="str" cm="1">
        <f t="array" ref="I449">_xlfn.IFS(DATA[[#This Row],[Difference_from _assume]]&lt;=35,"Active",DATA[[#This Row],[Difference_from _assume]]&lt;=110,"Inactive",DATA[[#This Row],[Difference_from _assume]]&lt;=360,"Dormant")</f>
        <v>Inactive</v>
      </c>
      <c r="J449" s="16">
        <v>11.99</v>
      </c>
      <c r="K449" s="16" t="str" cm="1">
        <f t="array" ref="K449">_xlfn.IFS(DATA[[#This Row],[Monthly_Price]]&lt;=7.99,"Low",J449&lt;=11.99,"Mid",J449&lt;=15.99,"High")</f>
        <v>Mid</v>
      </c>
      <c r="L449" s="1">
        <v>318</v>
      </c>
      <c r="M449" s="1" t="s">
        <v>48</v>
      </c>
      <c r="N449" s="1">
        <v>1</v>
      </c>
      <c r="O449" s="1">
        <v>5</v>
      </c>
      <c r="P449" s="1" t="b">
        <v>0</v>
      </c>
      <c r="Q449" s="1">
        <v>925</v>
      </c>
      <c r="R449" s="10">
        <v>191</v>
      </c>
      <c r="S449" s="10">
        <f>DATA[[#This Row],[Total_Movies_Watched]]+DATA[[#This Row],[Total_Series_Watched]]</f>
        <v>1116</v>
      </c>
      <c r="T449" s="1" t="s">
        <v>68</v>
      </c>
      <c r="U449" s="1" t="s">
        <v>28</v>
      </c>
      <c r="V449" s="1" t="s">
        <v>45</v>
      </c>
      <c r="W449" s="1">
        <v>38</v>
      </c>
      <c r="X449" s="1" t="str" cm="1">
        <f t="array" ref="X449">_xlfn.IFS(DATA[[#This Row],[Recommended_Content_Count]]&lt;=25,"0-25",W449&lt;=50,"25-50",W449&lt;=75,"50-75",W449&lt;=100,"75-100")</f>
        <v>25-50</v>
      </c>
      <c r="Y449" s="1">
        <v>4.5999999999999996</v>
      </c>
      <c r="Z449" s="1" t="b">
        <v>1</v>
      </c>
      <c r="AA449" s="1" t="str" cm="1">
        <f t="array" ref="AA449">_xlfn.IFS(DATA[[#This Row],[Has_Downloaded_Content]]=FALSE,"No",Z449=TRUE,"Yes")</f>
        <v>Yes</v>
      </c>
      <c r="AB449" s="1" t="s">
        <v>30</v>
      </c>
      <c r="AC449" s="7">
        <v>167</v>
      </c>
      <c r="AD449" s="7" t="str" cm="1">
        <f t="array" ref="AD449">_xlfn.IFS(DATA[[#This Row],[Loyalty_Points]]&lt;=1000,"0-1000",AC449&lt;=2000,"1000-2000",AC449&lt;=3000,"2000-3000",AC449&lt;=4000,"3000-4000",AC449&lt;=4999,"4000-5000")</f>
        <v>0-1000</v>
      </c>
      <c r="AE449" s="1" t="s">
        <v>76</v>
      </c>
      <c r="AF449" s="1" t="s">
        <v>39</v>
      </c>
      <c r="AG449" s="1" t="s">
        <v>93</v>
      </c>
    </row>
    <row r="450" spans="1:33" x14ac:dyDescent="0.3">
      <c r="A450" s="13">
        <v>3622</v>
      </c>
      <c r="B450" s="1" t="s">
        <v>284</v>
      </c>
      <c r="C450" s="2" t="s">
        <v>348</v>
      </c>
      <c r="D450" s="2">
        <v>45547</v>
      </c>
      <c r="E450" s="29" t="str">
        <f>TEXT(DATA[[#This Row],[Join_Date]],"mm-yyyy")</f>
        <v>08-2024</v>
      </c>
      <c r="G450" s="31">
        <f>$F$2-DATA[[#This Row],[Last_Login]]</f>
        <v>110</v>
      </c>
      <c r="H450" s="31" t="str" cm="1">
        <f t="array" ref="H450">_xlfn.IFS(DATA[[#This Row],[Difference_from _assume]]&lt;=10,"0-17",DATA[[#This Row],[Difference_from _assume]]&lt;=34,"17-34",DATA[[#This Row],[Difference_from _assume]]&lt;=51,"34-51",DATA[[#This Row],[Difference_from _assume]]&lt;=119,"51-119",DATA[[#This Row],[Difference_from _assume]]&lt;=354,"119-357")</f>
        <v>51-119</v>
      </c>
      <c r="I450" s="31" t="str" cm="1">
        <f t="array" ref="I450">_xlfn.IFS(DATA[[#This Row],[Difference_from _assume]]&lt;=35,"Active",DATA[[#This Row],[Difference_from _assume]]&lt;=110,"Inactive",DATA[[#This Row],[Difference_from _assume]]&lt;=360,"Dormant")</f>
        <v>Inactive</v>
      </c>
      <c r="J450" s="16">
        <v>7.99</v>
      </c>
      <c r="K450" s="16" t="str" cm="1">
        <f t="array" ref="K450">_xlfn.IFS(DATA[[#This Row],[Monthly_Price]]&lt;=7.99,"Low",J450&lt;=11.99,"Mid",J450&lt;=15.99,"High")</f>
        <v>Low</v>
      </c>
      <c r="L450" s="1">
        <v>444</v>
      </c>
      <c r="M450" s="1" t="s">
        <v>36</v>
      </c>
      <c r="N450" s="1">
        <v>3</v>
      </c>
      <c r="O450" s="1">
        <v>5</v>
      </c>
      <c r="P450" s="1" t="b">
        <v>0</v>
      </c>
      <c r="Q450" s="1">
        <v>183</v>
      </c>
      <c r="R450" s="10">
        <v>195</v>
      </c>
      <c r="S450" s="10">
        <f>DATA[[#This Row],[Total_Movies_Watched]]+DATA[[#This Row],[Total_Series_Watched]]</f>
        <v>378</v>
      </c>
      <c r="T450" s="1" t="s">
        <v>92</v>
      </c>
      <c r="U450" s="1" t="s">
        <v>75</v>
      </c>
      <c r="V450" s="1" t="s">
        <v>45</v>
      </c>
      <c r="W450" s="1">
        <v>36</v>
      </c>
      <c r="X450" s="1" t="str" cm="1">
        <f t="array" ref="X450">_xlfn.IFS(DATA[[#This Row],[Recommended_Content_Count]]&lt;=25,"0-25",W450&lt;=50,"25-50",W450&lt;=75,"50-75",W450&lt;=100,"75-100")</f>
        <v>25-50</v>
      </c>
      <c r="Y450" s="1">
        <v>4.7</v>
      </c>
      <c r="Z450" s="1" t="b">
        <v>0</v>
      </c>
      <c r="AA450" s="1" t="str" cm="1">
        <f t="array" ref="AA450">_xlfn.IFS(DATA[[#This Row],[Has_Downloaded_Content]]=FALSE,"No",Z450=TRUE,"Yes")</f>
        <v>No</v>
      </c>
      <c r="AB450" s="1" t="s">
        <v>30</v>
      </c>
      <c r="AC450" s="7">
        <v>1309</v>
      </c>
      <c r="AD450" s="7" t="str" cm="1">
        <f t="array" ref="AD450">_xlfn.IFS(DATA[[#This Row],[Loyalty_Points]]&lt;=1000,"0-1000",AC450&lt;=2000,"1000-2000",AC450&lt;=3000,"2000-3000",AC450&lt;=4000,"3000-4000",AC450&lt;=4999,"4000-5000")</f>
        <v>1000-2000</v>
      </c>
      <c r="AE450" s="1" t="s">
        <v>58</v>
      </c>
      <c r="AF450" s="1" t="s">
        <v>39</v>
      </c>
      <c r="AG450" s="1" t="s">
        <v>60</v>
      </c>
    </row>
    <row r="451" spans="1:33" x14ac:dyDescent="0.3">
      <c r="A451" s="13">
        <v>6006</v>
      </c>
      <c r="B451" s="1" t="s">
        <v>106</v>
      </c>
      <c r="C451" s="2">
        <v>45482</v>
      </c>
      <c r="D451" s="2" t="s">
        <v>54</v>
      </c>
      <c r="E451" s="29" t="str">
        <f>TEXT(DATA[[#This Row],[Join_Date]],"mm-yyyy")</f>
        <v>07-2024</v>
      </c>
      <c r="G451" s="31">
        <f>$F$2-DATA[[#This Row],[Last_Login]]</f>
        <v>42</v>
      </c>
      <c r="H451" s="31" t="str" cm="1">
        <f t="array" ref="H451">_xlfn.IFS(DATA[[#This Row],[Difference_from _assume]]&lt;=10,"0-17",DATA[[#This Row],[Difference_from _assume]]&lt;=34,"17-34",DATA[[#This Row],[Difference_from _assume]]&lt;=51,"34-51",DATA[[#This Row],[Difference_from _assume]]&lt;=119,"51-119",DATA[[#This Row],[Difference_from _assume]]&lt;=354,"119-357")</f>
        <v>34-51</v>
      </c>
      <c r="I451" s="31" t="str" cm="1">
        <f t="array" ref="I451">_xlfn.IFS(DATA[[#This Row],[Difference_from _assume]]&lt;=35,"Active",DATA[[#This Row],[Difference_from _assume]]&lt;=110,"Inactive",DATA[[#This Row],[Difference_from _assume]]&lt;=360,"Dormant")</f>
        <v>Inactive</v>
      </c>
      <c r="J451" s="16">
        <v>11.99</v>
      </c>
      <c r="K451" s="16" t="str" cm="1">
        <f t="array" ref="K451">_xlfn.IFS(DATA[[#This Row],[Monthly_Price]]&lt;=7.99,"Low",J451&lt;=11.99,"Mid",J451&lt;=15.99,"High")</f>
        <v>Mid</v>
      </c>
      <c r="L451" s="1">
        <v>171</v>
      </c>
      <c r="M451" s="1" t="s">
        <v>63</v>
      </c>
      <c r="N451" s="1">
        <v>3</v>
      </c>
      <c r="O451" s="1">
        <v>1</v>
      </c>
      <c r="P451" s="1" t="b">
        <v>1</v>
      </c>
      <c r="Q451" s="1">
        <v>889</v>
      </c>
      <c r="R451" s="10">
        <v>54</v>
      </c>
      <c r="S451" s="10">
        <f>DATA[[#This Row],[Total_Movies_Watched]]+DATA[[#This Row],[Total_Series_Watched]]</f>
        <v>943</v>
      </c>
      <c r="T451" s="1" t="s">
        <v>92</v>
      </c>
      <c r="U451" s="1" t="s">
        <v>75</v>
      </c>
      <c r="V451" s="1" t="s">
        <v>37</v>
      </c>
      <c r="W451" s="1">
        <v>1</v>
      </c>
      <c r="X451" s="1" t="str" cm="1">
        <f t="array" ref="X451">_xlfn.IFS(DATA[[#This Row],[Recommended_Content_Count]]&lt;=25,"0-25",W451&lt;=50,"25-50",W451&lt;=75,"50-75",W451&lt;=100,"75-100")</f>
        <v>0-25</v>
      </c>
      <c r="Y451" s="1">
        <v>3.3</v>
      </c>
      <c r="Z451" s="1" t="b">
        <v>1</v>
      </c>
      <c r="AA451" s="1" t="str" cm="1">
        <f t="array" ref="AA451">_xlfn.IFS(DATA[[#This Row],[Has_Downloaded_Content]]=FALSE,"No",Z451=TRUE,"Yes")</f>
        <v>Yes</v>
      </c>
      <c r="AB451" s="1" t="s">
        <v>30</v>
      </c>
      <c r="AC451" s="7">
        <v>710</v>
      </c>
      <c r="AD451" s="7" t="str" cm="1">
        <f t="array" ref="AD451">_xlfn.IFS(DATA[[#This Row],[Loyalty_Points]]&lt;=1000,"0-1000",AC451&lt;=2000,"1000-2000",AC451&lt;=3000,"2000-3000",AC451&lt;=4000,"3000-4000",AC451&lt;=4999,"4000-5000")</f>
        <v>0-1000</v>
      </c>
      <c r="AE451" s="1" t="s">
        <v>31</v>
      </c>
      <c r="AF451" s="1" t="s">
        <v>69</v>
      </c>
      <c r="AG451" s="1" t="s">
        <v>33</v>
      </c>
    </row>
    <row r="452" spans="1:33" x14ac:dyDescent="0.3">
      <c r="A452" s="13">
        <v>1338</v>
      </c>
      <c r="B452" s="1" t="s">
        <v>148</v>
      </c>
      <c r="C452" s="2" t="s">
        <v>154</v>
      </c>
      <c r="D452" s="2">
        <v>45334</v>
      </c>
      <c r="E452" s="29" t="str">
        <f>TEXT(DATA[[#This Row],[Join_Date]],"mm-yyyy")</f>
        <v>03-2023</v>
      </c>
      <c r="G452" s="31">
        <f>$F$2-DATA[[#This Row],[Last_Login]]</f>
        <v>323</v>
      </c>
      <c r="H452" s="31" t="str" cm="1">
        <f t="array" ref="H452">_xlfn.IFS(DATA[[#This Row],[Difference_from _assume]]&lt;=10,"0-17",DATA[[#This Row],[Difference_from _assume]]&lt;=34,"17-34",DATA[[#This Row],[Difference_from _assume]]&lt;=51,"34-51",DATA[[#This Row],[Difference_from _assume]]&lt;=119,"51-119",DATA[[#This Row],[Difference_from _assume]]&lt;=354,"119-357")</f>
        <v>119-357</v>
      </c>
      <c r="I452" s="31" t="str" cm="1">
        <f t="array" ref="I452">_xlfn.IFS(DATA[[#This Row],[Difference_from _assume]]&lt;=35,"Active",DATA[[#This Row],[Difference_from _assume]]&lt;=110,"Inactive",DATA[[#This Row],[Difference_from _assume]]&lt;=360,"Dormant")</f>
        <v>Dormant</v>
      </c>
      <c r="J452" s="16">
        <v>15.99</v>
      </c>
      <c r="K452" s="16" t="str" cm="1">
        <f t="array" ref="K452">_xlfn.IFS(DATA[[#This Row],[Monthly_Price]]&lt;=7.99,"Low",J452&lt;=11.99,"Mid",J452&lt;=15.99,"High")</f>
        <v>High</v>
      </c>
      <c r="L452" s="1">
        <v>309</v>
      </c>
      <c r="M452" s="1" t="s">
        <v>100</v>
      </c>
      <c r="N452" s="1">
        <v>5</v>
      </c>
      <c r="O452" s="1">
        <v>4</v>
      </c>
      <c r="P452" s="1" t="b">
        <v>0</v>
      </c>
      <c r="Q452" s="1">
        <v>174</v>
      </c>
      <c r="R452" s="10">
        <v>172</v>
      </c>
      <c r="S452" s="10">
        <f>DATA[[#This Row],[Total_Movies_Watched]]+DATA[[#This Row],[Total_Series_Watched]]</f>
        <v>346</v>
      </c>
      <c r="T452" s="1" t="s">
        <v>68</v>
      </c>
      <c r="U452" s="1" t="s">
        <v>75</v>
      </c>
      <c r="V452" s="1" t="s">
        <v>64</v>
      </c>
      <c r="W452" s="1">
        <v>71</v>
      </c>
      <c r="X452" s="1" t="str" cm="1">
        <f t="array" ref="X452">_xlfn.IFS(DATA[[#This Row],[Recommended_Content_Count]]&lt;=25,"0-25",W452&lt;=50,"25-50",W452&lt;=75,"50-75",W452&lt;=100,"75-100")</f>
        <v>50-75</v>
      </c>
      <c r="Y452" s="1">
        <v>3.1</v>
      </c>
      <c r="Z452" s="1" t="b">
        <v>1</v>
      </c>
      <c r="AA452" s="1" t="str" cm="1">
        <f t="array" ref="AA452">_xlfn.IFS(DATA[[#This Row],[Has_Downloaded_Content]]=FALSE,"No",Z452=TRUE,"Yes")</f>
        <v>Yes</v>
      </c>
      <c r="AB452" s="1" t="s">
        <v>30</v>
      </c>
      <c r="AC452" s="7">
        <v>106</v>
      </c>
      <c r="AD452" s="7" t="str" cm="1">
        <f t="array" ref="AD452">_xlfn.IFS(DATA[[#This Row],[Loyalty_Points]]&lt;=1000,"0-1000",AC452&lt;=2000,"1000-2000",AC452&lt;=3000,"2000-3000",AC452&lt;=4000,"3000-4000",AC452&lt;=4999,"4000-5000")</f>
        <v>0-1000</v>
      </c>
      <c r="AE452" s="1" t="s">
        <v>58</v>
      </c>
      <c r="AF452" s="1" t="s">
        <v>79</v>
      </c>
      <c r="AG452" s="1" t="s">
        <v>60</v>
      </c>
    </row>
    <row r="453" spans="1:33" x14ac:dyDescent="0.3">
      <c r="A453" s="13">
        <v>6722</v>
      </c>
      <c r="B453" s="1" t="s">
        <v>138</v>
      </c>
      <c r="C453" s="2">
        <v>45143</v>
      </c>
      <c r="D453" s="2" t="s">
        <v>99</v>
      </c>
      <c r="E453" s="29" t="str">
        <f>TEXT(DATA[[#This Row],[Join_Date]],"mm-yyyy")</f>
        <v>08-2023</v>
      </c>
      <c r="G453" s="31">
        <f>$F$2-DATA[[#This Row],[Last_Login]]</f>
        <v>34</v>
      </c>
      <c r="H453" s="31" t="str" cm="1">
        <f t="array" ref="H453">_xlfn.IFS(DATA[[#This Row],[Difference_from _assume]]&lt;=10,"0-17",DATA[[#This Row],[Difference_from _assume]]&lt;=34,"17-34",DATA[[#This Row],[Difference_from _assume]]&lt;=51,"34-51",DATA[[#This Row],[Difference_from _assume]]&lt;=119,"51-119",DATA[[#This Row],[Difference_from _assume]]&lt;=354,"119-357")</f>
        <v>17-34</v>
      </c>
      <c r="I453" s="31" t="str" cm="1">
        <f t="array" ref="I453">_xlfn.IFS(DATA[[#This Row],[Difference_from _assume]]&lt;=35,"Active",DATA[[#This Row],[Difference_from _assume]]&lt;=110,"Inactive",DATA[[#This Row],[Difference_from _assume]]&lt;=360,"Dormant")</f>
        <v>Active</v>
      </c>
      <c r="J453" s="16">
        <v>15.99</v>
      </c>
      <c r="K453" s="16" t="str" cm="1">
        <f t="array" ref="K453">_xlfn.IFS(DATA[[#This Row],[Monthly_Price]]&lt;=7.99,"Low",J453&lt;=11.99,"Mid",J453&lt;=15.99,"High")</f>
        <v>High</v>
      </c>
      <c r="L453" s="1">
        <v>447</v>
      </c>
      <c r="M453" s="1" t="s">
        <v>73</v>
      </c>
      <c r="N453" s="1">
        <v>5</v>
      </c>
      <c r="O453" s="1">
        <v>2</v>
      </c>
      <c r="P453" s="1" t="b">
        <v>0</v>
      </c>
      <c r="Q453" s="1">
        <v>709</v>
      </c>
      <c r="R453" s="10">
        <v>93</v>
      </c>
      <c r="S453" s="10">
        <f>DATA[[#This Row],[Total_Movies_Watched]]+DATA[[#This Row],[Total_Series_Watched]]</f>
        <v>802</v>
      </c>
      <c r="T453" s="1" t="s">
        <v>55</v>
      </c>
      <c r="U453" s="1" t="s">
        <v>44</v>
      </c>
      <c r="V453" s="1" t="s">
        <v>37</v>
      </c>
      <c r="W453" s="1">
        <v>35</v>
      </c>
      <c r="X453" s="1" t="str" cm="1">
        <f t="array" ref="X453">_xlfn.IFS(DATA[[#This Row],[Recommended_Content_Count]]&lt;=25,"0-25",W453&lt;=50,"25-50",W453&lt;=75,"50-75",W453&lt;=100,"75-100")</f>
        <v>25-50</v>
      </c>
      <c r="Y453" s="1">
        <v>4.8</v>
      </c>
      <c r="Z453" s="1" t="b">
        <v>1</v>
      </c>
      <c r="AA453" s="1" t="str" cm="1">
        <f t="array" ref="AA453">_xlfn.IFS(DATA[[#This Row],[Has_Downloaded_Content]]=FALSE,"No",Z453=TRUE,"Yes")</f>
        <v>Yes</v>
      </c>
      <c r="AB453" s="1" t="s">
        <v>30</v>
      </c>
      <c r="AC453" s="7">
        <v>2652</v>
      </c>
      <c r="AD453" s="7" t="str" cm="1">
        <f t="array" ref="AD453">_xlfn.IFS(DATA[[#This Row],[Loyalty_Points]]&lt;=1000,"0-1000",AC453&lt;=2000,"1000-2000",AC453&lt;=3000,"2000-3000",AC453&lt;=4000,"3000-4000",AC453&lt;=4999,"4000-5000")</f>
        <v>2000-3000</v>
      </c>
      <c r="AE453" s="1" t="s">
        <v>58</v>
      </c>
      <c r="AF453" s="1" t="s">
        <v>39</v>
      </c>
      <c r="AG453" s="1" t="s">
        <v>40</v>
      </c>
    </row>
    <row r="454" spans="1:33" x14ac:dyDescent="0.3">
      <c r="A454" s="13">
        <v>5871</v>
      </c>
      <c r="B454" s="1" t="s">
        <v>508</v>
      </c>
      <c r="C454" s="2" t="s">
        <v>509</v>
      </c>
      <c r="D454" s="2">
        <v>45394</v>
      </c>
      <c r="E454" s="29" t="str">
        <f>TEXT(DATA[[#This Row],[Join_Date]],"mm-yyyy")</f>
        <v>07-2024</v>
      </c>
      <c r="G454" s="31">
        <f>$F$2-DATA[[#This Row],[Last_Login]]</f>
        <v>263</v>
      </c>
      <c r="H454" s="31" t="str" cm="1">
        <f t="array" ref="H454">_xlfn.IFS(DATA[[#This Row],[Difference_from _assume]]&lt;=10,"0-17",DATA[[#This Row],[Difference_from _assume]]&lt;=34,"17-34",DATA[[#This Row],[Difference_from _assume]]&lt;=51,"34-51",DATA[[#This Row],[Difference_from _assume]]&lt;=119,"51-119",DATA[[#This Row],[Difference_from _assume]]&lt;=354,"119-357")</f>
        <v>119-357</v>
      </c>
      <c r="I454" s="31" t="str" cm="1">
        <f t="array" ref="I454">_xlfn.IFS(DATA[[#This Row],[Difference_from _assume]]&lt;=35,"Active",DATA[[#This Row],[Difference_from _assume]]&lt;=110,"Inactive",DATA[[#This Row],[Difference_from _assume]]&lt;=360,"Dormant")</f>
        <v>Dormant</v>
      </c>
      <c r="J454" s="16">
        <v>7.99</v>
      </c>
      <c r="K454" s="16" t="str" cm="1">
        <f t="array" ref="K454">_xlfn.IFS(DATA[[#This Row],[Monthly_Price]]&lt;=7.99,"Low",J454&lt;=11.99,"Mid",J454&lt;=15.99,"High")</f>
        <v>Low</v>
      </c>
      <c r="L454" s="1">
        <v>120</v>
      </c>
      <c r="M454" s="1" t="s">
        <v>100</v>
      </c>
      <c r="N454" s="1">
        <v>3</v>
      </c>
      <c r="O454" s="1">
        <v>5</v>
      </c>
      <c r="P454" s="1" t="b">
        <v>1</v>
      </c>
      <c r="Q454" s="1">
        <v>783</v>
      </c>
      <c r="R454" s="10">
        <v>81</v>
      </c>
      <c r="S454" s="10">
        <f>DATA[[#This Row],[Total_Movies_Watched]]+DATA[[#This Row],[Total_Series_Watched]]</f>
        <v>864</v>
      </c>
      <c r="T454" s="1" t="s">
        <v>43</v>
      </c>
      <c r="U454" s="1" t="s">
        <v>28</v>
      </c>
      <c r="V454" s="1" t="s">
        <v>45</v>
      </c>
      <c r="W454" s="1">
        <v>52</v>
      </c>
      <c r="X454" s="1" t="str" cm="1">
        <f t="array" ref="X454">_xlfn.IFS(DATA[[#This Row],[Recommended_Content_Count]]&lt;=25,"0-25",W454&lt;=50,"25-50",W454&lt;=75,"50-75",W454&lt;=100,"75-100")</f>
        <v>50-75</v>
      </c>
      <c r="Y454" s="1">
        <v>4.3</v>
      </c>
      <c r="Z454" s="1" t="b">
        <v>0</v>
      </c>
      <c r="AA454" s="1" t="str" cm="1">
        <f t="array" ref="AA454">_xlfn.IFS(DATA[[#This Row],[Has_Downloaded_Content]]=FALSE,"No",Z454=TRUE,"Yes")</f>
        <v>No</v>
      </c>
      <c r="AB454" s="1" t="s">
        <v>30</v>
      </c>
      <c r="AC454" s="7">
        <v>4879</v>
      </c>
      <c r="AD454" s="7" t="str" cm="1">
        <f t="array" ref="AD454">_xlfn.IFS(DATA[[#This Row],[Loyalty_Points]]&lt;=1000,"0-1000",AC454&lt;=2000,"1000-2000",AC454&lt;=3000,"2000-3000",AC454&lt;=4000,"3000-4000",AC454&lt;=4999,"4000-5000")</f>
        <v>4000-5000</v>
      </c>
      <c r="AE454" s="1" t="s">
        <v>65</v>
      </c>
      <c r="AF454" s="1" t="s">
        <v>79</v>
      </c>
      <c r="AG454" s="1" t="s">
        <v>93</v>
      </c>
    </row>
    <row r="455" spans="1:33" x14ac:dyDescent="0.3">
      <c r="A455" s="13">
        <v>9290</v>
      </c>
      <c r="B455" s="1" t="s">
        <v>510</v>
      </c>
      <c r="C455" s="2">
        <v>45180</v>
      </c>
      <c r="D455" s="2">
        <v>45516</v>
      </c>
      <c r="E455" s="29" t="str">
        <f>TEXT(DATA[[#This Row],[Join_Date]],"mm-yyyy")</f>
        <v>09-2023</v>
      </c>
      <c r="G455" s="31">
        <f>$F$2-DATA[[#This Row],[Last_Login]]</f>
        <v>141</v>
      </c>
      <c r="H455" s="31" t="str" cm="1">
        <f t="array" ref="H455">_xlfn.IFS(DATA[[#This Row],[Difference_from _assume]]&lt;=10,"0-17",DATA[[#This Row],[Difference_from _assume]]&lt;=34,"17-34",DATA[[#This Row],[Difference_from _assume]]&lt;=51,"34-51",DATA[[#This Row],[Difference_from _assume]]&lt;=119,"51-119",DATA[[#This Row],[Difference_from _assume]]&lt;=354,"119-357")</f>
        <v>119-357</v>
      </c>
      <c r="I455" s="31" t="str" cm="1">
        <f t="array" ref="I455">_xlfn.IFS(DATA[[#This Row],[Difference_from _assume]]&lt;=35,"Active",DATA[[#This Row],[Difference_from _assume]]&lt;=110,"Inactive",DATA[[#This Row],[Difference_from _assume]]&lt;=360,"Dormant")</f>
        <v>Dormant</v>
      </c>
      <c r="J455" s="16">
        <v>15.99</v>
      </c>
      <c r="K455" s="16" t="str" cm="1">
        <f t="array" ref="K455">_xlfn.IFS(DATA[[#This Row],[Monthly_Price]]&lt;=7.99,"Low",J455&lt;=11.99,"Mid",J455&lt;=15.99,"High")</f>
        <v>High</v>
      </c>
      <c r="L455" s="1">
        <v>168</v>
      </c>
      <c r="M455" s="1" t="s">
        <v>26</v>
      </c>
      <c r="N455" s="1">
        <v>5</v>
      </c>
      <c r="O455" s="1">
        <v>4</v>
      </c>
      <c r="P455" s="1" t="b">
        <v>1</v>
      </c>
      <c r="Q455" s="1">
        <v>304</v>
      </c>
      <c r="R455" s="10">
        <v>196</v>
      </c>
      <c r="S455" s="10">
        <f>DATA[[#This Row],[Total_Movies_Watched]]+DATA[[#This Row],[Total_Series_Watched]]</f>
        <v>500</v>
      </c>
      <c r="T455" s="1" t="s">
        <v>27</v>
      </c>
      <c r="U455" s="1" t="s">
        <v>44</v>
      </c>
      <c r="V455" s="1" t="s">
        <v>57</v>
      </c>
      <c r="W455" s="1">
        <v>44</v>
      </c>
      <c r="X455" s="1" t="str" cm="1">
        <f t="array" ref="X455">_xlfn.IFS(DATA[[#This Row],[Recommended_Content_Count]]&lt;=25,"0-25",W455&lt;=50,"25-50",W455&lt;=75,"50-75",W455&lt;=100,"75-100")</f>
        <v>25-50</v>
      </c>
      <c r="Y455" s="1">
        <v>4.0999999999999996</v>
      </c>
      <c r="Z455" s="1" t="b">
        <v>0</v>
      </c>
      <c r="AA455" s="1" t="str" cm="1">
        <f t="array" ref="AA455">_xlfn.IFS(DATA[[#This Row],[Has_Downloaded_Content]]=FALSE,"No",Z455=TRUE,"Yes")</f>
        <v>No</v>
      </c>
      <c r="AB455" s="1" t="s">
        <v>30</v>
      </c>
      <c r="AC455" s="7">
        <v>1426</v>
      </c>
      <c r="AD455" s="7" t="str" cm="1">
        <f t="array" ref="AD455">_xlfn.IFS(DATA[[#This Row],[Loyalty_Points]]&lt;=1000,"0-1000",AC455&lt;=2000,"1000-2000",AC455&lt;=3000,"2000-3000",AC455&lt;=4000,"3000-4000",AC455&lt;=4999,"4000-5000")</f>
        <v>1000-2000</v>
      </c>
      <c r="AE455" s="1" t="s">
        <v>58</v>
      </c>
      <c r="AF455" s="1" t="s">
        <v>32</v>
      </c>
      <c r="AG455" s="1" t="s">
        <v>93</v>
      </c>
    </row>
    <row r="456" spans="1:33" x14ac:dyDescent="0.3">
      <c r="A456" s="13">
        <v>8567</v>
      </c>
      <c r="B456" s="1" t="s">
        <v>88</v>
      </c>
      <c r="C456" s="2" t="s">
        <v>95</v>
      </c>
      <c r="D456" s="2" t="s">
        <v>25</v>
      </c>
      <c r="E456" s="29" t="str">
        <f>TEXT(DATA[[#This Row],[Join_Date]],"mm-yyyy")</f>
        <v>05-2024</v>
      </c>
      <c r="G456" s="31">
        <f>$F$2-DATA[[#This Row],[Last_Login]]</f>
        <v>18</v>
      </c>
      <c r="H456" s="31" t="str" cm="1">
        <f t="array" ref="H456">_xlfn.IFS(DATA[[#This Row],[Difference_from _assume]]&lt;=10,"0-17",DATA[[#This Row],[Difference_from _assume]]&lt;=34,"17-34",DATA[[#This Row],[Difference_from _assume]]&lt;=51,"34-51",DATA[[#This Row],[Difference_from _assume]]&lt;=119,"51-119",DATA[[#This Row],[Difference_from _assume]]&lt;=354,"119-357")</f>
        <v>17-34</v>
      </c>
      <c r="I456" s="31" t="str" cm="1">
        <f t="array" ref="I456">_xlfn.IFS(DATA[[#This Row],[Difference_from _assume]]&lt;=35,"Active",DATA[[#This Row],[Difference_from _assume]]&lt;=110,"Inactive",DATA[[#This Row],[Difference_from _assume]]&lt;=360,"Dormant")</f>
        <v>Active</v>
      </c>
      <c r="J456" s="16">
        <v>7.99</v>
      </c>
      <c r="K456" s="16" t="str" cm="1">
        <f t="array" ref="K456">_xlfn.IFS(DATA[[#This Row],[Monthly_Price]]&lt;=7.99,"Low",J456&lt;=11.99,"Mid",J456&lt;=15.99,"High")</f>
        <v>Low</v>
      </c>
      <c r="L456" s="1">
        <v>203</v>
      </c>
      <c r="M456" s="1" t="s">
        <v>48</v>
      </c>
      <c r="N456" s="1">
        <v>1</v>
      </c>
      <c r="O456" s="1">
        <v>3</v>
      </c>
      <c r="P456" s="1" t="b">
        <v>1</v>
      </c>
      <c r="Q456" s="1">
        <v>738</v>
      </c>
      <c r="R456" s="10">
        <v>96</v>
      </c>
      <c r="S456" s="10">
        <f>DATA[[#This Row],[Total_Movies_Watched]]+DATA[[#This Row],[Total_Series_Watched]]</f>
        <v>834</v>
      </c>
      <c r="T456" s="1" t="s">
        <v>68</v>
      </c>
      <c r="U456" s="1" t="s">
        <v>75</v>
      </c>
      <c r="V456" s="1" t="s">
        <v>78</v>
      </c>
      <c r="W456" s="1">
        <v>10</v>
      </c>
      <c r="X456" s="1" t="str" cm="1">
        <f t="array" ref="X456">_xlfn.IFS(DATA[[#This Row],[Recommended_Content_Count]]&lt;=25,"0-25",W456&lt;=50,"25-50",W456&lt;=75,"50-75",W456&lt;=100,"75-100")</f>
        <v>0-25</v>
      </c>
      <c r="Y456" s="1">
        <v>4</v>
      </c>
      <c r="Z456" s="1" t="b">
        <v>0</v>
      </c>
      <c r="AA456" s="1" t="str" cm="1">
        <f t="array" ref="AA456">_xlfn.IFS(DATA[[#This Row],[Has_Downloaded_Content]]=FALSE,"No",Z456=TRUE,"Yes")</f>
        <v>No</v>
      </c>
      <c r="AB456" s="1" t="s">
        <v>30</v>
      </c>
      <c r="AC456" s="7">
        <v>1504</v>
      </c>
      <c r="AD456" s="7" t="str" cm="1">
        <f t="array" ref="AD456">_xlfn.IFS(DATA[[#This Row],[Loyalty_Points]]&lt;=1000,"0-1000",AC456&lt;=2000,"1000-2000",AC456&lt;=3000,"2000-3000",AC456&lt;=4000,"3000-4000",AC456&lt;=4999,"4000-5000")</f>
        <v>1000-2000</v>
      </c>
      <c r="AE456" s="1" t="s">
        <v>65</v>
      </c>
      <c r="AF456" s="1" t="s">
        <v>59</v>
      </c>
      <c r="AG456" s="1" t="s">
        <v>93</v>
      </c>
    </row>
    <row r="457" spans="1:33" x14ac:dyDescent="0.3">
      <c r="A457" s="13">
        <v>5253</v>
      </c>
      <c r="B457" s="1" t="s">
        <v>502</v>
      </c>
      <c r="C457" s="2">
        <v>45119</v>
      </c>
      <c r="D457" s="2" t="s">
        <v>156</v>
      </c>
      <c r="E457" s="29" t="str">
        <f>TEXT(DATA[[#This Row],[Join_Date]],"mm-yyyy")</f>
        <v>07-2023</v>
      </c>
      <c r="G457" s="31">
        <f>$F$2-DATA[[#This Row],[Last_Login]]</f>
        <v>37</v>
      </c>
      <c r="H457" s="31" t="str" cm="1">
        <f t="array" ref="H457">_xlfn.IFS(DATA[[#This Row],[Difference_from _assume]]&lt;=10,"0-17",DATA[[#This Row],[Difference_from _assume]]&lt;=34,"17-34",DATA[[#This Row],[Difference_from _assume]]&lt;=51,"34-51",DATA[[#This Row],[Difference_from _assume]]&lt;=119,"51-119",DATA[[#This Row],[Difference_from _assume]]&lt;=354,"119-357")</f>
        <v>34-51</v>
      </c>
      <c r="I457" s="31" t="str" cm="1">
        <f t="array" ref="I457">_xlfn.IFS(DATA[[#This Row],[Difference_from _assume]]&lt;=35,"Active",DATA[[#This Row],[Difference_from _assume]]&lt;=110,"Inactive",DATA[[#This Row],[Difference_from _assume]]&lt;=360,"Dormant")</f>
        <v>Inactive</v>
      </c>
      <c r="J457" s="16">
        <v>11.99</v>
      </c>
      <c r="K457" s="16" t="str" cm="1">
        <f t="array" ref="K457">_xlfn.IFS(DATA[[#This Row],[Monthly_Price]]&lt;=7.99,"Low",J457&lt;=11.99,"Mid",J457&lt;=15.99,"High")</f>
        <v>Mid</v>
      </c>
      <c r="L457" s="1">
        <v>436</v>
      </c>
      <c r="M457" s="1" t="s">
        <v>73</v>
      </c>
      <c r="N457" s="1">
        <v>5</v>
      </c>
      <c r="O457" s="1">
        <v>5</v>
      </c>
      <c r="P457" s="1" t="b">
        <v>1</v>
      </c>
      <c r="Q457" s="1">
        <v>228</v>
      </c>
      <c r="R457" s="10">
        <v>110</v>
      </c>
      <c r="S457" s="10">
        <f>DATA[[#This Row],[Total_Movies_Watched]]+DATA[[#This Row],[Total_Series_Watched]]</f>
        <v>338</v>
      </c>
      <c r="T457" s="1" t="s">
        <v>68</v>
      </c>
      <c r="U457" s="1" t="s">
        <v>75</v>
      </c>
      <c r="V457" s="1" t="s">
        <v>29</v>
      </c>
      <c r="W457" s="1">
        <v>78</v>
      </c>
      <c r="X457" s="1" t="str" cm="1">
        <f t="array" ref="X457">_xlfn.IFS(DATA[[#This Row],[Recommended_Content_Count]]&lt;=25,"0-25",W457&lt;=50,"25-50",W457&lt;=75,"50-75",W457&lt;=100,"75-100")</f>
        <v>75-100</v>
      </c>
      <c r="Y457" s="1">
        <v>4.5</v>
      </c>
      <c r="Z457" s="1" t="b">
        <v>1</v>
      </c>
      <c r="AA457" s="1" t="str" cm="1">
        <f t="array" ref="AA457">_xlfn.IFS(DATA[[#This Row],[Has_Downloaded_Content]]=FALSE,"No",Z457=TRUE,"Yes")</f>
        <v>Yes</v>
      </c>
      <c r="AB457" s="1" t="s">
        <v>30</v>
      </c>
      <c r="AC457" s="7">
        <v>1518</v>
      </c>
      <c r="AD457" s="7" t="str" cm="1">
        <f t="array" ref="AD457">_xlfn.IFS(DATA[[#This Row],[Loyalty_Points]]&lt;=1000,"0-1000",AC457&lt;=2000,"1000-2000",AC457&lt;=3000,"2000-3000",AC457&lt;=4000,"3000-4000",AC457&lt;=4999,"4000-5000")</f>
        <v>1000-2000</v>
      </c>
      <c r="AE457" s="1" t="s">
        <v>38</v>
      </c>
      <c r="AF457" s="1" t="s">
        <v>32</v>
      </c>
      <c r="AG457" s="1" t="s">
        <v>60</v>
      </c>
    </row>
    <row r="458" spans="1:33" x14ac:dyDescent="0.3">
      <c r="A458" s="13">
        <v>8172</v>
      </c>
      <c r="B458" s="1" t="s">
        <v>511</v>
      </c>
      <c r="C458" s="2" t="s">
        <v>512</v>
      </c>
      <c r="D458" s="2" t="s">
        <v>72</v>
      </c>
      <c r="E458" s="29" t="str">
        <f>TEXT(DATA[[#This Row],[Join_Date]],"mm-yyyy")</f>
        <v>03-2024</v>
      </c>
      <c r="G458" s="31">
        <f>$F$2-DATA[[#This Row],[Last_Login]]</f>
        <v>14</v>
      </c>
      <c r="H458" s="31" t="str" cm="1">
        <f t="array" ref="H458">_xlfn.IFS(DATA[[#This Row],[Difference_from _assume]]&lt;=10,"0-17",DATA[[#This Row],[Difference_from _assume]]&lt;=34,"17-34",DATA[[#This Row],[Difference_from _assume]]&lt;=51,"34-51",DATA[[#This Row],[Difference_from _assume]]&lt;=119,"51-119",DATA[[#This Row],[Difference_from _assume]]&lt;=354,"119-357")</f>
        <v>17-34</v>
      </c>
      <c r="I458" s="31" t="str" cm="1">
        <f t="array" ref="I458">_xlfn.IFS(DATA[[#This Row],[Difference_from _assume]]&lt;=35,"Active",DATA[[#This Row],[Difference_from _assume]]&lt;=110,"Inactive",DATA[[#This Row],[Difference_from _assume]]&lt;=360,"Dormant")</f>
        <v>Active</v>
      </c>
      <c r="J458" s="16">
        <v>11.99</v>
      </c>
      <c r="K458" s="16" t="str" cm="1">
        <f t="array" ref="K458">_xlfn.IFS(DATA[[#This Row],[Monthly_Price]]&lt;=7.99,"Low",J458&lt;=11.99,"Mid",J458&lt;=15.99,"High")</f>
        <v>Mid</v>
      </c>
      <c r="L458" s="1">
        <v>195</v>
      </c>
      <c r="M458" s="1" t="s">
        <v>100</v>
      </c>
      <c r="N458" s="1">
        <v>5</v>
      </c>
      <c r="O458" s="1">
        <v>6</v>
      </c>
      <c r="P458" s="1" t="b">
        <v>1</v>
      </c>
      <c r="Q458" s="1">
        <v>997</v>
      </c>
      <c r="R458" s="10">
        <v>107</v>
      </c>
      <c r="S458" s="10">
        <f>DATA[[#This Row],[Total_Movies_Watched]]+DATA[[#This Row],[Total_Series_Watched]]</f>
        <v>1104</v>
      </c>
      <c r="T458" s="1" t="s">
        <v>43</v>
      </c>
      <c r="U458" s="1" t="s">
        <v>56</v>
      </c>
      <c r="V458" s="1" t="s">
        <v>78</v>
      </c>
      <c r="W458" s="1">
        <v>78</v>
      </c>
      <c r="X458" s="1" t="str" cm="1">
        <f t="array" ref="X458">_xlfn.IFS(DATA[[#This Row],[Recommended_Content_Count]]&lt;=25,"0-25",W458&lt;=50,"25-50",W458&lt;=75,"50-75",W458&lt;=100,"75-100")</f>
        <v>75-100</v>
      </c>
      <c r="Y458" s="1">
        <v>4.9000000000000004</v>
      </c>
      <c r="Z458" s="1" t="b">
        <v>0</v>
      </c>
      <c r="AA458" s="1" t="str" cm="1">
        <f t="array" ref="AA458">_xlfn.IFS(DATA[[#This Row],[Has_Downloaded_Content]]=FALSE,"No",Z458=TRUE,"Yes")</f>
        <v>No</v>
      </c>
      <c r="AB458" s="1" t="s">
        <v>30</v>
      </c>
      <c r="AC458" s="7">
        <v>708</v>
      </c>
      <c r="AD458" s="7" t="str" cm="1">
        <f t="array" ref="AD458">_xlfn.IFS(DATA[[#This Row],[Loyalty_Points]]&lt;=1000,"0-1000",AC458&lt;=2000,"1000-2000",AC458&lt;=3000,"2000-3000",AC458&lt;=4000,"3000-4000",AC458&lt;=4999,"4000-5000")</f>
        <v>0-1000</v>
      </c>
      <c r="AE458" s="1" t="s">
        <v>76</v>
      </c>
      <c r="AF458" s="1" t="s">
        <v>69</v>
      </c>
      <c r="AG458" s="1" t="s">
        <v>40</v>
      </c>
    </row>
    <row r="459" spans="1:33" x14ac:dyDescent="0.3">
      <c r="A459" s="13">
        <v>2154</v>
      </c>
      <c r="B459" s="1" t="s">
        <v>96</v>
      </c>
      <c r="C459" s="2">
        <v>45242</v>
      </c>
      <c r="D459" s="2">
        <v>45424</v>
      </c>
      <c r="E459" s="29" t="str">
        <f>TEXT(DATA[[#This Row],[Join_Date]],"mm-yyyy")</f>
        <v>11-2023</v>
      </c>
      <c r="G459" s="31">
        <f>$F$2-DATA[[#This Row],[Last_Login]]</f>
        <v>233</v>
      </c>
      <c r="H459" s="31" t="str" cm="1">
        <f t="array" ref="H459">_xlfn.IFS(DATA[[#This Row],[Difference_from _assume]]&lt;=10,"0-17",DATA[[#This Row],[Difference_from _assume]]&lt;=34,"17-34",DATA[[#This Row],[Difference_from _assume]]&lt;=51,"34-51",DATA[[#This Row],[Difference_from _assume]]&lt;=119,"51-119",DATA[[#This Row],[Difference_from _assume]]&lt;=354,"119-357")</f>
        <v>119-357</v>
      </c>
      <c r="I459" s="31" t="str" cm="1">
        <f t="array" ref="I459">_xlfn.IFS(DATA[[#This Row],[Difference_from _assume]]&lt;=35,"Active",DATA[[#This Row],[Difference_from _assume]]&lt;=110,"Inactive",DATA[[#This Row],[Difference_from _assume]]&lt;=360,"Dormant")</f>
        <v>Dormant</v>
      </c>
      <c r="J459" s="16">
        <v>7.99</v>
      </c>
      <c r="K459" s="16" t="str" cm="1">
        <f t="array" ref="K459">_xlfn.IFS(DATA[[#This Row],[Monthly_Price]]&lt;=7.99,"Low",J459&lt;=11.99,"Mid",J459&lt;=15.99,"High")</f>
        <v>Low</v>
      </c>
      <c r="L459" s="1">
        <v>454</v>
      </c>
      <c r="M459" s="1" t="s">
        <v>36</v>
      </c>
      <c r="N459" s="1">
        <v>5</v>
      </c>
      <c r="O459" s="1">
        <v>1</v>
      </c>
      <c r="P459" s="1" t="b">
        <v>1</v>
      </c>
      <c r="Q459" s="1">
        <v>722</v>
      </c>
      <c r="R459" s="10">
        <v>98</v>
      </c>
      <c r="S459" s="10">
        <f>DATA[[#This Row],[Total_Movies_Watched]]+DATA[[#This Row],[Total_Series_Watched]]</f>
        <v>820</v>
      </c>
      <c r="T459" s="1" t="s">
        <v>49</v>
      </c>
      <c r="U459" s="1" t="s">
        <v>56</v>
      </c>
      <c r="V459" s="1" t="s">
        <v>45</v>
      </c>
      <c r="W459" s="1">
        <v>36</v>
      </c>
      <c r="X459" s="1" t="str" cm="1">
        <f t="array" ref="X459">_xlfn.IFS(DATA[[#This Row],[Recommended_Content_Count]]&lt;=25,"0-25",W459&lt;=50,"25-50",W459&lt;=75,"50-75",W459&lt;=100,"75-100")</f>
        <v>25-50</v>
      </c>
      <c r="Y459" s="1">
        <v>3.4</v>
      </c>
      <c r="Z459" s="1" t="b">
        <v>0</v>
      </c>
      <c r="AA459" s="1" t="str" cm="1">
        <f t="array" ref="AA459">_xlfn.IFS(DATA[[#This Row],[Has_Downloaded_Content]]=FALSE,"No",Z459=TRUE,"Yes")</f>
        <v>No</v>
      </c>
      <c r="AB459" s="1" t="s">
        <v>30</v>
      </c>
      <c r="AC459" s="7">
        <v>4651</v>
      </c>
      <c r="AD459" s="7" t="str" cm="1">
        <f t="array" ref="AD459">_xlfn.IFS(DATA[[#This Row],[Loyalty_Points]]&lt;=1000,"0-1000",AC459&lt;=2000,"1000-2000",AC459&lt;=3000,"2000-3000",AC459&lt;=4000,"3000-4000",AC459&lt;=4999,"4000-5000")</f>
        <v>4000-5000</v>
      </c>
      <c r="AE459" s="1" t="s">
        <v>76</v>
      </c>
      <c r="AF459" s="1" t="s">
        <v>32</v>
      </c>
      <c r="AG459" s="1" t="s">
        <v>40</v>
      </c>
    </row>
    <row r="460" spans="1:33" x14ac:dyDescent="0.3">
      <c r="A460" s="13">
        <v>5013</v>
      </c>
      <c r="B460" s="1" t="s">
        <v>513</v>
      </c>
      <c r="C460" s="2" t="s">
        <v>514</v>
      </c>
      <c r="D460" s="2" t="s">
        <v>156</v>
      </c>
      <c r="E460" s="29" t="str">
        <f>TEXT(DATA[[#This Row],[Join_Date]],"mm-yyyy")</f>
        <v>08-2023</v>
      </c>
      <c r="G460" s="31">
        <f>$F$2-DATA[[#This Row],[Last_Login]]</f>
        <v>37</v>
      </c>
      <c r="H460" s="31" t="str" cm="1">
        <f t="array" ref="H460">_xlfn.IFS(DATA[[#This Row],[Difference_from _assume]]&lt;=10,"0-17",DATA[[#This Row],[Difference_from _assume]]&lt;=34,"17-34",DATA[[#This Row],[Difference_from _assume]]&lt;=51,"34-51",DATA[[#This Row],[Difference_from _assume]]&lt;=119,"51-119",DATA[[#This Row],[Difference_from _assume]]&lt;=354,"119-357")</f>
        <v>34-51</v>
      </c>
      <c r="I460" s="31" t="str" cm="1">
        <f t="array" ref="I460">_xlfn.IFS(DATA[[#This Row],[Difference_from _assume]]&lt;=35,"Active",DATA[[#This Row],[Difference_from _assume]]&lt;=110,"Inactive",DATA[[#This Row],[Difference_from _assume]]&lt;=360,"Dormant")</f>
        <v>Inactive</v>
      </c>
      <c r="J460" s="16">
        <v>15.99</v>
      </c>
      <c r="K460" s="16" t="str" cm="1">
        <f t="array" ref="K460">_xlfn.IFS(DATA[[#This Row],[Monthly_Price]]&lt;=7.99,"Low",J460&lt;=11.99,"Mid",J460&lt;=15.99,"High")</f>
        <v>High</v>
      </c>
      <c r="L460" s="1">
        <v>187</v>
      </c>
      <c r="M460" s="1" t="s">
        <v>36</v>
      </c>
      <c r="N460" s="1">
        <v>1</v>
      </c>
      <c r="O460" s="1">
        <v>1</v>
      </c>
      <c r="P460" s="1" t="b">
        <v>0</v>
      </c>
      <c r="Q460" s="1">
        <v>316</v>
      </c>
      <c r="R460" s="10">
        <v>10</v>
      </c>
      <c r="S460" s="10">
        <f>DATA[[#This Row],[Total_Movies_Watched]]+DATA[[#This Row],[Total_Series_Watched]]</f>
        <v>326</v>
      </c>
      <c r="T460" s="1" t="s">
        <v>49</v>
      </c>
      <c r="U460" s="1" t="s">
        <v>28</v>
      </c>
      <c r="V460" s="1" t="s">
        <v>64</v>
      </c>
      <c r="W460" s="1">
        <v>8</v>
      </c>
      <c r="X460" s="1" t="str" cm="1">
        <f t="array" ref="X460">_xlfn.IFS(DATA[[#This Row],[Recommended_Content_Count]]&lt;=25,"0-25",W460&lt;=50,"25-50",W460&lt;=75,"50-75",W460&lt;=100,"75-100")</f>
        <v>0-25</v>
      </c>
      <c r="Y460" s="1">
        <v>4.7</v>
      </c>
      <c r="Z460" s="1" t="b">
        <v>0</v>
      </c>
      <c r="AA460" s="1" t="str" cm="1">
        <f t="array" ref="AA460">_xlfn.IFS(DATA[[#This Row],[Has_Downloaded_Content]]=FALSE,"No",Z460=TRUE,"Yes")</f>
        <v>No</v>
      </c>
      <c r="AB460" s="1" t="s">
        <v>30</v>
      </c>
      <c r="AC460" s="7">
        <v>4397</v>
      </c>
      <c r="AD460" s="7" t="str" cm="1">
        <f t="array" ref="AD460">_xlfn.IFS(DATA[[#This Row],[Loyalty_Points]]&lt;=1000,"0-1000",AC460&lt;=2000,"1000-2000",AC460&lt;=3000,"2000-3000",AC460&lt;=4000,"3000-4000",AC460&lt;=4999,"4000-5000")</f>
        <v>4000-5000</v>
      </c>
      <c r="AE460" s="1" t="s">
        <v>31</v>
      </c>
      <c r="AF460" s="1" t="s">
        <v>79</v>
      </c>
      <c r="AG460" s="1" t="s">
        <v>33</v>
      </c>
    </row>
    <row r="461" spans="1:33" x14ac:dyDescent="0.3">
      <c r="A461" s="13">
        <v>4211</v>
      </c>
      <c r="B461" s="1" t="s">
        <v>515</v>
      </c>
      <c r="C461" s="2">
        <v>45483</v>
      </c>
      <c r="D461" s="2">
        <v>45303</v>
      </c>
      <c r="E461" s="29" t="str">
        <f>TEXT(DATA[[#This Row],[Join_Date]],"mm-yyyy")</f>
        <v>07-2024</v>
      </c>
      <c r="G461" s="31">
        <f>$F$2-DATA[[#This Row],[Last_Login]]</f>
        <v>354</v>
      </c>
      <c r="H461" s="31" t="str" cm="1">
        <f t="array" ref="H461">_xlfn.IFS(DATA[[#This Row],[Difference_from _assume]]&lt;=10,"0-17",DATA[[#This Row],[Difference_from _assume]]&lt;=34,"17-34",DATA[[#This Row],[Difference_from _assume]]&lt;=51,"34-51",DATA[[#This Row],[Difference_from _assume]]&lt;=119,"51-119",DATA[[#This Row],[Difference_from _assume]]&lt;=354,"119-357")</f>
        <v>119-357</v>
      </c>
      <c r="I461" s="31" t="str" cm="1">
        <f t="array" ref="I461">_xlfn.IFS(DATA[[#This Row],[Difference_from _assume]]&lt;=35,"Active",DATA[[#This Row],[Difference_from _assume]]&lt;=110,"Inactive",DATA[[#This Row],[Difference_from _assume]]&lt;=360,"Dormant")</f>
        <v>Dormant</v>
      </c>
      <c r="J461" s="16">
        <v>7.99</v>
      </c>
      <c r="K461" s="16" t="str" cm="1">
        <f t="array" ref="K461">_xlfn.IFS(DATA[[#This Row],[Monthly_Price]]&lt;=7.99,"Low",J461&lt;=11.99,"Mid",J461&lt;=15.99,"High")</f>
        <v>Low</v>
      </c>
      <c r="L461" s="1">
        <v>277</v>
      </c>
      <c r="M461" s="1" t="s">
        <v>100</v>
      </c>
      <c r="N461" s="1">
        <v>1</v>
      </c>
      <c r="O461" s="1">
        <v>3</v>
      </c>
      <c r="P461" s="1" t="b">
        <v>1</v>
      </c>
      <c r="Q461" s="1">
        <v>455</v>
      </c>
      <c r="R461" s="10">
        <v>120</v>
      </c>
      <c r="S461" s="10">
        <f>DATA[[#This Row],[Total_Movies_Watched]]+DATA[[#This Row],[Total_Series_Watched]]</f>
        <v>575</v>
      </c>
      <c r="T461" s="1" t="s">
        <v>92</v>
      </c>
      <c r="U461" s="1" t="s">
        <v>28</v>
      </c>
      <c r="V461" s="1" t="s">
        <v>57</v>
      </c>
      <c r="W461" s="1">
        <v>92</v>
      </c>
      <c r="X461" s="1" t="str" cm="1">
        <f t="array" ref="X461">_xlfn.IFS(DATA[[#This Row],[Recommended_Content_Count]]&lt;=25,"0-25",W461&lt;=50,"25-50",W461&lt;=75,"50-75",W461&lt;=100,"75-100")</f>
        <v>75-100</v>
      </c>
      <c r="Y461" s="1">
        <v>4.7</v>
      </c>
      <c r="Z461" s="1" t="b">
        <v>0</v>
      </c>
      <c r="AA461" s="1" t="str" cm="1">
        <f t="array" ref="AA461">_xlfn.IFS(DATA[[#This Row],[Has_Downloaded_Content]]=FALSE,"No",Z461=TRUE,"Yes")</f>
        <v>No</v>
      </c>
      <c r="AB461" s="1" t="s">
        <v>30</v>
      </c>
      <c r="AC461" s="7">
        <v>1360</v>
      </c>
      <c r="AD461" s="7" t="str" cm="1">
        <f t="array" ref="AD461">_xlfn.IFS(DATA[[#This Row],[Loyalty_Points]]&lt;=1000,"0-1000",AC461&lt;=2000,"1000-2000",AC461&lt;=3000,"2000-3000",AC461&lt;=4000,"3000-4000",AC461&lt;=4999,"4000-5000")</f>
        <v>1000-2000</v>
      </c>
      <c r="AE461" s="1" t="s">
        <v>65</v>
      </c>
      <c r="AF461" s="1" t="s">
        <v>59</v>
      </c>
      <c r="AG461" s="1" t="s">
        <v>93</v>
      </c>
    </row>
    <row r="462" spans="1:33" x14ac:dyDescent="0.3">
      <c r="A462" s="13">
        <v>4408</v>
      </c>
      <c r="B462" s="1" t="s">
        <v>238</v>
      </c>
      <c r="C462" s="2" t="s">
        <v>516</v>
      </c>
      <c r="D462" s="2" t="s">
        <v>90</v>
      </c>
      <c r="E462" s="29" t="str">
        <f>TEXT(DATA[[#This Row],[Join_Date]],"mm-yyyy")</f>
        <v>09-2023</v>
      </c>
      <c r="G462" s="31">
        <f>$F$2-DATA[[#This Row],[Last_Login]]</f>
        <v>31</v>
      </c>
      <c r="H462" s="31" t="str" cm="1">
        <f t="array" ref="H462">_xlfn.IFS(DATA[[#This Row],[Difference_from _assume]]&lt;=10,"0-17",DATA[[#This Row],[Difference_from _assume]]&lt;=34,"17-34",DATA[[#This Row],[Difference_from _assume]]&lt;=51,"34-51",DATA[[#This Row],[Difference_from _assume]]&lt;=119,"51-119",DATA[[#This Row],[Difference_from _assume]]&lt;=354,"119-357")</f>
        <v>17-34</v>
      </c>
      <c r="I462" s="31" t="str" cm="1">
        <f t="array" ref="I462">_xlfn.IFS(DATA[[#This Row],[Difference_from _assume]]&lt;=35,"Active",DATA[[#This Row],[Difference_from _assume]]&lt;=110,"Inactive",DATA[[#This Row],[Difference_from _assume]]&lt;=360,"Dormant")</f>
        <v>Active</v>
      </c>
      <c r="J462" s="16">
        <v>7.99</v>
      </c>
      <c r="K462" s="16" t="str" cm="1">
        <f t="array" ref="K462">_xlfn.IFS(DATA[[#This Row],[Monthly_Price]]&lt;=7.99,"Low",J462&lt;=11.99,"Mid",J462&lt;=15.99,"High")</f>
        <v>Low</v>
      </c>
      <c r="L462" s="1">
        <v>257</v>
      </c>
      <c r="M462" s="1" t="s">
        <v>100</v>
      </c>
      <c r="N462" s="1">
        <v>3</v>
      </c>
      <c r="O462" s="1">
        <v>6</v>
      </c>
      <c r="P462" s="1" t="b">
        <v>1</v>
      </c>
      <c r="Q462" s="1">
        <v>985</v>
      </c>
      <c r="R462" s="10">
        <v>97</v>
      </c>
      <c r="S462" s="10">
        <f>DATA[[#This Row],[Total_Movies_Watched]]+DATA[[#This Row],[Total_Series_Watched]]</f>
        <v>1082</v>
      </c>
      <c r="T462" s="1" t="s">
        <v>49</v>
      </c>
      <c r="U462" s="1" t="s">
        <v>56</v>
      </c>
      <c r="V462" s="1" t="s">
        <v>45</v>
      </c>
      <c r="W462" s="1">
        <v>88</v>
      </c>
      <c r="X462" s="1" t="str" cm="1">
        <f t="array" ref="X462">_xlfn.IFS(DATA[[#This Row],[Recommended_Content_Count]]&lt;=25,"0-25",W462&lt;=50,"25-50",W462&lt;=75,"50-75",W462&lt;=100,"75-100")</f>
        <v>75-100</v>
      </c>
      <c r="Y462" s="1">
        <v>3.9</v>
      </c>
      <c r="Z462" s="1" t="b">
        <v>1</v>
      </c>
      <c r="AA462" s="1" t="str" cm="1">
        <f t="array" ref="AA462">_xlfn.IFS(DATA[[#This Row],[Has_Downloaded_Content]]=FALSE,"No",Z462=TRUE,"Yes")</f>
        <v>Yes</v>
      </c>
      <c r="AB462" s="1" t="s">
        <v>30</v>
      </c>
      <c r="AC462" s="7">
        <v>4155</v>
      </c>
      <c r="AD462" s="7" t="str" cm="1">
        <f t="array" ref="AD462">_xlfn.IFS(DATA[[#This Row],[Loyalty_Points]]&lt;=1000,"0-1000",AC462&lt;=2000,"1000-2000",AC462&lt;=3000,"2000-3000",AC462&lt;=4000,"3000-4000",AC462&lt;=4999,"4000-5000")</f>
        <v>4000-5000</v>
      </c>
      <c r="AE462" s="1" t="s">
        <v>38</v>
      </c>
      <c r="AF462" s="1" t="s">
        <v>59</v>
      </c>
      <c r="AG462" s="1" t="s">
        <v>60</v>
      </c>
    </row>
    <row r="463" spans="1:33" x14ac:dyDescent="0.3">
      <c r="A463" s="13">
        <v>8473</v>
      </c>
      <c r="B463" s="1" t="s">
        <v>517</v>
      </c>
      <c r="C463" s="2" t="s">
        <v>308</v>
      </c>
      <c r="D463" s="2">
        <v>45638</v>
      </c>
      <c r="E463" s="29" t="str">
        <f>TEXT(DATA[[#This Row],[Join_Date]],"mm-yyyy")</f>
        <v>02-2023</v>
      </c>
      <c r="G463" s="31">
        <f>$F$2-DATA[[#This Row],[Last_Login]]</f>
        <v>19</v>
      </c>
      <c r="H463" s="31" t="str" cm="1">
        <f t="array" ref="H463">_xlfn.IFS(DATA[[#This Row],[Difference_from _assume]]&lt;=10,"0-17",DATA[[#This Row],[Difference_from _assume]]&lt;=34,"17-34",DATA[[#This Row],[Difference_from _assume]]&lt;=51,"34-51",DATA[[#This Row],[Difference_from _assume]]&lt;=119,"51-119",DATA[[#This Row],[Difference_from _assume]]&lt;=354,"119-357")</f>
        <v>17-34</v>
      </c>
      <c r="I463" s="31" t="str" cm="1">
        <f t="array" ref="I463">_xlfn.IFS(DATA[[#This Row],[Difference_from _assume]]&lt;=35,"Active",DATA[[#This Row],[Difference_from _assume]]&lt;=110,"Inactive",DATA[[#This Row],[Difference_from _assume]]&lt;=360,"Dormant")</f>
        <v>Active</v>
      </c>
      <c r="J463" s="16">
        <v>11.99</v>
      </c>
      <c r="K463" s="16" t="str" cm="1">
        <f t="array" ref="K463">_xlfn.IFS(DATA[[#This Row],[Monthly_Price]]&lt;=7.99,"Low",J463&lt;=11.99,"Mid",J463&lt;=15.99,"High")</f>
        <v>Mid</v>
      </c>
      <c r="L463" s="1">
        <v>12</v>
      </c>
      <c r="M463" s="1" t="s">
        <v>51</v>
      </c>
      <c r="N463" s="1">
        <v>4</v>
      </c>
      <c r="O463" s="1">
        <v>6</v>
      </c>
      <c r="P463" s="1" t="b">
        <v>0</v>
      </c>
      <c r="Q463" s="1">
        <v>718</v>
      </c>
      <c r="R463" s="10">
        <v>100</v>
      </c>
      <c r="S463" s="10">
        <f>DATA[[#This Row],[Total_Movies_Watched]]+DATA[[#This Row],[Total_Series_Watched]]</f>
        <v>818</v>
      </c>
      <c r="T463" s="1" t="s">
        <v>92</v>
      </c>
      <c r="U463" s="1" t="s">
        <v>44</v>
      </c>
      <c r="V463" s="1" t="s">
        <v>45</v>
      </c>
      <c r="W463" s="1">
        <v>24</v>
      </c>
      <c r="X463" s="1" t="str" cm="1">
        <f t="array" ref="X463">_xlfn.IFS(DATA[[#This Row],[Recommended_Content_Count]]&lt;=25,"0-25",W463&lt;=50,"25-50",W463&lt;=75,"50-75",W463&lt;=100,"75-100")</f>
        <v>0-25</v>
      </c>
      <c r="Y463" s="1">
        <v>4.0999999999999996</v>
      </c>
      <c r="Z463" s="1" t="b">
        <v>0</v>
      </c>
      <c r="AA463" s="1" t="str" cm="1">
        <f t="array" ref="AA463">_xlfn.IFS(DATA[[#This Row],[Has_Downloaded_Content]]=FALSE,"No",Z463=TRUE,"Yes")</f>
        <v>No</v>
      </c>
      <c r="AB463" s="1" t="s">
        <v>30</v>
      </c>
      <c r="AC463" s="7">
        <v>1289</v>
      </c>
      <c r="AD463" s="7" t="str" cm="1">
        <f t="array" ref="AD463">_xlfn.IFS(DATA[[#This Row],[Loyalty_Points]]&lt;=1000,"0-1000",AC463&lt;=2000,"1000-2000",AC463&lt;=3000,"2000-3000",AC463&lt;=4000,"3000-4000",AC463&lt;=4999,"4000-5000")</f>
        <v>1000-2000</v>
      </c>
      <c r="AE463" s="1" t="s">
        <v>31</v>
      </c>
      <c r="AF463" s="1" t="s">
        <v>59</v>
      </c>
      <c r="AG463" s="1" t="s">
        <v>60</v>
      </c>
    </row>
    <row r="464" spans="1:33" x14ac:dyDescent="0.3">
      <c r="A464" s="13">
        <v>7510</v>
      </c>
      <c r="B464" s="1" t="s">
        <v>518</v>
      </c>
      <c r="C464" s="2" t="s">
        <v>519</v>
      </c>
      <c r="D464" s="2" t="s">
        <v>168</v>
      </c>
      <c r="E464" s="29" t="str">
        <f>TEXT(DATA[[#This Row],[Join_Date]],"mm-yyyy")</f>
        <v>01-2023</v>
      </c>
      <c r="G464" s="31">
        <f>$F$2-DATA[[#This Row],[Last_Login]]</f>
        <v>32</v>
      </c>
      <c r="H464" s="31" t="str" cm="1">
        <f t="array" ref="H464">_xlfn.IFS(DATA[[#This Row],[Difference_from _assume]]&lt;=10,"0-17",DATA[[#This Row],[Difference_from _assume]]&lt;=34,"17-34",DATA[[#This Row],[Difference_from _assume]]&lt;=51,"34-51",DATA[[#This Row],[Difference_from _assume]]&lt;=119,"51-119",DATA[[#This Row],[Difference_from _assume]]&lt;=354,"119-357")</f>
        <v>17-34</v>
      </c>
      <c r="I464" s="31" t="str" cm="1">
        <f t="array" ref="I464">_xlfn.IFS(DATA[[#This Row],[Difference_from _assume]]&lt;=35,"Active",DATA[[#This Row],[Difference_from _assume]]&lt;=110,"Inactive",DATA[[#This Row],[Difference_from _assume]]&lt;=360,"Dormant")</f>
        <v>Active</v>
      </c>
      <c r="J464" s="16">
        <v>7.99</v>
      </c>
      <c r="K464" s="16" t="str" cm="1">
        <f t="array" ref="K464">_xlfn.IFS(DATA[[#This Row],[Monthly_Price]]&lt;=7.99,"Low",J464&lt;=11.99,"Mid",J464&lt;=15.99,"High")</f>
        <v>Low</v>
      </c>
      <c r="L464" s="1">
        <v>362</v>
      </c>
      <c r="M464" s="1" t="s">
        <v>100</v>
      </c>
      <c r="N464" s="1">
        <v>2</v>
      </c>
      <c r="O464" s="1">
        <v>4</v>
      </c>
      <c r="P464" s="1" t="b">
        <v>1</v>
      </c>
      <c r="Q464" s="1">
        <v>923</v>
      </c>
      <c r="R464" s="10">
        <v>57</v>
      </c>
      <c r="S464" s="10">
        <f>DATA[[#This Row],[Total_Movies_Watched]]+DATA[[#This Row],[Total_Series_Watched]]</f>
        <v>980</v>
      </c>
      <c r="T464" s="1" t="s">
        <v>92</v>
      </c>
      <c r="U464" s="1" t="s">
        <v>28</v>
      </c>
      <c r="V464" s="1" t="s">
        <v>37</v>
      </c>
      <c r="W464" s="1">
        <v>38</v>
      </c>
      <c r="X464" s="1" t="str" cm="1">
        <f t="array" ref="X464">_xlfn.IFS(DATA[[#This Row],[Recommended_Content_Count]]&lt;=25,"0-25",W464&lt;=50,"25-50",W464&lt;=75,"50-75",W464&lt;=100,"75-100")</f>
        <v>25-50</v>
      </c>
      <c r="Y464" s="1">
        <v>4.8</v>
      </c>
      <c r="Z464" s="1" t="b">
        <v>0</v>
      </c>
      <c r="AA464" s="1" t="str" cm="1">
        <f t="array" ref="AA464">_xlfn.IFS(DATA[[#This Row],[Has_Downloaded_Content]]=FALSE,"No",Z464=TRUE,"Yes")</f>
        <v>No</v>
      </c>
      <c r="AB464" s="1" t="s">
        <v>30</v>
      </c>
      <c r="AC464" s="7">
        <v>2922</v>
      </c>
      <c r="AD464" s="7" t="str" cm="1">
        <f t="array" ref="AD464">_xlfn.IFS(DATA[[#This Row],[Loyalty_Points]]&lt;=1000,"0-1000",AC464&lt;=2000,"1000-2000",AC464&lt;=3000,"2000-3000",AC464&lt;=4000,"3000-4000",AC464&lt;=4999,"4000-5000")</f>
        <v>2000-3000</v>
      </c>
      <c r="AE464" s="1" t="s">
        <v>65</v>
      </c>
      <c r="AF464" s="1" t="s">
        <v>32</v>
      </c>
      <c r="AG464" s="1" t="s">
        <v>93</v>
      </c>
    </row>
    <row r="465" spans="1:33" x14ac:dyDescent="0.3">
      <c r="A465" s="13">
        <v>5376</v>
      </c>
      <c r="B465" s="1" t="s">
        <v>224</v>
      </c>
      <c r="C465" s="2">
        <v>45111</v>
      </c>
      <c r="D465" s="2" t="s">
        <v>214</v>
      </c>
      <c r="E465" s="29" t="str">
        <f>TEXT(DATA[[#This Row],[Join_Date]],"mm-yyyy")</f>
        <v>07-2023</v>
      </c>
      <c r="G465" s="31">
        <f>$F$2-DATA[[#This Row],[Last_Login]]</f>
        <v>35</v>
      </c>
      <c r="H465" s="31" t="str" cm="1">
        <f t="array" ref="H465">_xlfn.IFS(DATA[[#This Row],[Difference_from _assume]]&lt;=10,"0-17",DATA[[#This Row],[Difference_from _assume]]&lt;=34,"17-34",DATA[[#This Row],[Difference_from _assume]]&lt;=51,"34-51",DATA[[#This Row],[Difference_from _assume]]&lt;=119,"51-119",DATA[[#This Row],[Difference_from _assume]]&lt;=354,"119-357")</f>
        <v>34-51</v>
      </c>
      <c r="I465" s="31" t="str" cm="1">
        <f t="array" ref="I465">_xlfn.IFS(DATA[[#This Row],[Difference_from _assume]]&lt;=35,"Active",DATA[[#This Row],[Difference_from _assume]]&lt;=110,"Inactive",DATA[[#This Row],[Difference_from _assume]]&lt;=360,"Dormant")</f>
        <v>Active</v>
      </c>
      <c r="J465" s="16">
        <v>7.99</v>
      </c>
      <c r="K465" s="16" t="str" cm="1">
        <f t="array" ref="K465">_xlfn.IFS(DATA[[#This Row],[Monthly_Price]]&lt;=7.99,"Low",J465&lt;=11.99,"Mid",J465&lt;=15.99,"High")</f>
        <v>Low</v>
      </c>
      <c r="L465" s="1">
        <v>89</v>
      </c>
      <c r="M465" s="1" t="s">
        <v>100</v>
      </c>
      <c r="N465" s="1">
        <v>2</v>
      </c>
      <c r="O465" s="1">
        <v>4</v>
      </c>
      <c r="P465" s="1" t="b">
        <v>1</v>
      </c>
      <c r="Q465" s="1">
        <v>174</v>
      </c>
      <c r="R465" s="10">
        <v>178</v>
      </c>
      <c r="S465" s="10">
        <f>DATA[[#This Row],[Total_Movies_Watched]]+DATA[[#This Row],[Total_Series_Watched]]</f>
        <v>352</v>
      </c>
      <c r="T465" s="1" t="s">
        <v>74</v>
      </c>
      <c r="U465" s="1" t="s">
        <v>28</v>
      </c>
      <c r="V465" s="1" t="s">
        <v>78</v>
      </c>
      <c r="W465" s="1">
        <v>7</v>
      </c>
      <c r="X465" s="1" t="str" cm="1">
        <f t="array" ref="X465">_xlfn.IFS(DATA[[#This Row],[Recommended_Content_Count]]&lt;=25,"0-25",W465&lt;=50,"25-50",W465&lt;=75,"50-75",W465&lt;=100,"75-100")</f>
        <v>0-25</v>
      </c>
      <c r="Y465" s="1">
        <v>3.7</v>
      </c>
      <c r="Z465" s="1" t="b">
        <v>0</v>
      </c>
      <c r="AA465" s="1" t="str" cm="1">
        <f t="array" ref="AA465">_xlfn.IFS(DATA[[#This Row],[Has_Downloaded_Content]]=FALSE,"No",Z465=TRUE,"Yes")</f>
        <v>No</v>
      </c>
      <c r="AB465" s="1" t="s">
        <v>30</v>
      </c>
      <c r="AC465" s="7">
        <v>28</v>
      </c>
      <c r="AD465" s="7" t="str" cm="1">
        <f t="array" ref="AD465">_xlfn.IFS(DATA[[#This Row],[Loyalty_Points]]&lt;=1000,"0-1000",AC465&lt;=2000,"1000-2000",AC465&lt;=3000,"2000-3000",AC465&lt;=4000,"3000-4000",AC465&lt;=4999,"4000-5000")</f>
        <v>0-1000</v>
      </c>
      <c r="AE465" s="1" t="s">
        <v>65</v>
      </c>
      <c r="AF465" s="1" t="s">
        <v>32</v>
      </c>
      <c r="AG465" s="1" t="s">
        <v>60</v>
      </c>
    </row>
    <row r="466" spans="1:33" x14ac:dyDescent="0.3">
      <c r="A466" s="13">
        <v>8005</v>
      </c>
      <c r="B466" s="1" t="s">
        <v>254</v>
      </c>
      <c r="C466" s="2">
        <v>45141</v>
      </c>
      <c r="D466" s="2" t="s">
        <v>42</v>
      </c>
      <c r="E466" s="29" t="str">
        <f>TEXT(DATA[[#This Row],[Join_Date]],"mm-yyyy")</f>
        <v>08-2023</v>
      </c>
      <c r="G466" s="31">
        <f>$F$2-DATA[[#This Row],[Last_Login]]</f>
        <v>17</v>
      </c>
      <c r="H466" s="31" t="str" cm="1">
        <f t="array" ref="H466">_xlfn.IFS(DATA[[#This Row],[Difference_from _assume]]&lt;=10,"0-17",DATA[[#This Row],[Difference_from _assume]]&lt;=34,"17-34",DATA[[#This Row],[Difference_from _assume]]&lt;=51,"34-51",DATA[[#This Row],[Difference_from _assume]]&lt;=119,"51-119",DATA[[#This Row],[Difference_from _assume]]&lt;=354,"119-357")</f>
        <v>17-34</v>
      </c>
      <c r="I466" s="31" t="str" cm="1">
        <f t="array" ref="I466">_xlfn.IFS(DATA[[#This Row],[Difference_from _assume]]&lt;=35,"Active",DATA[[#This Row],[Difference_from _assume]]&lt;=110,"Inactive",DATA[[#This Row],[Difference_from _assume]]&lt;=360,"Dormant")</f>
        <v>Active</v>
      </c>
      <c r="J466" s="16">
        <v>7.99</v>
      </c>
      <c r="K466" s="16" t="str" cm="1">
        <f t="array" ref="K466">_xlfn.IFS(DATA[[#This Row],[Monthly_Price]]&lt;=7.99,"Low",J466&lt;=11.99,"Mid",J466&lt;=15.99,"High")</f>
        <v>Low</v>
      </c>
      <c r="L466" s="1">
        <v>123</v>
      </c>
      <c r="M466" s="1" t="s">
        <v>51</v>
      </c>
      <c r="N466" s="1">
        <v>5</v>
      </c>
      <c r="O466" s="1">
        <v>5</v>
      </c>
      <c r="P466" s="1" t="b">
        <v>1</v>
      </c>
      <c r="Q466" s="1">
        <v>253</v>
      </c>
      <c r="R466" s="10">
        <v>157</v>
      </c>
      <c r="S466" s="10">
        <f>DATA[[#This Row],[Total_Movies_Watched]]+DATA[[#This Row],[Total_Series_Watched]]</f>
        <v>410</v>
      </c>
      <c r="T466" s="1" t="s">
        <v>49</v>
      </c>
      <c r="U466" s="1" t="s">
        <v>28</v>
      </c>
      <c r="V466" s="1" t="s">
        <v>57</v>
      </c>
      <c r="W466" s="1">
        <v>85</v>
      </c>
      <c r="X466" s="1" t="str" cm="1">
        <f t="array" ref="X466">_xlfn.IFS(DATA[[#This Row],[Recommended_Content_Count]]&lt;=25,"0-25",W466&lt;=50,"25-50",W466&lt;=75,"50-75",W466&lt;=100,"75-100")</f>
        <v>75-100</v>
      </c>
      <c r="Y466" s="1">
        <v>4</v>
      </c>
      <c r="Z466" s="1" t="b">
        <v>0</v>
      </c>
      <c r="AA466" s="1" t="str" cm="1">
        <f t="array" ref="AA466">_xlfn.IFS(DATA[[#This Row],[Has_Downloaded_Content]]=FALSE,"No",Z466=TRUE,"Yes")</f>
        <v>No</v>
      </c>
      <c r="AB466" s="1" t="s">
        <v>30</v>
      </c>
      <c r="AC466" s="7">
        <v>3083</v>
      </c>
      <c r="AD466" s="7" t="str" cm="1">
        <f t="array" ref="AD466">_xlfn.IFS(DATA[[#This Row],[Loyalty_Points]]&lt;=1000,"0-1000",AC466&lt;=2000,"1000-2000",AC466&lt;=3000,"2000-3000",AC466&lt;=4000,"3000-4000",AC466&lt;=4999,"4000-5000")</f>
        <v>3000-4000</v>
      </c>
      <c r="AE466" s="1" t="s">
        <v>58</v>
      </c>
      <c r="AF466" s="1" t="s">
        <v>69</v>
      </c>
      <c r="AG466" s="1" t="s">
        <v>33</v>
      </c>
    </row>
    <row r="467" spans="1:33" x14ac:dyDescent="0.3">
      <c r="A467" s="13">
        <v>7439</v>
      </c>
      <c r="B467" s="1" t="s">
        <v>199</v>
      </c>
      <c r="C467" s="2" t="s">
        <v>520</v>
      </c>
      <c r="D467" s="2">
        <v>45424</v>
      </c>
      <c r="E467" s="29" t="str">
        <f>TEXT(DATA[[#This Row],[Join_Date]],"mm-yyyy")</f>
        <v>08-2023</v>
      </c>
      <c r="G467" s="31">
        <f>$F$2-DATA[[#This Row],[Last_Login]]</f>
        <v>233</v>
      </c>
      <c r="H467" s="31" t="str" cm="1">
        <f t="array" ref="H467">_xlfn.IFS(DATA[[#This Row],[Difference_from _assume]]&lt;=10,"0-17",DATA[[#This Row],[Difference_from _assume]]&lt;=34,"17-34",DATA[[#This Row],[Difference_from _assume]]&lt;=51,"34-51",DATA[[#This Row],[Difference_from _assume]]&lt;=119,"51-119",DATA[[#This Row],[Difference_from _assume]]&lt;=354,"119-357")</f>
        <v>119-357</v>
      </c>
      <c r="I467" s="31" t="str" cm="1">
        <f t="array" ref="I467">_xlfn.IFS(DATA[[#This Row],[Difference_from _assume]]&lt;=35,"Active",DATA[[#This Row],[Difference_from _assume]]&lt;=110,"Inactive",DATA[[#This Row],[Difference_from _assume]]&lt;=360,"Dormant")</f>
        <v>Dormant</v>
      </c>
      <c r="J467" s="16">
        <v>15.99</v>
      </c>
      <c r="K467" s="16" t="str" cm="1">
        <f t="array" ref="K467">_xlfn.IFS(DATA[[#This Row],[Monthly_Price]]&lt;=7.99,"Low",J467&lt;=11.99,"Mid",J467&lt;=15.99,"High")</f>
        <v>High</v>
      </c>
      <c r="L467" s="1">
        <v>427</v>
      </c>
      <c r="M467" s="1" t="s">
        <v>73</v>
      </c>
      <c r="N467" s="1">
        <v>1</v>
      </c>
      <c r="O467" s="1">
        <v>1</v>
      </c>
      <c r="P467" s="1" t="b">
        <v>0</v>
      </c>
      <c r="Q467" s="1">
        <v>479</v>
      </c>
      <c r="R467" s="10">
        <v>98</v>
      </c>
      <c r="S467" s="10">
        <f>DATA[[#This Row],[Total_Movies_Watched]]+DATA[[#This Row],[Total_Series_Watched]]</f>
        <v>577</v>
      </c>
      <c r="T467" s="1" t="s">
        <v>27</v>
      </c>
      <c r="U467" s="1" t="s">
        <v>28</v>
      </c>
      <c r="V467" s="1" t="s">
        <v>64</v>
      </c>
      <c r="W467" s="1">
        <v>18</v>
      </c>
      <c r="X467" s="1" t="str" cm="1">
        <f t="array" ref="X467">_xlfn.IFS(DATA[[#This Row],[Recommended_Content_Count]]&lt;=25,"0-25",W467&lt;=50,"25-50",W467&lt;=75,"50-75",W467&lt;=100,"75-100")</f>
        <v>0-25</v>
      </c>
      <c r="Y467" s="1">
        <v>3.8</v>
      </c>
      <c r="Z467" s="1" t="b">
        <v>1</v>
      </c>
      <c r="AA467" s="1" t="str" cm="1">
        <f t="array" ref="AA467">_xlfn.IFS(DATA[[#This Row],[Has_Downloaded_Content]]=FALSE,"No",Z467=TRUE,"Yes")</f>
        <v>Yes</v>
      </c>
      <c r="AB467" s="1" t="s">
        <v>30</v>
      </c>
      <c r="AC467" s="7">
        <v>547</v>
      </c>
      <c r="AD467" s="7" t="str" cm="1">
        <f t="array" ref="AD467">_xlfn.IFS(DATA[[#This Row],[Loyalty_Points]]&lt;=1000,"0-1000",AC467&lt;=2000,"1000-2000",AC467&lt;=3000,"2000-3000",AC467&lt;=4000,"3000-4000",AC467&lt;=4999,"4000-5000")</f>
        <v>0-1000</v>
      </c>
      <c r="AE467" s="1" t="s">
        <v>76</v>
      </c>
      <c r="AF467" s="1" t="s">
        <v>79</v>
      </c>
      <c r="AG467" s="1" t="s">
        <v>33</v>
      </c>
    </row>
    <row r="468" spans="1:33" x14ac:dyDescent="0.3">
      <c r="A468" s="13">
        <v>3699</v>
      </c>
      <c r="B468" s="1" t="s">
        <v>411</v>
      </c>
      <c r="C468" s="2" t="s">
        <v>437</v>
      </c>
      <c r="D468" s="2" t="s">
        <v>156</v>
      </c>
      <c r="E468" s="29" t="str">
        <f>TEXT(DATA[[#This Row],[Join_Date]],"mm-yyyy")</f>
        <v>05-2023</v>
      </c>
      <c r="G468" s="31">
        <f>$F$2-DATA[[#This Row],[Last_Login]]</f>
        <v>37</v>
      </c>
      <c r="H468" s="31" t="str" cm="1">
        <f t="array" ref="H468">_xlfn.IFS(DATA[[#This Row],[Difference_from _assume]]&lt;=10,"0-17",DATA[[#This Row],[Difference_from _assume]]&lt;=34,"17-34",DATA[[#This Row],[Difference_from _assume]]&lt;=51,"34-51",DATA[[#This Row],[Difference_from _assume]]&lt;=119,"51-119",DATA[[#This Row],[Difference_from _assume]]&lt;=354,"119-357")</f>
        <v>34-51</v>
      </c>
      <c r="I468" s="31" t="str" cm="1">
        <f t="array" ref="I468">_xlfn.IFS(DATA[[#This Row],[Difference_from _assume]]&lt;=35,"Active",DATA[[#This Row],[Difference_from _assume]]&lt;=110,"Inactive",DATA[[#This Row],[Difference_from _assume]]&lt;=360,"Dormant")</f>
        <v>Inactive</v>
      </c>
      <c r="J468" s="16">
        <v>15.99</v>
      </c>
      <c r="K468" s="16" t="str" cm="1">
        <f t="array" ref="K468">_xlfn.IFS(DATA[[#This Row],[Monthly_Price]]&lt;=7.99,"Low",J468&lt;=11.99,"Mid",J468&lt;=15.99,"High")</f>
        <v>High</v>
      </c>
      <c r="L468" s="1">
        <v>439</v>
      </c>
      <c r="M468" s="1" t="s">
        <v>100</v>
      </c>
      <c r="N468" s="1">
        <v>2</v>
      </c>
      <c r="O468" s="1">
        <v>4</v>
      </c>
      <c r="P468" s="1" t="b">
        <v>0</v>
      </c>
      <c r="Q468" s="1">
        <v>932</v>
      </c>
      <c r="R468" s="10">
        <v>98</v>
      </c>
      <c r="S468" s="10">
        <f>DATA[[#This Row],[Total_Movies_Watched]]+DATA[[#This Row],[Total_Series_Watched]]</f>
        <v>1030</v>
      </c>
      <c r="T468" s="1" t="s">
        <v>92</v>
      </c>
      <c r="U468" s="1" t="s">
        <v>75</v>
      </c>
      <c r="V468" s="1" t="s">
        <v>29</v>
      </c>
      <c r="W468" s="1">
        <v>58</v>
      </c>
      <c r="X468" s="1" t="str" cm="1">
        <f t="array" ref="X468">_xlfn.IFS(DATA[[#This Row],[Recommended_Content_Count]]&lt;=25,"0-25",W468&lt;=50,"25-50",W468&lt;=75,"50-75",W468&lt;=100,"75-100")</f>
        <v>50-75</v>
      </c>
      <c r="Y468" s="1">
        <v>4.9000000000000004</v>
      </c>
      <c r="Z468" s="1" t="b">
        <v>0</v>
      </c>
      <c r="AA468" s="1" t="str" cm="1">
        <f t="array" ref="AA468">_xlfn.IFS(DATA[[#This Row],[Has_Downloaded_Content]]=FALSE,"No",Z468=TRUE,"Yes")</f>
        <v>No</v>
      </c>
      <c r="AB468" s="1" t="s">
        <v>30</v>
      </c>
      <c r="AC468" s="7">
        <v>239</v>
      </c>
      <c r="AD468" s="7" t="str" cm="1">
        <f t="array" ref="AD468">_xlfn.IFS(DATA[[#This Row],[Loyalty_Points]]&lt;=1000,"0-1000",AC468&lt;=2000,"1000-2000",AC468&lt;=3000,"2000-3000",AC468&lt;=4000,"3000-4000",AC468&lt;=4999,"4000-5000")</f>
        <v>0-1000</v>
      </c>
      <c r="AE468" s="1" t="s">
        <v>76</v>
      </c>
      <c r="AF468" s="1" t="s">
        <v>32</v>
      </c>
      <c r="AG468" s="1" t="s">
        <v>93</v>
      </c>
    </row>
    <row r="469" spans="1:33" x14ac:dyDescent="0.3">
      <c r="A469" s="13">
        <v>3162</v>
      </c>
      <c r="B469" s="1" t="s">
        <v>157</v>
      </c>
      <c r="C469" s="2" t="s">
        <v>229</v>
      </c>
      <c r="D469" s="2" t="s">
        <v>25</v>
      </c>
      <c r="E469" s="29" t="str">
        <f>TEXT(DATA[[#This Row],[Join_Date]],"mm-yyyy")</f>
        <v>12-2022</v>
      </c>
      <c r="G469" s="31">
        <f>$F$2-DATA[[#This Row],[Last_Login]]</f>
        <v>18</v>
      </c>
      <c r="H469" s="31" t="str" cm="1">
        <f t="array" ref="H469">_xlfn.IFS(DATA[[#This Row],[Difference_from _assume]]&lt;=10,"0-17",DATA[[#This Row],[Difference_from _assume]]&lt;=34,"17-34",DATA[[#This Row],[Difference_from _assume]]&lt;=51,"34-51",DATA[[#This Row],[Difference_from _assume]]&lt;=119,"51-119",DATA[[#This Row],[Difference_from _assume]]&lt;=354,"119-357")</f>
        <v>17-34</v>
      </c>
      <c r="I469" s="31" t="str" cm="1">
        <f t="array" ref="I469">_xlfn.IFS(DATA[[#This Row],[Difference_from _assume]]&lt;=35,"Active",DATA[[#This Row],[Difference_from _assume]]&lt;=110,"Inactive",DATA[[#This Row],[Difference_from _assume]]&lt;=360,"Dormant")</f>
        <v>Active</v>
      </c>
      <c r="J469" s="16">
        <v>15.99</v>
      </c>
      <c r="K469" s="16" t="str" cm="1">
        <f t="array" ref="K469">_xlfn.IFS(DATA[[#This Row],[Monthly_Price]]&lt;=7.99,"Low",J469&lt;=11.99,"Mid",J469&lt;=15.99,"High")</f>
        <v>High</v>
      </c>
      <c r="L469" s="1">
        <v>396</v>
      </c>
      <c r="M469" s="1" t="s">
        <v>63</v>
      </c>
      <c r="N469" s="1">
        <v>3</v>
      </c>
      <c r="O469" s="1">
        <v>3</v>
      </c>
      <c r="P469" s="1" t="b">
        <v>1</v>
      </c>
      <c r="Q469" s="1">
        <v>175</v>
      </c>
      <c r="R469" s="10">
        <v>17</v>
      </c>
      <c r="S469" s="10">
        <f>DATA[[#This Row],[Total_Movies_Watched]]+DATA[[#This Row],[Total_Series_Watched]]</f>
        <v>192</v>
      </c>
      <c r="T469" s="1" t="s">
        <v>27</v>
      </c>
      <c r="U469" s="1" t="s">
        <v>56</v>
      </c>
      <c r="V469" s="1" t="s">
        <v>78</v>
      </c>
      <c r="W469" s="1">
        <v>11</v>
      </c>
      <c r="X469" s="1" t="str" cm="1">
        <f t="array" ref="X469">_xlfn.IFS(DATA[[#This Row],[Recommended_Content_Count]]&lt;=25,"0-25",W469&lt;=50,"25-50",W469&lt;=75,"50-75",W469&lt;=100,"75-100")</f>
        <v>0-25</v>
      </c>
      <c r="Y469" s="1">
        <v>3.4</v>
      </c>
      <c r="Z469" s="1" t="b">
        <v>0</v>
      </c>
      <c r="AA469" s="1" t="str" cm="1">
        <f t="array" ref="AA469">_xlfn.IFS(DATA[[#This Row],[Has_Downloaded_Content]]=FALSE,"No",Z469=TRUE,"Yes")</f>
        <v>No</v>
      </c>
      <c r="AB469" s="1" t="s">
        <v>30</v>
      </c>
      <c r="AC469" s="7">
        <v>3516</v>
      </c>
      <c r="AD469" s="7" t="str" cm="1">
        <f t="array" ref="AD469">_xlfn.IFS(DATA[[#This Row],[Loyalty_Points]]&lt;=1000,"0-1000",AC469&lt;=2000,"1000-2000",AC469&lt;=3000,"2000-3000",AC469&lt;=4000,"3000-4000",AC469&lt;=4999,"4000-5000")</f>
        <v>3000-4000</v>
      </c>
      <c r="AE469" s="1" t="s">
        <v>31</v>
      </c>
      <c r="AF469" s="1" t="s">
        <v>32</v>
      </c>
      <c r="AG469" s="1" t="s">
        <v>40</v>
      </c>
    </row>
    <row r="470" spans="1:33" x14ac:dyDescent="0.3">
      <c r="A470" s="13">
        <v>8798</v>
      </c>
      <c r="B470" s="1" t="s">
        <v>521</v>
      </c>
      <c r="C470" s="2" t="s">
        <v>522</v>
      </c>
      <c r="D470" s="2" t="s">
        <v>35</v>
      </c>
      <c r="E470" s="29" t="str">
        <f>TEXT(DATA[[#This Row],[Join_Date]],"mm-yyyy")</f>
        <v>04-2023</v>
      </c>
      <c r="G470" s="31">
        <f>$F$2-DATA[[#This Row],[Last_Login]]</f>
        <v>16</v>
      </c>
      <c r="H470" s="31" t="str" cm="1">
        <f t="array" ref="H470">_xlfn.IFS(DATA[[#This Row],[Difference_from _assume]]&lt;=10,"0-17",DATA[[#This Row],[Difference_from _assume]]&lt;=34,"17-34",DATA[[#This Row],[Difference_from _assume]]&lt;=51,"34-51",DATA[[#This Row],[Difference_from _assume]]&lt;=119,"51-119",DATA[[#This Row],[Difference_from _assume]]&lt;=354,"119-357")</f>
        <v>17-34</v>
      </c>
      <c r="I470" s="31" t="str" cm="1">
        <f t="array" ref="I470">_xlfn.IFS(DATA[[#This Row],[Difference_from _assume]]&lt;=35,"Active",DATA[[#This Row],[Difference_from _assume]]&lt;=110,"Inactive",DATA[[#This Row],[Difference_from _assume]]&lt;=360,"Dormant")</f>
        <v>Active</v>
      </c>
      <c r="J470" s="16">
        <v>15.99</v>
      </c>
      <c r="K470" s="16" t="str" cm="1">
        <f t="array" ref="K470">_xlfn.IFS(DATA[[#This Row],[Monthly_Price]]&lt;=7.99,"Low",J470&lt;=11.99,"Mid",J470&lt;=15.99,"High")</f>
        <v>High</v>
      </c>
      <c r="L470" s="1">
        <v>453</v>
      </c>
      <c r="M470" s="1" t="s">
        <v>63</v>
      </c>
      <c r="N470" s="1">
        <v>5</v>
      </c>
      <c r="O470" s="1">
        <v>2</v>
      </c>
      <c r="P470" s="1" t="b">
        <v>1</v>
      </c>
      <c r="Q470" s="1">
        <v>591</v>
      </c>
      <c r="R470" s="10">
        <v>169</v>
      </c>
      <c r="S470" s="10">
        <f>DATA[[#This Row],[Total_Movies_Watched]]+DATA[[#This Row],[Total_Series_Watched]]</f>
        <v>760</v>
      </c>
      <c r="T470" s="1" t="s">
        <v>43</v>
      </c>
      <c r="U470" s="1" t="s">
        <v>28</v>
      </c>
      <c r="V470" s="1" t="s">
        <v>64</v>
      </c>
      <c r="W470" s="1">
        <v>72</v>
      </c>
      <c r="X470" s="1" t="str" cm="1">
        <f t="array" ref="X470">_xlfn.IFS(DATA[[#This Row],[Recommended_Content_Count]]&lt;=25,"0-25",W470&lt;=50,"25-50",W470&lt;=75,"50-75",W470&lt;=100,"75-100")</f>
        <v>50-75</v>
      </c>
      <c r="Y470" s="1">
        <v>4.0999999999999996</v>
      </c>
      <c r="Z470" s="1" t="b">
        <v>1</v>
      </c>
      <c r="AA470" s="1" t="str" cm="1">
        <f t="array" ref="AA470">_xlfn.IFS(DATA[[#This Row],[Has_Downloaded_Content]]=FALSE,"No",Z470=TRUE,"Yes")</f>
        <v>Yes</v>
      </c>
      <c r="AB470" s="1" t="s">
        <v>30</v>
      </c>
      <c r="AC470" s="7">
        <v>4031</v>
      </c>
      <c r="AD470" s="7" t="str" cm="1">
        <f t="array" ref="AD470">_xlfn.IFS(DATA[[#This Row],[Loyalty_Points]]&lt;=1000,"0-1000",AC470&lt;=2000,"1000-2000",AC470&lt;=3000,"2000-3000",AC470&lt;=4000,"3000-4000",AC470&lt;=4999,"4000-5000")</f>
        <v>4000-5000</v>
      </c>
      <c r="AE470" s="1" t="s">
        <v>76</v>
      </c>
      <c r="AF470" s="1" t="s">
        <v>39</v>
      </c>
      <c r="AG470" s="1" t="s">
        <v>40</v>
      </c>
    </row>
    <row r="471" spans="1:33" x14ac:dyDescent="0.3">
      <c r="A471" s="13">
        <v>6400</v>
      </c>
      <c r="B471" s="1" t="s">
        <v>177</v>
      </c>
      <c r="C471" s="2" t="s">
        <v>346</v>
      </c>
      <c r="D471" s="2" t="s">
        <v>42</v>
      </c>
      <c r="E471" s="29" t="str">
        <f>TEXT(DATA[[#This Row],[Join_Date]],"mm-yyyy")</f>
        <v>02-2024</v>
      </c>
      <c r="G471" s="31">
        <f>$F$2-DATA[[#This Row],[Last_Login]]</f>
        <v>17</v>
      </c>
      <c r="H471" s="31" t="str" cm="1">
        <f t="array" ref="H471">_xlfn.IFS(DATA[[#This Row],[Difference_from _assume]]&lt;=10,"0-17",DATA[[#This Row],[Difference_from _assume]]&lt;=34,"17-34",DATA[[#This Row],[Difference_from _assume]]&lt;=51,"34-51",DATA[[#This Row],[Difference_from _assume]]&lt;=119,"51-119",DATA[[#This Row],[Difference_from _assume]]&lt;=354,"119-357")</f>
        <v>17-34</v>
      </c>
      <c r="I471" s="31" t="str" cm="1">
        <f t="array" ref="I471">_xlfn.IFS(DATA[[#This Row],[Difference_from _assume]]&lt;=35,"Active",DATA[[#This Row],[Difference_from _assume]]&lt;=110,"Inactive",DATA[[#This Row],[Difference_from _assume]]&lt;=360,"Dormant")</f>
        <v>Active</v>
      </c>
      <c r="J471" s="16">
        <v>11.99</v>
      </c>
      <c r="K471" s="16" t="str" cm="1">
        <f t="array" ref="K471">_xlfn.IFS(DATA[[#This Row],[Monthly_Price]]&lt;=7.99,"Low",J471&lt;=11.99,"Mid",J471&lt;=15.99,"High")</f>
        <v>Mid</v>
      </c>
      <c r="L471" s="1">
        <v>356</v>
      </c>
      <c r="M471" s="1" t="s">
        <v>63</v>
      </c>
      <c r="N471" s="1">
        <v>3</v>
      </c>
      <c r="O471" s="1">
        <v>2</v>
      </c>
      <c r="P471" s="1" t="b">
        <v>1</v>
      </c>
      <c r="Q471" s="1">
        <v>776</v>
      </c>
      <c r="R471" s="10">
        <v>40</v>
      </c>
      <c r="S471" s="10">
        <f>DATA[[#This Row],[Total_Movies_Watched]]+DATA[[#This Row],[Total_Series_Watched]]</f>
        <v>816</v>
      </c>
      <c r="T471" s="1" t="s">
        <v>27</v>
      </c>
      <c r="U471" s="1" t="s">
        <v>56</v>
      </c>
      <c r="V471" s="1" t="s">
        <v>45</v>
      </c>
      <c r="W471" s="1">
        <v>56</v>
      </c>
      <c r="X471" s="1" t="str" cm="1">
        <f t="array" ref="X471">_xlfn.IFS(DATA[[#This Row],[Recommended_Content_Count]]&lt;=25,"0-25",W471&lt;=50,"25-50",W471&lt;=75,"50-75",W471&lt;=100,"75-100")</f>
        <v>50-75</v>
      </c>
      <c r="Y471" s="1">
        <v>3.4</v>
      </c>
      <c r="Z471" s="1" t="b">
        <v>1</v>
      </c>
      <c r="AA471" s="1" t="str" cm="1">
        <f t="array" ref="AA471">_xlfn.IFS(DATA[[#This Row],[Has_Downloaded_Content]]=FALSE,"No",Z471=TRUE,"Yes")</f>
        <v>Yes</v>
      </c>
      <c r="AB471" s="1" t="s">
        <v>30</v>
      </c>
      <c r="AC471" s="7">
        <v>3408</v>
      </c>
      <c r="AD471" s="7" t="str" cm="1">
        <f t="array" ref="AD471">_xlfn.IFS(DATA[[#This Row],[Loyalty_Points]]&lt;=1000,"0-1000",AC471&lt;=2000,"1000-2000",AC471&lt;=3000,"2000-3000",AC471&lt;=4000,"3000-4000",AC471&lt;=4999,"4000-5000")</f>
        <v>3000-4000</v>
      </c>
      <c r="AE471" s="1" t="s">
        <v>76</v>
      </c>
      <c r="AF471" s="1" t="s">
        <v>32</v>
      </c>
      <c r="AG471" s="1" t="s">
        <v>40</v>
      </c>
    </row>
    <row r="472" spans="1:33" x14ac:dyDescent="0.3">
      <c r="A472" s="13">
        <v>9404</v>
      </c>
      <c r="B472" s="1" t="s">
        <v>157</v>
      </c>
      <c r="C472" s="2">
        <v>45208</v>
      </c>
      <c r="D472" s="2">
        <v>45363</v>
      </c>
      <c r="E472" s="29" t="str">
        <f>TEXT(DATA[[#This Row],[Join_Date]],"mm-yyyy")</f>
        <v>10-2023</v>
      </c>
      <c r="G472" s="31">
        <f>$F$2-DATA[[#This Row],[Last_Login]]</f>
        <v>294</v>
      </c>
      <c r="H472" s="31" t="str" cm="1">
        <f t="array" ref="H472">_xlfn.IFS(DATA[[#This Row],[Difference_from _assume]]&lt;=10,"0-17",DATA[[#This Row],[Difference_from _assume]]&lt;=34,"17-34",DATA[[#This Row],[Difference_from _assume]]&lt;=51,"34-51",DATA[[#This Row],[Difference_from _assume]]&lt;=119,"51-119",DATA[[#This Row],[Difference_from _assume]]&lt;=354,"119-357")</f>
        <v>119-357</v>
      </c>
      <c r="I472" s="31" t="str" cm="1">
        <f t="array" ref="I472">_xlfn.IFS(DATA[[#This Row],[Difference_from _assume]]&lt;=35,"Active",DATA[[#This Row],[Difference_from _assume]]&lt;=110,"Inactive",DATA[[#This Row],[Difference_from _assume]]&lt;=360,"Dormant")</f>
        <v>Dormant</v>
      </c>
      <c r="J472" s="16">
        <v>15.99</v>
      </c>
      <c r="K472" s="16" t="str" cm="1">
        <f t="array" ref="K472">_xlfn.IFS(DATA[[#This Row],[Monthly_Price]]&lt;=7.99,"Low",J472&lt;=11.99,"Mid",J472&lt;=15.99,"High")</f>
        <v>High</v>
      </c>
      <c r="L472" s="1">
        <v>192</v>
      </c>
      <c r="M472" s="1" t="s">
        <v>48</v>
      </c>
      <c r="N472" s="1">
        <v>1</v>
      </c>
      <c r="O472" s="1">
        <v>3</v>
      </c>
      <c r="P472" s="1" t="b">
        <v>1</v>
      </c>
      <c r="Q472" s="1">
        <v>229</v>
      </c>
      <c r="R472" s="10">
        <v>54</v>
      </c>
      <c r="S472" s="10">
        <f>DATA[[#This Row],[Total_Movies_Watched]]+DATA[[#This Row],[Total_Series_Watched]]</f>
        <v>283</v>
      </c>
      <c r="T472" s="1" t="s">
        <v>74</v>
      </c>
      <c r="U472" s="1" t="s">
        <v>28</v>
      </c>
      <c r="V472" s="1" t="s">
        <v>57</v>
      </c>
      <c r="W472" s="1">
        <v>87</v>
      </c>
      <c r="X472" s="1" t="str" cm="1">
        <f t="array" ref="X472">_xlfn.IFS(DATA[[#This Row],[Recommended_Content_Count]]&lt;=25,"0-25",W472&lt;=50,"25-50",W472&lt;=75,"50-75",W472&lt;=100,"75-100")</f>
        <v>75-100</v>
      </c>
      <c r="Y472" s="1">
        <v>3.1</v>
      </c>
      <c r="Z472" s="1" t="b">
        <v>0</v>
      </c>
      <c r="AA472" s="1" t="str" cm="1">
        <f t="array" ref="AA472">_xlfn.IFS(DATA[[#This Row],[Has_Downloaded_Content]]=FALSE,"No",Z472=TRUE,"Yes")</f>
        <v>No</v>
      </c>
      <c r="AB472" s="1" t="s">
        <v>30</v>
      </c>
      <c r="AC472" s="7">
        <v>3849</v>
      </c>
      <c r="AD472" s="7" t="str" cm="1">
        <f t="array" ref="AD472">_xlfn.IFS(DATA[[#This Row],[Loyalty_Points]]&lt;=1000,"0-1000",AC472&lt;=2000,"1000-2000",AC472&lt;=3000,"2000-3000",AC472&lt;=4000,"3000-4000",AC472&lt;=4999,"4000-5000")</f>
        <v>3000-4000</v>
      </c>
      <c r="AE472" s="1" t="s">
        <v>58</v>
      </c>
      <c r="AF472" s="1" t="s">
        <v>69</v>
      </c>
      <c r="AG472" s="1" t="s">
        <v>93</v>
      </c>
    </row>
    <row r="473" spans="1:33" x14ac:dyDescent="0.3">
      <c r="A473" s="13">
        <v>8151</v>
      </c>
      <c r="B473" s="1" t="s">
        <v>106</v>
      </c>
      <c r="C473" s="2" t="s">
        <v>523</v>
      </c>
      <c r="D473" s="2" t="s">
        <v>156</v>
      </c>
      <c r="E473" s="29" t="str">
        <f>TEXT(DATA[[#This Row],[Join_Date]],"mm-yyyy")</f>
        <v>06-2024</v>
      </c>
      <c r="G473" s="31">
        <f>$F$2-DATA[[#This Row],[Last_Login]]</f>
        <v>37</v>
      </c>
      <c r="H473" s="31" t="str" cm="1">
        <f t="array" ref="H473">_xlfn.IFS(DATA[[#This Row],[Difference_from _assume]]&lt;=10,"0-17",DATA[[#This Row],[Difference_from _assume]]&lt;=34,"17-34",DATA[[#This Row],[Difference_from _assume]]&lt;=51,"34-51",DATA[[#This Row],[Difference_from _assume]]&lt;=119,"51-119",DATA[[#This Row],[Difference_from _assume]]&lt;=354,"119-357")</f>
        <v>34-51</v>
      </c>
      <c r="I473" s="31" t="str" cm="1">
        <f t="array" ref="I473">_xlfn.IFS(DATA[[#This Row],[Difference_from _assume]]&lt;=35,"Active",DATA[[#This Row],[Difference_from _assume]]&lt;=110,"Inactive",DATA[[#This Row],[Difference_from _assume]]&lt;=360,"Dormant")</f>
        <v>Inactive</v>
      </c>
      <c r="J473" s="16">
        <v>11.99</v>
      </c>
      <c r="K473" s="16" t="str" cm="1">
        <f t="array" ref="K473">_xlfn.IFS(DATA[[#This Row],[Monthly_Price]]&lt;=7.99,"Low",J473&lt;=11.99,"Mid",J473&lt;=15.99,"High")</f>
        <v>Mid</v>
      </c>
      <c r="L473" s="1">
        <v>483</v>
      </c>
      <c r="M473" s="1" t="s">
        <v>100</v>
      </c>
      <c r="N473" s="1">
        <v>3</v>
      </c>
      <c r="O473" s="1">
        <v>6</v>
      </c>
      <c r="P473" s="1" t="b">
        <v>0</v>
      </c>
      <c r="Q473" s="1">
        <v>730</v>
      </c>
      <c r="R473" s="10">
        <v>98</v>
      </c>
      <c r="S473" s="10">
        <f>DATA[[#This Row],[Total_Movies_Watched]]+DATA[[#This Row],[Total_Series_Watched]]</f>
        <v>828</v>
      </c>
      <c r="T473" s="1" t="s">
        <v>43</v>
      </c>
      <c r="U473" s="1" t="s">
        <v>75</v>
      </c>
      <c r="V473" s="1" t="s">
        <v>45</v>
      </c>
      <c r="W473" s="1">
        <v>29</v>
      </c>
      <c r="X473" s="1" t="str" cm="1">
        <f t="array" ref="X473">_xlfn.IFS(DATA[[#This Row],[Recommended_Content_Count]]&lt;=25,"0-25",W473&lt;=50,"25-50",W473&lt;=75,"50-75",W473&lt;=100,"75-100")</f>
        <v>25-50</v>
      </c>
      <c r="Y473" s="1">
        <v>3.8</v>
      </c>
      <c r="Z473" s="1" t="b">
        <v>0</v>
      </c>
      <c r="AA473" s="1" t="str" cm="1">
        <f t="array" ref="AA473">_xlfn.IFS(DATA[[#This Row],[Has_Downloaded_Content]]=FALSE,"No",Z473=TRUE,"Yes")</f>
        <v>No</v>
      </c>
      <c r="AB473" s="1" t="s">
        <v>30</v>
      </c>
      <c r="AC473" s="7">
        <v>1813</v>
      </c>
      <c r="AD473" s="7" t="str" cm="1">
        <f t="array" ref="AD473">_xlfn.IFS(DATA[[#This Row],[Loyalty_Points]]&lt;=1000,"0-1000",AC473&lt;=2000,"1000-2000",AC473&lt;=3000,"2000-3000",AC473&lt;=4000,"3000-4000",AC473&lt;=4999,"4000-5000")</f>
        <v>1000-2000</v>
      </c>
      <c r="AE473" s="1" t="s">
        <v>38</v>
      </c>
      <c r="AF473" s="1" t="s">
        <v>32</v>
      </c>
      <c r="AG473" s="1" t="s">
        <v>40</v>
      </c>
    </row>
    <row r="474" spans="1:33" x14ac:dyDescent="0.3">
      <c r="A474" s="13">
        <v>7742</v>
      </c>
      <c r="B474" s="1" t="s">
        <v>153</v>
      </c>
      <c r="C474" s="2" t="s">
        <v>420</v>
      </c>
      <c r="D474" s="2" t="s">
        <v>82</v>
      </c>
      <c r="E474" s="29" t="str">
        <f>TEXT(DATA[[#This Row],[Join_Date]],"mm-yyyy")</f>
        <v>09-2024</v>
      </c>
      <c r="G474" s="31">
        <f>$F$2-DATA[[#This Row],[Last_Login]]</f>
        <v>39</v>
      </c>
      <c r="H474" s="31" t="str" cm="1">
        <f t="array" ref="H474">_xlfn.IFS(DATA[[#This Row],[Difference_from _assume]]&lt;=10,"0-17",DATA[[#This Row],[Difference_from _assume]]&lt;=34,"17-34",DATA[[#This Row],[Difference_from _assume]]&lt;=51,"34-51",DATA[[#This Row],[Difference_from _assume]]&lt;=119,"51-119",DATA[[#This Row],[Difference_from _assume]]&lt;=354,"119-357")</f>
        <v>34-51</v>
      </c>
      <c r="I474" s="31" t="str" cm="1">
        <f t="array" ref="I474">_xlfn.IFS(DATA[[#This Row],[Difference_from _assume]]&lt;=35,"Active",DATA[[#This Row],[Difference_from _assume]]&lt;=110,"Inactive",DATA[[#This Row],[Difference_from _assume]]&lt;=360,"Dormant")</f>
        <v>Inactive</v>
      </c>
      <c r="J474" s="16">
        <v>11.99</v>
      </c>
      <c r="K474" s="16" t="str" cm="1">
        <f t="array" ref="K474">_xlfn.IFS(DATA[[#This Row],[Monthly_Price]]&lt;=7.99,"Low",J474&lt;=11.99,"Mid",J474&lt;=15.99,"High")</f>
        <v>Mid</v>
      </c>
      <c r="L474" s="1">
        <v>17</v>
      </c>
      <c r="M474" s="1" t="s">
        <v>73</v>
      </c>
      <c r="N474" s="1">
        <v>2</v>
      </c>
      <c r="O474" s="1">
        <v>3</v>
      </c>
      <c r="P474" s="1" t="b">
        <v>1</v>
      </c>
      <c r="Q474" s="1">
        <v>312</v>
      </c>
      <c r="R474" s="10">
        <v>114</v>
      </c>
      <c r="S474" s="10">
        <f>DATA[[#This Row],[Total_Movies_Watched]]+DATA[[#This Row],[Total_Series_Watched]]</f>
        <v>426</v>
      </c>
      <c r="T474" s="1" t="s">
        <v>27</v>
      </c>
      <c r="U474" s="1" t="s">
        <v>28</v>
      </c>
      <c r="V474" s="1" t="s">
        <v>37</v>
      </c>
      <c r="W474" s="1">
        <v>15</v>
      </c>
      <c r="X474" s="1" t="str" cm="1">
        <f t="array" ref="X474">_xlfn.IFS(DATA[[#This Row],[Recommended_Content_Count]]&lt;=25,"0-25",W474&lt;=50,"25-50",W474&lt;=75,"50-75",W474&lt;=100,"75-100")</f>
        <v>0-25</v>
      </c>
      <c r="Y474" s="1">
        <v>3.6</v>
      </c>
      <c r="Z474" s="1" t="b">
        <v>1</v>
      </c>
      <c r="AA474" s="1" t="str" cm="1">
        <f t="array" ref="AA474">_xlfn.IFS(DATA[[#This Row],[Has_Downloaded_Content]]=FALSE,"No",Z474=TRUE,"Yes")</f>
        <v>Yes</v>
      </c>
      <c r="AB474" s="1" t="s">
        <v>30</v>
      </c>
      <c r="AC474" s="7">
        <v>2084</v>
      </c>
      <c r="AD474" s="7" t="str" cm="1">
        <f t="array" ref="AD474">_xlfn.IFS(DATA[[#This Row],[Loyalty_Points]]&lt;=1000,"0-1000",AC474&lt;=2000,"1000-2000",AC474&lt;=3000,"2000-3000",AC474&lt;=4000,"3000-4000",AC474&lt;=4999,"4000-5000")</f>
        <v>2000-3000</v>
      </c>
      <c r="AE474" s="1" t="s">
        <v>76</v>
      </c>
      <c r="AF474" s="1" t="s">
        <v>59</v>
      </c>
      <c r="AG474" s="1" t="s">
        <v>60</v>
      </c>
    </row>
    <row r="475" spans="1:33" x14ac:dyDescent="0.3">
      <c r="A475" s="13">
        <v>4553</v>
      </c>
      <c r="B475" s="1" t="s">
        <v>387</v>
      </c>
      <c r="C475" s="2" t="s">
        <v>524</v>
      </c>
      <c r="D475" s="2" t="s">
        <v>99</v>
      </c>
      <c r="E475" s="29" t="str">
        <f>TEXT(DATA[[#This Row],[Join_Date]],"mm-yyyy")</f>
        <v>06-2023</v>
      </c>
      <c r="G475" s="31">
        <f>$F$2-DATA[[#This Row],[Last_Login]]</f>
        <v>34</v>
      </c>
      <c r="H475" s="31" t="str" cm="1">
        <f t="array" ref="H475">_xlfn.IFS(DATA[[#This Row],[Difference_from _assume]]&lt;=10,"0-17",DATA[[#This Row],[Difference_from _assume]]&lt;=34,"17-34",DATA[[#This Row],[Difference_from _assume]]&lt;=51,"34-51",DATA[[#This Row],[Difference_from _assume]]&lt;=119,"51-119",DATA[[#This Row],[Difference_from _assume]]&lt;=354,"119-357")</f>
        <v>17-34</v>
      </c>
      <c r="I475" s="31" t="str" cm="1">
        <f t="array" ref="I475">_xlfn.IFS(DATA[[#This Row],[Difference_from _assume]]&lt;=35,"Active",DATA[[#This Row],[Difference_from _assume]]&lt;=110,"Inactive",DATA[[#This Row],[Difference_from _assume]]&lt;=360,"Dormant")</f>
        <v>Active</v>
      </c>
      <c r="J475" s="16">
        <v>7.99</v>
      </c>
      <c r="K475" s="16" t="str" cm="1">
        <f t="array" ref="K475">_xlfn.IFS(DATA[[#This Row],[Monthly_Price]]&lt;=7.99,"Low",J475&lt;=11.99,"Mid",J475&lt;=15.99,"High")</f>
        <v>Low</v>
      </c>
      <c r="L475" s="1">
        <v>272</v>
      </c>
      <c r="M475" s="1" t="s">
        <v>51</v>
      </c>
      <c r="N475" s="1">
        <v>1</v>
      </c>
      <c r="O475" s="1">
        <v>6</v>
      </c>
      <c r="P475" s="1" t="b">
        <v>0</v>
      </c>
      <c r="Q475" s="1">
        <v>356</v>
      </c>
      <c r="R475" s="10">
        <v>126</v>
      </c>
      <c r="S475" s="10">
        <f>DATA[[#This Row],[Total_Movies_Watched]]+DATA[[#This Row],[Total_Series_Watched]]</f>
        <v>482</v>
      </c>
      <c r="T475" s="1" t="s">
        <v>55</v>
      </c>
      <c r="U475" s="1" t="s">
        <v>44</v>
      </c>
      <c r="V475" s="1" t="s">
        <v>45</v>
      </c>
      <c r="W475" s="1">
        <v>40</v>
      </c>
      <c r="X475" s="1" t="str" cm="1">
        <f t="array" ref="X475">_xlfn.IFS(DATA[[#This Row],[Recommended_Content_Count]]&lt;=25,"0-25",W475&lt;=50,"25-50",W475&lt;=75,"50-75",W475&lt;=100,"75-100")</f>
        <v>25-50</v>
      </c>
      <c r="Y475" s="1">
        <v>4.3</v>
      </c>
      <c r="Z475" s="1" t="b">
        <v>1</v>
      </c>
      <c r="AA475" s="1" t="str" cm="1">
        <f t="array" ref="AA475">_xlfn.IFS(DATA[[#This Row],[Has_Downloaded_Content]]=FALSE,"No",Z475=TRUE,"Yes")</f>
        <v>Yes</v>
      </c>
      <c r="AB475" s="1" t="s">
        <v>30</v>
      </c>
      <c r="AC475" s="7">
        <v>749</v>
      </c>
      <c r="AD475" s="7" t="str" cm="1">
        <f t="array" ref="AD475">_xlfn.IFS(DATA[[#This Row],[Loyalty_Points]]&lt;=1000,"0-1000",AC475&lt;=2000,"1000-2000",AC475&lt;=3000,"2000-3000",AC475&lt;=4000,"3000-4000",AC475&lt;=4999,"4000-5000")</f>
        <v>0-1000</v>
      </c>
      <c r="AE475" s="1" t="s">
        <v>58</v>
      </c>
      <c r="AF475" s="1" t="s">
        <v>39</v>
      </c>
      <c r="AG475" s="1" t="s">
        <v>60</v>
      </c>
    </row>
    <row r="476" spans="1:33" x14ac:dyDescent="0.3">
      <c r="A476" s="13">
        <v>6919</v>
      </c>
      <c r="B476" s="1" t="s">
        <v>525</v>
      </c>
      <c r="C476" s="2" t="s">
        <v>308</v>
      </c>
      <c r="D476" s="2" t="s">
        <v>156</v>
      </c>
      <c r="E476" s="29" t="str">
        <f>TEXT(DATA[[#This Row],[Join_Date]],"mm-yyyy")</f>
        <v>02-2023</v>
      </c>
      <c r="G476" s="31">
        <f>$F$2-DATA[[#This Row],[Last_Login]]</f>
        <v>37</v>
      </c>
      <c r="H476" s="31" t="str" cm="1">
        <f t="array" ref="H476">_xlfn.IFS(DATA[[#This Row],[Difference_from _assume]]&lt;=10,"0-17",DATA[[#This Row],[Difference_from _assume]]&lt;=34,"17-34",DATA[[#This Row],[Difference_from _assume]]&lt;=51,"34-51",DATA[[#This Row],[Difference_from _assume]]&lt;=119,"51-119",DATA[[#This Row],[Difference_from _assume]]&lt;=354,"119-357")</f>
        <v>34-51</v>
      </c>
      <c r="I476" s="31" t="str" cm="1">
        <f t="array" ref="I476">_xlfn.IFS(DATA[[#This Row],[Difference_from _assume]]&lt;=35,"Active",DATA[[#This Row],[Difference_from _assume]]&lt;=110,"Inactive",DATA[[#This Row],[Difference_from _assume]]&lt;=360,"Dormant")</f>
        <v>Inactive</v>
      </c>
      <c r="J476" s="16">
        <v>7.99</v>
      </c>
      <c r="K476" s="16" t="str" cm="1">
        <f t="array" ref="K476">_xlfn.IFS(DATA[[#This Row],[Monthly_Price]]&lt;=7.99,"Low",J476&lt;=11.99,"Mid",J476&lt;=15.99,"High")</f>
        <v>Low</v>
      </c>
      <c r="L476" s="1">
        <v>195</v>
      </c>
      <c r="M476" s="1" t="s">
        <v>26</v>
      </c>
      <c r="N476" s="1">
        <v>4</v>
      </c>
      <c r="O476" s="1">
        <v>3</v>
      </c>
      <c r="P476" s="1" t="b">
        <v>1</v>
      </c>
      <c r="Q476" s="1">
        <v>49</v>
      </c>
      <c r="R476" s="10">
        <v>30</v>
      </c>
      <c r="S476" s="10">
        <f>DATA[[#This Row],[Total_Movies_Watched]]+DATA[[#This Row],[Total_Series_Watched]]</f>
        <v>79</v>
      </c>
      <c r="T476" s="1" t="s">
        <v>43</v>
      </c>
      <c r="U476" s="1" t="s">
        <v>28</v>
      </c>
      <c r="V476" s="1" t="s">
        <v>37</v>
      </c>
      <c r="W476" s="1">
        <v>68</v>
      </c>
      <c r="X476" s="1" t="str" cm="1">
        <f t="array" ref="X476">_xlfn.IFS(DATA[[#This Row],[Recommended_Content_Count]]&lt;=25,"0-25",W476&lt;=50,"25-50",W476&lt;=75,"50-75",W476&lt;=100,"75-100")</f>
        <v>50-75</v>
      </c>
      <c r="Y476" s="1">
        <v>4.4000000000000004</v>
      </c>
      <c r="Z476" s="1" t="b">
        <v>0</v>
      </c>
      <c r="AA476" s="1" t="str" cm="1">
        <f t="array" ref="AA476">_xlfn.IFS(DATA[[#This Row],[Has_Downloaded_Content]]=FALSE,"No",Z476=TRUE,"Yes")</f>
        <v>No</v>
      </c>
      <c r="AB476" s="1" t="s">
        <v>30</v>
      </c>
      <c r="AC476" s="7">
        <v>3157</v>
      </c>
      <c r="AD476" s="7" t="str" cm="1">
        <f t="array" ref="AD476">_xlfn.IFS(DATA[[#This Row],[Loyalty_Points]]&lt;=1000,"0-1000",AC476&lt;=2000,"1000-2000",AC476&lt;=3000,"2000-3000",AC476&lt;=4000,"3000-4000",AC476&lt;=4999,"4000-5000")</f>
        <v>3000-4000</v>
      </c>
      <c r="AE476" s="1" t="s">
        <v>58</v>
      </c>
      <c r="AF476" s="1" t="s">
        <v>59</v>
      </c>
      <c r="AG476" s="1" t="s">
        <v>60</v>
      </c>
    </row>
    <row r="477" spans="1:33" x14ac:dyDescent="0.3">
      <c r="A477" s="13">
        <v>7168</v>
      </c>
      <c r="B477" s="1" t="s">
        <v>367</v>
      </c>
      <c r="C477" s="2">
        <v>45566</v>
      </c>
      <c r="D477" s="2" t="s">
        <v>134</v>
      </c>
      <c r="E477" s="29" t="str">
        <f>TEXT(DATA[[#This Row],[Join_Date]],"mm-yyyy")</f>
        <v>10-2024</v>
      </c>
      <c r="G477" s="31">
        <f>$F$2-DATA[[#This Row],[Last_Login]]</f>
        <v>40</v>
      </c>
      <c r="H477" s="31" t="str" cm="1">
        <f t="array" ref="H477">_xlfn.IFS(DATA[[#This Row],[Difference_from _assume]]&lt;=10,"0-17",DATA[[#This Row],[Difference_from _assume]]&lt;=34,"17-34",DATA[[#This Row],[Difference_from _assume]]&lt;=51,"34-51",DATA[[#This Row],[Difference_from _assume]]&lt;=119,"51-119",DATA[[#This Row],[Difference_from _assume]]&lt;=354,"119-357")</f>
        <v>34-51</v>
      </c>
      <c r="I477" s="31" t="str" cm="1">
        <f t="array" ref="I477">_xlfn.IFS(DATA[[#This Row],[Difference_from _assume]]&lt;=35,"Active",DATA[[#This Row],[Difference_from _assume]]&lt;=110,"Inactive",DATA[[#This Row],[Difference_from _assume]]&lt;=360,"Dormant")</f>
        <v>Inactive</v>
      </c>
      <c r="J477" s="16">
        <v>11.99</v>
      </c>
      <c r="K477" s="16" t="str" cm="1">
        <f t="array" ref="K477">_xlfn.IFS(DATA[[#This Row],[Monthly_Price]]&lt;=7.99,"Low",J477&lt;=11.99,"Mid",J477&lt;=15.99,"High")</f>
        <v>Mid</v>
      </c>
      <c r="L477" s="1">
        <v>416</v>
      </c>
      <c r="M477" s="1" t="s">
        <v>48</v>
      </c>
      <c r="N477" s="1">
        <v>3</v>
      </c>
      <c r="O477" s="1">
        <v>1</v>
      </c>
      <c r="P477" s="1" t="b">
        <v>1</v>
      </c>
      <c r="Q477" s="1">
        <v>774</v>
      </c>
      <c r="R477" s="10">
        <v>55</v>
      </c>
      <c r="S477" s="10">
        <f>DATA[[#This Row],[Total_Movies_Watched]]+DATA[[#This Row],[Total_Series_Watched]]</f>
        <v>829</v>
      </c>
      <c r="T477" s="1" t="s">
        <v>92</v>
      </c>
      <c r="U477" s="1" t="s">
        <v>28</v>
      </c>
      <c r="V477" s="1" t="s">
        <v>78</v>
      </c>
      <c r="W477" s="1">
        <v>41</v>
      </c>
      <c r="X477" s="1" t="str" cm="1">
        <f t="array" ref="X477">_xlfn.IFS(DATA[[#This Row],[Recommended_Content_Count]]&lt;=25,"0-25",W477&lt;=50,"25-50",W477&lt;=75,"50-75",W477&lt;=100,"75-100")</f>
        <v>25-50</v>
      </c>
      <c r="Y477" s="1">
        <v>3.3</v>
      </c>
      <c r="Z477" s="1" t="b">
        <v>0</v>
      </c>
      <c r="AA477" s="1" t="str" cm="1">
        <f t="array" ref="AA477">_xlfn.IFS(DATA[[#This Row],[Has_Downloaded_Content]]=FALSE,"No",Z477=TRUE,"Yes")</f>
        <v>No</v>
      </c>
      <c r="AB477" s="1" t="s">
        <v>30</v>
      </c>
      <c r="AC477" s="7">
        <v>173</v>
      </c>
      <c r="AD477" s="7" t="str" cm="1">
        <f t="array" ref="AD477">_xlfn.IFS(DATA[[#This Row],[Loyalty_Points]]&lt;=1000,"0-1000",AC477&lt;=2000,"1000-2000",AC477&lt;=3000,"2000-3000",AC477&lt;=4000,"3000-4000",AC477&lt;=4999,"4000-5000")</f>
        <v>0-1000</v>
      </c>
      <c r="AE477" s="1" t="s">
        <v>31</v>
      </c>
      <c r="AF477" s="1" t="s">
        <v>59</v>
      </c>
      <c r="AG477" s="1" t="s">
        <v>40</v>
      </c>
    </row>
    <row r="478" spans="1:33" x14ac:dyDescent="0.3">
      <c r="A478" s="13">
        <v>6474</v>
      </c>
      <c r="B478" s="1" t="s">
        <v>272</v>
      </c>
      <c r="C478" s="2" t="s">
        <v>526</v>
      </c>
      <c r="D478" s="2" t="s">
        <v>54</v>
      </c>
      <c r="E478" s="29" t="str">
        <f>TEXT(DATA[[#This Row],[Join_Date]],"mm-yyyy")</f>
        <v>10-2023</v>
      </c>
      <c r="G478" s="31">
        <f>$F$2-DATA[[#This Row],[Last_Login]]</f>
        <v>42</v>
      </c>
      <c r="H478" s="31" t="str" cm="1">
        <f t="array" ref="H478">_xlfn.IFS(DATA[[#This Row],[Difference_from _assume]]&lt;=10,"0-17",DATA[[#This Row],[Difference_from _assume]]&lt;=34,"17-34",DATA[[#This Row],[Difference_from _assume]]&lt;=51,"34-51",DATA[[#This Row],[Difference_from _assume]]&lt;=119,"51-119",DATA[[#This Row],[Difference_from _assume]]&lt;=354,"119-357")</f>
        <v>34-51</v>
      </c>
      <c r="I478" s="31" t="str" cm="1">
        <f t="array" ref="I478">_xlfn.IFS(DATA[[#This Row],[Difference_from _assume]]&lt;=35,"Active",DATA[[#This Row],[Difference_from _assume]]&lt;=110,"Inactive",DATA[[#This Row],[Difference_from _assume]]&lt;=360,"Dormant")</f>
        <v>Inactive</v>
      </c>
      <c r="J478" s="16">
        <v>15.99</v>
      </c>
      <c r="K478" s="16" t="str" cm="1">
        <f t="array" ref="K478">_xlfn.IFS(DATA[[#This Row],[Monthly_Price]]&lt;=7.99,"Low",J478&lt;=11.99,"Mid",J478&lt;=15.99,"High")</f>
        <v>High</v>
      </c>
      <c r="L478" s="1">
        <v>459</v>
      </c>
      <c r="M478" s="1" t="s">
        <v>51</v>
      </c>
      <c r="N478" s="1">
        <v>5</v>
      </c>
      <c r="O478" s="1">
        <v>5</v>
      </c>
      <c r="P478" s="1" t="b">
        <v>1</v>
      </c>
      <c r="Q478" s="1">
        <v>961</v>
      </c>
      <c r="R478" s="10">
        <v>173</v>
      </c>
      <c r="S478" s="10">
        <f>DATA[[#This Row],[Total_Movies_Watched]]+DATA[[#This Row],[Total_Series_Watched]]</f>
        <v>1134</v>
      </c>
      <c r="T478" s="1" t="s">
        <v>49</v>
      </c>
      <c r="U478" s="1" t="s">
        <v>28</v>
      </c>
      <c r="V478" s="1" t="s">
        <v>37</v>
      </c>
      <c r="W478" s="1">
        <v>92</v>
      </c>
      <c r="X478" s="1" t="str" cm="1">
        <f t="array" ref="X478">_xlfn.IFS(DATA[[#This Row],[Recommended_Content_Count]]&lt;=25,"0-25",W478&lt;=50,"25-50",W478&lt;=75,"50-75",W478&lt;=100,"75-100")</f>
        <v>75-100</v>
      </c>
      <c r="Y478" s="1">
        <v>3.7</v>
      </c>
      <c r="Z478" s="1" t="b">
        <v>0</v>
      </c>
      <c r="AA478" s="1" t="str" cm="1">
        <f t="array" ref="AA478">_xlfn.IFS(DATA[[#This Row],[Has_Downloaded_Content]]=FALSE,"No",Z478=TRUE,"Yes")</f>
        <v>No</v>
      </c>
      <c r="AB478" s="1" t="s">
        <v>30</v>
      </c>
      <c r="AC478" s="7">
        <v>2925</v>
      </c>
      <c r="AD478" s="7" t="str" cm="1">
        <f t="array" ref="AD478">_xlfn.IFS(DATA[[#This Row],[Loyalty_Points]]&lt;=1000,"0-1000",AC478&lt;=2000,"1000-2000",AC478&lt;=3000,"2000-3000",AC478&lt;=4000,"3000-4000",AC478&lt;=4999,"4000-5000")</f>
        <v>2000-3000</v>
      </c>
      <c r="AE478" s="1" t="s">
        <v>38</v>
      </c>
      <c r="AF478" s="1" t="s">
        <v>79</v>
      </c>
      <c r="AG478" s="1" t="s">
        <v>33</v>
      </c>
    </row>
    <row r="479" spans="1:33" x14ac:dyDescent="0.3">
      <c r="A479" s="13">
        <v>4242</v>
      </c>
      <c r="B479" s="1" t="s">
        <v>41</v>
      </c>
      <c r="C479" s="2">
        <v>45088</v>
      </c>
      <c r="D479" s="2" t="s">
        <v>35</v>
      </c>
      <c r="E479" s="29" t="str">
        <f>TEXT(DATA[[#This Row],[Join_Date]],"mm-yyyy")</f>
        <v>06-2023</v>
      </c>
      <c r="G479" s="31">
        <f>$F$2-DATA[[#This Row],[Last_Login]]</f>
        <v>16</v>
      </c>
      <c r="H479" s="31" t="str" cm="1">
        <f t="array" ref="H479">_xlfn.IFS(DATA[[#This Row],[Difference_from _assume]]&lt;=10,"0-17",DATA[[#This Row],[Difference_from _assume]]&lt;=34,"17-34",DATA[[#This Row],[Difference_from _assume]]&lt;=51,"34-51",DATA[[#This Row],[Difference_from _assume]]&lt;=119,"51-119",DATA[[#This Row],[Difference_from _assume]]&lt;=354,"119-357")</f>
        <v>17-34</v>
      </c>
      <c r="I479" s="31" t="str" cm="1">
        <f t="array" ref="I479">_xlfn.IFS(DATA[[#This Row],[Difference_from _assume]]&lt;=35,"Active",DATA[[#This Row],[Difference_from _assume]]&lt;=110,"Inactive",DATA[[#This Row],[Difference_from _assume]]&lt;=360,"Dormant")</f>
        <v>Active</v>
      </c>
      <c r="J479" s="16">
        <v>7.99</v>
      </c>
      <c r="K479" s="16" t="str" cm="1">
        <f t="array" ref="K479">_xlfn.IFS(DATA[[#This Row],[Monthly_Price]]&lt;=7.99,"Low",J479&lt;=11.99,"Mid",J479&lt;=15.99,"High")</f>
        <v>Low</v>
      </c>
      <c r="L479" s="1">
        <v>168</v>
      </c>
      <c r="M479" s="1" t="s">
        <v>63</v>
      </c>
      <c r="N479" s="1">
        <v>5</v>
      </c>
      <c r="O479" s="1">
        <v>3</v>
      </c>
      <c r="P479" s="1" t="b">
        <v>1</v>
      </c>
      <c r="Q479" s="1">
        <v>539</v>
      </c>
      <c r="R479" s="10">
        <v>48</v>
      </c>
      <c r="S479" s="10">
        <f>DATA[[#This Row],[Total_Movies_Watched]]+DATA[[#This Row],[Total_Series_Watched]]</f>
        <v>587</v>
      </c>
      <c r="T479" s="1" t="s">
        <v>43</v>
      </c>
      <c r="U479" s="1" t="s">
        <v>56</v>
      </c>
      <c r="V479" s="1" t="s">
        <v>29</v>
      </c>
      <c r="W479" s="1">
        <v>82</v>
      </c>
      <c r="X479" s="1" t="str" cm="1">
        <f t="array" ref="X479">_xlfn.IFS(DATA[[#This Row],[Recommended_Content_Count]]&lt;=25,"0-25",W479&lt;=50,"25-50",W479&lt;=75,"50-75",W479&lt;=100,"75-100")</f>
        <v>75-100</v>
      </c>
      <c r="Y479" s="1">
        <v>4.3</v>
      </c>
      <c r="Z479" s="1" t="b">
        <v>0</v>
      </c>
      <c r="AA479" s="1" t="str" cm="1">
        <f t="array" ref="AA479">_xlfn.IFS(DATA[[#This Row],[Has_Downloaded_Content]]=FALSE,"No",Z479=TRUE,"Yes")</f>
        <v>No</v>
      </c>
      <c r="AB479" s="1" t="s">
        <v>30</v>
      </c>
      <c r="AC479" s="7">
        <v>3182</v>
      </c>
      <c r="AD479" s="7" t="str" cm="1">
        <f t="array" ref="AD479">_xlfn.IFS(DATA[[#This Row],[Loyalty_Points]]&lt;=1000,"0-1000",AC479&lt;=2000,"1000-2000",AC479&lt;=3000,"2000-3000",AC479&lt;=4000,"3000-4000",AC479&lt;=4999,"4000-5000")</f>
        <v>3000-4000</v>
      </c>
      <c r="AE479" s="1" t="s">
        <v>76</v>
      </c>
      <c r="AF479" s="1" t="s">
        <v>39</v>
      </c>
      <c r="AG479" s="1" t="s">
        <v>33</v>
      </c>
    </row>
    <row r="480" spans="1:33" x14ac:dyDescent="0.3">
      <c r="A480" s="13">
        <v>3395</v>
      </c>
      <c r="B480" s="1" t="s">
        <v>157</v>
      </c>
      <c r="C480" s="2" t="s">
        <v>315</v>
      </c>
      <c r="D480" s="2" t="s">
        <v>168</v>
      </c>
      <c r="E480" s="29" t="str">
        <f>TEXT(DATA[[#This Row],[Join_Date]],"mm-yyyy")</f>
        <v>03-2024</v>
      </c>
      <c r="G480" s="31">
        <f>$F$2-DATA[[#This Row],[Last_Login]]</f>
        <v>32</v>
      </c>
      <c r="H480" s="31" t="str" cm="1">
        <f t="array" ref="H480">_xlfn.IFS(DATA[[#This Row],[Difference_from _assume]]&lt;=10,"0-17",DATA[[#This Row],[Difference_from _assume]]&lt;=34,"17-34",DATA[[#This Row],[Difference_from _assume]]&lt;=51,"34-51",DATA[[#This Row],[Difference_from _assume]]&lt;=119,"51-119",DATA[[#This Row],[Difference_from _assume]]&lt;=354,"119-357")</f>
        <v>17-34</v>
      </c>
      <c r="I480" s="31" t="str" cm="1">
        <f t="array" ref="I480">_xlfn.IFS(DATA[[#This Row],[Difference_from _assume]]&lt;=35,"Active",DATA[[#This Row],[Difference_from _assume]]&lt;=110,"Inactive",DATA[[#This Row],[Difference_from _assume]]&lt;=360,"Dormant")</f>
        <v>Active</v>
      </c>
      <c r="J480" s="16">
        <v>7.99</v>
      </c>
      <c r="K480" s="16" t="str" cm="1">
        <f t="array" ref="K480">_xlfn.IFS(DATA[[#This Row],[Monthly_Price]]&lt;=7.99,"Low",J480&lt;=11.99,"Mid",J480&lt;=15.99,"High")</f>
        <v>Low</v>
      </c>
      <c r="L480" s="1">
        <v>307</v>
      </c>
      <c r="M480" s="1" t="s">
        <v>100</v>
      </c>
      <c r="N480" s="1">
        <v>5</v>
      </c>
      <c r="O480" s="1">
        <v>6</v>
      </c>
      <c r="P480" s="1" t="b">
        <v>0</v>
      </c>
      <c r="Q480" s="1">
        <v>340</v>
      </c>
      <c r="R480" s="10">
        <v>174</v>
      </c>
      <c r="S480" s="10">
        <f>DATA[[#This Row],[Total_Movies_Watched]]+DATA[[#This Row],[Total_Series_Watched]]</f>
        <v>514</v>
      </c>
      <c r="T480" s="1" t="s">
        <v>55</v>
      </c>
      <c r="U480" s="1" t="s">
        <v>75</v>
      </c>
      <c r="V480" s="1" t="s">
        <v>45</v>
      </c>
      <c r="W480" s="1">
        <v>11</v>
      </c>
      <c r="X480" s="1" t="str" cm="1">
        <f t="array" ref="X480">_xlfn.IFS(DATA[[#This Row],[Recommended_Content_Count]]&lt;=25,"0-25",W480&lt;=50,"25-50",W480&lt;=75,"50-75",W480&lt;=100,"75-100")</f>
        <v>0-25</v>
      </c>
      <c r="Y480" s="1">
        <v>4.5</v>
      </c>
      <c r="Z480" s="1" t="b">
        <v>1</v>
      </c>
      <c r="AA480" s="1" t="str" cm="1">
        <f t="array" ref="AA480">_xlfn.IFS(DATA[[#This Row],[Has_Downloaded_Content]]=FALSE,"No",Z480=TRUE,"Yes")</f>
        <v>Yes</v>
      </c>
      <c r="AB480" s="1" t="s">
        <v>30</v>
      </c>
      <c r="AC480" s="7">
        <v>2432</v>
      </c>
      <c r="AD480" s="7" t="str" cm="1">
        <f t="array" ref="AD480">_xlfn.IFS(DATA[[#This Row],[Loyalty_Points]]&lt;=1000,"0-1000",AC480&lt;=2000,"1000-2000",AC480&lt;=3000,"2000-3000",AC480&lt;=4000,"3000-4000",AC480&lt;=4999,"4000-5000")</f>
        <v>2000-3000</v>
      </c>
      <c r="AE480" s="1" t="s">
        <v>58</v>
      </c>
      <c r="AF480" s="1" t="s">
        <v>59</v>
      </c>
      <c r="AG480" s="1" t="s">
        <v>40</v>
      </c>
    </row>
    <row r="481" spans="1:33" x14ac:dyDescent="0.3">
      <c r="A481" s="13">
        <v>8694</v>
      </c>
      <c r="B481" s="1" t="s">
        <v>527</v>
      </c>
      <c r="C481" s="2" t="s">
        <v>528</v>
      </c>
      <c r="D481" s="2">
        <v>45363</v>
      </c>
      <c r="E481" s="29" t="str">
        <f>TEXT(DATA[[#This Row],[Join_Date]],"mm-yyyy")</f>
        <v>12-2023</v>
      </c>
      <c r="G481" s="31">
        <f>$F$2-DATA[[#This Row],[Last_Login]]</f>
        <v>294</v>
      </c>
      <c r="H481" s="31" t="str" cm="1">
        <f t="array" ref="H481">_xlfn.IFS(DATA[[#This Row],[Difference_from _assume]]&lt;=10,"0-17",DATA[[#This Row],[Difference_from _assume]]&lt;=34,"17-34",DATA[[#This Row],[Difference_from _assume]]&lt;=51,"34-51",DATA[[#This Row],[Difference_from _assume]]&lt;=119,"51-119",DATA[[#This Row],[Difference_from _assume]]&lt;=354,"119-357")</f>
        <v>119-357</v>
      </c>
      <c r="I481" s="31" t="str" cm="1">
        <f t="array" ref="I481">_xlfn.IFS(DATA[[#This Row],[Difference_from _assume]]&lt;=35,"Active",DATA[[#This Row],[Difference_from _assume]]&lt;=110,"Inactive",DATA[[#This Row],[Difference_from _assume]]&lt;=360,"Dormant")</f>
        <v>Dormant</v>
      </c>
      <c r="J481" s="16">
        <v>15.99</v>
      </c>
      <c r="K481" s="16" t="str" cm="1">
        <f t="array" ref="K481">_xlfn.IFS(DATA[[#This Row],[Monthly_Price]]&lt;=7.99,"Low",J481&lt;=11.99,"Mid",J481&lt;=15.99,"High")</f>
        <v>High</v>
      </c>
      <c r="L481" s="1">
        <v>270</v>
      </c>
      <c r="M481" s="1" t="s">
        <v>73</v>
      </c>
      <c r="N481" s="1">
        <v>2</v>
      </c>
      <c r="O481" s="1">
        <v>3</v>
      </c>
      <c r="P481" s="1" t="b">
        <v>1</v>
      </c>
      <c r="Q481" s="1">
        <v>836</v>
      </c>
      <c r="R481" s="10">
        <v>67</v>
      </c>
      <c r="S481" s="10">
        <f>DATA[[#This Row],[Total_Movies_Watched]]+DATA[[#This Row],[Total_Series_Watched]]</f>
        <v>903</v>
      </c>
      <c r="T481" s="1" t="s">
        <v>68</v>
      </c>
      <c r="U481" s="1" t="s">
        <v>28</v>
      </c>
      <c r="V481" s="1" t="s">
        <v>78</v>
      </c>
      <c r="W481" s="1">
        <v>51</v>
      </c>
      <c r="X481" s="1" t="str" cm="1">
        <f t="array" ref="X481">_xlfn.IFS(DATA[[#This Row],[Recommended_Content_Count]]&lt;=25,"0-25",W481&lt;=50,"25-50",W481&lt;=75,"50-75",W481&lt;=100,"75-100")</f>
        <v>50-75</v>
      </c>
      <c r="Y481" s="1">
        <v>4.5</v>
      </c>
      <c r="Z481" s="1" t="b">
        <v>1</v>
      </c>
      <c r="AA481" s="1" t="str" cm="1">
        <f t="array" ref="AA481">_xlfn.IFS(DATA[[#This Row],[Has_Downloaded_Content]]=FALSE,"No",Z481=TRUE,"Yes")</f>
        <v>Yes</v>
      </c>
      <c r="AB481" s="1" t="s">
        <v>30</v>
      </c>
      <c r="AC481" s="7">
        <v>414</v>
      </c>
      <c r="AD481" s="7" t="str" cm="1">
        <f t="array" ref="AD481">_xlfn.IFS(DATA[[#This Row],[Loyalty_Points]]&lt;=1000,"0-1000",AC481&lt;=2000,"1000-2000",AC481&lt;=3000,"2000-3000",AC481&lt;=4000,"3000-4000",AC481&lt;=4999,"4000-5000")</f>
        <v>0-1000</v>
      </c>
      <c r="AE481" s="1" t="s">
        <v>58</v>
      </c>
      <c r="AF481" s="1" t="s">
        <v>59</v>
      </c>
      <c r="AG481" s="1" t="s">
        <v>60</v>
      </c>
    </row>
    <row r="482" spans="1:33" x14ac:dyDescent="0.3">
      <c r="A482" s="13">
        <v>7150</v>
      </c>
      <c r="B482" s="1" t="s">
        <v>138</v>
      </c>
      <c r="C482" s="2" t="s">
        <v>180</v>
      </c>
      <c r="D482" s="2">
        <v>45485</v>
      </c>
      <c r="E482" s="29" t="str">
        <f>TEXT(DATA[[#This Row],[Join_Date]],"mm-yyyy")</f>
        <v>04-2023</v>
      </c>
      <c r="G482" s="31">
        <f>$F$2-DATA[[#This Row],[Last_Login]]</f>
        <v>172</v>
      </c>
      <c r="H482" s="31" t="str" cm="1">
        <f t="array" ref="H482">_xlfn.IFS(DATA[[#This Row],[Difference_from _assume]]&lt;=10,"0-17",DATA[[#This Row],[Difference_from _assume]]&lt;=34,"17-34",DATA[[#This Row],[Difference_from _assume]]&lt;=51,"34-51",DATA[[#This Row],[Difference_from _assume]]&lt;=119,"51-119",DATA[[#This Row],[Difference_from _assume]]&lt;=354,"119-357")</f>
        <v>119-357</v>
      </c>
      <c r="I482" s="31" t="str" cm="1">
        <f t="array" ref="I482">_xlfn.IFS(DATA[[#This Row],[Difference_from _assume]]&lt;=35,"Active",DATA[[#This Row],[Difference_from _assume]]&lt;=110,"Inactive",DATA[[#This Row],[Difference_from _assume]]&lt;=360,"Dormant")</f>
        <v>Dormant</v>
      </c>
      <c r="J482" s="16">
        <v>7.99</v>
      </c>
      <c r="K482" s="16" t="str" cm="1">
        <f t="array" ref="K482">_xlfn.IFS(DATA[[#This Row],[Monthly_Price]]&lt;=7.99,"Low",J482&lt;=11.99,"Mid",J482&lt;=15.99,"High")</f>
        <v>Low</v>
      </c>
      <c r="L482" s="1">
        <v>358</v>
      </c>
      <c r="M482" s="1" t="s">
        <v>26</v>
      </c>
      <c r="N482" s="1">
        <v>4</v>
      </c>
      <c r="O482" s="1">
        <v>6</v>
      </c>
      <c r="P482" s="1" t="b">
        <v>1</v>
      </c>
      <c r="Q482" s="1">
        <v>746</v>
      </c>
      <c r="R482" s="10">
        <v>200</v>
      </c>
      <c r="S482" s="10">
        <f>DATA[[#This Row],[Total_Movies_Watched]]+DATA[[#This Row],[Total_Series_Watched]]</f>
        <v>946</v>
      </c>
      <c r="T482" s="1" t="s">
        <v>55</v>
      </c>
      <c r="U482" s="1" t="s">
        <v>44</v>
      </c>
      <c r="V482" s="1" t="s">
        <v>64</v>
      </c>
      <c r="W482" s="1">
        <v>35</v>
      </c>
      <c r="X482" s="1" t="str" cm="1">
        <f t="array" ref="X482">_xlfn.IFS(DATA[[#This Row],[Recommended_Content_Count]]&lt;=25,"0-25",W482&lt;=50,"25-50",W482&lt;=75,"50-75",W482&lt;=100,"75-100")</f>
        <v>25-50</v>
      </c>
      <c r="Y482" s="1">
        <v>3.9</v>
      </c>
      <c r="Z482" s="1" t="b">
        <v>1</v>
      </c>
      <c r="AA482" s="1" t="str" cm="1">
        <f t="array" ref="AA482">_xlfn.IFS(DATA[[#This Row],[Has_Downloaded_Content]]=FALSE,"No",Z482=TRUE,"Yes")</f>
        <v>Yes</v>
      </c>
      <c r="AB482" s="1" t="s">
        <v>30</v>
      </c>
      <c r="AC482" s="7">
        <v>888</v>
      </c>
      <c r="AD482" s="7" t="str" cm="1">
        <f t="array" ref="AD482">_xlfn.IFS(DATA[[#This Row],[Loyalty_Points]]&lt;=1000,"0-1000",AC482&lt;=2000,"1000-2000",AC482&lt;=3000,"2000-3000",AC482&lt;=4000,"3000-4000",AC482&lt;=4999,"4000-5000")</f>
        <v>0-1000</v>
      </c>
      <c r="AE482" s="1" t="s">
        <v>65</v>
      </c>
      <c r="AF482" s="1" t="s">
        <v>69</v>
      </c>
      <c r="AG482" s="1" t="s">
        <v>33</v>
      </c>
    </row>
    <row r="483" spans="1:33" x14ac:dyDescent="0.3">
      <c r="A483" s="13">
        <v>4111</v>
      </c>
      <c r="B483" s="1" t="s">
        <v>359</v>
      </c>
      <c r="C483" s="2" t="s">
        <v>529</v>
      </c>
      <c r="D483" s="2" t="s">
        <v>99</v>
      </c>
      <c r="E483" s="29" t="str">
        <f>TEXT(DATA[[#This Row],[Join_Date]],"mm-yyyy")</f>
        <v>04-2024</v>
      </c>
      <c r="G483" s="31">
        <f>$F$2-DATA[[#This Row],[Last_Login]]</f>
        <v>34</v>
      </c>
      <c r="H483" s="31" t="str" cm="1">
        <f t="array" ref="H483">_xlfn.IFS(DATA[[#This Row],[Difference_from _assume]]&lt;=10,"0-17",DATA[[#This Row],[Difference_from _assume]]&lt;=34,"17-34",DATA[[#This Row],[Difference_from _assume]]&lt;=51,"34-51",DATA[[#This Row],[Difference_from _assume]]&lt;=119,"51-119",DATA[[#This Row],[Difference_from _assume]]&lt;=354,"119-357")</f>
        <v>17-34</v>
      </c>
      <c r="I483" s="31" t="str" cm="1">
        <f t="array" ref="I483">_xlfn.IFS(DATA[[#This Row],[Difference_from _assume]]&lt;=35,"Active",DATA[[#This Row],[Difference_from _assume]]&lt;=110,"Inactive",DATA[[#This Row],[Difference_from _assume]]&lt;=360,"Dormant")</f>
        <v>Active</v>
      </c>
      <c r="J483" s="16">
        <v>11.99</v>
      </c>
      <c r="K483" s="16" t="str" cm="1">
        <f t="array" ref="K483">_xlfn.IFS(DATA[[#This Row],[Monthly_Price]]&lt;=7.99,"Low",J483&lt;=11.99,"Mid",J483&lt;=15.99,"High")</f>
        <v>Mid</v>
      </c>
      <c r="L483" s="1">
        <v>301</v>
      </c>
      <c r="M483" s="1" t="s">
        <v>48</v>
      </c>
      <c r="N483" s="1">
        <v>2</v>
      </c>
      <c r="O483" s="1">
        <v>2</v>
      </c>
      <c r="P483" s="1" t="b">
        <v>1</v>
      </c>
      <c r="Q483" s="1">
        <v>939</v>
      </c>
      <c r="R483" s="10">
        <v>21</v>
      </c>
      <c r="S483" s="10">
        <f>DATA[[#This Row],[Total_Movies_Watched]]+DATA[[#This Row],[Total_Series_Watched]]</f>
        <v>960</v>
      </c>
      <c r="T483" s="1" t="s">
        <v>74</v>
      </c>
      <c r="U483" s="1" t="s">
        <v>56</v>
      </c>
      <c r="V483" s="1" t="s">
        <v>45</v>
      </c>
      <c r="W483" s="1">
        <v>83</v>
      </c>
      <c r="X483" s="1" t="str" cm="1">
        <f t="array" ref="X483">_xlfn.IFS(DATA[[#This Row],[Recommended_Content_Count]]&lt;=25,"0-25",W483&lt;=50,"25-50",W483&lt;=75,"50-75",W483&lt;=100,"75-100")</f>
        <v>75-100</v>
      </c>
      <c r="Y483" s="1">
        <v>4.9000000000000004</v>
      </c>
      <c r="Z483" s="1" t="b">
        <v>0</v>
      </c>
      <c r="AA483" s="1" t="str" cm="1">
        <f t="array" ref="AA483">_xlfn.IFS(DATA[[#This Row],[Has_Downloaded_Content]]=FALSE,"No",Z483=TRUE,"Yes")</f>
        <v>No</v>
      </c>
      <c r="AB483" s="1" t="s">
        <v>30</v>
      </c>
      <c r="AC483" s="7">
        <v>1058</v>
      </c>
      <c r="AD483" s="7" t="str" cm="1">
        <f t="array" ref="AD483">_xlfn.IFS(DATA[[#This Row],[Loyalty_Points]]&lt;=1000,"0-1000",AC483&lt;=2000,"1000-2000",AC483&lt;=3000,"2000-3000",AC483&lt;=4000,"3000-4000",AC483&lt;=4999,"4000-5000")</f>
        <v>1000-2000</v>
      </c>
      <c r="AE483" s="1" t="s">
        <v>58</v>
      </c>
      <c r="AF483" s="1" t="s">
        <v>79</v>
      </c>
      <c r="AG483" s="1" t="s">
        <v>60</v>
      </c>
    </row>
    <row r="484" spans="1:33" x14ac:dyDescent="0.3">
      <c r="A484" s="13">
        <v>3532</v>
      </c>
      <c r="B484" s="1" t="s">
        <v>357</v>
      </c>
      <c r="C484" s="2" t="s">
        <v>530</v>
      </c>
      <c r="D484" s="2" t="s">
        <v>35</v>
      </c>
      <c r="E484" s="29" t="str">
        <f>TEXT(DATA[[#This Row],[Join_Date]],"mm-yyyy")</f>
        <v>01-2023</v>
      </c>
      <c r="G484" s="31">
        <f>$F$2-DATA[[#This Row],[Last_Login]]</f>
        <v>16</v>
      </c>
      <c r="H484" s="31" t="str" cm="1">
        <f t="array" ref="H484">_xlfn.IFS(DATA[[#This Row],[Difference_from _assume]]&lt;=10,"0-17",DATA[[#This Row],[Difference_from _assume]]&lt;=34,"17-34",DATA[[#This Row],[Difference_from _assume]]&lt;=51,"34-51",DATA[[#This Row],[Difference_from _assume]]&lt;=119,"51-119",DATA[[#This Row],[Difference_from _assume]]&lt;=354,"119-357")</f>
        <v>17-34</v>
      </c>
      <c r="I484" s="31" t="str" cm="1">
        <f t="array" ref="I484">_xlfn.IFS(DATA[[#This Row],[Difference_from _assume]]&lt;=35,"Active",DATA[[#This Row],[Difference_from _assume]]&lt;=110,"Inactive",DATA[[#This Row],[Difference_from _assume]]&lt;=360,"Dormant")</f>
        <v>Active</v>
      </c>
      <c r="J484" s="16">
        <v>7.99</v>
      </c>
      <c r="K484" s="16" t="str" cm="1">
        <f t="array" ref="K484">_xlfn.IFS(DATA[[#This Row],[Monthly_Price]]&lt;=7.99,"Low",J484&lt;=11.99,"Mid",J484&lt;=15.99,"High")</f>
        <v>Low</v>
      </c>
      <c r="L484" s="1">
        <v>277</v>
      </c>
      <c r="M484" s="1" t="s">
        <v>26</v>
      </c>
      <c r="N484" s="1">
        <v>2</v>
      </c>
      <c r="O484" s="1">
        <v>4</v>
      </c>
      <c r="P484" s="1" t="b">
        <v>0</v>
      </c>
      <c r="Q484" s="1">
        <v>659</v>
      </c>
      <c r="R484" s="10">
        <v>150</v>
      </c>
      <c r="S484" s="10">
        <f>DATA[[#This Row],[Total_Movies_Watched]]+DATA[[#This Row],[Total_Series_Watched]]</f>
        <v>809</v>
      </c>
      <c r="T484" s="1" t="s">
        <v>27</v>
      </c>
      <c r="U484" s="1" t="s">
        <v>44</v>
      </c>
      <c r="V484" s="1" t="s">
        <v>64</v>
      </c>
      <c r="W484" s="1">
        <v>79</v>
      </c>
      <c r="X484" s="1" t="str" cm="1">
        <f t="array" ref="X484">_xlfn.IFS(DATA[[#This Row],[Recommended_Content_Count]]&lt;=25,"0-25",W484&lt;=50,"25-50",W484&lt;=75,"50-75",W484&lt;=100,"75-100")</f>
        <v>75-100</v>
      </c>
      <c r="Y484" s="1">
        <v>3.9</v>
      </c>
      <c r="Z484" s="1" t="b">
        <v>1</v>
      </c>
      <c r="AA484" s="1" t="str" cm="1">
        <f t="array" ref="AA484">_xlfn.IFS(DATA[[#This Row],[Has_Downloaded_Content]]=FALSE,"No",Z484=TRUE,"Yes")</f>
        <v>Yes</v>
      </c>
      <c r="AB484" s="1" t="s">
        <v>30</v>
      </c>
      <c r="AC484" s="7">
        <v>2067</v>
      </c>
      <c r="AD484" s="7" t="str" cm="1">
        <f t="array" ref="AD484">_xlfn.IFS(DATA[[#This Row],[Loyalty_Points]]&lt;=1000,"0-1000",AC484&lt;=2000,"1000-2000",AC484&lt;=3000,"2000-3000",AC484&lt;=4000,"3000-4000",AC484&lt;=4999,"4000-5000")</f>
        <v>2000-3000</v>
      </c>
      <c r="AE484" s="1" t="s">
        <v>58</v>
      </c>
      <c r="AF484" s="1" t="s">
        <v>69</v>
      </c>
      <c r="AG484" s="1" t="s">
        <v>40</v>
      </c>
    </row>
    <row r="485" spans="1:33" x14ac:dyDescent="0.3">
      <c r="A485" s="13">
        <v>5375</v>
      </c>
      <c r="B485" s="1" t="s">
        <v>531</v>
      </c>
      <c r="C485" s="2" t="s">
        <v>163</v>
      </c>
      <c r="D485" s="2" t="s">
        <v>90</v>
      </c>
      <c r="E485" s="29" t="str">
        <f>TEXT(DATA[[#This Row],[Join_Date]],"mm-yyyy")</f>
        <v>12-2022</v>
      </c>
      <c r="G485" s="31">
        <f>$F$2-DATA[[#This Row],[Last_Login]]</f>
        <v>31</v>
      </c>
      <c r="H485" s="31" t="str" cm="1">
        <f t="array" ref="H485">_xlfn.IFS(DATA[[#This Row],[Difference_from _assume]]&lt;=10,"0-17",DATA[[#This Row],[Difference_from _assume]]&lt;=34,"17-34",DATA[[#This Row],[Difference_from _assume]]&lt;=51,"34-51",DATA[[#This Row],[Difference_from _assume]]&lt;=119,"51-119",DATA[[#This Row],[Difference_from _assume]]&lt;=354,"119-357")</f>
        <v>17-34</v>
      </c>
      <c r="I485" s="31" t="str" cm="1">
        <f t="array" ref="I485">_xlfn.IFS(DATA[[#This Row],[Difference_from _assume]]&lt;=35,"Active",DATA[[#This Row],[Difference_from _assume]]&lt;=110,"Inactive",DATA[[#This Row],[Difference_from _assume]]&lt;=360,"Dormant")</f>
        <v>Active</v>
      </c>
      <c r="J485" s="16">
        <v>15.99</v>
      </c>
      <c r="K485" s="16" t="str" cm="1">
        <f t="array" ref="K485">_xlfn.IFS(DATA[[#This Row],[Monthly_Price]]&lt;=7.99,"Low",J485&lt;=11.99,"Mid",J485&lt;=15.99,"High")</f>
        <v>High</v>
      </c>
      <c r="L485" s="1">
        <v>423</v>
      </c>
      <c r="M485" s="1" t="s">
        <v>48</v>
      </c>
      <c r="N485" s="1">
        <v>5</v>
      </c>
      <c r="O485" s="1">
        <v>2</v>
      </c>
      <c r="P485" s="1" t="b">
        <v>1</v>
      </c>
      <c r="Q485" s="1">
        <v>435</v>
      </c>
      <c r="R485" s="10">
        <v>108</v>
      </c>
      <c r="S485" s="10">
        <f>DATA[[#This Row],[Total_Movies_Watched]]+DATA[[#This Row],[Total_Series_Watched]]</f>
        <v>543</v>
      </c>
      <c r="T485" s="1" t="s">
        <v>49</v>
      </c>
      <c r="U485" s="1" t="s">
        <v>44</v>
      </c>
      <c r="V485" s="1" t="s">
        <v>64</v>
      </c>
      <c r="W485" s="1">
        <v>44</v>
      </c>
      <c r="X485" s="1" t="str" cm="1">
        <f t="array" ref="X485">_xlfn.IFS(DATA[[#This Row],[Recommended_Content_Count]]&lt;=25,"0-25",W485&lt;=50,"25-50",W485&lt;=75,"50-75",W485&lt;=100,"75-100")</f>
        <v>25-50</v>
      </c>
      <c r="Y485" s="1">
        <v>4.5999999999999996</v>
      </c>
      <c r="Z485" s="1" t="b">
        <v>0</v>
      </c>
      <c r="AA485" s="1" t="str" cm="1">
        <f t="array" ref="AA485">_xlfn.IFS(DATA[[#This Row],[Has_Downloaded_Content]]=FALSE,"No",Z485=TRUE,"Yes")</f>
        <v>No</v>
      </c>
      <c r="AB485" s="1" t="s">
        <v>30</v>
      </c>
      <c r="AC485" s="7">
        <v>3763</v>
      </c>
      <c r="AD485" s="7" t="str" cm="1">
        <f t="array" ref="AD485">_xlfn.IFS(DATA[[#This Row],[Loyalty_Points]]&lt;=1000,"0-1000",AC485&lt;=2000,"1000-2000",AC485&lt;=3000,"2000-3000",AC485&lt;=4000,"3000-4000",AC485&lt;=4999,"4000-5000")</f>
        <v>3000-4000</v>
      </c>
      <c r="AE485" s="1" t="s">
        <v>65</v>
      </c>
      <c r="AF485" s="1" t="s">
        <v>69</v>
      </c>
      <c r="AG485" s="1" t="s">
        <v>60</v>
      </c>
    </row>
    <row r="486" spans="1:33" x14ac:dyDescent="0.3">
      <c r="A486" s="13">
        <v>8881</v>
      </c>
      <c r="B486" s="1" t="s">
        <v>275</v>
      </c>
      <c r="C486" s="2" t="s">
        <v>454</v>
      </c>
      <c r="D486" s="2" t="s">
        <v>156</v>
      </c>
      <c r="E486" s="29" t="str">
        <f>TEXT(DATA[[#This Row],[Join_Date]],"mm-yyyy")</f>
        <v>09-2024</v>
      </c>
      <c r="G486" s="31">
        <f>$F$2-DATA[[#This Row],[Last_Login]]</f>
        <v>37</v>
      </c>
      <c r="H486" s="31" t="str" cm="1">
        <f t="array" ref="H486">_xlfn.IFS(DATA[[#This Row],[Difference_from _assume]]&lt;=10,"0-17",DATA[[#This Row],[Difference_from _assume]]&lt;=34,"17-34",DATA[[#This Row],[Difference_from _assume]]&lt;=51,"34-51",DATA[[#This Row],[Difference_from _assume]]&lt;=119,"51-119",DATA[[#This Row],[Difference_from _assume]]&lt;=354,"119-357")</f>
        <v>34-51</v>
      </c>
      <c r="I486" s="31" t="str" cm="1">
        <f t="array" ref="I486">_xlfn.IFS(DATA[[#This Row],[Difference_from _assume]]&lt;=35,"Active",DATA[[#This Row],[Difference_from _assume]]&lt;=110,"Inactive",DATA[[#This Row],[Difference_from _assume]]&lt;=360,"Dormant")</f>
        <v>Inactive</v>
      </c>
      <c r="J486" s="16">
        <v>11.99</v>
      </c>
      <c r="K486" s="16" t="str" cm="1">
        <f t="array" ref="K486">_xlfn.IFS(DATA[[#This Row],[Monthly_Price]]&lt;=7.99,"Low",J486&lt;=11.99,"Mid",J486&lt;=15.99,"High")</f>
        <v>Mid</v>
      </c>
      <c r="L486" s="1">
        <v>197</v>
      </c>
      <c r="M486" s="1" t="s">
        <v>36</v>
      </c>
      <c r="N486" s="1">
        <v>1</v>
      </c>
      <c r="O486" s="1">
        <v>5</v>
      </c>
      <c r="P486" s="1" t="b">
        <v>0</v>
      </c>
      <c r="Q486" s="1">
        <v>292</v>
      </c>
      <c r="R486" s="10">
        <v>169</v>
      </c>
      <c r="S486" s="10">
        <f>DATA[[#This Row],[Total_Movies_Watched]]+DATA[[#This Row],[Total_Series_Watched]]</f>
        <v>461</v>
      </c>
      <c r="T486" s="1" t="s">
        <v>92</v>
      </c>
      <c r="U486" s="1" t="s">
        <v>75</v>
      </c>
      <c r="V486" s="1" t="s">
        <v>64</v>
      </c>
      <c r="W486" s="1">
        <v>3</v>
      </c>
      <c r="X486" s="1" t="str" cm="1">
        <f t="array" ref="X486">_xlfn.IFS(DATA[[#This Row],[Recommended_Content_Count]]&lt;=25,"0-25",W486&lt;=50,"25-50",W486&lt;=75,"50-75",W486&lt;=100,"75-100")</f>
        <v>0-25</v>
      </c>
      <c r="Y486" s="1">
        <v>4.5</v>
      </c>
      <c r="Z486" s="1" t="b">
        <v>0</v>
      </c>
      <c r="AA486" s="1" t="str" cm="1">
        <f t="array" ref="AA486">_xlfn.IFS(DATA[[#This Row],[Has_Downloaded_Content]]=FALSE,"No",Z486=TRUE,"Yes")</f>
        <v>No</v>
      </c>
      <c r="AB486" s="1" t="s">
        <v>30</v>
      </c>
      <c r="AC486" s="7">
        <v>957</v>
      </c>
      <c r="AD486" s="7" t="str" cm="1">
        <f t="array" ref="AD486">_xlfn.IFS(DATA[[#This Row],[Loyalty_Points]]&lt;=1000,"0-1000",AC486&lt;=2000,"1000-2000",AC486&lt;=3000,"2000-3000",AC486&lt;=4000,"3000-4000",AC486&lt;=4999,"4000-5000")</f>
        <v>0-1000</v>
      </c>
      <c r="AE486" s="1" t="s">
        <v>38</v>
      </c>
      <c r="AF486" s="1" t="s">
        <v>69</v>
      </c>
      <c r="AG486" s="1" t="s">
        <v>60</v>
      </c>
    </row>
    <row r="487" spans="1:33" x14ac:dyDescent="0.3">
      <c r="A487" s="13">
        <v>1235</v>
      </c>
      <c r="B487" s="1" t="s">
        <v>101</v>
      </c>
      <c r="C487" s="2" t="s">
        <v>526</v>
      </c>
      <c r="D487" s="2" t="s">
        <v>99</v>
      </c>
      <c r="E487" s="29" t="str">
        <f>TEXT(DATA[[#This Row],[Join_Date]],"mm-yyyy")</f>
        <v>10-2023</v>
      </c>
      <c r="G487" s="31">
        <f>$F$2-DATA[[#This Row],[Last_Login]]</f>
        <v>34</v>
      </c>
      <c r="H487" s="31" t="str" cm="1">
        <f t="array" ref="H487">_xlfn.IFS(DATA[[#This Row],[Difference_from _assume]]&lt;=10,"0-17",DATA[[#This Row],[Difference_from _assume]]&lt;=34,"17-34",DATA[[#This Row],[Difference_from _assume]]&lt;=51,"34-51",DATA[[#This Row],[Difference_from _assume]]&lt;=119,"51-119",DATA[[#This Row],[Difference_from _assume]]&lt;=354,"119-357")</f>
        <v>17-34</v>
      </c>
      <c r="I487" s="31" t="str" cm="1">
        <f t="array" ref="I487">_xlfn.IFS(DATA[[#This Row],[Difference_from _assume]]&lt;=35,"Active",DATA[[#This Row],[Difference_from _assume]]&lt;=110,"Inactive",DATA[[#This Row],[Difference_from _assume]]&lt;=360,"Dormant")</f>
        <v>Active</v>
      </c>
      <c r="J487" s="16">
        <v>15.99</v>
      </c>
      <c r="K487" s="16" t="str" cm="1">
        <f t="array" ref="K487">_xlfn.IFS(DATA[[#This Row],[Monthly_Price]]&lt;=7.99,"Low",J487&lt;=11.99,"Mid",J487&lt;=15.99,"High")</f>
        <v>High</v>
      </c>
      <c r="L487" s="1">
        <v>100</v>
      </c>
      <c r="M487" s="1" t="s">
        <v>51</v>
      </c>
      <c r="N487" s="1">
        <v>2</v>
      </c>
      <c r="O487" s="1">
        <v>6</v>
      </c>
      <c r="P487" s="1" t="b">
        <v>1</v>
      </c>
      <c r="Q487" s="1">
        <v>103</v>
      </c>
      <c r="R487" s="10">
        <v>36</v>
      </c>
      <c r="S487" s="10">
        <f>DATA[[#This Row],[Total_Movies_Watched]]+DATA[[#This Row],[Total_Series_Watched]]</f>
        <v>139</v>
      </c>
      <c r="T487" s="1" t="s">
        <v>55</v>
      </c>
      <c r="U487" s="1" t="s">
        <v>44</v>
      </c>
      <c r="V487" s="1" t="s">
        <v>45</v>
      </c>
      <c r="W487" s="1">
        <v>68</v>
      </c>
      <c r="X487" s="1" t="str" cm="1">
        <f t="array" ref="X487">_xlfn.IFS(DATA[[#This Row],[Recommended_Content_Count]]&lt;=25,"0-25",W487&lt;=50,"25-50",W487&lt;=75,"50-75",W487&lt;=100,"75-100")</f>
        <v>50-75</v>
      </c>
      <c r="Y487" s="1">
        <v>3.7</v>
      </c>
      <c r="Z487" s="1" t="b">
        <v>0</v>
      </c>
      <c r="AA487" s="1" t="str" cm="1">
        <f t="array" ref="AA487">_xlfn.IFS(DATA[[#This Row],[Has_Downloaded_Content]]=FALSE,"No",Z487=TRUE,"Yes")</f>
        <v>No</v>
      </c>
      <c r="AB487" s="1" t="s">
        <v>30</v>
      </c>
      <c r="AC487" s="7">
        <v>3003</v>
      </c>
      <c r="AD487" s="7" t="str" cm="1">
        <f t="array" ref="AD487">_xlfn.IFS(DATA[[#This Row],[Loyalty_Points]]&lt;=1000,"0-1000",AC487&lt;=2000,"1000-2000",AC487&lt;=3000,"2000-3000",AC487&lt;=4000,"3000-4000",AC487&lt;=4999,"4000-5000")</f>
        <v>3000-4000</v>
      </c>
      <c r="AE487" s="1" t="s">
        <v>76</v>
      </c>
      <c r="AF487" s="1" t="s">
        <v>79</v>
      </c>
      <c r="AG487" s="1" t="s">
        <v>33</v>
      </c>
    </row>
    <row r="488" spans="1:33" x14ac:dyDescent="0.3">
      <c r="A488" s="13">
        <v>2533</v>
      </c>
      <c r="B488" s="1" t="s">
        <v>311</v>
      </c>
      <c r="C488" s="2">
        <v>44996</v>
      </c>
      <c r="D488" s="2" t="s">
        <v>109</v>
      </c>
      <c r="E488" s="29" t="str">
        <f>TEXT(DATA[[#This Row],[Join_Date]],"mm-yyyy")</f>
        <v>03-2023</v>
      </c>
      <c r="G488" s="31">
        <f>$F$2-DATA[[#This Row],[Last_Login]]</f>
        <v>38</v>
      </c>
      <c r="H488" s="31" t="str" cm="1">
        <f t="array" ref="H488">_xlfn.IFS(DATA[[#This Row],[Difference_from _assume]]&lt;=10,"0-17",DATA[[#This Row],[Difference_from _assume]]&lt;=34,"17-34",DATA[[#This Row],[Difference_from _assume]]&lt;=51,"34-51",DATA[[#This Row],[Difference_from _assume]]&lt;=119,"51-119",DATA[[#This Row],[Difference_from _assume]]&lt;=354,"119-357")</f>
        <v>34-51</v>
      </c>
      <c r="I488" s="31" t="str" cm="1">
        <f t="array" ref="I488">_xlfn.IFS(DATA[[#This Row],[Difference_from _assume]]&lt;=35,"Active",DATA[[#This Row],[Difference_from _assume]]&lt;=110,"Inactive",DATA[[#This Row],[Difference_from _assume]]&lt;=360,"Dormant")</f>
        <v>Inactive</v>
      </c>
      <c r="J488" s="16">
        <v>15.99</v>
      </c>
      <c r="K488" s="16" t="str" cm="1">
        <f t="array" ref="K488">_xlfn.IFS(DATA[[#This Row],[Monthly_Price]]&lt;=7.99,"Low",J488&lt;=11.99,"Mid",J488&lt;=15.99,"High")</f>
        <v>High</v>
      </c>
      <c r="L488" s="1">
        <v>338</v>
      </c>
      <c r="M488" s="1" t="s">
        <v>26</v>
      </c>
      <c r="N488" s="1">
        <v>4</v>
      </c>
      <c r="O488" s="1">
        <v>2</v>
      </c>
      <c r="P488" s="1" t="b">
        <v>0</v>
      </c>
      <c r="Q488" s="1">
        <v>525</v>
      </c>
      <c r="R488" s="10">
        <v>140</v>
      </c>
      <c r="S488" s="10">
        <f>DATA[[#This Row],[Total_Movies_Watched]]+DATA[[#This Row],[Total_Series_Watched]]</f>
        <v>665</v>
      </c>
      <c r="T488" s="1" t="s">
        <v>68</v>
      </c>
      <c r="U488" s="1" t="s">
        <v>56</v>
      </c>
      <c r="V488" s="1" t="s">
        <v>78</v>
      </c>
      <c r="W488" s="1">
        <v>75</v>
      </c>
      <c r="X488" s="1" t="str" cm="1">
        <f t="array" ref="X488">_xlfn.IFS(DATA[[#This Row],[Recommended_Content_Count]]&lt;=25,"0-25",W488&lt;=50,"25-50",W488&lt;=75,"50-75",W488&lt;=100,"75-100")</f>
        <v>50-75</v>
      </c>
      <c r="Y488" s="1">
        <v>4.5999999999999996</v>
      </c>
      <c r="Z488" s="1" t="b">
        <v>1</v>
      </c>
      <c r="AA488" s="1" t="str" cm="1">
        <f t="array" ref="AA488">_xlfn.IFS(DATA[[#This Row],[Has_Downloaded_Content]]=FALSE,"No",Z488=TRUE,"Yes")</f>
        <v>Yes</v>
      </c>
      <c r="AB488" s="1" t="s">
        <v>30</v>
      </c>
      <c r="AC488" s="7">
        <v>354</v>
      </c>
      <c r="AD488" s="7" t="str" cm="1">
        <f t="array" ref="AD488">_xlfn.IFS(DATA[[#This Row],[Loyalty_Points]]&lt;=1000,"0-1000",AC488&lt;=2000,"1000-2000",AC488&lt;=3000,"2000-3000",AC488&lt;=4000,"3000-4000",AC488&lt;=4999,"4000-5000")</f>
        <v>0-1000</v>
      </c>
      <c r="AE488" s="1" t="s">
        <v>58</v>
      </c>
      <c r="AF488" s="1" t="s">
        <v>59</v>
      </c>
      <c r="AG488" s="1" t="s">
        <v>93</v>
      </c>
    </row>
    <row r="489" spans="1:33" x14ac:dyDescent="0.3">
      <c r="A489" s="13">
        <v>2734</v>
      </c>
      <c r="B489" s="1" t="s">
        <v>288</v>
      </c>
      <c r="C489" s="2">
        <v>45449</v>
      </c>
      <c r="D489" s="2">
        <v>45303</v>
      </c>
      <c r="E489" s="29" t="str">
        <f>TEXT(DATA[[#This Row],[Join_Date]],"mm-yyyy")</f>
        <v>06-2024</v>
      </c>
      <c r="G489" s="31">
        <f>$F$2-DATA[[#This Row],[Last_Login]]</f>
        <v>354</v>
      </c>
      <c r="H489" s="31" t="str" cm="1">
        <f t="array" ref="H489">_xlfn.IFS(DATA[[#This Row],[Difference_from _assume]]&lt;=10,"0-17",DATA[[#This Row],[Difference_from _assume]]&lt;=34,"17-34",DATA[[#This Row],[Difference_from _assume]]&lt;=51,"34-51",DATA[[#This Row],[Difference_from _assume]]&lt;=119,"51-119",DATA[[#This Row],[Difference_from _assume]]&lt;=354,"119-357")</f>
        <v>119-357</v>
      </c>
      <c r="I489" s="31" t="str" cm="1">
        <f t="array" ref="I489">_xlfn.IFS(DATA[[#This Row],[Difference_from _assume]]&lt;=35,"Active",DATA[[#This Row],[Difference_from _assume]]&lt;=110,"Inactive",DATA[[#This Row],[Difference_from _assume]]&lt;=360,"Dormant")</f>
        <v>Dormant</v>
      </c>
      <c r="J489" s="16">
        <v>11.99</v>
      </c>
      <c r="K489" s="16" t="str" cm="1">
        <f t="array" ref="K489">_xlfn.IFS(DATA[[#This Row],[Monthly_Price]]&lt;=7.99,"Low",J489&lt;=11.99,"Mid",J489&lt;=15.99,"High")</f>
        <v>Mid</v>
      </c>
      <c r="L489" s="1">
        <v>130</v>
      </c>
      <c r="M489" s="1" t="s">
        <v>51</v>
      </c>
      <c r="N489" s="1">
        <v>1</v>
      </c>
      <c r="O489" s="1">
        <v>1</v>
      </c>
      <c r="P489" s="1" t="b">
        <v>1</v>
      </c>
      <c r="Q489" s="1">
        <v>428</v>
      </c>
      <c r="R489" s="10">
        <v>119</v>
      </c>
      <c r="S489" s="10">
        <f>DATA[[#This Row],[Total_Movies_Watched]]+DATA[[#This Row],[Total_Series_Watched]]</f>
        <v>547</v>
      </c>
      <c r="T489" s="1" t="s">
        <v>92</v>
      </c>
      <c r="U489" s="1" t="s">
        <v>56</v>
      </c>
      <c r="V489" s="1" t="s">
        <v>78</v>
      </c>
      <c r="W489" s="1">
        <v>53</v>
      </c>
      <c r="X489" s="1" t="str" cm="1">
        <f t="array" ref="X489">_xlfn.IFS(DATA[[#This Row],[Recommended_Content_Count]]&lt;=25,"0-25",W489&lt;=50,"25-50",W489&lt;=75,"50-75",W489&lt;=100,"75-100")</f>
        <v>50-75</v>
      </c>
      <c r="Y489" s="1">
        <v>4.5</v>
      </c>
      <c r="Z489" s="1" t="b">
        <v>1</v>
      </c>
      <c r="AA489" s="1" t="str" cm="1">
        <f t="array" ref="AA489">_xlfn.IFS(DATA[[#This Row],[Has_Downloaded_Content]]=FALSE,"No",Z489=TRUE,"Yes")</f>
        <v>Yes</v>
      </c>
      <c r="AB489" s="1" t="s">
        <v>30</v>
      </c>
      <c r="AC489" s="7">
        <v>4922</v>
      </c>
      <c r="AD489" s="7" t="str" cm="1">
        <f t="array" ref="AD489">_xlfn.IFS(DATA[[#This Row],[Loyalty_Points]]&lt;=1000,"0-1000",AC489&lt;=2000,"1000-2000",AC489&lt;=3000,"2000-3000",AC489&lt;=4000,"3000-4000",AC489&lt;=4999,"4000-5000")</f>
        <v>4000-5000</v>
      </c>
      <c r="AE489" s="1" t="s">
        <v>76</v>
      </c>
      <c r="AF489" s="1" t="s">
        <v>32</v>
      </c>
      <c r="AG489" s="1" t="s">
        <v>93</v>
      </c>
    </row>
    <row r="490" spans="1:33" x14ac:dyDescent="0.3">
      <c r="A490" s="13">
        <v>4129</v>
      </c>
      <c r="B490" s="1" t="s">
        <v>240</v>
      </c>
      <c r="C490" s="2" t="s">
        <v>198</v>
      </c>
      <c r="D490" s="2" t="s">
        <v>87</v>
      </c>
      <c r="E490" s="29" t="str">
        <f>TEXT(DATA[[#This Row],[Join_Date]],"mm-yyyy")</f>
        <v>12-2023</v>
      </c>
      <c r="G490" s="31">
        <f>$F$2-DATA[[#This Row],[Last_Login]]</f>
        <v>36</v>
      </c>
      <c r="H490" s="31" t="str" cm="1">
        <f t="array" ref="H490">_xlfn.IFS(DATA[[#This Row],[Difference_from _assume]]&lt;=10,"0-17",DATA[[#This Row],[Difference_from _assume]]&lt;=34,"17-34",DATA[[#This Row],[Difference_from _assume]]&lt;=51,"34-51",DATA[[#This Row],[Difference_from _assume]]&lt;=119,"51-119",DATA[[#This Row],[Difference_from _assume]]&lt;=354,"119-357")</f>
        <v>34-51</v>
      </c>
      <c r="I490" s="31" t="str" cm="1">
        <f t="array" ref="I490">_xlfn.IFS(DATA[[#This Row],[Difference_from _assume]]&lt;=35,"Active",DATA[[#This Row],[Difference_from _assume]]&lt;=110,"Inactive",DATA[[#This Row],[Difference_from _assume]]&lt;=360,"Dormant")</f>
        <v>Inactive</v>
      </c>
      <c r="J490" s="16">
        <v>11.99</v>
      </c>
      <c r="K490" s="16" t="str" cm="1">
        <f t="array" ref="K490">_xlfn.IFS(DATA[[#This Row],[Monthly_Price]]&lt;=7.99,"Low",J490&lt;=11.99,"Mid",J490&lt;=15.99,"High")</f>
        <v>Mid</v>
      </c>
      <c r="L490" s="1">
        <v>383</v>
      </c>
      <c r="M490" s="1" t="s">
        <v>63</v>
      </c>
      <c r="N490" s="1">
        <v>5</v>
      </c>
      <c r="O490" s="1">
        <v>4</v>
      </c>
      <c r="P490" s="1" t="b">
        <v>1</v>
      </c>
      <c r="Q490" s="1">
        <v>711</v>
      </c>
      <c r="R490" s="10">
        <v>147</v>
      </c>
      <c r="S490" s="10">
        <f>DATA[[#This Row],[Total_Movies_Watched]]+DATA[[#This Row],[Total_Series_Watched]]</f>
        <v>858</v>
      </c>
      <c r="T490" s="1" t="s">
        <v>92</v>
      </c>
      <c r="U490" s="1" t="s">
        <v>28</v>
      </c>
      <c r="V490" s="1" t="s">
        <v>45</v>
      </c>
      <c r="W490" s="1">
        <v>68</v>
      </c>
      <c r="X490" s="1" t="str" cm="1">
        <f t="array" ref="X490">_xlfn.IFS(DATA[[#This Row],[Recommended_Content_Count]]&lt;=25,"0-25",W490&lt;=50,"25-50",W490&lt;=75,"50-75",W490&lt;=100,"75-100")</f>
        <v>50-75</v>
      </c>
      <c r="Y490" s="1">
        <v>3.9</v>
      </c>
      <c r="Z490" s="1" t="b">
        <v>1</v>
      </c>
      <c r="AA490" s="1" t="str" cm="1">
        <f t="array" ref="AA490">_xlfn.IFS(DATA[[#This Row],[Has_Downloaded_Content]]=FALSE,"No",Z490=TRUE,"Yes")</f>
        <v>Yes</v>
      </c>
      <c r="AB490" s="1" t="s">
        <v>30</v>
      </c>
      <c r="AC490" s="7">
        <v>2083</v>
      </c>
      <c r="AD490" s="7" t="str" cm="1">
        <f t="array" ref="AD490">_xlfn.IFS(DATA[[#This Row],[Loyalty_Points]]&lt;=1000,"0-1000",AC490&lt;=2000,"1000-2000",AC490&lt;=3000,"2000-3000",AC490&lt;=4000,"3000-4000",AC490&lt;=4999,"4000-5000")</f>
        <v>2000-3000</v>
      </c>
      <c r="AE490" s="1" t="s">
        <v>65</v>
      </c>
      <c r="AF490" s="1" t="s">
        <v>59</v>
      </c>
      <c r="AG490" s="1" t="s">
        <v>40</v>
      </c>
    </row>
    <row r="491" spans="1:33" x14ac:dyDescent="0.3">
      <c r="A491" s="13">
        <v>3762</v>
      </c>
      <c r="B491" s="1" t="s">
        <v>318</v>
      </c>
      <c r="C491" s="2" t="s">
        <v>433</v>
      </c>
      <c r="D491" s="2" t="s">
        <v>90</v>
      </c>
      <c r="E491" s="29" t="str">
        <f>TEXT(DATA[[#This Row],[Join_Date]],"mm-yyyy")</f>
        <v>12-2023</v>
      </c>
      <c r="G491" s="31">
        <f>$F$2-DATA[[#This Row],[Last_Login]]</f>
        <v>31</v>
      </c>
      <c r="H491" s="31" t="str" cm="1">
        <f t="array" ref="H491">_xlfn.IFS(DATA[[#This Row],[Difference_from _assume]]&lt;=10,"0-17",DATA[[#This Row],[Difference_from _assume]]&lt;=34,"17-34",DATA[[#This Row],[Difference_from _assume]]&lt;=51,"34-51",DATA[[#This Row],[Difference_from _assume]]&lt;=119,"51-119",DATA[[#This Row],[Difference_from _assume]]&lt;=354,"119-357")</f>
        <v>17-34</v>
      </c>
      <c r="I491" s="31" t="str" cm="1">
        <f t="array" ref="I491">_xlfn.IFS(DATA[[#This Row],[Difference_from _assume]]&lt;=35,"Active",DATA[[#This Row],[Difference_from _assume]]&lt;=110,"Inactive",DATA[[#This Row],[Difference_from _assume]]&lt;=360,"Dormant")</f>
        <v>Active</v>
      </c>
      <c r="J491" s="16">
        <v>11.99</v>
      </c>
      <c r="K491" s="16" t="str" cm="1">
        <f t="array" ref="K491">_xlfn.IFS(DATA[[#This Row],[Monthly_Price]]&lt;=7.99,"Low",J491&lt;=11.99,"Mid",J491&lt;=15.99,"High")</f>
        <v>Mid</v>
      </c>
      <c r="L491" s="1">
        <v>411</v>
      </c>
      <c r="M491" s="1" t="s">
        <v>26</v>
      </c>
      <c r="N491" s="1">
        <v>5</v>
      </c>
      <c r="O491" s="1">
        <v>6</v>
      </c>
      <c r="P491" s="1" t="b">
        <v>1</v>
      </c>
      <c r="Q491" s="1">
        <v>887</v>
      </c>
      <c r="R491" s="10">
        <v>37</v>
      </c>
      <c r="S491" s="10">
        <f>DATA[[#This Row],[Total_Movies_Watched]]+DATA[[#This Row],[Total_Series_Watched]]</f>
        <v>924</v>
      </c>
      <c r="T491" s="1" t="s">
        <v>68</v>
      </c>
      <c r="U491" s="1" t="s">
        <v>28</v>
      </c>
      <c r="V491" s="1" t="s">
        <v>78</v>
      </c>
      <c r="W491" s="1">
        <v>66</v>
      </c>
      <c r="X491" s="1" t="str" cm="1">
        <f t="array" ref="X491">_xlfn.IFS(DATA[[#This Row],[Recommended_Content_Count]]&lt;=25,"0-25",W491&lt;=50,"25-50",W491&lt;=75,"50-75",W491&lt;=100,"75-100")</f>
        <v>50-75</v>
      </c>
      <c r="Y491" s="1">
        <v>3.9</v>
      </c>
      <c r="Z491" s="1" t="b">
        <v>1</v>
      </c>
      <c r="AA491" s="1" t="str" cm="1">
        <f t="array" ref="AA491">_xlfn.IFS(DATA[[#This Row],[Has_Downloaded_Content]]=FALSE,"No",Z491=TRUE,"Yes")</f>
        <v>Yes</v>
      </c>
      <c r="AB491" s="1" t="s">
        <v>30</v>
      </c>
      <c r="AC491" s="7">
        <v>2098</v>
      </c>
      <c r="AD491" s="7" t="str" cm="1">
        <f t="array" ref="AD491">_xlfn.IFS(DATA[[#This Row],[Loyalty_Points]]&lt;=1000,"0-1000",AC491&lt;=2000,"1000-2000",AC491&lt;=3000,"2000-3000",AC491&lt;=4000,"3000-4000",AC491&lt;=4999,"4000-5000")</f>
        <v>2000-3000</v>
      </c>
      <c r="AE491" s="1" t="s">
        <v>38</v>
      </c>
      <c r="AF491" s="1" t="s">
        <v>69</v>
      </c>
      <c r="AG491" s="1" t="s">
        <v>33</v>
      </c>
    </row>
    <row r="492" spans="1:33" x14ac:dyDescent="0.3">
      <c r="A492" s="13">
        <v>4341</v>
      </c>
      <c r="B492" s="1" t="s">
        <v>532</v>
      </c>
      <c r="C492" s="2">
        <v>44932</v>
      </c>
      <c r="D492" s="2">
        <v>45485</v>
      </c>
      <c r="E492" s="29" t="str">
        <f>TEXT(DATA[[#This Row],[Join_Date]],"mm-yyyy")</f>
        <v>01-2023</v>
      </c>
      <c r="G492" s="31">
        <f>$F$2-DATA[[#This Row],[Last_Login]]</f>
        <v>172</v>
      </c>
      <c r="H492" s="31" t="str" cm="1">
        <f t="array" ref="H492">_xlfn.IFS(DATA[[#This Row],[Difference_from _assume]]&lt;=10,"0-17",DATA[[#This Row],[Difference_from _assume]]&lt;=34,"17-34",DATA[[#This Row],[Difference_from _assume]]&lt;=51,"34-51",DATA[[#This Row],[Difference_from _assume]]&lt;=119,"51-119",DATA[[#This Row],[Difference_from _assume]]&lt;=354,"119-357")</f>
        <v>119-357</v>
      </c>
      <c r="I492" s="31" t="str" cm="1">
        <f t="array" ref="I492">_xlfn.IFS(DATA[[#This Row],[Difference_from _assume]]&lt;=35,"Active",DATA[[#This Row],[Difference_from _assume]]&lt;=110,"Inactive",DATA[[#This Row],[Difference_from _assume]]&lt;=360,"Dormant")</f>
        <v>Dormant</v>
      </c>
      <c r="J492" s="16">
        <v>11.99</v>
      </c>
      <c r="K492" s="16" t="str" cm="1">
        <f t="array" ref="K492">_xlfn.IFS(DATA[[#This Row],[Monthly_Price]]&lt;=7.99,"Low",J492&lt;=11.99,"Mid",J492&lt;=15.99,"High")</f>
        <v>Mid</v>
      </c>
      <c r="L492" s="1">
        <v>347</v>
      </c>
      <c r="M492" s="1" t="s">
        <v>63</v>
      </c>
      <c r="N492" s="1">
        <v>4</v>
      </c>
      <c r="O492" s="1">
        <v>2</v>
      </c>
      <c r="P492" s="1" t="b">
        <v>1</v>
      </c>
      <c r="Q492" s="1">
        <v>546</v>
      </c>
      <c r="R492" s="10">
        <v>12</v>
      </c>
      <c r="S492" s="10">
        <f>DATA[[#This Row],[Total_Movies_Watched]]+DATA[[#This Row],[Total_Series_Watched]]</f>
        <v>558</v>
      </c>
      <c r="T492" s="1" t="s">
        <v>68</v>
      </c>
      <c r="U492" s="1" t="s">
        <v>28</v>
      </c>
      <c r="V492" s="1" t="s">
        <v>57</v>
      </c>
      <c r="W492" s="1">
        <v>31</v>
      </c>
      <c r="X492" s="1" t="str" cm="1">
        <f t="array" ref="X492">_xlfn.IFS(DATA[[#This Row],[Recommended_Content_Count]]&lt;=25,"0-25",W492&lt;=50,"25-50",W492&lt;=75,"50-75",W492&lt;=100,"75-100")</f>
        <v>25-50</v>
      </c>
      <c r="Y492" s="1">
        <v>3.1</v>
      </c>
      <c r="Z492" s="1" t="b">
        <v>0</v>
      </c>
      <c r="AA492" s="1" t="str" cm="1">
        <f t="array" ref="AA492">_xlfn.IFS(DATA[[#This Row],[Has_Downloaded_Content]]=FALSE,"No",Z492=TRUE,"Yes")</f>
        <v>No</v>
      </c>
      <c r="AB492" s="1" t="s">
        <v>30</v>
      </c>
      <c r="AC492" s="7">
        <v>2022</v>
      </c>
      <c r="AD492" s="7" t="str" cm="1">
        <f t="array" ref="AD492">_xlfn.IFS(DATA[[#This Row],[Loyalty_Points]]&lt;=1000,"0-1000",AC492&lt;=2000,"1000-2000",AC492&lt;=3000,"2000-3000",AC492&lt;=4000,"3000-4000",AC492&lt;=4999,"4000-5000")</f>
        <v>2000-3000</v>
      </c>
      <c r="AE492" s="1" t="s">
        <v>31</v>
      </c>
      <c r="AF492" s="1" t="s">
        <v>32</v>
      </c>
      <c r="AG492" s="1" t="s">
        <v>40</v>
      </c>
    </row>
    <row r="493" spans="1:33" x14ac:dyDescent="0.3">
      <c r="A493" s="13">
        <v>6638</v>
      </c>
      <c r="B493" s="1" t="s">
        <v>533</v>
      </c>
      <c r="C493" s="2">
        <v>44967</v>
      </c>
      <c r="D493" s="2">
        <v>45608</v>
      </c>
      <c r="E493" s="29" t="str">
        <f>TEXT(DATA[[#This Row],[Join_Date]],"mm-yyyy")</f>
        <v>02-2023</v>
      </c>
      <c r="G493" s="31">
        <f>$F$2-DATA[[#This Row],[Last_Login]]</f>
        <v>49</v>
      </c>
      <c r="H493" s="31" t="str" cm="1">
        <f t="array" ref="H493">_xlfn.IFS(DATA[[#This Row],[Difference_from _assume]]&lt;=10,"0-17",DATA[[#This Row],[Difference_from _assume]]&lt;=34,"17-34",DATA[[#This Row],[Difference_from _assume]]&lt;=51,"34-51",DATA[[#This Row],[Difference_from _assume]]&lt;=119,"51-119",DATA[[#This Row],[Difference_from _assume]]&lt;=354,"119-357")</f>
        <v>34-51</v>
      </c>
      <c r="I493" s="31" t="str" cm="1">
        <f t="array" ref="I493">_xlfn.IFS(DATA[[#This Row],[Difference_from _assume]]&lt;=35,"Active",DATA[[#This Row],[Difference_from _assume]]&lt;=110,"Inactive",DATA[[#This Row],[Difference_from _assume]]&lt;=360,"Dormant")</f>
        <v>Inactive</v>
      </c>
      <c r="J493" s="16">
        <v>11.99</v>
      </c>
      <c r="K493" s="16" t="str" cm="1">
        <f t="array" ref="K493">_xlfn.IFS(DATA[[#This Row],[Monthly_Price]]&lt;=7.99,"Low",J493&lt;=11.99,"Mid",J493&lt;=15.99,"High")</f>
        <v>Mid</v>
      </c>
      <c r="L493" s="1">
        <v>302</v>
      </c>
      <c r="M493" s="1" t="s">
        <v>73</v>
      </c>
      <c r="N493" s="1">
        <v>4</v>
      </c>
      <c r="O493" s="1">
        <v>2</v>
      </c>
      <c r="P493" s="1" t="b">
        <v>1</v>
      </c>
      <c r="Q493" s="1">
        <v>417</v>
      </c>
      <c r="R493" s="10">
        <v>143</v>
      </c>
      <c r="S493" s="10">
        <f>DATA[[#This Row],[Total_Movies_Watched]]+DATA[[#This Row],[Total_Series_Watched]]</f>
        <v>560</v>
      </c>
      <c r="T493" s="1" t="s">
        <v>43</v>
      </c>
      <c r="U493" s="1" t="s">
        <v>44</v>
      </c>
      <c r="V493" s="1" t="s">
        <v>45</v>
      </c>
      <c r="W493" s="1">
        <v>14</v>
      </c>
      <c r="X493" s="1" t="str" cm="1">
        <f t="array" ref="X493">_xlfn.IFS(DATA[[#This Row],[Recommended_Content_Count]]&lt;=25,"0-25",W493&lt;=50,"25-50",W493&lt;=75,"50-75",W493&lt;=100,"75-100")</f>
        <v>0-25</v>
      </c>
      <c r="Y493" s="1">
        <v>4.7</v>
      </c>
      <c r="Z493" s="1" t="b">
        <v>0</v>
      </c>
      <c r="AA493" s="1" t="str" cm="1">
        <f t="array" ref="AA493">_xlfn.IFS(DATA[[#This Row],[Has_Downloaded_Content]]=FALSE,"No",Z493=TRUE,"Yes")</f>
        <v>No</v>
      </c>
      <c r="AB493" s="1" t="s">
        <v>30</v>
      </c>
      <c r="AC493" s="7">
        <v>3791</v>
      </c>
      <c r="AD493" s="7" t="str" cm="1">
        <f t="array" ref="AD493">_xlfn.IFS(DATA[[#This Row],[Loyalty_Points]]&lt;=1000,"0-1000",AC493&lt;=2000,"1000-2000",AC493&lt;=3000,"2000-3000",AC493&lt;=4000,"3000-4000",AC493&lt;=4999,"4000-5000")</f>
        <v>3000-4000</v>
      </c>
      <c r="AE493" s="1" t="s">
        <v>31</v>
      </c>
      <c r="AF493" s="1" t="s">
        <v>79</v>
      </c>
      <c r="AG493" s="1" t="s">
        <v>93</v>
      </c>
    </row>
    <row r="494" spans="1:33" x14ac:dyDescent="0.3">
      <c r="A494" s="13">
        <v>5861</v>
      </c>
      <c r="B494" s="1" t="s">
        <v>325</v>
      </c>
      <c r="C494" s="2">
        <v>45143</v>
      </c>
      <c r="D494" s="2">
        <v>45363</v>
      </c>
      <c r="E494" s="29" t="str">
        <f>TEXT(DATA[[#This Row],[Join_Date]],"mm-yyyy")</f>
        <v>08-2023</v>
      </c>
      <c r="G494" s="31">
        <f>$F$2-DATA[[#This Row],[Last_Login]]</f>
        <v>294</v>
      </c>
      <c r="H494" s="31" t="str" cm="1">
        <f t="array" ref="H494">_xlfn.IFS(DATA[[#This Row],[Difference_from _assume]]&lt;=10,"0-17",DATA[[#This Row],[Difference_from _assume]]&lt;=34,"17-34",DATA[[#This Row],[Difference_from _assume]]&lt;=51,"34-51",DATA[[#This Row],[Difference_from _assume]]&lt;=119,"51-119",DATA[[#This Row],[Difference_from _assume]]&lt;=354,"119-357")</f>
        <v>119-357</v>
      </c>
      <c r="I494" s="31" t="str" cm="1">
        <f t="array" ref="I494">_xlfn.IFS(DATA[[#This Row],[Difference_from _assume]]&lt;=35,"Active",DATA[[#This Row],[Difference_from _assume]]&lt;=110,"Inactive",DATA[[#This Row],[Difference_from _assume]]&lt;=360,"Dormant")</f>
        <v>Dormant</v>
      </c>
      <c r="J494" s="16">
        <v>15.99</v>
      </c>
      <c r="K494" s="16" t="str" cm="1">
        <f t="array" ref="K494">_xlfn.IFS(DATA[[#This Row],[Monthly_Price]]&lt;=7.99,"Low",J494&lt;=11.99,"Mid",J494&lt;=15.99,"High")</f>
        <v>High</v>
      </c>
      <c r="L494" s="1">
        <v>361</v>
      </c>
      <c r="M494" s="1" t="s">
        <v>100</v>
      </c>
      <c r="N494" s="1">
        <v>3</v>
      </c>
      <c r="O494" s="1">
        <v>6</v>
      </c>
      <c r="P494" s="1" t="b">
        <v>0</v>
      </c>
      <c r="Q494" s="1">
        <v>407</v>
      </c>
      <c r="R494" s="10">
        <v>126</v>
      </c>
      <c r="S494" s="10">
        <f>DATA[[#This Row],[Total_Movies_Watched]]+DATA[[#This Row],[Total_Series_Watched]]</f>
        <v>533</v>
      </c>
      <c r="T494" s="1" t="s">
        <v>74</v>
      </c>
      <c r="U494" s="1" t="s">
        <v>44</v>
      </c>
      <c r="V494" s="1" t="s">
        <v>57</v>
      </c>
      <c r="W494" s="1">
        <v>80</v>
      </c>
      <c r="X494" s="1" t="str" cm="1">
        <f t="array" ref="X494">_xlfn.IFS(DATA[[#This Row],[Recommended_Content_Count]]&lt;=25,"0-25",W494&lt;=50,"25-50",W494&lt;=75,"50-75",W494&lt;=100,"75-100")</f>
        <v>75-100</v>
      </c>
      <c r="Y494" s="1">
        <v>4.3</v>
      </c>
      <c r="Z494" s="1" t="b">
        <v>0</v>
      </c>
      <c r="AA494" s="1" t="str" cm="1">
        <f t="array" ref="AA494">_xlfn.IFS(DATA[[#This Row],[Has_Downloaded_Content]]=FALSE,"No",Z494=TRUE,"Yes")</f>
        <v>No</v>
      </c>
      <c r="AB494" s="1" t="s">
        <v>30</v>
      </c>
      <c r="AC494" s="7">
        <v>728</v>
      </c>
      <c r="AD494" s="7" t="str" cm="1">
        <f t="array" ref="AD494">_xlfn.IFS(DATA[[#This Row],[Loyalty_Points]]&lt;=1000,"0-1000",AC494&lt;=2000,"1000-2000",AC494&lt;=3000,"2000-3000",AC494&lt;=4000,"3000-4000",AC494&lt;=4999,"4000-5000")</f>
        <v>0-1000</v>
      </c>
      <c r="AE494" s="1" t="s">
        <v>65</v>
      </c>
      <c r="AF494" s="1" t="s">
        <v>32</v>
      </c>
      <c r="AG494" s="1" t="s">
        <v>33</v>
      </c>
    </row>
    <row r="495" spans="1:33" x14ac:dyDescent="0.3">
      <c r="A495" s="13">
        <v>8815</v>
      </c>
      <c r="B495" s="1" t="s">
        <v>345</v>
      </c>
      <c r="C495" s="2" t="s">
        <v>534</v>
      </c>
      <c r="D495" s="2">
        <v>45303</v>
      </c>
      <c r="E495" s="29" t="str">
        <f>TEXT(DATA[[#This Row],[Join_Date]],"mm-yyyy")</f>
        <v>11-2023</v>
      </c>
      <c r="G495" s="31">
        <f>$F$2-DATA[[#This Row],[Last_Login]]</f>
        <v>354</v>
      </c>
      <c r="H495" s="31" t="str" cm="1">
        <f t="array" ref="H495">_xlfn.IFS(DATA[[#This Row],[Difference_from _assume]]&lt;=10,"0-17",DATA[[#This Row],[Difference_from _assume]]&lt;=34,"17-34",DATA[[#This Row],[Difference_from _assume]]&lt;=51,"34-51",DATA[[#This Row],[Difference_from _assume]]&lt;=119,"51-119",DATA[[#This Row],[Difference_from _assume]]&lt;=354,"119-357")</f>
        <v>119-357</v>
      </c>
      <c r="I495" s="31" t="str" cm="1">
        <f t="array" ref="I495">_xlfn.IFS(DATA[[#This Row],[Difference_from _assume]]&lt;=35,"Active",DATA[[#This Row],[Difference_from _assume]]&lt;=110,"Inactive",DATA[[#This Row],[Difference_from _assume]]&lt;=360,"Dormant")</f>
        <v>Dormant</v>
      </c>
      <c r="J495" s="16">
        <v>7.99</v>
      </c>
      <c r="K495" s="16" t="str" cm="1">
        <f t="array" ref="K495">_xlfn.IFS(DATA[[#This Row],[Monthly_Price]]&lt;=7.99,"Low",J495&lt;=11.99,"Mid",J495&lt;=15.99,"High")</f>
        <v>Low</v>
      </c>
      <c r="L495" s="1">
        <v>148</v>
      </c>
      <c r="M495" s="1" t="s">
        <v>51</v>
      </c>
      <c r="N495" s="1">
        <v>1</v>
      </c>
      <c r="O495" s="1">
        <v>1</v>
      </c>
      <c r="P495" s="1" t="b">
        <v>1</v>
      </c>
      <c r="Q495" s="1">
        <v>579</v>
      </c>
      <c r="R495" s="10">
        <v>121</v>
      </c>
      <c r="S495" s="10">
        <f>DATA[[#This Row],[Total_Movies_Watched]]+DATA[[#This Row],[Total_Series_Watched]]</f>
        <v>700</v>
      </c>
      <c r="T495" s="1" t="s">
        <v>92</v>
      </c>
      <c r="U495" s="1" t="s">
        <v>75</v>
      </c>
      <c r="V495" s="1" t="s">
        <v>57</v>
      </c>
      <c r="W495" s="1">
        <v>8</v>
      </c>
      <c r="X495" s="1" t="str" cm="1">
        <f t="array" ref="X495">_xlfn.IFS(DATA[[#This Row],[Recommended_Content_Count]]&lt;=25,"0-25",W495&lt;=50,"25-50",W495&lt;=75,"50-75",W495&lt;=100,"75-100")</f>
        <v>0-25</v>
      </c>
      <c r="Y495" s="1">
        <v>3.6</v>
      </c>
      <c r="Z495" s="1" t="b">
        <v>0</v>
      </c>
      <c r="AA495" s="1" t="str" cm="1">
        <f t="array" ref="AA495">_xlfn.IFS(DATA[[#This Row],[Has_Downloaded_Content]]=FALSE,"No",Z495=TRUE,"Yes")</f>
        <v>No</v>
      </c>
      <c r="AB495" s="1" t="s">
        <v>30</v>
      </c>
      <c r="AC495" s="7">
        <v>3448</v>
      </c>
      <c r="AD495" s="7" t="str" cm="1">
        <f t="array" ref="AD495">_xlfn.IFS(DATA[[#This Row],[Loyalty_Points]]&lt;=1000,"0-1000",AC495&lt;=2000,"1000-2000",AC495&lt;=3000,"2000-3000",AC495&lt;=4000,"3000-4000",AC495&lt;=4999,"4000-5000")</f>
        <v>3000-4000</v>
      </c>
      <c r="AE495" s="1" t="s">
        <v>58</v>
      </c>
      <c r="AF495" s="1" t="s">
        <v>69</v>
      </c>
      <c r="AG495" s="1" t="s">
        <v>40</v>
      </c>
    </row>
    <row r="496" spans="1:33" x14ac:dyDescent="0.3">
      <c r="A496" s="13">
        <v>8793</v>
      </c>
      <c r="B496" s="1" t="s">
        <v>148</v>
      </c>
      <c r="C496" s="2" t="s">
        <v>95</v>
      </c>
      <c r="D496" s="2" t="s">
        <v>134</v>
      </c>
      <c r="E496" s="29" t="str">
        <f>TEXT(DATA[[#This Row],[Join_Date]],"mm-yyyy")</f>
        <v>05-2024</v>
      </c>
      <c r="G496" s="31">
        <f>$F$2-DATA[[#This Row],[Last_Login]]</f>
        <v>40</v>
      </c>
      <c r="H496" s="31" t="str" cm="1">
        <f t="array" ref="H496">_xlfn.IFS(DATA[[#This Row],[Difference_from _assume]]&lt;=10,"0-17",DATA[[#This Row],[Difference_from _assume]]&lt;=34,"17-34",DATA[[#This Row],[Difference_from _assume]]&lt;=51,"34-51",DATA[[#This Row],[Difference_from _assume]]&lt;=119,"51-119",DATA[[#This Row],[Difference_from _assume]]&lt;=354,"119-357")</f>
        <v>34-51</v>
      </c>
      <c r="I496" s="31" t="str" cm="1">
        <f t="array" ref="I496">_xlfn.IFS(DATA[[#This Row],[Difference_from _assume]]&lt;=35,"Active",DATA[[#This Row],[Difference_from _assume]]&lt;=110,"Inactive",DATA[[#This Row],[Difference_from _assume]]&lt;=360,"Dormant")</f>
        <v>Inactive</v>
      </c>
      <c r="J496" s="16">
        <v>7.99</v>
      </c>
      <c r="K496" s="16" t="str" cm="1">
        <f t="array" ref="K496">_xlfn.IFS(DATA[[#This Row],[Monthly_Price]]&lt;=7.99,"Low",J496&lt;=11.99,"Mid",J496&lt;=15.99,"High")</f>
        <v>Low</v>
      </c>
      <c r="L496" s="1">
        <v>162</v>
      </c>
      <c r="M496" s="1" t="s">
        <v>48</v>
      </c>
      <c r="N496" s="1">
        <v>2</v>
      </c>
      <c r="O496" s="1">
        <v>5</v>
      </c>
      <c r="P496" s="1" t="b">
        <v>1</v>
      </c>
      <c r="Q496" s="1">
        <v>672</v>
      </c>
      <c r="R496" s="10">
        <v>57</v>
      </c>
      <c r="S496" s="10">
        <f>DATA[[#This Row],[Total_Movies_Watched]]+DATA[[#This Row],[Total_Series_Watched]]</f>
        <v>729</v>
      </c>
      <c r="T496" s="1" t="s">
        <v>68</v>
      </c>
      <c r="U496" s="1" t="s">
        <v>44</v>
      </c>
      <c r="V496" s="1" t="s">
        <v>45</v>
      </c>
      <c r="W496" s="1">
        <v>16</v>
      </c>
      <c r="X496" s="1" t="str" cm="1">
        <f t="array" ref="X496">_xlfn.IFS(DATA[[#This Row],[Recommended_Content_Count]]&lt;=25,"0-25",W496&lt;=50,"25-50",W496&lt;=75,"50-75",W496&lt;=100,"75-100")</f>
        <v>0-25</v>
      </c>
      <c r="Y496" s="1">
        <v>4.3</v>
      </c>
      <c r="Z496" s="1" t="b">
        <v>0</v>
      </c>
      <c r="AA496" s="1" t="str" cm="1">
        <f t="array" ref="AA496">_xlfn.IFS(DATA[[#This Row],[Has_Downloaded_Content]]=FALSE,"No",Z496=TRUE,"Yes")</f>
        <v>No</v>
      </c>
      <c r="AB496" s="1" t="s">
        <v>30</v>
      </c>
      <c r="AC496" s="7">
        <v>3930</v>
      </c>
      <c r="AD496" s="7" t="str" cm="1">
        <f t="array" ref="AD496">_xlfn.IFS(DATA[[#This Row],[Loyalty_Points]]&lt;=1000,"0-1000",AC496&lt;=2000,"1000-2000",AC496&lt;=3000,"2000-3000",AC496&lt;=4000,"3000-4000",AC496&lt;=4999,"4000-5000")</f>
        <v>3000-4000</v>
      </c>
      <c r="AE496" s="1" t="s">
        <v>65</v>
      </c>
      <c r="AF496" s="1" t="s">
        <v>59</v>
      </c>
      <c r="AG496" s="1" t="s">
        <v>93</v>
      </c>
    </row>
    <row r="497" spans="1:33" x14ac:dyDescent="0.3">
      <c r="A497" s="13">
        <v>3469</v>
      </c>
      <c r="B497" s="1" t="s">
        <v>122</v>
      </c>
      <c r="C497" s="2">
        <v>45085</v>
      </c>
      <c r="D497" s="2" t="s">
        <v>103</v>
      </c>
      <c r="E497" s="29" t="str">
        <f>TEXT(DATA[[#This Row],[Join_Date]],"mm-yyyy")</f>
        <v>06-2023</v>
      </c>
      <c r="G497" s="31">
        <f>$F$2-DATA[[#This Row],[Last_Login]]</f>
        <v>13</v>
      </c>
      <c r="H497" s="31" t="str" cm="1">
        <f t="array" ref="H497">_xlfn.IFS(DATA[[#This Row],[Difference_from _assume]]&lt;=10,"0-17",DATA[[#This Row],[Difference_from _assume]]&lt;=34,"17-34",DATA[[#This Row],[Difference_from _assume]]&lt;=51,"34-51",DATA[[#This Row],[Difference_from _assume]]&lt;=119,"51-119",DATA[[#This Row],[Difference_from _assume]]&lt;=354,"119-357")</f>
        <v>17-34</v>
      </c>
      <c r="I497" s="31" t="str" cm="1">
        <f t="array" ref="I497">_xlfn.IFS(DATA[[#This Row],[Difference_from _assume]]&lt;=35,"Active",DATA[[#This Row],[Difference_from _assume]]&lt;=110,"Inactive",DATA[[#This Row],[Difference_from _assume]]&lt;=360,"Dormant")</f>
        <v>Active</v>
      </c>
      <c r="J497" s="16">
        <v>7.99</v>
      </c>
      <c r="K497" s="16" t="str" cm="1">
        <f t="array" ref="K497">_xlfn.IFS(DATA[[#This Row],[Monthly_Price]]&lt;=7.99,"Low",J497&lt;=11.99,"Mid",J497&lt;=15.99,"High")</f>
        <v>Low</v>
      </c>
      <c r="L497" s="1">
        <v>379</v>
      </c>
      <c r="M497" s="1" t="s">
        <v>36</v>
      </c>
      <c r="N497" s="1">
        <v>3</v>
      </c>
      <c r="O497" s="1">
        <v>5</v>
      </c>
      <c r="P497" s="1" t="b">
        <v>1</v>
      </c>
      <c r="Q497" s="1">
        <v>377</v>
      </c>
      <c r="R497" s="10">
        <v>153</v>
      </c>
      <c r="S497" s="10">
        <f>DATA[[#This Row],[Total_Movies_Watched]]+DATA[[#This Row],[Total_Series_Watched]]</f>
        <v>530</v>
      </c>
      <c r="T497" s="1" t="s">
        <v>68</v>
      </c>
      <c r="U497" s="1" t="s">
        <v>75</v>
      </c>
      <c r="V497" s="1" t="s">
        <v>45</v>
      </c>
      <c r="W497" s="1">
        <v>67</v>
      </c>
      <c r="X497" s="1" t="str" cm="1">
        <f t="array" ref="X497">_xlfn.IFS(DATA[[#This Row],[Recommended_Content_Count]]&lt;=25,"0-25",W497&lt;=50,"25-50",W497&lt;=75,"50-75",W497&lt;=100,"75-100")</f>
        <v>50-75</v>
      </c>
      <c r="Y497" s="1">
        <v>3.6</v>
      </c>
      <c r="Z497" s="1" t="b">
        <v>1</v>
      </c>
      <c r="AA497" s="1" t="str" cm="1">
        <f t="array" ref="AA497">_xlfn.IFS(DATA[[#This Row],[Has_Downloaded_Content]]=FALSE,"No",Z497=TRUE,"Yes")</f>
        <v>Yes</v>
      </c>
      <c r="AB497" s="1" t="s">
        <v>30</v>
      </c>
      <c r="AC497" s="7">
        <v>3702</v>
      </c>
      <c r="AD497" s="7" t="str" cm="1">
        <f t="array" ref="AD497">_xlfn.IFS(DATA[[#This Row],[Loyalty_Points]]&lt;=1000,"0-1000",AC497&lt;=2000,"1000-2000",AC497&lt;=3000,"2000-3000",AC497&lt;=4000,"3000-4000",AC497&lt;=4999,"4000-5000")</f>
        <v>3000-4000</v>
      </c>
      <c r="AE497" s="1" t="s">
        <v>31</v>
      </c>
      <c r="AF497" s="1" t="s">
        <v>59</v>
      </c>
      <c r="AG497" s="1" t="s">
        <v>93</v>
      </c>
    </row>
    <row r="498" spans="1:33" x14ac:dyDescent="0.3">
      <c r="A498" s="13">
        <v>3654</v>
      </c>
      <c r="B498" s="1" t="s">
        <v>153</v>
      </c>
      <c r="C498" s="2" t="s">
        <v>535</v>
      </c>
      <c r="D498" s="2" t="s">
        <v>42</v>
      </c>
      <c r="E498" s="29" t="str">
        <f>TEXT(DATA[[#This Row],[Join_Date]],"mm-yyyy")</f>
        <v>02-2024</v>
      </c>
      <c r="G498" s="31">
        <f>$F$2-DATA[[#This Row],[Last_Login]]</f>
        <v>17</v>
      </c>
      <c r="H498" s="31" t="str" cm="1">
        <f t="array" ref="H498">_xlfn.IFS(DATA[[#This Row],[Difference_from _assume]]&lt;=10,"0-17",DATA[[#This Row],[Difference_from _assume]]&lt;=34,"17-34",DATA[[#This Row],[Difference_from _assume]]&lt;=51,"34-51",DATA[[#This Row],[Difference_from _assume]]&lt;=119,"51-119",DATA[[#This Row],[Difference_from _assume]]&lt;=354,"119-357")</f>
        <v>17-34</v>
      </c>
      <c r="I498" s="31" t="str" cm="1">
        <f t="array" ref="I498">_xlfn.IFS(DATA[[#This Row],[Difference_from _assume]]&lt;=35,"Active",DATA[[#This Row],[Difference_from _assume]]&lt;=110,"Inactive",DATA[[#This Row],[Difference_from _assume]]&lt;=360,"Dormant")</f>
        <v>Active</v>
      </c>
      <c r="J498" s="16">
        <v>15.99</v>
      </c>
      <c r="K498" s="16" t="str" cm="1">
        <f t="array" ref="K498">_xlfn.IFS(DATA[[#This Row],[Monthly_Price]]&lt;=7.99,"Low",J498&lt;=11.99,"Mid",J498&lt;=15.99,"High")</f>
        <v>High</v>
      </c>
      <c r="L498" s="1">
        <v>373</v>
      </c>
      <c r="M498" s="1" t="s">
        <v>73</v>
      </c>
      <c r="N498" s="1">
        <v>2</v>
      </c>
      <c r="O498" s="1">
        <v>6</v>
      </c>
      <c r="P498" s="1" t="b">
        <v>1</v>
      </c>
      <c r="Q498" s="1">
        <v>818</v>
      </c>
      <c r="R498" s="10">
        <v>34</v>
      </c>
      <c r="S498" s="10">
        <f>DATA[[#This Row],[Total_Movies_Watched]]+DATA[[#This Row],[Total_Series_Watched]]</f>
        <v>852</v>
      </c>
      <c r="T498" s="1" t="s">
        <v>43</v>
      </c>
      <c r="U498" s="1" t="s">
        <v>28</v>
      </c>
      <c r="V498" s="1" t="s">
        <v>64</v>
      </c>
      <c r="W498" s="1">
        <v>57</v>
      </c>
      <c r="X498" s="1" t="str" cm="1">
        <f t="array" ref="X498">_xlfn.IFS(DATA[[#This Row],[Recommended_Content_Count]]&lt;=25,"0-25",W498&lt;=50,"25-50",W498&lt;=75,"50-75",W498&lt;=100,"75-100")</f>
        <v>50-75</v>
      </c>
      <c r="Y498" s="1">
        <v>3.8</v>
      </c>
      <c r="Z498" s="1" t="b">
        <v>1</v>
      </c>
      <c r="AA498" s="1" t="str" cm="1">
        <f t="array" ref="AA498">_xlfn.IFS(DATA[[#This Row],[Has_Downloaded_Content]]=FALSE,"No",Z498=TRUE,"Yes")</f>
        <v>Yes</v>
      </c>
      <c r="AB498" s="1" t="s">
        <v>30</v>
      </c>
      <c r="AC498" s="7">
        <v>2400</v>
      </c>
      <c r="AD498" s="7" t="str" cm="1">
        <f t="array" ref="AD498">_xlfn.IFS(DATA[[#This Row],[Loyalty_Points]]&lt;=1000,"0-1000",AC498&lt;=2000,"1000-2000",AC498&lt;=3000,"2000-3000",AC498&lt;=4000,"3000-4000",AC498&lt;=4999,"4000-5000")</f>
        <v>2000-3000</v>
      </c>
      <c r="AE498" s="1" t="s">
        <v>38</v>
      </c>
      <c r="AF498" s="1" t="s">
        <v>69</v>
      </c>
      <c r="AG498" s="1" t="s">
        <v>40</v>
      </c>
    </row>
    <row r="499" spans="1:33" x14ac:dyDescent="0.3">
      <c r="A499" s="13">
        <v>9555</v>
      </c>
      <c r="B499" s="1" t="s">
        <v>345</v>
      </c>
      <c r="C499" s="2">
        <v>45330</v>
      </c>
      <c r="D499" s="2" t="s">
        <v>82</v>
      </c>
      <c r="E499" s="29" t="str">
        <f>TEXT(DATA[[#This Row],[Join_Date]],"mm-yyyy")</f>
        <v>02-2024</v>
      </c>
      <c r="G499" s="31">
        <f>$F$2-DATA[[#This Row],[Last_Login]]</f>
        <v>39</v>
      </c>
      <c r="H499" s="31" t="str" cm="1">
        <f t="array" ref="H499">_xlfn.IFS(DATA[[#This Row],[Difference_from _assume]]&lt;=10,"0-17",DATA[[#This Row],[Difference_from _assume]]&lt;=34,"17-34",DATA[[#This Row],[Difference_from _assume]]&lt;=51,"34-51",DATA[[#This Row],[Difference_from _assume]]&lt;=119,"51-119",DATA[[#This Row],[Difference_from _assume]]&lt;=354,"119-357")</f>
        <v>34-51</v>
      </c>
      <c r="I499" s="31" t="str" cm="1">
        <f t="array" ref="I499">_xlfn.IFS(DATA[[#This Row],[Difference_from _assume]]&lt;=35,"Active",DATA[[#This Row],[Difference_from _assume]]&lt;=110,"Inactive",DATA[[#This Row],[Difference_from _assume]]&lt;=360,"Dormant")</f>
        <v>Inactive</v>
      </c>
      <c r="J499" s="16">
        <v>11.99</v>
      </c>
      <c r="K499" s="16" t="str" cm="1">
        <f t="array" ref="K499">_xlfn.IFS(DATA[[#This Row],[Monthly_Price]]&lt;=7.99,"Low",J499&lt;=11.99,"Mid",J499&lt;=15.99,"High")</f>
        <v>Mid</v>
      </c>
      <c r="L499" s="1">
        <v>354</v>
      </c>
      <c r="M499" s="1" t="s">
        <v>51</v>
      </c>
      <c r="N499" s="1">
        <v>1</v>
      </c>
      <c r="O499" s="1">
        <v>1</v>
      </c>
      <c r="P499" s="1" t="b">
        <v>1</v>
      </c>
      <c r="Q499" s="1">
        <v>225</v>
      </c>
      <c r="R499" s="10">
        <v>1</v>
      </c>
      <c r="S499" s="10">
        <f>DATA[[#This Row],[Total_Movies_Watched]]+DATA[[#This Row],[Total_Series_Watched]]</f>
        <v>226</v>
      </c>
      <c r="T499" s="1" t="s">
        <v>49</v>
      </c>
      <c r="U499" s="1" t="s">
        <v>75</v>
      </c>
      <c r="V499" s="1" t="s">
        <v>29</v>
      </c>
      <c r="W499" s="1">
        <v>83</v>
      </c>
      <c r="X499" s="1" t="str" cm="1">
        <f t="array" ref="X499">_xlfn.IFS(DATA[[#This Row],[Recommended_Content_Count]]&lt;=25,"0-25",W499&lt;=50,"25-50",W499&lt;=75,"50-75",W499&lt;=100,"75-100")</f>
        <v>75-100</v>
      </c>
      <c r="Y499" s="1">
        <v>4.3</v>
      </c>
      <c r="Z499" s="1" t="b">
        <v>1</v>
      </c>
      <c r="AA499" s="1" t="str" cm="1">
        <f t="array" ref="AA499">_xlfn.IFS(DATA[[#This Row],[Has_Downloaded_Content]]=FALSE,"No",Z499=TRUE,"Yes")</f>
        <v>Yes</v>
      </c>
      <c r="AB499" s="1" t="s">
        <v>30</v>
      </c>
      <c r="AC499" s="7">
        <v>548</v>
      </c>
      <c r="AD499" s="7" t="str" cm="1">
        <f t="array" ref="AD499">_xlfn.IFS(DATA[[#This Row],[Loyalty_Points]]&lt;=1000,"0-1000",AC499&lt;=2000,"1000-2000",AC499&lt;=3000,"2000-3000",AC499&lt;=4000,"3000-4000",AC499&lt;=4999,"4000-5000")</f>
        <v>0-1000</v>
      </c>
      <c r="AE499" s="1" t="s">
        <v>76</v>
      </c>
      <c r="AF499" s="1" t="s">
        <v>79</v>
      </c>
      <c r="AG499" s="1" t="s">
        <v>40</v>
      </c>
    </row>
    <row r="500" spans="1:33" x14ac:dyDescent="0.3">
      <c r="A500" s="13">
        <v>4028</v>
      </c>
      <c r="B500" s="1" t="s">
        <v>228</v>
      </c>
      <c r="C500" s="2">
        <v>45387</v>
      </c>
      <c r="D500" s="2">
        <v>45547</v>
      </c>
      <c r="E500" s="29" t="str">
        <f>TEXT(DATA[[#This Row],[Join_Date]],"mm-yyyy")</f>
        <v>04-2024</v>
      </c>
      <c r="G500" s="31">
        <f>$F$2-DATA[[#This Row],[Last_Login]]</f>
        <v>110</v>
      </c>
      <c r="H500" s="31" t="str" cm="1">
        <f t="array" ref="H500">_xlfn.IFS(DATA[[#This Row],[Difference_from _assume]]&lt;=10,"0-17",DATA[[#This Row],[Difference_from _assume]]&lt;=34,"17-34",DATA[[#This Row],[Difference_from _assume]]&lt;=51,"34-51",DATA[[#This Row],[Difference_from _assume]]&lt;=119,"51-119",DATA[[#This Row],[Difference_from _assume]]&lt;=354,"119-357")</f>
        <v>51-119</v>
      </c>
      <c r="I500" s="31" t="str" cm="1">
        <f t="array" ref="I500">_xlfn.IFS(DATA[[#This Row],[Difference_from _assume]]&lt;=35,"Active",DATA[[#This Row],[Difference_from _assume]]&lt;=110,"Inactive",DATA[[#This Row],[Difference_from _assume]]&lt;=360,"Dormant")</f>
        <v>Inactive</v>
      </c>
      <c r="J500" s="16">
        <v>7.99</v>
      </c>
      <c r="K500" s="16" t="str" cm="1">
        <f t="array" ref="K500">_xlfn.IFS(DATA[[#This Row],[Monthly_Price]]&lt;=7.99,"Low",J500&lt;=11.99,"Mid",J500&lt;=15.99,"High")</f>
        <v>Low</v>
      </c>
      <c r="L500" s="1">
        <v>76</v>
      </c>
      <c r="M500" s="1" t="s">
        <v>63</v>
      </c>
      <c r="N500" s="1">
        <v>2</v>
      </c>
      <c r="O500" s="1">
        <v>4</v>
      </c>
      <c r="P500" s="1" t="b">
        <v>1</v>
      </c>
      <c r="Q500" s="1">
        <v>324</v>
      </c>
      <c r="R500" s="10">
        <v>113</v>
      </c>
      <c r="S500" s="10">
        <f>DATA[[#This Row],[Total_Movies_Watched]]+DATA[[#This Row],[Total_Series_Watched]]</f>
        <v>437</v>
      </c>
      <c r="T500" s="1" t="s">
        <v>68</v>
      </c>
      <c r="U500" s="1" t="s">
        <v>56</v>
      </c>
      <c r="V500" s="1" t="s">
        <v>78</v>
      </c>
      <c r="W500" s="1">
        <v>87</v>
      </c>
      <c r="X500" s="1" t="str" cm="1">
        <f t="array" ref="X500">_xlfn.IFS(DATA[[#This Row],[Recommended_Content_Count]]&lt;=25,"0-25",W500&lt;=50,"25-50",W500&lt;=75,"50-75",W500&lt;=100,"75-100")</f>
        <v>75-100</v>
      </c>
      <c r="Y500" s="1">
        <v>4.9000000000000004</v>
      </c>
      <c r="Z500" s="1" t="b">
        <v>0</v>
      </c>
      <c r="AA500" s="1" t="str" cm="1">
        <f t="array" ref="AA500">_xlfn.IFS(DATA[[#This Row],[Has_Downloaded_Content]]=FALSE,"No",Z500=TRUE,"Yes")</f>
        <v>No</v>
      </c>
      <c r="AB500" s="1" t="s">
        <v>30</v>
      </c>
      <c r="AC500" s="7">
        <v>4702</v>
      </c>
      <c r="AD500" s="7" t="str" cm="1">
        <f t="array" ref="AD500">_xlfn.IFS(DATA[[#This Row],[Loyalty_Points]]&lt;=1000,"0-1000",AC500&lt;=2000,"1000-2000",AC500&lt;=3000,"2000-3000",AC500&lt;=4000,"3000-4000",AC500&lt;=4999,"4000-5000")</f>
        <v>4000-5000</v>
      </c>
      <c r="AE500" s="1" t="s">
        <v>65</v>
      </c>
      <c r="AF500" s="1" t="s">
        <v>39</v>
      </c>
      <c r="AG500" s="1" t="s">
        <v>60</v>
      </c>
    </row>
    <row r="501" spans="1:33" x14ac:dyDescent="0.3">
      <c r="A501" s="13">
        <v>9499</v>
      </c>
      <c r="B501" s="1" t="s">
        <v>190</v>
      </c>
      <c r="C501" s="2" t="s">
        <v>412</v>
      </c>
      <c r="D501" s="2" t="s">
        <v>42</v>
      </c>
      <c r="E501" s="29" t="str">
        <f>TEXT(DATA[[#This Row],[Join_Date]],"mm-yyyy")</f>
        <v>04-2023</v>
      </c>
      <c r="G501" s="31">
        <f>$F$2-DATA[[#This Row],[Last_Login]]</f>
        <v>17</v>
      </c>
      <c r="H501" s="31" t="str" cm="1">
        <f t="array" ref="H501">_xlfn.IFS(DATA[[#This Row],[Difference_from _assume]]&lt;=10,"0-17",DATA[[#This Row],[Difference_from _assume]]&lt;=34,"17-34",DATA[[#This Row],[Difference_from _assume]]&lt;=51,"34-51",DATA[[#This Row],[Difference_from _assume]]&lt;=119,"51-119",DATA[[#This Row],[Difference_from _assume]]&lt;=354,"119-357")</f>
        <v>17-34</v>
      </c>
      <c r="I501" s="31" t="str" cm="1">
        <f t="array" ref="I501">_xlfn.IFS(DATA[[#This Row],[Difference_from _assume]]&lt;=35,"Active",DATA[[#This Row],[Difference_from _assume]]&lt;=110,"Inactive",DATA[[#This Row],[Difference_from _assume]]&lt;=360,"Dormant")</f>
        <v>Active</v>
      </c>
      <c r="J501" s="16">
        <v>11.99</v>
      </c>
      <c r="K501" s="16" t="str" cm="1">
        <f t="array" ref="K501">_xlfn.IFS(DATA[[#This Row],[Monthly_Price]]&lt;=7.99,"Low",J501&lt;=11.99,"Mid",J501&lt;=15.99,"High")</f>
        <v>Mid</v>
      </c>
      <c r="L501" s="1">
        <v>316</v>
      </c>
      <c r="M501" s="1" t="s">
        <v>26</v>
      </c>
      <c r="N501" s="1">
        <v>1</v>
      </c>
      <c r="O501" s="1">
        <v>3</v>
      </c>
      <c r="P501" s="1" t="b">
        <v>0</v>
      </c>
      <c r="Q501" s="1">
        <v>793</v>
      </c>
      <c r="R501" s="10">
        <v>141</v>
      </c>
      <c r="S501" s="10">
        <f>DATA[[#This Row],[Total_Movies_Watched]]+DATA[[#This Row],[Total_Series_Watched]]</f>
        <v>934</v>
      </c>
      <c r="T501" s="1" t="s">
        <v>27</v>
      </c>
      <c r="U501" s="1" t="s">
        <v>28</v>
      </c>
      <c r="V501" s="1" t="s">
        <v>37</v>
      </c>
      <c r="W501" s="1">
        <v>28</v>
      </c>
      <c r="X501" s="1" t="str" cm="1">
        <f t="array" ref="X501">_xlfn.IFS(DATA[[#This Row],[Recommended_Content_Count]]&lt;=25,"0-25",W501&lt;=50,"25-50",W501&lt;=75,"50-75",W501&lt;=100,"75-100")</f>
        <v>25-50</v>
      </c>
      <c r="Y501" s="1">
        <v>3.4</v>
      </c>
      <c r="Z501" s="1" t="b">
        <v>0</v>
      </c>
      <c r="AA501" s="1" t="str" cm="1">
        <f t="array" ref="AA501">_xlfn.IFS(DATA[[#This Row],[Has_Downloaded_Content]]=FALSE,"No",Z501=TRUE,"Yes")</f>
        <v>No</v>
      </c>
      <c r="AB501" s="1" t="s">
        <v>30</v>
      </c>
      <c r="AC501" s="7">
        <v>2821</v>
      </c>
      <c r="AD501" s="7" t="str" cm="1">
        <f t="array" ref="AD501">_xlfn.IFS(DATA[[#This Row],[Loyalty_Points]]&lt;=1000,"0-1000",AC501&lt;=2000,"1000-2000",AC501&lt;=3000,"2000-3000",AC501&lt;=4000,"3000-4000",AC501&lt;=4999,"4000-5000")</f>
        <v>2000-3000</v>
      </c>
      <c r="AE501" s="1" t="s">
        <v>38</v>
      </c>
      <c r="AF501" s="1" t="s">
        <v>69</v>
      </c>
      <c r="AG501" s="1" t="s">
        <v>60</v>
      </c>
    </row>
    <row r="502" spans="1:33" x14ac:dyDescent="0.3">
      <c r="A502" s="13">
        <v>8628</v>
      </c>
      <c r="B502" s="1" t="s">
        <v>164</v>
      </c>
      <c r="C502" s="2" t="s">
        <v>161</v>
      </c>
      <c r="D502" s="2" t="s">
        <v>168</v>
      </c>
      <c r="E502" s="29" t="str">
        <f>TEXT(DATA[[#This Row],[Join_Date]],"mm-yyyy")</f>
        <v>12-2022</v>
      </c>
      <c r="G502" s="31">
        <f>$F$2-DATA[[#This Row],[Last_Login]]</f>
        <v>32</v>
      </c>
      <c r="H502" s="31" t="str" cm="1">
        <f t="array" ref="H502">_xlfn.IFS(DATA[[#This Row],[Difference_from _assume]]&lt;=10,"0-17",DATA[[#This Row],[Difference_from _assume]]&lt;=34,"17-34",DATA[[#This Row],[Difference_from _assume]]&lt;=51,"34-51",DATA[[#This Row],[Difference_from _assume]]&lt;=119,"51-119",DATA[[#This Row],[Difference_from _assume]]&lt;=354,"119-357")</f>
        <v>17-34</v>
      </c>
      <c r="I502" s="31" t="str" cm="1">
        <f t="array" ref="I502">_xlfn.IFS(DATA[[#This Row],[Difference_from _assume]]&lt;=35,"Active",DATA[[#This Row],[Difference_from _assume]]&lt;=110,"Inactive",DATA[[#This Row],[Difference_from _assume]]&lt;=360,"Dormant")</f>
        <v>Active</v>
      </c>
      <c r="J502" s="16">
        <v>11.99</v>
      </c>
      <c r="K502" s="16" t="str" cm="1">
        <f t="array" ref="K502">_xlfn.IFS(DATA[[#This Row],[Monthly_Price]]&lt;=7.99,"Low",J502&lt;=11.99,"Mid",J502&lt;=15.99,"High")</f>
        <v>Mid</v>
      </c>
      <c r="L502" s="1">
        <v>331</v>
      </c>
      <c r="M502" s="1" t="s">
        <v>63</v>
      </c>
      <c r="N502" s="1">
        <v>4</v>
      </c>
      <c r="O502" s="1">
        <v>2</v>
      </c>
      <c r="P502" s="1" t="b">
        <v>1</v>
      </c>
      <c r="Q502" s="1">
        <v>133</v>
      </c>
      <c r="R502" s="10">
        <v>143</v>
      </c>
      <c r="S502" s="10">
        <f>DATA[[#This Row],[Total_Movies_Watched]]+DATA[[#This Row],[Total_Series_Watched]]</f>
        <v>276</v>
      </c>
      <c r="T502" s="1" t="s">
        <v>49</v>
      </c>
      <c r="U502" s="1" t="s">
        <v>28</v>
      </c>
      <c r="V502" s="1" t="s">
        <v>57</v>
      </c>
      <c r="W502" s="1">
        <v>35</v>
      </c>
      <c r="X502" s="1" t="str" cm="1">
        <f t="array" ref="X502">_xlfn.IFS(DATA[[#This Row],[Recommended_Content_Count]]&lt;=25,"0-25",W502&lt;=50,"25-50",W502&lt;=75,"50-75",W502&lt;=100,"75-100")</f>
        <v>25-50</v>
      </c>
      <c r="Y502" s="1">
        <v>4.5999999999999996</v>
      </c>
      <c r="Z502" s="1" t="b">
        <v>1</v>
      </c>
      <c r="AA502" s="1" t="str" cm="1">
        <f t="array" ref="AA502">_xlfn.IFS(DATA[[#This Row],[Has_Downloaded_Content]]=FALSE,"No",Z502=TRUE,"Yes")</f>
        <v>Yes</v>
      </c>
      <c r="AB502" s="1" t="s">
        <v>30</v>
      </c>
      <c r="AC502" s="7">
        <v>484</v>
      </c>
      <c r="AD502" s="7" t="str" cm="1">
        <f t="array" ref="AD502">_xlfn.IFS(DATA[[#This Row],[Loyalty_Points]]&lt;=1000,"0-1000",AC502&lt;=2000,"1000-2000",AC502&lt;=3000,"2000-3000",AC502&lt;=4000,"3000-4000",AC502&lt;=4999,"4000-5000")</f>
        <v>0-1000</v>
      </c>
      <c r="AE502" s="1" t="s">
        <v>65</v>
      </c>
      <c r="AF502" s="1" t="s">
        <v>79</v>
      </c>
      <c r="AG502" s="1" t="s">
        <v>33</v>
      </c>
    </row>
    <row r="503" spans="1:33" x14ac:dyDescent="0.3">
      <c r="A503" s="13">
        <v>9942</v>
      </c>
      <c r="B503" s="1" t="s">
        <v>157</v>
      </c>
      <c r="C503" s="2">
        <v>45024</v>
      </c>
      <c r="D503" s="2" t="s">
        <v>84</v>
      </c>
      <c r="E503" s="29" t="str">
        <f>TEXT(DATA[[#This Row],[Join_Date]],"mm-yyyy")</f>
        <v>04-2023</v>
      </c>
      <c r="G503" s="31">
        <f>$F$2-DATA[[#This Row],[Last_Login]]</f>
        <v>41</v>
      </c>
      <c r="H503" s="31" t="str" cm="1">
        <f t="array" ref="H503">_xlfn.IFS(DATA[[#This Row],[Difference_from _assume]]&lt;=10,"0-17",DATA[[#This Row],[Difference_from _assume]]&lt;=34,"17-34",DATA[[#This Row],[Difference_from _assume]]&lt;=51,"34-51",DATA[[#This Row],[Difference_from _assume]]&lt;=119,"51-119",DATA[[#This Row],[Difference_from _assume]]&lt;=354,"119-357")</f>
        <v>34-51</v>
      </c>
      <c r="I503" s="31" t="str" cm="1">
        <f t="array" ref="I503">_xlfn.IFS(DATA[[#This Row],[Difference_from _assume]]&lt;=35,"Active",DATA[[#This Row],[Difference_from _assume]]&lt;=110,"Inactive",DATA[[#This Row],[Difference_from _assume]]&lt;=360,"Dormant")</f>
        <v>Inactive</v>
      </c>
      <c r="J503" s="16">
        <v>15.99</v>
      </c>
      <c r="K503" s="16" t="str" cm="1">
        <f t="array" ref="K503">_xlfn.IFS(DATA[[#This Row],[Monthly_Price]]&lt;=7.99,"Low",J503&lt;=11.99,"Mid",J503&lt;=15.99,"High")</f>
        <v>High</v>
      </c>
      <c r="L503" s="1">
        <v>418</v>
      </c>
      <c r="M503" s="1" t="s">
        <v>51</v>
      </c>
      <c r="N503" s="1">
        <v>1</v>
      </c>
      <c r="O503" s="1">
        <v>5</v>
      </c>
      <c r="P503" s="1" t="b">
        <v>1</v>
      </c>
      <c r="Q503" s="1">
        <v>260</v>
      </c>
      <c r="R503" s="10">
        <v>161</v>
      </c>
      <c r="S503" s="10">
        <f>DATA[[#This Row],[Total_Movies_Watched]]+DATA[[#This Row],[Total_Series_Watched]]</f>
        <v>421</v>
      </c>
      <c r="T503" s="1" t="s">
        <v>43</v>
      </c>
      <c r="U503" s="1" t="s">
        <v>75</v>
      </c>
      <c r="V503" s="1" t="s">
        <v>64</v>
      </c>
      <c r="W503" s="1">
        <v>49</v>
      </c>
      <c r="X503" s="1" t="str" cm="1">
        <f t="array" ref="X503">_xlfn.IFS(DATA[[#This Row],[Recommended_Content_Count]]&lt;=25,"0-25",W503&lt;=50,"25-50",W503&lt;=75,"50-75",W503&lt;=100,"75-100")</f>
        <v>25-50</v>
      </c>
      <c r="Y503" s="1">
        <v>3.6</v>
      </c>
      <c r="Z503" s="1" t="b">
        <v>1</v>
      </c>
      <c r="AA503" s="1" t="str" cm="1">
        <f t="array" ref="AA503">_xlfn.IFS(DATA[[#This Row],[Has_Downloaded_Content]]=FALSE,"No",Z503=TRUE,"Yes")</f>
        <v>Yes</v>
      </c>
      <c r="AB503" s="1" t="s">
        <v>30</v>
      </c>
      <c r="AC503" s="7">
        <v>2871</v>
      </c>
      <c r="AD503" s="7" t="str" cm="1">
        <f t="array" ref="AD503">_xlfn.IFS(DATA[[#This Row],[Loyalty_Points]]&lt;=1000,"0-1000",AC503&lt;=2000,"1000-2000",AC503&lt;=3000,"2000-3000",AC503&lt;=4000,"3000-4000",AC503&lt;=4999,"4000-5000")</f>
        <v>2000-3000</v>
      </c>
      <c r="AE503" s="1" t="s">
        <v>58</v>
      </c>
      <c r="AF503" s="1" t="s">
        <v>39</v>
      </c>
      <c r="AG503" s="1" t="s">
        <v>33</v>
      </c>
    </row>
    <row r="504" spans="1:33" x14ac:dyDescent="0.3">
      <c r="A504" s="13">
        <v>4044</v>
      </c>
      <c r="B504" s="1" t="s">
        <v>536</v>
      </c>
      <c r="C504" s="2">
        <v>45022</v>
      </c>
      <c r="D504" s="2" t="s">
        <v>109</v>
      </c>
      <c r="E504" s="29" t="str">
        <f>TEXT(DATA[[#This Row],[Join_Date]],"mm-yyyy")</f>
        <v>04-2023</v>
      </c>
      <c r="G504" s="31">
        <f>$F$2-DATA[[#This Row],[Last_Login]]</f>
        <v>38</v>
      </c>
      <c r="H504" s="31" t="str" cm="1">
        <f t="array" ref="H504">_xlfn.IFS(DATA[[#This Row],[Difference_from _assume]]&lt;=10,"0-17",DATA[[#This Row],[Difference_from _assume]]&lt;=34,"17-34",DATA[[#This Row],[Difference_from _assume]]&lt;=51,"34-51",DATA[[#This Row],[Difference_from _assume]]&lt;=119,"51-119",DATA[[#This Row],[Difference_from _assume]]&lt;=354,"119-357")</f>
        <v>34-51</v>
      </c>
      <c r="I504" s="31" t="str" cm="1">
        <f t="array" ref="I504">_xlfn.IFS(DATA[[#This Row],[Difference_from _assume]]&lt;=35,"Active",DATA[[#This Row],[Difference_from _assume]]&lt;=110,"Inactive",DATA[[#This Row],[Difference_from _assume]]&lt;=360,"Dormant")</f>
        <v>Inactive</v>
      </c>
      <c r="J504" s="16">
        <v>15.99</v>
      </c>
      <c r="K504" s="16" t="str" cm="1">
        <f t="array" ref="K504">_xlfn.IFS(DATA[[#This Row],[Monthly_Price]]&lt;=7.99,"Low",J504&lt;=11.99,"Mid",J504&lt;=15.99,"High")</f>
        <v>High</v>
      </c>
      <c r="L504" s="1">
        <v>309</v>
      </c>
      <c r="M504" s="1" t="s">
        <v>100</v>
      </c>
      <c r="N504" s="1">
        <v>5</v>
      </c>
      <c r="O504" s="1">
        <v>5</v>
      </c>
      <c r="P504" s="1" t="b">
        <v>0</v>
      </c>
      <c r="Q504" s="1">
        <v>851</v>
      </c>
      <c r="R504" s="10">
        <v>166</v>
      </c>
      <c r="S504" s="10">
        <f>DATA[[#This Row],[Total_Movies_Watched]]+DATA[[#This Row],[Total_Series_Watched]]</f>
        <v>1017</v>
      </c>
      <c r="T504" s="1" t="s">
        <v>92</v>
      </c>
      <c r="U504" s="1" t="s">
        <v>75</v>
      </c>
      <c r="V504" s="1" t="s">
        <v>57</v>
      </c>
      <c r="W504" s="1">
        <v>66</v>
      </c>
      <c r="X504" s="1" t="str" cm="1">
        <f t="array" ref="X504">_xlfn.IFS(DATA[[#This Row],[Recommended_Content_Count]]&lt;=25,"0-25",W504&lt;=50,"25-50",W504&lt;=75,"50-75",W504&lt;=100,"75-100")</f>
        <v>50-75</v>
      </c>
      <c r="Y504" s="1">
        <v>4</v>
      </c>
      <c r="Z504" s="1" t="b">
        <v>1</v>
      </c>
      <c r="AA504" s="1" t="str" cm="1">
        <f t="array" ref="AA504">_xlfn.IFS(DATA[[#This Row],[Has_Downloaded_Content]]=FALSE,"No",Z504=TRUE,"Yes")</f>
        <v>Yes</v>
      </c>
      <c r="AB504" s="1" t="s">
        <v>30</v>
      </c>
      <c r="AC504" s="7">
        <v>4783</v>
      </c>
      <c r="AD504" s="7" t="str" cm="1">
        <f t="array" ref="AD504">_xlfn.IFS(DATA[[#This Row],[Loyalty_Points]]&lt;=1000,"0-1000",AC504&lt;=2000,"1000-2000",AC504&lt;=3000,"2000-3000",AC504&lt;=4000,"3000-4000",AC504&lt;=4999,"4000-5000")</f>
        <v>4000-5000</v>
      </c>
      <c r="AE504" s="1" t="s">
        <v>65</v>
      </c>
      <c r="AF504" s="1" t="s">
        <v>69</v>
      </c>
      <c r="AG504" s="1" t="s">
        <v>93</v>
      </c>
    </row>
    <row r="505" spans="1:33" x14ac:dyDescent="0.3">
      <c r="A505" s="13">
        <v>8143</v>
      </c>
      <c r="B505" s="1" t="s">
        <v>106</v>
      </c>
      <c r="C505" s="2" t="s">
        <v>537</v>
      </c>
      <c r="D505" s="2">
        <v>45608</v>
      </c>
      <c r="E505" s="29" t="str">
        <f>TEXT(DATA[[#This Row],[Join_Date]],"mm-yyyy")</f>
        <v>05-2024</v>
      </c>
      <c r="G505" s="31">
        <f>$F$2-DATA[[#This Row],[Last_Login]]</f>
        <v>49</v>
      </c>
      <c r="H505" s="31" t="str" cm="1">
        <f t="array" ref="H505">_xlfn.IFS(DATA[[#This Row],[Difference_from _assume]]&lt;=10,"0-17",DATA[[#This Row],[Difference_from _assume]]&lt;=34,"17-34",DATA[[#This Row],[Difference_from _assume]]&lt;=51,"34-51",DATA[[#This Row],[Difference_from _assume]]&lt;=119,"51-119",DATA[[#This Row],[Difference_from _assume]]&lt;=354,"119-357")</f>
        <v>34-51</v>
      </c>
      <c r="I505" s="31" t="str" cm="1">
        <f t="array" ref="I505">_xlfn.IFS(DATA[[#This Row],[Difference_from _assume]]&lt;=35,"Active",DATA[[#This Row],[Difference_from _assume]]&lt;=110,"Inactive",DATA[[#This Row],[Difference_from _assume]]&lt;=360,"Dormant")</f>
        <v>Inactive</v>
      </c>
      <c r="J505" s="16">
        <v>7.99</v>
      </c>
      <c r="K505" s="16" t="str" cm="1">
        <f t="array" ref="K505">_xlfn.IFS(DATA[[#This Row],[Monthly_Price]]&lt;=7.99,"Low",J505&lt;=11.99,"Mid",J505&lt;=15.99,"High")</f>
        <v>Low</v>
      </c>
      <c r="L505" s="1">
        <v>252</v>
      </c>
      <c r="M505" s="1" t="s">
        <v>36</v>
      </c>
      <c r="N505" s="1">
        <v>3</v>
      </c>
      <c r="O505" s="1">
        <v>5</v>
      </c>
      <c r="P505" s="1" t="b">
        <v>1</v>
      </c>
      <c r="Q505" s="1">
        <v>105</v>
      </c>
      <c r="R505" s="10">
        <v>118</v>
      </c>
      <c r="S505" s="10">
        <f>DATA[[#This Row],[Total_Movies_Watched]]+DATA[[#This Row],[Total_Series_Watched]]</f>
        <v>223</v>
      </c>
      <c r="T505" s="1" t="s">
        <v>74</v>
      </c>
      <c r="U505" s="1" t="s">
        <v>44</v>
      </c>
      <c r="V505" s="1" t="s">
        <v>37</v>
      </c>
      <c r="W505" s="1">
        <v>52</v>
      </c>
      <c r="X505" s="1" t="str" cm="1">
        <f t="array" ref="X505">_xlfn.IFS(DATA[[#This Row],[Recommended_Content_Count]]&lt;=25,"0-25",W505&lt;=50,"25-50",W505&lt;=75,"50-75",W505&lt;=100,"75-100")</f>
        <v>50-75</v>
      </c>
      <c r="Y505" s="1">
        <v>4.4000000000000004</v>
      </c>
      <c r="Z505" s="1" t="b">
        <v>1</v>
      </c>
      <c r="AA505" s="1" t="str" cm="1">
        <f t="array" ref="AA505">_xlfn.IFS(DATA[[#This Row],[Has_Downloaded_Content]]=FALSE,"No",Z505=TRUE,"Yes")</f>
        <v>Yes</v>
      </c>
      <c r="AB505" s="1" t="s">
        <v>30</v>
      </c>
      <c r="AC505" s="7">
        <v>2725</v>
      </c>
      <c r="AD505" s="7" t="str" cm="1">
        <f t="array" ref="AD505">_xlfn.IFS(DATA[[#This Row],[Loyalty_Points]]&lt;=1000,"0-1000",AC505&lt;=2000,"1000-2000",AC505&lt;=3000,"2000-3000",AC505&lt;=4000,"3000-4000",AC505&lt;=4999,"4000-5000")</f>
        <v>2000-3000</v>
      </c>
      <c r="AE505" s="1" t="s">
        <v>65</v>
      </c>
      <c r="AF505" s="1" t="s">
        <v>39</v>
      </c>
      <c r="AG505" s="1" t="s">
        <v>60</v>
      </c>
    </row>
    <row r="506" spans="1:33" x14ac:dyDescent="0.3">
      <c r="A506" s="13">
        <v>3984</v>
      </c>
      <c r="B506" s="1" t="s">
        <v>257</v>
      </c>
      <c r="C506" s="2" t="s">
        <v>538</v>
      </c>
      <c r="D506" s="2">
        <v>45303</v>
      </c>
      <c r="E506" s="29" t="str">
        <f>TEXT(DATA[[#This Row],[Join_Date]],"mm-yyyy")</f>
        <v>03-2023</v>
      </c>
      <c r="G506" s="31">
        <f>$F$2-DATA[[#This Row],[Last_Login]]</f>
        <v>354</v>
      </c>
      <c r="H506" s="31" t="str" cm="1">
        <f t="array" ref="H506">_xlfn.IFS(DATA[[#This Row],[Difference_from _assume]]&lt;=10,"0-17",DATA[[#This Row],[Difference_from _assume]]&lt;=34,"17-34",DATA[[#This Row],[Difference_from _assume]]&lt;=51,"34-51",DATA[[#This Row],[Difference_from _assume]]&lt;=119,"51-119",DATA[[#This Row],[Difference_from _assume]]&lt;=354,"119-357")</f>
        <v>119-357</v>
      </c>
      <c r="I506" s="31" t="str" cm="1">
        <f t="array" ref="I506">_xlfn.IFS(DATA[[#This Row],[Difference_from _assume]]&lt;=35,"Active",DATA[[#This Row],[Difference_from _assume]]&lt;=110,"Inactive",DATA[[#This Row],[Difference_from _assume]]&lt;=360,"Dormant")</f>
        <v>Dormant</v>
      </c>
      <c r="J506" s="16">
        <v>15.99</v>
      </c>
      <c r="K506" s="16" t="str" cm="1">
        <f t="array" ref="K506">_xlfn.IFS(DATA[[#This Row],[Monthly_Price]]&lt;=7.99,"Low",J506&lt;=11.99,"Mid",J506&lt;=15.99,"High")</f>
        <v>High</v>
      </c>
      <c r="L506" s="1">
        <v>146</v>
      </c>
      <c r="M506" s="1" t="s">
        <v>73</v>
      </c>
      <c r="N506" s="1">
        <v>4</v>
      </c>
      <c r="O506" s="1">
        <v>6</v>
      </c>
      <c r="P506" s="1" t="b">
        <v>0</v>
      </c>
      <c r="Q506" s="1">
        <v>646</v>
      </c>
      <c r="R506" s="10">
        <v>139</v>
      </c>
      <c r="S506" s="10">
        <f>DATA[[#This Row],[Total_Movies_Watched]]+DATA[[#This Row],[Total_Series_Watched]]</f>
        <v>785</v>
      </c>
      <c r="T506" s="1" t="s">
        <v>74</v>
      </c>
      <c r="U506" s="1" t="s">
        <v>28</v>
      </c>
      <c r="V506" s="1" t="s">
        <v>37</v>
      </c>
      <c r="W506" s="1">
        <v>27</v>
      </c>
      <c r="X506" s="1" t="str" cm="1">
        <f t="array" ref="X506">_xlfn.IFS(DATA[[#This Row],[Recommended_Content_Count]]&lt;=25,"0-25",W506&lt;=50,"25-50",W506&lt;=75,"50-75",W506&lt;=100,"75-100")</f>
        <v>25-50</v>
      </c>
      <c r="Y506" s="1">
        <v>3.7</v>
      </c>
      <c r="Z506" s="1" t="b">
        <v>1</v>
      </c>
      <c r="AA506" s="1" t="str" cm="1">
        <f t="array" ref="AA506">_xlfn.IFS(DATA[[#This Row],[Has_Downloaded_Content]]=FALSE,"No",Z506=TRUE,"Yes")</f>
        <v>Yes</v>
      </c>
      <c r="AB506" s="1" t="s">
        <v>30</v>
      </c>
      <c r="AC506" s="7">
        <v>4400</v>
      </c>
      <c r="AD506" s="7" t="str" cm="1">
        <f t="array" ref="AD506">_xlfn.IFS(DATA[[#This Row],[Loyalty_Points]]&lt;=1000,"0-1000",AC506&lt;=2000,"1000-2000",AC506&lt;=3000,"2000-3000",AC506&lt;=4000,"3000-4000",AC506&lt;=4999,"4000-5000")</f>
        <v>4000-5000</v>
      </c>
      <c r="AE506" s="1" t="s">
        <v>76</v>
      </c>
      <c r="AF506" s="1" t="s">
        <v>59</v>
      </c>
      <c r="AG506" s="1" t="s">
        <v>33</v>
      </c>
    </row>
    <row r="507" spans="1:33" x14ac:dyDescent="0.3">
      <c r="A507" s="13">
        <v>9294</v>
      </c>
      <c r="B507" s="1" t="s">
        <v>539</v>
      </c>
      <c r="C507" s="2" t="s">
        <v>279</v>
      </c>
      <c r="D507" s="2" t="s">
        <v>134</v>
      </c>
      <c r="E507" s="29" t="str">
        <f>TEXT(DATA[[#This Row],[Join_Date]],"mm-yyyy")</f>
        <v>02-2023</v>
      </c>
      <c r="G507" s="31">
        <f>$F$2-DATA[[#This Row],[Last_Login]]</f>
        <v>40</v>
      </c>
      <c r="H507" s="31" t="str" cm="1">
        <f t="array" ref="H507">_xlfn.IFS(DATA[[#This Row],[Difference_from _assume]]&lt;=10,"0-17",DATA[[#This Row],[Difference_from _assume]]&lt;=34,"17-34",DATA[[#This Row],[Difference_from _assume]]&lt;=51,"34-51",DATA[[#This Row],[Difference_from _assume]]&lt;=119,"51-119",DATA[[#This Row],[Difference_from _assume]]&lt;=354,"119-357")</f>
        <v>34-51</v>
      </c>
      <c r="I507" s="31" t="str" cm="1">
        <f t="array" ref="I507">_xlfn.IFS(DATA[[#This Row],[Difference_from _assume]]&lt;=35,"Active",DATA[[#This Row],[Difference_from _assume]]&lt;=110,"Inactive",DATA[[#This Row],[Difference_from _assume]]&lt;=360,"Dormant")</f>
        <v>Inactive</v>
      </c>
      <c r="J507" s="16">
        <v>11.99</v>
      </c>
      <c r="K507" s="16" t="str" cm="1">
        <f t="array" ref="K507">_xlfn.IFS(DATA[[#This Row],[Monthly_Price]]&lt;=7.99,"Low",J507&lt;=11.99,"Mid",J507&lt;=15.99,"High")</f>
        <v>Mid</v>
      </c>
      <c r="L507" s="1">
        <v>352</v>
      </c>
      <c r="M507" s="1" t="s">
        <v>63</v>
      </c>
      <c r="N507" s="1">
        <v>4</v>
      </c>
      <c r="O507" s="1">
        <v>4</v>
      </c>
      <c r="P507" s="1" t="b">
        <v>1</v>
      </c>
      <c r="Q507" s="1">
        <v>358</v>
      </c>
      <c r="R507" s="10">
        <v>6</v>
      </c>
      <c r="S507" s="10">
        <f>DATA[[#This Row],[Total_Movies_Watched]]+DATA[[#This Row],[Total_Series_Watched]]</f>
        <v>364</v>
      </c>
      <c r="T507" s="1" t="s">
        <v>43</v>
      </c>
      <c r="U507" s="1" t="s">
        <v>44</v>
      </c>
      <c r="V507" s="1" t="s">
        <v>45</v>
      </c>
      <c r="W507" s="1">
        <v>32</v>
      </c>
      <c r="X507" s="1" t="str" cm="1">
        <f t="array" ref="X507">_xlfn.IFS(DATA[[#This Row],[Recommended_Content_Count]]&lt;=25,"0-25",W507&lt;=50,"25-50",W507&lt;=75,"50-75",W507&lt;=100,"75-100")</f>
        <v>25-50</v>
      </c>
      <c r="Y507" s="1">
        <v>3.8</v>
      </c>
      <c r="Z507" s="1" t="b">
        <v>0</v>
      </c>
      <c r="AA507" s="1" t="str" cm="1">
        <f t="array" ref="AA507">_xlfn.IFS(DATA[[#This Row],[Has_Downloaded_Content]]=FALSE,"No",Z507=TRUE,"Yes")</f>
        <v>No</v>
      </c>
      <c r="AB507" s="1" t="s">
        <v>30</v>
      </c>
      <c r="AC507" s="7">
        <v>2218</v>
      </c>
      <c r="AD507" s="7" t="str" cm="1">
        <f t="array" ref="AD507">_xlfn.IFS(DATA[[#This Row],[Loyalty_Points]]&lt;=1000,"0-1000",AC507&lt;=2000,"1000-2000",AC507&lt;=3000,"2000-3000",AC507&lt;=4000,"3000-4000",AC507&lt;=4999,"4000-5000")</f>
        <v>2000-3000</v>
      </c>
      <c r="AE507" s="1" t="s">
        <v>31</v>
      </c>
      <c r="AF507" s="1" t="s">
        <v>39</v>
      </c>
      <c r="AG507" s="1" t="s">
        <v>40</v>
      </c>
    </row>
    <row r="508" spans="1:33" x14ac:dyDescent="0.3">
      <c r="A508" s="13">
        <v>4769</v>
      </c>
      <c r="B508" s="1" t="s">
        <v>157</v>
      </c>
      <c r="C508" s="2">
        <v>45446</v>
      </c>
      <c r="D508" s="2" t="s">
        <v>72</v>
      </c>
      <c r="E508" s="29" t="str">
        <f>TEXT(DATA[[#This Row],[Join_Date]],"mm-yyyy")</f>
        <v>06-2024</v>
      </c>
      <c r="G508" s="31">
        <f>$F$2-DATA[[#This Row],[Last_Login]]</f>
        <v>14</v>
      </c>
      <c r="H508" s="31" t="str" cm="1">
        <f t="array" ref="H508">_xlfn.IFS(DATA[[#This Row],[Difference_from _assume]]&lt;=10,"0-17",DATA[[#This Row],[Difference_from _assume]]&lt;=34,"17-34",DATA[[#This Row],[Difference_from _assume]]&lt;=51,"34-51",DATA[[#This Row],[Difference_from _assume]]&lt;=119,"51-119",DATA[[#This Row],[Difference_from _assume]]&lt;=354,"119-357")</f>
        <v>17-34</v>
      </c>
      <c r="I508" s="31" t="str" cm="1">
        <f t="array" ref="I508">_xlfn.IFS(DATA[[#This Row],[Difference_from _assume]]&lt;=35,"Active",DATA[[#This Row],[Difference_from _assume]]&lt;=110,"Inactive",DATA[[#This Row],[Difference_from _assume]]&lt;=360,"Dormant")</f>
        <v>Active</v>
      </c>
      <c r="J508" s="16">
        <v>7.99</v>
      </c>
      <c r="K508" s="16" t="str" cm="1">
        <f t="array" ref="K508">_xlfn.IFS(DATA[[#This Row],[Monthly_Price]]&lt;=7.99,"Low",J508&lt;=11.99,"Mid",J508&lt;=15.99,"High")</f>
        <v>Low</v>
      </c>
      <c r="L508" s="1">
        <v>43</v>
      </c>
      <c r="M508" s="1" t="s">
        <v>100</v>
      </c>
      <c r="N508" s="1">
        <v>5</v>
      </c>
      <c r="O508" s="1">
        <v>3</v>
      </c>
      <c r="P508" s="1" t="b">
        <v>1</v>
      </c>
      <c r="Q508" s="1">
        <v>336</v>
      </c>
      <c r="R508" s="10">
        <v>135</v>
      </c>
      <c r="S508" s="10">
        <f>DATA[[#This Row],[Total_Movies_Watched]]+DATA[[#This Row],[Total_Series_Watched]]</f>
        <v>471</v>
      </c>
      <c r="T508" s="1" t="s">
        <v>27</v>
      </c>
      <c r="U508" s="1" t="s">
        <v>28</v>
      </c>
      <c r="V508" s="1" t="s">
        <v>64</v>
      </c>
      <c r="W508" s="1">
        <v>70</v>
      </c>
      <c r="X508" s="1" t="str" cm="1">
        <f t="array" ref="X508">_xlfn.IFS(DATA[[#This Row],[Recommended_Content_Count]]&lt;=25,"0-25",W508&lt;=50,"25-50",W508&lt;=75,"50-75",W508&lt;=100,"75-100")</f>
        <v>50-75</v>
      </c>
      <c r="Y508" s="1">
        <v>4</v>
      </c>
      <c r="Z508" s="1" t="b">
        <v>1</v>
      </c>
      <c r="AA508" s="1" t="str" cm="1">
        <f t="array" ref="AA508">_xlfn.IFS(DATA[[#This Row],[Has_Downloaded_Content]]=FALSE,"No",Z508=TRUE,"Yes")</f>
        <v>Yes</v>
      </c>
      <c r="AB508" s="1" t="s">
        <v>30</v>
      </c>
      <c r="AC508" s="7">
        <v>4552</v>
      </c>
      <c r="AD508" s="7" t="str" cm="1">
        <f t="array" ref="AD508">_xlfn.IFS(DATA[[#This Row],[Loyalty_Points]]&lt;=1000,"0-1000",AC508&lt;=2000,"1000-2000",AC508&lt;=3000,"2000-3000",AC508&lt;=4000,"3000-4000",AC508&lt;=4999,"4000-5000")</f>
        <v>4000-5000</v>
      </c>
      <c r="AE508" s="1" t="s">
        <v>31</v>
      </c>
      <c r="AF508" s="1" t="s">
        <v>59</v>
      </c>
      <c r="AG508" s="1" t="s">
        <v>33</v>
      </c>
    </row>
    <row r="509" spans="1:33" x14ac:dyDescent="0.3">
      <c r="A509" s="13">
        <v>8864</v>
      </c>
      <c r="B509" s="1" t="s">
        <v>157</v>
      </c>
      <c r="C509" s="2" t="s">
        <v>540</v>
      </c>
      <c r="D509" s="2" t="s">
        <v>168</v>
      </c>
      <c r="E509" s="29" t="str">
        <f>TEXT(DATA[[#This Row],[Join_Date]],"mm-yyyy")</f>
        <v>03-2024</v>
      </c>
      <c r="G509" s="31">
        <f>$F$2-DATA[[#This Row],[Last_Login]]</f>
        <v>32</v>
      </c>
      <c r="H509" s="31" t="str" cm="1">
        <f t="array" ref="H509">_xlfn.IFS(DATA[[#This Row],[Difference_from _assume]]&lt;=10,"0-17",DATA[[#This Row],[Difference_from _assume]]&lt;=34,"17-34",DATA[[#This Row],[Difference_from _assume]]&lt;=51,"34-51",DATA[[#This Row],[Difference_from _assume]]&lt;=119,"51-119",DATA[[#This Row],[Difference_from _assume]]&lt;=354,"119-357")</f>
        <v>17-34</v>
      </c>
      <c r="I509" s="31" t="str" cm="1">
        <f t="array" ref="I509">_xlfn.IFS(DATA[[#This Row],[Difference_from _assume]]&lt;=35,"Active",DATA[[#This Row],[Difference_from _assume]]&lt;=110,"Inactive",DATA[[#This Row],[Difference_from _assume]]&lt;=360,"Dormant")</f>
        <v>Active</v>
      </c>
      <c r="J509" s="16">
        <v>11.99</v>
      </c>
      <c r="K509" s="16" t="str" cm="1">
        <f t="array" ref="K509">_xlfn.IFS(DATA[[#This Row],[Monthly_Price]]&lt;=7.99,"Low",J509&lt;=11.99,"Mid",J509&lt;=15.99,"High")</f>
        <v>Mid</v>
      </c>
      <c r="L509" s="1">
        <v>440</v>
      </c>
      <c r="M509" s="1" t="s">
        <v>36</v>
      </c>
      <c r="N509" s="1">
        <v>4</v>
      </c>
      <c r="O509" s="1">
        <v>3</v>
      </c>
      <c r="P509" s="1" t="b">
        <v>1</v>
      </c>
      <c r="Q509" s="1">
        <v>80</v>
      </c>
      <c r="R509" s="10">
        <v>143</v>
      </c>
      <c r="S509" s="10">
        <f>DATA[[#This Row],[Total_Movies_Watched]]+DATA[[#This Row],[Total_Series_Watched]]</f>
        <v>223</v>
      </c>
      <c r="T509" s="1" t="s">
        <v>49</v>
      </c>
      <c r="U509" s="1" t="s">
        <v>75</v>
      </c>
      <c r="V509" s="1" t="s">
        <v>37</v>
      </c>
      <c r="W509" s="1">
        <v>2</v>
      </c>
      <c r="X509" s="1" t="str" cm="1">
        <f t="array" ref="X509">_xlfn.IFS(DATA[[#This Row],[Recommended_Content_Count]]&lt;=25,"0-25",W509&lt;=50,"25-50",W509&lt;=75,"50-75",W509&lt;=100,"75-100")</f>
        <v>0-25</v>
      </c>
      <c r="Y509" s="1">
        <v>3.4</v>
      </c>
      <c r="Z509" s="1" t="b">
        <v>0</v>
      </c>
      <c r="AA509" s="1" t="str" cm="1">
        <f t="array" ref="AA509">_xlfn.IFS(DATA[[#This Row],[Has_Downloaded_Content]]=FALSE,"No",Z509=TRUE,"Yes")</f>
        <v>No</v>
      </c>
      <c r="AB509" s="1" t="s">
        <v>30</v>
      </c>
      <c r="AC509" s="7">
        <v>4125</v>
      </c>
      <c r="AD509" s="7" t="str" cm="1">
        <f t="array" ref="AD509">_xlfn.IFS(DATA[[#This Row],[Loyalty_Points]]&lt;=1000,"0-1000",AC509&lt;=2000,"1000-2000",AC509&lt;=3000,"2000-3000",AC509&lt;=4000,"3000-4000",AC509&lt;=4999,"4000-5000")</f>
        <v>4000-5000</v>
      </c>
      <c r="AE509" s="1" t="s">
        <v>76</v>
      </c>
      <c r="AF509" s="1" t="s">
        <v>32</v>
      </c>
      <c r="AG509" s="1" t="s">
        <v>33</v>
      </c>
    </row>
    <row r="510" spans="1:33" x14ac:dyDescent="0.3">
      <c r="A510" s="13">
        <v>1857</v>
      </c>
      <c r="B510" s="1" t="s">
        <v>541</v>
      </c>
      <c r="C510" s="2">
        <v>45388</v>
      </c>
      <c r="D510" s="2" t="s">
        <v>109</v>
      </c>
      <c r="E510" s="29" t="str">
        <f>TEXT(DATA[[#This Row],[Join_Date]],"mm-yyyy")</f>
        <v>04-2024</v>
      </c>
      <c r="G510" s="31">
        <f>$F$2-DATA[[#This Row],[Last_Login]]</f>
        <v>38</v>
      </c>
      <c r="H510" s="31" t="str" cm="1">
        <f t="array" ref="H510">_xlfn.IFS(DATA[[#This Row],[Difference_from _assume]]&lt;=10,"0-17",DATA[[#This Row],[Difference_from _assume]]&lt;=34,"17-34",DATA[[#This Row],[Difference_from _assume]]&lt;=51,"34-51",DATA[[#This Row],[Difference_from _assume]]&lt;=119,"51-119",DATA[[#This Row],[Difference_from _assume]]&lt;=354,"119-357")</f>
        <v>34-51</v>
      </c>
      <c r="I510" s="31" t="str" cm="1">
        <f t="array" ref="I510">_xlfn.IFS(DATA[[#This Row],[Difference_from _assume]]&lt;=35,"Active",DATA[[#This Row],[Difference_from _assume]]&lt;=110,"Inactive",DATA[[#This Row],[Difference_from _assume]]&lt;=360,"Dormant")</f>
        <v>Inactive</v>
      </c>
      <c r="J510" s="16">
        <v>15.99</v>
      </c>
      <c r="K510" s="16" t="str" cm="1">
        <f t="array" ref="K510">_xlfn.IFS(DATA[[#This Row],[Monthly_Price]]&lt;=7.99,"Low",J510&lt;=11.99,"Mid",J510&lt;=15.99,"High")</f>
        <v>High</v>
      </c>
      <c r="L510" s="1">
        <v>376</v>
      </c>
      <c r="M510" s="1" t="s">
        <v>100</v>
      </c>
      <c r="N510" s="1">
        <v>2</v>
      </c>
      <c r="O510" s="1">
        <v>2</v>
      </c>
      <c r="P510" s="1" t="b">
        <v>0</v>
      </c>
      <c r="Q510" s="1">
        <v>326</v>
      </c>
      <c r="R510" s="10">
        <v>89</v>
      </c>
      <c r="S510" s="10">
        <f>DATA[[#This Row],[Total_Movies_Watched]]+DATA[[#This Row],[Total_Series_Watched]]</f>
        <v>415</v>
      </c>
      <c r="T510" s="1" t="s">
        <v>55</v>
      </c>
      <c r="U510" s="1" t="s">
        <v>75</v>
      </c>
      <c r="V510" s="1" t="s">
        <v>57</v>
      </c>
      <c r="W510" s="1">
        <v>84</v>
      </c>
      <c r="X510" s="1" t="str" cm="1">
        <f t="array" ref="X510">_xlfn.IFS(DATA[[#This Row],[Recommended_Content_Count]]&lt;=25,"0-25",W510&lt;=50,"25-50",W510&lt;=75,"50-75",W510&lt;=100,"75-100")</f>
        <v>75-100</v>
      </c>
      <c r="Y510" s="1">
        <v>4.5999999999999996</v>
      </c>
      <c r="Z510" s="1" t="b">
        <v>1</v>
      </c>
      <c r="AA510" s="1" t="str" cm="1">
        <f t="array" ref="AA510">_xlfn.IFS(DATA[[#This Row],[Has_Downloaded_Content]]=FALSE,"No",Z510=TRUE,"Yes")</f>
        <v>Yes</v>
      </c>
      <c r="AB510" s="1" t="s">
        <v>30</v>
      </c>
      <c r="AC510" s="7">
        <v>424</v>
      </c>
      <c r="AD510" s="7" t="str" cm="1">
        <f t="array" ref="AD510">_xlfn.IFS(DATA[[#This Row],[Loyalty_Points]]&lt;=1000,"0-1000",AC510&lt;=2000,"1000-2000",AC510&lt;=3000,"2000-3000",AC510&lt;=4000,"3000-4000",AC510&lt;=4999,"4000-5000")</f>
        <v>0-1000</v>
      </c>
      <c r="AE510" s="1" t="s">
        <v>65</v>
      </c>
      <c r="AF510" s="1" t="s">
        <v>79</v>
      </c>
      <c r="AG510" s="1" t="s">
        <v>33</v>
      </c>
    </row>
    <row r="511" spans="1:33" x14ac:dyDescent="0.3">
      <c r="A511" s="13">
        <v>5566</v>
      </c>
      <c r="B511" s="1" t="s">
        <v>345</v>
      </c>
      <c r="C511" s="2" t="s">
        <v>213</v>
      </c>
      <c r="D511" s="2">
        <v>45485</v>
      </c>
      <c r="E511" s="29" t="str">
        <f>TEXT(DATA[[#This Row],[Join_Date]],"mm-yyyy")</f>
        <v>12-2023</v>
      </c>
      <c r="G511" s="31">
        <f>$F$2-DATA[[#This Row],[Last_Login]]</f>
        <v>172</v>
      </c>
      <c r="H511" s="31" t="str" cm="1">
        <f t="array" ref="H511">_xlfn.IFS(DATA[[#This Row],[Difference_from _assume]]&lt;=10,"0-17",DATA[[#This Row],[Difference_from _assume]]&lt;=34,"17-34",DATA[[#This Row],[Difference_from _assume]]&lt;=51,"34-51",DATA[[#This Row],[Difference_from _assume]]&lt;=119,"51-119",DATA[[#This Row],[Difference_from _assume]]&lt;=354,"119-357")</f>
        <v>119-357</v>
      </c>
      <c r="I511" s="31" t="str" cm="1">
        <f t="array" ref="I511">_xlfn.IFS(DATA[[#This Row],[Difference_from _assume]]&lt;=35,"Active",DATA[[#This Row],[Difference_from _assume]]&lt;=110,"Inactive",DATA[[#This Row],[Difference_from _assume]]&lt;=360,"Dormant")</f>
        <v>Dormant</v>
      </c>
      <c r="J511" s="16">
        <v>11.99</v>
      </c>
      <c r="K511" s="16" t="str" cm="1">
        <f t="array" ref="K511">_xlfn.IFS(DATA[[#This Row],[Monthly_Price]]&lt;=7.99,"Low",J511&lt;=11.99,"Mid",J511&lt;=15.99,"High")</f>
        <v>Mid</v>
      </c>
      <c r="L511" s="1">
        <v>137</v>
      </c>
      <c r="M511" s="1" t="s">
        <v>26</v>
      </c>
      <c r="N511" s="1">
        <v>3</v>
      </c>
      <c r="O511" s="1">
        <v>6</v>
      </c>
      <c r="P511" s="1" t="b">
        <v>1</v>
      </c>
      <c r="Q511" s="1">
        <v>699</v>
      </c>
      <c r="R511" s="10">
        <v>70</v>
      </c>
      <c r="S511" s="10">
        <f>DATA[[#This Row],[Total_Movies_Watched]]+DATA[[#This Row],[Total_Series_Watched]]</f>
        <v>769</v>
      </c>
      <c r="T511" s="1" t="s">
        <v>74</v>
      </c>
      <c r="U511" s="1" t="s">
        <v>28</v>
      </c>
      <c r="V511" s="1" t="s">
        <v>57</v>
      </c>
      <c r="W511" s="1">
        <v>25</v>
      </c>
      <c r="X511" s="1" t="str" cm="1">
        <f t="array" ref="X511">_xlfn.IFS(DATA[[#This Row],[Recommended_Content_Count]]&lt;=25,"0-25",W511&lt;=50,"25-50",W511&lt;=75,"50-75",W511&lt;=100,"75-100")</f>
        <v>0-25</v>
      </c>
      <c r="Y511" s="1">
        <v>3.9</v>
      </c>
      <c r="Z511" s="1" t="b">
        <v>1</v>
      </c>
      <c r="AA511" s="1" t="str" cm="1">
        <f t="array" ref="AA511">_xlfn.IFS(DATA[[#This Row],[Has_Downloaded_Content]]=FALSE,"No",Z511=TRUE,"Yes")</f>
        <v>Yes</v>
      </c>
      <c r="AB511" s="1" t="s">
        <v>30</v>
      </c>
      <c r="AC511" s="7">
        <v>2418</v>
      </c>
      <c r="AD511" s="7" t="str" cm="1">
        <f t="array" ref="AD511">_xlfn.IFS(DATA[[#This Row],[Loyalty_Points]]&lt;=1000,"0-1000",AC511&lt;=2000,"1000-2000",AC511&lt;=3000,"2000-3000",AC511&lt;=4000,"3000-4000",AC511&lt;=4999,"4000-5000")</f>
        <v>2000-3000</v>
      </c>
      <c r="AE511" s="1" t="s">
        <v>65</v>
      </c>
      <c r="AF511" s="1" t="s">
        <v>32</v>
      </c>
      <c r="AG511" s="1" t="s">
        <v>40</v>
      </c>
    </row>
    <row r="512" spans="1:33" x14ac:dyDescent="0.3">
      <c r="A512" s="13">
        <v>1373</v>
      </c>
      <c r="B512" s="1" t="s">
        <v>147</v>
      </c>
      <c r="C512" s="2" t="s">
        <v>306</v>
      </c>
      <c r="D512" s="2">
        <v>45638</v>
      </c>
      <c r="E512" s="29" t="str">
        <f>TEXT(DATA[[#This Row],[Join_Date]],"mm-yyyy")</f>
        <v>03-2023</v>
      </c>
      <c r="G512" s="31">
        <f>$F$2-DATA[[#This Row],[Last_Login]]</f>
        <v>19</v>
      </c>
      <c r="H512" s="31" t="str" cm="1">
        <f t="array" ref="H512">_xlfn.IFS(DATA[[#This Row],[Difference_from _assume]]&lt;=10,"0-17",DATA[[#This Row],[Difference_from _assume]]&lt;=34,"17-34",DATA[[#This Row],[Difference_from _assume]]&lt;=51,"34-51",DATA[[#This Row],[Difference_from _assume]]&lt;=119,"51-119",DATA[[#This Row],[Difference_from _assume]]&lt;=354,"119-357")</f>
        <v>17-34</v>
      </c>
      <c r="I512" s="31" t="str" cm="1">
        <f t="array" ref="I512">_xlfn.IFS(DATA[[#This Row],[Difference_from _assume]]&lt;=35,"Active",DATA[[#This Row],[Difference_from _assume]]&lt;=110,"Inactive",DATA[[#This Row],[Difference_from _assume]]&lt;=360,"Dormant")</f>
        <v>Active</v>
      </c>
      <c r="J512" s="16">
        <v>7.99</v>
      </c>
      <c r="K512" s="16" t="str" cm="1">
        <f t="array" ref="K512">_xlfn.IFS(DATA[[#This Row],[Monthly_Price]]&lt;=7.99,"Low",J512&lt;=11.99,"Mid",J512&lt;=15.99,"High")</f>
        <v>Low</v>
      </c>
      <c r="L512" s="1">
        <v>301</v>
      </c>
      <c r="M512" s="1" t="s">
        <v>26</v>
      </c>
      <c r="N512" s="1">
        <v>2</v>
      </c>
      <c r="O512" s="1">
        <v>5</v>
      </c>
      <c r="P512" s="1" t="b">
        <v>0</v>
      </c>
      <c r="Q512" s="1">
        <v>89</v>
      </c>
      <c r="R512" s="10">
        <v>55</v>
      </c>
      <c r="S512" s="10">
        <f>DATA[[#This Row],[Total_Movies_Watched]]+DATA[[#This Row],[Total_Series_Watched]]</f>
        <v>144</v>
      </c>
      <c r="T512" s="1" t="s">
        <v>27</v>
      </c>
      <c r="U512" s="1" t="s">
        <v>56</v>
      </c>
      <c r="V512" s="1" t="s">
        <v>78</v>
      </c>
      <c r="W512" s="1">
        <v>54</v>
      </c>
      <c r="X512" s="1" t="str" cm="1">
        <f t="array" ref="X512">_xlfn.IFS(DATA[[#This Row],[Recommended_Content_Count]]&lt;=25,"0-25",W512&lt;=50,"25-50",W512&lt;=75,"50-75",W512&lt;=100,"75-100")</f>
        <v>50-75</v>
      </c>
      <c r="Y512" s="1">
        <v>4.2</v>
      </c>
      <c r="Z512" s="1" t="b">
        <v>1</v>
      </c>
      <c r="AA512" s="1" t="str" cm="1">
        <f t="array" ref="AA512">_xlfn.IFS(DATA[[#This Row],[Has_Downloaded_Content]]=FALSE,"No",Z512=TRUE,"Yes")</f>
        <v>Yes</v>
      </c>
      <c r="AB512" s="1" t="s">
        <v>30</v>
      </c>
      <c r="AC512" s="7">
        <v>756</v>
      </c>
      <c r="AD512" s="7" t="str" cm="1">
        <f t="array" ref="AD512">_xlfn.IFS(DATA[[#This Row],[Loyalty_Points]]&lt;=1000,"0-1000",AC512&lt;=2000,"1000-2000",AC512&lt;=3000,"2000-3000",AC512&lt;=4000,"3000-4000",AC512&lt;=4999,"4000-5000")</f>
        <v>0-1000</v>
      </c>
      <c r="AE512" s="1" t="s">
        <v>65</v>
      </c>
      <c r="AF512" s="1" t="s">
        <v>79</v>
      </c>
      <c r="AG512" s="1" t="s">
        <v>33</v>
      </c>
    </row>
    <row r="513" spans="1:33" x14ac:dyDescent="0.3">
      <c r="A513" s="13">
        <v>6345</v>
      </c>
      <c r="B513" s="1" t="s">
        <v>542</v>
      </c>
      <c r="C513" s="2">
        <v>44927</v>
      </c>
      <c r="D513" s="2">
        <v>45547</v>
      </c>
      <c r="E513" s="29" t="str">
        <f>TEXT(DATA[[#This Row],[Join_Date]],"mm-yyyy")</f>
        <v>01-2023</v>
      </c>
      <c r="G513" s="31">
        <f>$F$2-DATA[[#This Row],[Last_Login]]</f>
        <v>110</v>
      </c>
      <c r="H513" s="31" t="str" cm="1">
        <f t="array" ref="H513">_xlfn.IFS(DATA[[#This Row],[Difference_from _assume]]&lt;=10,"0-17",DATA[[#This Row],[Difference_from _assume]]&lt;=34,"17-34",DATA[[#This Row],[Difference_from _assume]]&lt;=51,"34-51",DATA[[#This Row],[Difference_from _assume]]&lt;=119,"51-119",DATA[[#This Row],[Difference_from _assume]]&lt;=354,"119-357")</f>
        <v>51-119</v>
      </c>
      <c r="I513" s="31" t="str" cm="1">
        <f t="array" ref="I513">_xlfn.IFS(DATA[[#This Row],[Difference_from _assume]]&lt;=35,"Active",DATA[[#This Row],[Difference_from _assume]]&lt;=110,"Inactive",DATA[[#This Row],[Difference_from _assume]]&lt;=360,"Dormant")</f>
        <v>Inactive</v>
      </c>
      <c r="J513" s="16">
        <v>7.99</v>
      </c>
      <c r="K513" s="16" t="str" cm="1">
        <f t="array" ref="K513">_xlfn.IFS(DATA[[#This Row],[Monthly_Price]]&lt;=7.99,"Low",J513&lt;=11.99,"Mid",J513&lt;=15.99,"High")</f>
        <v>Low</v>
      </c>
      <c r="L513" s="1">
        <v>410</v>
      </c>
      <c r="M513" s="1" t="s">
        <v>51</v>
      </c>
      <c r="N513" s="1">
        <v>1</v>
      </c>
      <c r="O513" s="1">
        <v>1</v>
      </c>
      <c r="P513" s="1" t="b">
        <v>1</v>
      </c>
      <c r="Q513" s="1">
        <v>909</v>
      </c>
      <c r="R513" s="10">
        <v>99</v>
      </c>
      <c r="S513" s="10">
        <f>DATA[[#This Row],[Total_Movies_Watched]]+DATA[[#This Row],[Total_Series_Watched]]</f>
        <v>1008</v>
      </c>
      <c r="T513" s="1" t="s">
        <v>43</v>
      </c>
      <c r="U513" s="1" t="s">
        <v>28</v>
      </c>
      <c r="V513" s="1" t="s">
        <v>45</v>
      </c>
      <c r="W513" s="1">
        <v>22</v>
      </c>
      <c r="X513" s="1" t="str" cm="1">
        <f t="array" ref="X513">_xlfn.IFS(DATA[[#This Row],[Recommended_Content_Count]]&lt;=25,"0-25",W513&lt;=50,"25-50",W513&lt;=75,"50-75",W513&lt;=100,"75-100")</f>
        <v>0-25</v>
      </c>
      <c r="Y513" s="1">
        <v>3.2</v>
      </c>
      <c r="Z513" s="1" t="b">
        <v>0</v>
      </c>
      <c r="AA513" s="1" t="str" cm="1">
        <f t="array" ref="AA513">_xlfn.IFS(DATA[[#This Row],[Has_Downloaded_Content]]=FALSE,"No",Z513=TRUE,"Yes")</f>
        <v>No</v>
      </c>
      <c r="AB513" s="1" t="s">
        <v>30</v>
      </c>
      <c r="AC513" s="7">
        <v>754</v>
      </c>
      <c r="AD513" s="7" t="str" cm="1">
        <f t="array" ref="AD513">_xlfn.IFS(DATA[[#This Row],[Loyalty_Points]]&lt;=1000,"0-1000",AC513&lt;=2000,"1000-2000",AC513&lt;=3000,"2000-3000",AC513&lt;=4000,"3000-4000",AC513&lt;=4999,"4000-5000")</f>
        <v>0-1000</v>
      </c>
      <c r="AE513" s="1" t="s">
        <v>58</v>
      </c>
      <c r="AF513" s="1" t="s">
        <v>39</v>
      </c>
      <c r="AG513" s="1" t="s">
        <v>40</v>
      </c>
    </row>
    <row r="514" spans="1:33" x14ac:dyDescent="0.3">
      <c r="A514" s="13">
        <v>3234</v>
      </c>
      <c r="B514" s="1" t="s">
        <v>143</v>
      </c>
      <c r="C514" s="2">
        <v>45292</v>
      </c>
      <c r="D514" s="2">
        <v>45485</v>
      </c>
      <c r="E514" s="29" t="str">
        <f>TEXT(DATA[[#This Row],[Join_Date]],"mm-yyyy")</f>
        <v>01-2024</v>
      </c>
      <c r="G514" s="31">
        <f>$F$2-DATA[[#This Row],[Last_Login]]</f>
        <v>172</v>
      </c>
      <c r="H514" s="31" t="str" cm="1">
        <f t="array" ref="H514">_xlfn.IFS(DATA[[#This Row],[Difference_from _assume]]&lt;=10,"0-17",DATA[[#This Row],[Difference_from _assume]]&lt;=34,"17-34",DATA[[#This Row],[Difference_from _assume]]&lt;=51,"34-51",DATA[[#This Row],[Difference_from _assume]]&lt;=119,"51-119",DATA[[#This Row],[Difference_from _assume]]&lt;=354,"119-357")</f>
        <v>119-357</v>
      </c>
      <c r="I514" s="31" t="str" cm="1">
        <f t="array" ref="I514">_xlfn.IFS(DATA[[#This Row],[Difference_from _assume]]&lt;=35,"Active",DATA[[#This Row],[Difference_from _assume]]&lt;=110,"Inactive",DATA[[#This Row],[Difference_from _assume]]&lt;=360,"Dormant")</f>
        <v>Dormant</v>
      </c>
      <c r="J514" s="16">
        <v>11.99</v>
      </c>
      <c r="K514" s="16" t="str" cm="1">
        <f t="array" ref="K514">_xlfn.IFS(DATA[[#This Row],[Monthly_Price]]&lt;=7.99,"Low",J514&lt;=11.99,"Mid",J514&lt;=15.99,"High")</f>
        <v>Mid</v>
      </c>
      <c r="L514" s="1">
        <v>298</v>
      </c>
      <c r="M514" s="1" t="s">
        <v>63</v>
      </c>
      <c r="N514" s="1">
        <v>2</v>
      </c>
      <c r="O514" s="1">
        <v>1</v>
      </c>
      <c r="P514" s="1" t="b">
        <v>0</v>
      </c>
      <c r="Q514" s="1">
        <v>918</v>
      </c>
      <c r="R514" s="10">
        <v>153</v>
      </c>
      <c r="S514" s="10">
        <f>DATA[[#This Row],[Total_Movies_Watched]]+DATA[[#This Row],[Total_Series_Watched]]</f>
        <v>1071</v>
      </c>
      <c r="T514" s="1" t="s">
        <v>68</v>
      </c>
      <c r="U514" s="1" t="s">
        <v>28</v>
      </c>
      <c r="V514" s="1" t="s">
        <v>57</v>
      </c>
      <c r="W514" s="1">
        <v>52</v>
      </c>
      <c r="X514" s="1" t="str" cm="1">
        <f t="array" ref="X514">_xlfn.IFS(DATA[[#This Row],[Recommended_Content_Count]]&lt;=25,"0-25",W514&lt;=50,"25-50",W514&lt;=75,"50-75",W514&lt;=100,"75-100")</f>
        <v>50-75</v>
      </c>
      <c r="Y514" s="1">
        <v>4.4000000000000004</v>
      </c>
      <c r="Z514" s="1" t="b">
        <v>1</v>
      </c>
      <c r="AA514" s="1" t="str" cm="1">
        <f t="array" ref="AA514">_xlfn.IFS(DATA[[#This Row],[Has_Downloaded_Content]]=FALSE,"No",Z514=TRUE,"Yes")</f>
        <v>Yes</v>
      </c>
      <c r="AB514" s="1" t="s">
        <v>30</v>
      </c>
      <c r="AC514" s="7">
        <v>3476</v>
      </c>
      <c r="AD514" s="7" t="str" cm="1">
        <f t="array" ref="AD514">_xlfn.IFS(DATA[[#This Row],[Loyalty_Points]]&lt;=1000,"0-1000",AC514&lt;=2000,"1000-2000",AC514&lt;=3000,"2000-3000",AC514&lt;=4000,"3000-4000",AC514&lt;=4999,"4000-5000")</f>
        <v>3000-4000</v>
      </c>
      <c r="AE514" s="1" t="s">
        <v>58</v>
      </c>
      <c r="AF514" s="1" t="s">
        <v>59</v>
      </c>
      <c r="AG514" s="1" t="s">
        <v>60</v>
      </c>
    </row>
    <row r="515" spans="1:33" x14ac:dyDescent="0.3">
      <c r="A515" s="13">
        <v>6998</v>
      </c>
      <c r="B515" s="1" t="s">
        <v>126</v>
      </c>
      <c r="C515" s="2" t="s">
        <v>543</v>
      </c>
      <c r="D515" s="2">
        <v>45334</v>
      </c>
      <c r="E515" s="29" t="str">
        <f>TEXT(DATA[[#This Row],[Join_Date]],"mm-yyyy")</f>
        <v>03-2024</v>
      </c>
      <c r="G515" s="31">
        <f>$F$2-DATA[[#This Row],[Last_Login]]</f>
        <v>323</v>
      </c>
      <c r="H515" s="31" t="str" cm="1">
        <f t="array" ref="H515">_xlfn.IFS(DATA[[#This Row],[Difference_from _assume]]&lt;=10,"0-17",DATA[[#This Row],[Difference_from _assume]]&lt;=34,"17-34",DATA[[#This Row],[Difference_from _assume]]&lt;=51,"34-51",DATA[[#This Row],[Difference_from _assume]]&lt;=119,"51-119",DATA[[#This Row],[Difference_from _assume]]&lt;=354,"119-357")</f>
        <v>119-357</v>
      </c>
      <c r="I515" s="31" t="str" cm="1">
        <f t="array" ref="I515">_xlfn.IFS(DATA[[#This Row],[Difference_from _assume]]&lt;=35,"Active",DATA[[#This Row],[Difference_from _assume]]&lt;=110,"Inactive",DATA[[#This Row],[Difference_from _assume]]&lt;=360,"Dormant")</f>
        <v>Dormant</v>
      </c>
      <c r="J515" s="16">
        <v>7.99</v>
      </c>
      <c r="K515" s="16" t="str" cm="1">
        <f t="array" ref="K515">_xlfn.IFS(DATA[[#This Row],[Monthly_Price]]&lt;=7.99,"Low",J515&lt;=11.99,"Mid",J515&lt;=15.99,"High")</f>
        <v>Low</v>
      </c>
      <c r="L515" s="1">
        <v>54</v>
      </c>
      <c r="M515" s="1" t="s">
        <v>48</v>
      </c>
      <c r="N515" s="1">
        <v>4</v>
      </c>
      <c r="O515" s="1">
        <v>5</v>
      </c>
      <c r="P515" s="1" t="b">
        <v>1</v>
      </c>
      <c r="Q515" s="1">
        <v>285</v>
      </c>
      <c r="R515" s="10">
        <v>66</v>
      </c>
      <c r="S515" s="10">
        <f>DATA[[#This Row],[Total_Movies_Watched]]+DATA[[#This Row],[Total_Series_Watched]]</f>
        <v>351</v>
      </c>
      <c r="T515" s="1" t="s">
        <v>55</v>
      </c>
      <c r="U515" s="1" t="s">
        <v>56</v>
      </c>
      <c r="V515" s="1" t="s">
        <v>64</v>
      </c>
      <c r="W515" s="1">
        <v>43</v>
      </c>
      <c r="X515" s="1" t="str" cm="1">
        <f t="array" ref="X515">_xlfn.IFS(DATA[[#This Row],[Recommended_Content_Count]]&lt;=25,"0-25",W515&lt;=50,"25-50",W515&lt;=75,"50-75",W515&lt;=100,"75-100")</f>
        <v>25-50</v>
      </c>
      <c r="Y515" s="1">
        <v>3.8</v>
      </c>
      <c r="Z515" s="1" t="b">
        <v>0</v>
      </c>
      <c r="AA515" s="1" t="str" cm="1">
        <f t="array" ref="AA515">_xlfn.IFS(DATA[[#This Row],[Has_Downloaded_Content]]=FALSE,"No",Z515=TRUE,"Yes")</f>
        <v>No</v>
      </c>
      <c r="AB515" s="1" t="s">
        <v>30</v>
      </c>
      <c r="AC515" s="7">
        <v>290</v>
      </c>
      <c r="AD515" s="7" t="str" cm="1">
        <f t="array" ref="AD515">_xlfn.IFS(DATA[[#This Row],[Loyalty_Points]]&lt;=1000,"0-1000",AC515&lt;=2000,"1000-2000",AC515&lt;=3000,"2000-3000",AC515&lt;=4000,"3000-4000",AC515&lt;=4999,"4000-5000")</f>
        <v>0-1000</v>
      </c>
      <c r="AE515" s="1" t="s">
        <v>76</v>
      </c>
      <c r="AF515" s="1" t="s">
        <v>69</v>
      </c>
      <c r="AG515" s="1" t="s">
        <v>33</v>
      </c>
    </row>
    <row r="516" spans="1:33" x14ac:dyDescent="0.3">
      <c r="A516" s="13">
        <v>5809</v>
      </c>
      <c r="B516" s="1" t="s">
        <v>238</v>
      </c>
      <c r="C516" s="2" t="s">
        <v>497</v>
      </c>
      <c r="D516" s="2" t="s">
        <v>54</v>
      </c>
      <c r="E516" s="29" t="str">
        <f>TEXT(DATA[[#This Row],[Join_Date]],"mm-yyyy")</f>
        <v>09-2024</v>
      </c>
      <c r="G516" s="31">
        <f>$F$2-DATA[[#This Row],[Last_Login]]</f>
        <v>42</v>
      </c>
      <c r="H516" s="31" t="str" cm="1">
        <f t="array" ref="H516">_xlfn.IFS(DATA[[#This Row],[Difference_from _assume]]&lt;=10,"0-17",DATA[[#This Row],[Difference_from _assume]]&lt;=34,"17-34",DATA[[#This Row],[Difference_from _assume]]&lt;=51,"34-51",DATA[[#This Row],[Difference_from _assume]]&lt;=119,"51-119",DATA[[#This Row],[Difference_from _assume]]&lt;=354,"119-357")</f>
        <v>34-51</v>
      </c>
      <c r="I516" s="31" t="str" cm="1">
        <f t="array" ref="I516">_xlfn.IFS(DATA[[#This Row],[Difference_from _assume]]&lt;=35,"Active",DATA[[#This Row],[Difference_from _assume]]&lt;=110,"Inactive",DATA[[#This Row],[Difference_from _assume]]&lt;=360,"Dormant")</f>
        <v>Inactive</v>
      </c>
      <c r="J516" s="16">
        <v>7.99</v>
      </c>
      <c r="K516" s="16" t="str" cm="1">
        <f t="array" ref="K516">_xlfn.IFS(DATA[[#This Row],[Monthly_Price]]&lt;=7.99,"Low",J516&lt;=11.99,"Mid",J516&lt;=15.99,"High")</f>
        <v>Low</v>
      </c>
      <c r="L516" s="1">
        <v>486</v>
      </c>
      <c r="M516" s="1" t="s">
        <v>63</v>
      </c>
      <c r="N516" s="1">
        <v>4</v>
      </c>
      <c r="O516" s="1">
        <v>3</v>
      </c>
      <c r="P516" s="1" t="b">
        <v>0</v>
      </c>
      <c r="Q516" s="1">
        <v>463</v>
      </c>
      <c r="R516" s="10">
        <v>171</v>
      </c>
      <c r="S516" s="10">
        <f>DATA[[#This Row],[Total_Movies_Watched]]+DATA[[#This Row],[Total_Series_Watched]]</f>
        <v>634</v>
      </c>
      <c r="T516" s="1" t="s">
        <v>49</v>
      </c>
      <c r="U516" s="1" t="s">
        <v>44</v>
      </c>
      <c r="V516" s="1" t="s">
        <v>78</v>
      </c>
      <c r="W516" s="1">
        <v>10</v>
      </c>
      <c r="X516" s="1" t="str" cm="1">
        <f t="array" ref="X516">_xlfn.IFS(DATA[[#This Row],[Recommended_Content_Count]]&lt;=25,"0-25",W516&lt;=50,"25-50",W516&lt;=75,"50-75",W516&lt;=100,"75-100")</f>
        <v>0-25</v>
      </c>
      <c r="Y516" s="1">
        <v>3.2</v>
      </c>
      <c r="Z516" s="1" t="b">
        <v>0</v>
      </c>
      <c r="AA516" s="1" t="str" cm="1">
        <f t="array" ref="AA516">_xlfn.IFS(DATA[[#This Row],[Has_Downloaded_Content]]=FALSE,"No",Z516=TRUE,"Yes")</f>
        <v>No</v>
      </c>
      <c r="AB516" s="1" t="s">
        <v>30</v>
      </c>
      <c r="AC516" s="7">
        <v>987</v>
      </c>
      <c r="AD516" s="7" t="str" cm="1">
        <f t="array" ref="AD516">_xlfn.IFS(DATA[[#This Row],[Loyalty_Points]]&lt;=1000,"0-1000",AC516&lt;=2000,"1000-2000",AC516&lt;=3000,"2000-3000",AC516&lt;=4000,"3000-4000",AC516&lt;=4999,"4000-5000")</f>
        <v>0-1000</v>
      </c>
      <c r="AE516" s="1" t="s">
        <v>38</v>
      </c>
      <c r="AF516" s="1" t="s">
        <v>79</v>
      </c>
      <c r="AG516" s="1" t="s">
        <v>40</v>
      </c>
    </row>
    <row r="517" spans="1:33" x14ac:dyDescent="0.3">
      <c r="A517" s="13">
        <v>6522</v>
      </c>
      <c r="B517" s="1" t="s">
        <v>544</v>
      </c>
      <c r="C517" s="2">
        <v>45208</v>
      </c>
      <c r="D517" s="2" t="s">
        <v>99</v>
      </c>
      <c r="E517" s="29" t="str">
        <f>TEXT(DATA[[#This Row],[Join_Date]],"mm-yyyy")</f>
        <v>10-2023</v>
      </c>
      <c r="G517" s="31">
        <f>$F$2-DATA[[#This Row],[Last_Login]]</f>
        <v>34</v>
      </c>
      <c r="H517" s="31" t="str" cm="1">
        <f t="array" ref="H517">_xlfn.IFS(DATA[[#This Row],[Difference_from _assume]]&lt;=10,"0-17",DATA[[#This Row],[Difference_from _assume]]&lt;=34,"17-34",DATA[[#This Row],[Difference_from _assume]]&lt;=51,"34-51",DATA[[#This Row],[Difference_from _assume]]&lt;=119,"51-119",DATA[[#This Row],[Difference_from _assume]]&lt;=354,"119-357")</f>
        <v>17-34</v>
      </c>
      <c r="I517" s="31" t="str" cm="1">
        <f t="array" ref="I517">_xlfn.IFS(DATA[[#This Row],[Difference_from _assume]]&lt;=35,"Active",DATA[[#This Row],[Difference_from _assume]]&lt;=110,"Inactive",DATA[[#This Row],[Difference_from _assume]]&lt;=360,"Dormant")</f>
        <v>Active</v>
      </c>
      <c r="J517" s="16">
        <v>11.99</v>
      </c>
      <c r="K517" s="16" t="str" cm="1">
        <f t="array" ref="K517">_xlfn.IFS(DATA[[#This Row],[Monthly_Price]]&lt;=7.99,"Low",J517&lt;=11.99,"Mid",J517&lt;=15.99,"High")</f>
        <v>Mid</v>
      </c>
      <c r="L517" s="1">
        <v>38</v>
      </c>
      <c r="M517" s="1" t="s">
        <v>73</v>
      </c>
      <c r="N517" s="1">
        <v>1</v>
      </c>
      <c r="O517" s="1">
        <v>4</v>
      </c>
      <c r="P517" s="1" t="b">
        <v>1</v>
      </c>
      <c r="Q517" s="1">
        <v>875</v>
      </c>
      <c r="R517" s="10">
        <v>115</v>
      </c>
      <c r="S517" s="10">
        <f>DATA[[#This Row],[Total_Movies_Watched]]+DATA[[#This Row],[Total_Series_Watched]]</f>
        <v>990</v>
      </c>
      <c r="T517" s="1" t="s">
        <v>43</v>
      </c>
      <c r="U517" s="1" t="s">
        <v>75</v>
      </c>
      <c r="V517" s="1" t="s">
        <v>37</v>
      </c>
      <c r="W517" s="1">
        <v>75</v>
      </c>
      <c r="X517" s="1" t="str" cm="1">
        <f t="array" ref="X517">_xlfn.IFS(DATA[[#This Row],[Recommended_Content_Count]]&lt;=25,"0-25",W517&lt;=50,"25-50",W517&lt;=75,"50-75",W517&lt;=100,"75-100")</f>
        <v>50-75</v>
      </c>
      <c r="Y517" s="1">
        <v>4.7</v>
      </c>
      <c r="Z517" s="1" t="b">
        <v>1</v>
      </c>
      <c r="AA517" s="1" t="str" cm="1">
        <f t="array" ref="AA517">_xlfn.IFS(DATA[[#This Row],[Has_Downloaded_Content]]=FALSE,"No",Z517=TRUE,"Yes")</f>
        <v>Yes</v>
      </c>
      <c r="AB517" s="1" t="s">
        <v>30</v>
      </c>
      <c r="AC517" s="7">
        <v>4972</v>
      </c>
      <c r="AD517" s="7" t="str" cm="1">
        <f t="array" ref="AD517">_xlfn.IFS(DATA[[#This Row],[Loyalty_Points]]&lt;=1000,"0-1000",AC517&lt;=2000,"1000-2000",AC517&lt;=3000,"2000-3000",AC517&lt;=4000,"3000-4000",AC517&lt;=4999,"4000-5000")</f>
        <v>4000-5000</v>
      </c>
      <c r="AE517" s="1" t="s">
        <v>58</v>
      </c>
      <c r="AF517" s="1" t="s">
        <v>59</v>
      </c>
      <c r="AG517" s="1" t="s">
        <v>33</v>
      </c>
    </row>
    <row r="518" spans="1:33" x14ac:dyDescent="0.3">
      <c r="A518" s="13">
        <v>3892</v>
      </c>
      <c r="B518" s="1" t="s">
        <v>280</v>
      </c>
      <c r="C518" s="2" t="s">
        <v>416</v>
      </c>
      <c r="D518" s="2">
        <v>45363</v>
      </c>
      <c r="E518" s="29" t="str">
        <f>TEXT(DATA[[#This Row],[Join_Date]],"mm-yyyy")</f>
        <v>07-2023</v>
      </c>
      <c r="G518" s="31">
        <f>$F$2-DATA[[#This Row],[Last_Login]]</f>
        <v>294</v>
      </c>
      <c r="H518" s="31" t="str" cm="1">
        <f t="array" ref="H518">_xlfn.IFS(DATA[[#This Row],[Difference_from _assume]]&lt;=10,"0-17",DATA[[#This Row],[Difference_from _assume]]&lt;=34,"17-34",DATA[[#This Row],[Difference_from _assume]]&lt;=51,"34-51",DATA[[#This Row],[Difference_from _assume]]&lt;=119,"51-119",DATA[[#This Row],[Difference_from _assume]]&lt;=354,"119-357")</f>
        <v>119-357</v>
      </c>
      <c r="I518" s="31" t="str" cm="1">
        <f t="array" ref="I518">_xlfn.IFS(DATA[[#This Row],[Difference_from _assume]]&lt;=35,"Active",DATA[[#This Row],[Difference_from _assume]]&lt;=110,"Inactive",DATA[[#This Row],[Difference_from _assume]]&lt;=360,"Dormant")</f>
        <v>Dormant</v>
      </c>
      <c r="J518" s="16">
        <v>7.99</v>
      </c>
      <c r="K518" s="16" t="str" cm="1">
        <f t="array" ref="K518">_xlfn.IFS(DATA[[#This Row],[Monthly_Price]]&lt;=7.99,"Low",J518&lt;=11.99,"Mid",J518&lt;=15.99,"High")</f>
        <v>Low</v>
      </c>
      <c r="L518" s="1">
        <v>442</v>
      </c>
      <c r="M518" s="1" t="s">
        <v>26</v>
      </c>
      <c r="N518" s="1">
        <v>3</v>
      </c>
      <c r="O518" s="1">
        <v>6</v>
      </c>
      <c r="P518" s="1" t="b">
        <v>1</v>
      </c>
      <c r="Q518" s="1">
        <v>875</v>
      </c>
      <c r="R518" s="10">
        <v>70</v>
      </c>
      <c r="S518" s="10">
        <f>DATA[[#This Row],[Total_Movies_Watched]]+DATA[[#This Row],[Total_Series_Watched]]</f>
        <v>945</v>
      </c>
      <c r="T518" s="1" t="s">
        <v>43</v>
      </c>
      <c r="U518" s="1" t="s">
        <v>28</v>
      </c>
      <c r="V518" s="1" t="s">
        <v>37</v>
      </c>
      <c r="W518" s="1">
        <v>96</v>
      </c>
      <c r="X518" s="1" t="str" cm="1">
        <f t="array" ref="X518">_xlfn.IFS(DATA[[#This Row],[Recommended_Content_Count]]&lt;=25,"0-25",W518&lt;=50,"25-50",W518&lt;=75,"50-75",W518&lt;=100,"75-100")</f>
        <v>75-100</v>
      </c>
      <c r="Y518" s="1">
        <v>3.7</v>
      </c>
      <c r="Z518" s="1" t="b">
        <v>0</v>
      </c>
      <c r="AA518" s="1" t="str" cm="1">
        <f t="array" ref="AA518">_xlfn.IFS(DATA[[#This Row],[Has_Downloaded_Content]]=FALSE,"No",Z518=TRUE,"Yes")</f>
        <v>No</v>
      </c>
      <c r="AB518" s="1" t="s">
        <v>30</v>
      </c>
      <c r="AC518" s="7">
        <v>1628</v>
      </c>
      <c r="AD518" s="7" t="str" cm="1">
        <f t="array" ref="AD518">_xlfn.IFS(DATA[[#This Row],[Loyalty_Points]]&lt;=1000,"0-1000",AC518&lt;=2000,"1000-2000",AC518&lt;=3000,"2000-3000",AC518&lt;=4000,"3000-4000",AC518&lt;=4999,"4000-5000")</f>
        <v>1000-2000</v>
      </c>
      <c r="AE518" s="1" t="s">
        <v>38</v>
      </c>
      <c r="AF518" s="1" t="s">
        <v>32</v>
      </c>
      <c r="AG518" s="1" t="s">
        <v>40</v>
      </c>
    </row>
    <row r="519" spans="1:33" x14ac:dyDescent="0.3">
      <c r="A519" s="13">
        <v>4427</v>
      </c>
      <c r="B519" s="1" t="s">
        <v>545</v>
      </c>
      <c r="C519" s="2" t="s">
        <v>71</v>
      </c>
      <c r="D519" s="2" t="s">
        <v>105</v>
      </c>
      <c r="E519" s="29" t="str">
        <f>TEXT(DATA[[#This Row],[Join_Date]],"mm-yyyy")</f>
        <v>06-2023</v>
      </c>
      <c r="G519" s="31">
        <f>$F$2-DATA[[#This Row],[Last_Login]]</f>
        <v>33</v>
      </c>
      <c r="H519" s="31" t="str" cm="1">
        <f t="array" ref="H519">_xlfn.IFS(DATA[[#This Row],[Difference_from _assume]]&lt;=10,"0-17",DATA[[#This Row],[Difference_from _assume]]&lt;=34,"17-34",DATA[[#This Row],[Difference_from _assume]]&lt;=51,"34-51",DATA[[#This Row],[Difference_from _assume]]&lt;=119,"51-119",DATA[[#This Row],[Difference_from _assume]]&lt;=354,"119-357")</f>
        <v>17-34</v>
      </c>
      <c r="I519" s="31" t="str" cm="1">
        <f t="array" ref="I519">_xlfn.IFS(DATA[[#This Row],[Difference_from _assume]]&lt;=35,"Active",DATA[[#This Row],[Difference_from _assume]]&lt;=110,"Inactive",DATA[[#This Row],[Difference_from _assume]]&lt;=360,"Dormant")</f>
        <v>Active</v>
      </c>
      <c r="J519" s="16">
        <v>7.99</v>
      </c>
      <c r="K519" s="16" t="str" cm="1">
        <f t="array" ref="K519">_xlfn.IFS(DATA[[#This Row],[Monthly_Price]]&lt;=7.99,"Low",J519&lt;=11.99,"Mid",J519&lt;=15.99,"High")</f>
        <v>Low</v>
      </c>
      <c r="L519" s="1">
        <v>474</v>
      </c>
      <c r="M519" s="1" t="s">
        <v>63</v>
      </c>
      <c r="N519" s="1">
        <v>3</v>
      </c>
      <c r="O519" s="1">
        <v>5</v>
      </c>
      <c r="P519" s="1" t="b">
        <v>1</v>
      </c>
      <c r="Q519" s="1">
        <v>341</v>
      </c>
      <c r="R519" s="10">
        <v>165</v>
      </c>
      <c r="S519" s="10">
        <f>DATA[[#This Row],[Total_Movies_Watched]]+DATA[[#This Row],[Total_Series_Watched]]</f>
        <v>506</v>
      </c>
      <c r="T519" s="1" t="s">
        <v>68</v>
      </c>
      <c r="U519" s="1" t="s">
        <v>75</v>
      </c>
      <c r="V519" s="1" t="s">
        <v>45</v>
      </c>
      <c r="W519" s="1">
        <v>30</v>
      </c>
      <c r="X519" s="1" t="str" cm="1">
        <f t="array" ref="X519">_xlfn.IFS(DATA[[#This Row],[Recommended_Content_Count]]&lt;=25,"0-25",W519&lt;=50,"25-50",W519&lt;=75,"50-75",W519&lt;=100,"75-100")</f>
        <v>25-50</v>
      </c>
      <c r="Y519" s="1">
        <v>4.8</v>
      </c>
      <c r="Z519" s="1" t="b">
        <v>0</v>
      </c>
      <c r="AA519" s="1" t="str" cm="1">
        <f t="array" ref="AA519">_xlfn.IFS(DATA[[#This Row],[Has_Downloaded_Content]]=FALSE,"No",Z519=TRUE,"Yes")</f>
        <v>No</v>
      </c>
      <c r="AB519" s="1" t="s">
        <v>30</v>
      </c>
      <c r="AC519" s="7">
        <v>1285</v>
      </c>
      <c r="AD519" s="7" t="str" cm="1">
        <f t="array" ref="AD519">_xlfn.IFS(DATA[[#This Row],[Loyalty_Points]]&lt;=1000,"0-1000",AC519&lt;=2000,"1000-2000",AC519&lt;=3000,"2000-3000",AC519&lt;=4000,"3000-4000",AC519&lt;=4999,"4000-5000")</f>
        <v>1000-2000</v>
      </c>
      <c r="AE519" s="1" t="s">
        <v>31</v>
      </c>
      <c r="AF519" s="1" t="s">
        <v>69</v>
      </c>
      <c r="AG519" s="1" t="s">
        <v>40</v>
      </c>
    </row>
    <row r="520" spans="1:33" x14ac:dyDescent="0.3">
      <c r="A520" s="13">
        <v>8145</v>
      </c>
      <c r="B520" s="1" t="s">
        <v>546</v>
      </c>
      <c r="C520" s="2">
        <v>45201</v>
      </c>
      <c r="D520" s="2" t="s">
        <v>134</v>
      </c>
      <c r="E520" s="29" t="str">
        <f>TEXT(DATA[[#This Row],[Join_Date]],"mm-yyyy")</f>
        <v>10-2023</v>
      </c>
      <c r="G520" s="31">
        <f>$F$2-DATA[[#This Row],[Last_Login]]</f>
        <v>40</v>
      </c>
      <c r="H520" s="31" t="str" cm="1">
        <f t="array" ref="H520">_xlfn.IFS(DATA[[#This Row],[Difference_from _assume]]&lt;=10,"0-17",DATA[[#This Row],[Difference_from _assume]]&lt;=34,"17-34",DATA[[#This Row],[Difference_from _assume]]&lt;=51,"34-51",DATA[[#This Row],[Difference_from _assume]]&lt;=119,"51-119",DATA[[#This Row],[Difference_from _assume]]&lt;=354,"119-357")</f>
        <v>34-51</v>
      </c>
      <c r="I520" s="31" t="str" cm="1">
        <f t="array" ref="I520">_xlfn.IFS(DATA[[#This Row],[Difference_from _assume]]&lt;=35,"Active",DATA[[#This Row],[Difference_from _assume]]&lt;=110,"Inactive",DATA[[#This Row],[Difference_from _assume]]&lt;=360,"Dormant")</f>
        <v>Inactive</v>
      </c>
      <c r="J520" s="16">
        <v>15.99</v>
      </c>
      <c r="K520" s="16" t="str" cm="1">
        <f t="array" ref="K520">_xlfn.IFS(DATA[[#This Row],[Monthly_Price]]&lt;=7.99,"Low",J520&lt;=11.99,"Mid",J520&lt;=15.99,"High")</f>
        <v>High</v>
      </c>
      <c r="L520" s="1">
        <v>96</v>
      </c>
      <c r="M520" s="1" t="s">
        <v>73</v>
      </c>
      <c r="N520" s="1">
        <v>5</v>
      </c>
      <c r="O520" s="1">
        <v>1</v>
      </c>
      <c r="P520" s="1" t="b">
        <v>1</v>
      </c>
      <c r="Q520" s="1">
        <v>273</v>
      </c>
      <c r="R520" s="10">
        <v>79</v>
      </c>
      <c r="S520" s="10">
        <f>DATA[[#This Row],[Total_Movies_Watched]]+DATA[[#This Row],[Total_Series_Watched]]</f>
        <v>352</v>
      </c>
      <c r="T520" s="1" t="s">
        <v>49</v>
      </c>
      <c r="U520" s="1" t="s">
        <v>28</v>
      </c>
      <c r="V520" s="1" t="s">
        <v>64</v>
      </c>
      <c r="W520" s="1">
        <v>60</v>
      </c>
      <c r="X520" s="1" t="str" cm="1">
        <f t="array" ref="X520">_xlfn.IFS(DATA[[#This Row],[Recommended_Content_Count]]&lt;=25,"0-25",W520&lt;=50,"25-50",W520&lt;=75,"50-75",W520&lt;=100,"75-100")</f>
        <v>50-75</v>
      </c>
      <c r="Y520" s="1">
        <v>4.3</v>
      </c>
      <c r="Z520" s="1" t="b">
        <v>0</v>
      </c>
      <c r="AA520" s="1" t="str" cm="1">
        <f t="array" ref="AA520">_xlfn.IFS(DATA[[#This Row],[Has_Downloaded_Content]]=FALSE,"No",Z520=TRUE,"Yes")</f>
        <v>No</v>
      </c>
      <c r="AB520" s="1" t="s">
        <v>30</v>
      </c>
      <c r="AC520" s="7">
        <v>1960</v>
      </c>
      <c r="AD520" s="7" t="str" cm="1">
        <f t="array" ref="AD520">_xlfn.IFS(DATA[[#This Row],[Loyalty_Points]]&lt;=1000,"0-1000",AC520&lt;=2000,"1000-2000",AC520&lt;=3000,"2000-3000",AC520&lt;=4000,"3000-4000",AC520&lt;=4999,"4000-5000")</f>
        <v>1000-2000</v>
      </c>
      <c r="AE520" s="1" t="s">
        <v>38</v>
      </c>
      <c r="AF520" s="1" t="s">
        <v>39</v>
      </c>
      <c r="AG520" s="1" t="s">
        <v>93</v>
      </c>
    </row>
    <row r="521" spans="1:33" x14ac:dyDescent="0.3">
      <c r="A521" s="13">
        <v>1150</v>
      </c>
      <c r="B521" s="1" t="s">
        <v>224</v>
      </c>
      <c r="C521" s="2" t="s">
        <v>398</v>
      </c>
      <c r="D521" s="2" t="s">
        <v>168</v>
      </c>
      <c r="E521" s="29" t="str">
        <f>TEXT(DATA[[#This Row],[Join_Date]],"mm-yyyy")</f>
        <v>10-2023</v>
      </c>
      <c r="G521" s="31">
        <f>$F$2-DATA[[#This Row],[Last_Login]]</f>
        <v>32</v>
      </c>
      <c r="H521" s="31" t="str" cm="1">
        <f t="array" ref="H521">_xlfn.IFS(DATA[[#This Row],[Difference_from _assume]]&lt;=10,"0-17",DATA[[#This Row],[Difference_from _assume]]&lt;=34,"17-34",DATA[[#This Row],[Difference_from _assume]]&lt;=51,"34-51",DATA[[#This Row],[Difference_from _assume]]&lt;=119,"51-119",DATA[[#This Row],[Difference_from _assume]]&lt;=354,"119-357")</f>
        <v>17-34</v>
      </c>
      <c r="I521" s="31" t="str" cm="1">
        <f t="array" ref="I521">_xlfn.IFS(DATA[[#This Row],[Difference_from _assume]]&lt;=35,"Active",DATA[[#This Row],[Difference_from _assume]]&lt;=110,"Inactive",DATA[[#This Row],[Difference_from _assume]]&lt;=360,"Dormant")</f>
        <v>Active</v>
      </c>
      <c r="J521" s="16">
        <v>11.99</v>
      </c>
      <c r="K521" s="16" t="str" cm="1">
        <f t="array" ref="K521">_xlfn.IFS(DATA[[#This Row],[Monthly_Price]]&lt;=7.99,"Low",J521&lt;=11.99,"Mid",J521&lt;=15.99,"High")</f>
        <v>Mid</v>
      </c>
      <c r="L521" s="1">
        <v>160</v>
      </c>
      <c r="M521" s="1" t="s">
        <v>63</v>
      </c>
      <c r="N521" s="1">
        <v>5</v>
      </c>
      <c r="O521" s="1">
        <v>5</v>
      </c>
      <c r="P521" s="1" t="b">
        <v>1</v>
      </c>
      <c r="Q521" s="1">
        <v>352</v>
      </c>
      <c r="R521" s="10">
        <v>31</v>
      </c>
      <c r="S521" s="10">
        <f>DATA[[#This Row],[Total_Movies_Watched]]+DATA[[#This Row],[Total_Series_Watched]]</f>
        <v>383</v>
      </c>
      <c r="T521" s="1" t="s">
        <v>55</v>
      </c>
      <c r="U521" s="1" t="s">
        <v>28</v>
      </c>
      <c r="V521" s="1" t="s">
        <v>29</v>
      </c>
      <c r="W521" s="1">
        <v>37</v>
      </c>
      <c r="X521" s="1" t="str" cm="1">
        <f t="array" ref="X521">_xlfn.IFS(DATA[[#This Row],[Recommended_Content_Count]]&lt;=25,"0-25",W521&lt;=50,"25-50",W521&lt;=75,"50-75",W521&lt;=100,"75-100")</f>
        <v>25-50</v>
      </c>
      <c r="Y521" s="1">
        <v>3.7</v>
      </c>
      <c r="Z521" s="1" t="b">
        <v>1</v>
      </c>
      <c r="AA521" s="1" t="str" cm="1">
        <f t="array" ref="AA521">_xlfn.IFS(DATA[[#This Row],[Has_Downloaded_Content]]=FALSE,"No",Z521=TRUE,"Yes")</f>
        <v>Yes</v>
      </c>
      <c r="AB521" s="1" t="s">
        <v>30</v>
      </c>
      <c r="AC521" s="7">
        <v>771</v>
      </c>
      <c r="AD521" s="7" t="str" cm="1">
        <f t="array" ref="AD521">_xlfn.IFS(DATA[[#This Row],[Loyalty_Points]]&lt;=1000,"0-1000",AC521&lt;=2000,"1000-2000",AC521&lt;=3000,"2000-3000",AC521&lt;=4000,"3000-4000",AC521&lt;=4999,"4000-5000")</f>
        <v>0-1000</v>
      </c>
      <c r="AE521" s="1" t="s">
        <v>76</v>
      </c>
      <c r="AF521" s="1" t="s">
        <v>39</v>
      </c>
      <c r="AG521" s="1" t="s">
        <v>93</v>
      </c>
    </row>
    <row r="522" spans="1:33" x14ac:dyDescent="0.3">
      <c r="A522" s="13">
        <v>7366</v>
      </c>
      <c r="B522" s="1" t="s">
        <v>547</v>
      </c>
      <c r="C522" s="2" t="s">
        <v>523</v>
      </c>
      <c r="D522" s="2" t="s">
        <v>35</v>
      </c>
      <c r="E522" s="29" t="str">
        <f>TEXT(DATA[[#This Row],[Join_Date]],"mm-yyyy")</f>
        <v>06-2024</v>
      </c>
      <c r="G522" s="31">
        <f>$F$2-DATA[[#This Row],[Last_Login]]</f>
        <v>16</v>
      </c>
      <c r="H522" s="31" t="str" cm="1">
        <f t="array" ref="H522">_xlfn.IFS(DATA[[#This Row],[Difference_from _assume]]&lt;=10,"0-17",DATA[[#This Row],[Difference_from _assume]]&lt;=34,"17-34",DATA[[#This Row],[Difference_from _assume]]&lt;=51,"34-51",DATA[[#This Row],[Difference_from _assume]]&lt;=119,"51-119",DATA[[#This Row],[Difference_from _assume]]&lt;=354,"119-357")</f>
        <v>17-34</v>
      </c>
      <c r="I522" s="31" t="str" cm="1">
        <f t="array" ref="I522">_xlfn.IFS(DATA[[#This Row],[Difference_from _assume]]&lt;=35,"Active",DATA[[#This Row],[Difference_from _assume]]&lt;=110,"Inactive",DATA[[#This Row],[Difference_from _assume]]&lt;=360,"Dormant")</f>
        <v>Active</v>
      </c>
      <c r="J522" s="16">
        <v>7.99</v>
      </c>
      <c r="K522" s="16" t="str" cm="1">
        <f t="array" ref="K522">_xlfn.IFS(DATA[[#This Row],[Monthly_Price]]&lt;=7.99,"Low",J522&lt;=11.99,"Mid",J522&lt;=15.99,"High")</f>
        <v>Low</v>
      </c>
      <c r="L522" s="1">
        <v>451</v>
      </c>
      <c r="M522" s="1" t="s">
        <v>73</v>
      </c>
      <c r="N522" s="1">
        <v>3</v>
      </c>
      <c r="O522" s="1">
        <v>3</v>
      </c>
      <c r="P522" s="1" t="b">
        <v>0</v>
      </c>
      <c r="Q522" s="1">
        <v>588</v>
      </c>
      <c r="R522" s="10">
        <v>147</v>
      </c>
      <c r="S522" s="10">
        <f>DATA[[#This Row],[Total_Movies_Watched]]+DATA[[#This Row],[Total_Series_Watched]]</f>
        <v>735</v>
      </c>
      <c r="T522" s="1" t="s">
        <v>74</v>
      </c>
      <c r="U522" s="1" t="s">
        <v>44</v>
      </c>
      <c r="V522" s="1" t="s">
        <v>37</v>
      </c>
      <c r="W522" s="1">
        <v>75</v>
      </c>
      <c r="X522" s="1" t="str" cm="1">
        <f t="array" ref="X522">_xlfn.IFS(DATA[[#This Row],[Recommended_Content_Count]]&lt;=25,"0-25",W522&lt;=50,"25-50",W522&lt;=75,"50-75",W522&lt;=100,"75-100")</f>
        <v>50-75</v>
      </c>
      <c r="Y522" s="1">
        <v>3.3</v>
      </c>
      <c r="Z522" s="1" t="b">
        <v>1</v>
      </c>
      <c r="AA522" s="1" t="str" cm="1">
        <f t="array" ref="AA522">_xlfn.IFS(DATA[[#This Row],[Has_Downloaded_Content]]=FALSE,"No",Z522=TRUE,"Yes")</f>
        <v>Yes</v>
      </c>
      <c r="AB522" s="1" t="s">
        <v>30</v>
      </c>
      <c r="AC522" s="7">
        <v>1785</v>
      </c>
      <c r="AD522" s="7" t="str" cm="1">
        <f t="array" ref="AD522">_xlfn.IFS(DATA[[#This Row],[Loyalty_Points]]&lt;=1000,"0-1000",AC522&lt;=2000,"1000-2000",AC522&lt;=3000,"2000-3000",AC522&lt;=4000,"3000-4000",AC522&lt;=4999,"4000-5000")</f>
        <v>1000-2000</v>
      </c>
      <c r="AE522" s="1" t="s">
        <v>76</v>
      </c>
      <c r="AF522" s="1" t="s">
        <v>69</v>
      </c>
      <c r="AG522" s="1" t="s">
        <v>40</v>
      </c>
    </row>
    <row r="523" spans="1:33" x14ac:dyDescent="0.3">
      <c r="A523" s="13">
        <v>3004</v>
      </c>
      <c r="B523" s="1" t="s">
        <v>304</v>
      </c>
      <c r="C523" s="2" t="s">
        <v>548</v>
      </c>
      <c r="D523" s="2" t="s">
        <v>103</v>
      </c>
      <c r="E523" s="29" t="str">
        <f>TEXT(DATA[[#This Row],[Join_Date]],"mm-yyyy")</f>
        <v>10-2024</v>
      </c>
      <c r="G523" s="31">
        <f>$F$2-DATA[[#This Row],[Last_Login]]</f>
        <v>13</v>
      </c>
      <c r="H523" s="31" t="str" cm="1">
        <f t="array" ref="H523">_xlfn.IFS(DATA[[#This Row],[Difference_from _assume]]&lt;=10,"0-17",DATA[[#This Row],[Difference_from _assume]]&lt;=34,"17-34",DATA[[#This Row],[Difference_from _assume]]&lt;=51,"34-51",DATA[[#This Row],[Difference_from _assume]]&lt;=119,"51-119",DATA[[#This Row],[Difference_from _assume]]&lt;=354,"119-357")</f>
        <v>17-34</v>
      </c>
      <c r="I523" s="31" t="str" cm="1">
        <f t="array" ref="I523">_xlfn.IFS(DATA[[#This Row],[Difference_from _assume]]&lt;=35,"Active",DATA[[#This Row],[Difference_from _assume]]&lt;=110,"Inactive",DATA[[#This Row],[Difference_from _assume]]&lt;=360,"Dormant")</f>
        <v>Active</v>
      </c>
      <c r="J523" s="16">
        <v>11.99</v>
      </c>
      <c r="K523" s="16" t="str" cm="1">
        <f t="array" ref="K523">_xlfn.IFS(DATA[[#This Row],[Monthly_Price]]&lt;=7.99,"Low",J523&lt;=11.99,"Mid",J523&lt;=15.99,"High")</f>
        <v>Mid</v>
      </c>
      <c r="L523" s="1">
        <v>184</v>
      </c>
      <c r="M523" s="1" t="s">
        <v>51</v>
      </c>
      <c r="N523" s="1">
        <v>3</v>
      </c>
      <c r="O523" s="1">
        <v>4</v>
      </c>
      <c r="P523" s="1" t="b">
        <v>0</v>
      </c>
      <c r="Q523" s="1">
        <v>233</v>
      </c>
      <c r="R523" s="10">
        <v>15</v>
      </c>
      <c r="S523" s="10">
        <f>DATA[[#This Row],[Total_Movies_Watched]]+DATA[[#This Row],[Total_Series_Watched]]</f>
        <v>248</v>
      </c>
      <c r="T523" s="1" t="s">
        <v>43</v>
      </c>
      <c r="U523" s="1" t="s">
        <v>75</v>
      </c>
      <c r="V523" s="1" t="s">
        <v>45</v>
      </c>
      <c r="W523" s="1">
        <v>28</v>
      </c>
      <c r="X523" s="1" t="str" cm="1">
        <f t="array" ref="X523">_xlfn.IFS(DATA[[#This Row],[Recommended_Content_Count]]&lt;=25,"0-25",W523&lt;=50,"25-50",W523&lt;=75,"50-75",W523&lt;=100,"75-100")</f>
        <v>25-50</v>
      </c>
      <c r="Y523" s="1">
        <v>3.5</v>
      </c>
      <c r="Z523" s="1" t="b">
        <v>1</v>
      </c>
      <c r="AA523" s="1" t="str" cm="1">
        <f t="array" ref="AA523">_xlfn.IFS(DATA[[#This Row],[Has_Downloaded_Content]]=FALSE,"No",Z523=TRUE,"Yes")</f>
        <v>Yes</v>
      </c>
      <c r="AB523" s="1" t="s">
        <v>30</v>
      </c>
      <c r="AC523" s="7">
        <v>2760</v>
      </c>
      <c r="AD523" s="7" t="str" cm="1">
        <f t="array" ref="AD523">_xlfn.IFS(DATA[[#This Row],[Loyalty_Points]]&lt;=1000,"0-1000",AC523&lt;=2000,"1000-2000",AC523&lt;=3000,"2000-3000",AC523&lt;=4000,"3000-4000",AC523&lt;=4999,"4000-5000")</f>
        <v>2000-3000</v>
      </c>
      <c r="AE523" s="1" t="s">
        <v>58</v>
      </c>
      <c r="AF523" s="1" t="s">
        <v>69</v>
      </c>
      <c r="AG523" s="1" t="s">
        <v>33</v>
      </c>
    </row>
    <row r="524" spans="1:33" x14ac:dyDescent="0.3">
      <c r="A524" s="13">
        <v>9934</v>
      </c>
      <c r="B524" s="1" t="s">
        <v>549</v>
      </c>
      <c r="C524" s="2" t="s">
        <v>433</v>
      </c>
      <c r="D524" s="2" t="s">
        <v>129</v>
      </c>
      <c r="E524" s="29" t="str">
        <f>TEXT(DATA[[#This Row],[Join_Date]],"mm-yyyy")</f>
        <v>12-2023</v>
      </c>
      <c r="G524" s="31">
        <f>$F$2-DATA[[#This Row],[Last_Login]]</f>
        <v>15</v>
      </c>
      <c r="H524" s="31" t="str" cm="1">
        <f t="array" ref="H524">_xlfn.IFS(DATA[[#This Row],[Difference_from _assume]]&lt;=10,"0-17",DATA[[#This Row],[Difference_from _assume]]&lt;=34,"17-34",DATA[[#This Row],[Difference_from _assume]]&lt;=51,"34-51",DATA[[#This Row],[Difference_from _assume]]&lt;=119,"51-119",DATA[[#This Row],[Difference_from _assume]]&lt;=354,"119-357")</f>
        <v>17-34</v>
      </c>
      <c r="I524" s="31" t="str" cm="1">
        <f t="array" ref="I524">_xlfn.IFS(DATA[[#This Row],[Difference_from _assume]]&lt;=35,"Active",DATA[[#This Row],[Difference_from _assume]]&lt;=110,"Inactive",DATA[[#This Row],[Difference_from _assume]]&lt;=360,"Dormant")</f>
        <v>Active</v>
      </c>
      <c r="J524" s="16">
        <v>15.99</v>
      </c>
      <c r="K524" s="16" t="str" cm="1">
        <f t="array" ref="K524">_xlfn.IFS(DATA[[#This Row],[Monthly_Price]]&lt;=7.99,"Low",J524&lt;=11.99,"Mid",J524&lt;=15.99,"High")</f>
        <v>High</v>
      </c>
      <c r="L524" s="1">
        <v>50</v>
      </c>
      <c r="M524" s="1" t="s">
        <v>36</v>
      </c>
      <c r="N524" s="1">
        <v>2</v>
      </c>
      <c r="O524" s="1">
        <v>6</v>
      </c>
      <c r="P524" s="1" t="b">
        <v>1</v>
      </c>
      <c r="Q524" s="1">
        <v>159</v>
      </c>
      <c r="R524" s="10">
        <v>131</v>
      </c>
      <c r="S524" s="10">
        <f>DATA[[#This Row],[Total_Movies_Watched]]+DATA[[#This Row],[Total_Series_Watched]]</f>
        <v>290</v>
      </c>
      <c r="T524" s="1" t="s">
        <v>68</v>
      </c>
      <c r="U524" s="1" t="s">
        <v>44</v>
      </c>
      <c r="V524" s="1" t="s">
        <v>45</v>
      </c>
      <c r="W524" s="1">
        <v>49</v>
      </c>
      <c r="X524" s="1" t="str" cm="1">
        <f t="array" ref="X524">_xlfn.IFS(DATA[[#This Row],[Recommended_Content_Count]]&lt;=25,"0-25",W524&lt;=50,"25-50",W524&lt;=75,"50-75",W524&lt;=100,"75-100")</f>
        <v>25-50</v>
      </c>
      <c r="Y524" s="1">
        <v>3.8</v>
      </c>
      <c r="Z524" s="1" t="b">
        <v>0</v>
      </c>
      <c r="AA524" s="1" t="str" cm="1">
        <f t="array" ref="AA524">_xlfn.IFS(DATA[[#This Row],[Has_Downloaded_Content]]=FALSE,"No",Z524=TRUE,"Yes")</f>
        <v>No</v>
      </c>
      <c r="AB524" s="1" t="s">
        <v>30</v>
      </c>
      <c r="AC524" s="7">
        <v>388</v>
      </c>
      <c r="AD524" s="7" t="str" cm="1">
        <f t="array" ref="AD524">_xlfn.IFS(DATA[[#This Row],[Loyalty_Points]]&lt;=1000,"0-1000",AC524&lt;=2000,"1000-2000",AC524&lt;=3000,"2000-3000",AC524&lt;=4000,"3000-4000",AC524&lt;=4999,"4000-5000")</f>
        <v>0-1000</v>
      </c>
      <c r="AE524" s="1" t="s">
        <v>38</v>
      </c>
      <c r="AF524" s="1" t="s">
        <v>39</v>
      </c>
      <c r="AG524" s="1" t="s">
        <v>93</v>
      </c>
    </row>
    <row r="525" spans="1:33" x14ac:dyDescent="0.3">
      <c r="A525" s="13">
        <v>1228</v>
      </c>
      <c r="B525" s="1" t="s">
        <v>263</v>
      </c>
      <c r="C525" s="2" t="s">
        <v>550</v>
      </c>
      <c r="D525" s="2" t="s">
        <v>42</v>
      </c>
      <c r="E525" s="29" t="str">
        <f>TEXT(DATA[[#This Row],[Join_Date]],"mm-yyyy")</f>
        <v>03-2023</v>
      </c>
      <c r="G525" s="31">
        <f>$F$2-DATA[[#This Row],[Last_Login]]</f>
        <v>17</v>
      </c>
      <c r="H525" s="31" t="str" cm="1">
        <f t="array" ref="H525">_xlfn.IFS(DATA[[#This Row],[Difference_from _assume]]&lt;=10,"0-17",DATA[[#This Row],[Difference_from _assume]]&lt;=34,"17-34",DATA[[#This Row],[Difference_from _assume]]&lt;=51,"34-51",DATA[[#This Row],[Difference_from _assume]]&lt;=119,"51-119",DATA[[#This Row],[Difference_from _assume]]&lt;=354,"119-357")</f>
        <v>17-34</v>
      </c>
      <c r="I525" s="31" t="str" cm="1">
        <f t="array" ref="I525">_xlfn.IFS(DATA[[#This Row],[Difference_from _assume]]&lt;=35,"Active",DATA[[#This Row],[Difference_from _assume]]&lt;=110,"Inactive",DATA[[#This Row],[Difference_from _assume]]&lt;=360,"Dormant")</f>
        <v>Active</v>
      </c>
      <c r="J525" s="16">
        <v>7.99</v>
      </c>
      <c r="K525" s="16" t="str" cm="1">
        <f t="array" ref="K525">_xlfn.IFS(DATA[[#This Row],[Monthly_Price]]&lt;=7.99,"Low",J525&lt;=11.99,"Mid",J525&lt;=15.99,"High")</f>
        <v>Low</v>
      </c>
      <c r="L525" s="1">
        <v>299</v>
      </c>
      <c r="M525" s="1" t="s">
        <v>63</v>
      </c>
      <c r="N525" s="1">
        <v>3</v>
      </c>
      <c r="O525" s="1">
        <v>1</v>
      </c>
      <c r="P525" s="1" t="b">
        <v>0</v>
      </c>
      <c r="Q525" s="1">
        <v>488</v>
      </c>
      <c r="R525" s="10">
        <v>135</v>
      </c>
      <c r="S525" s="10">
        <f>DATA[[#This Row],[Total_Movies_Watched]]+DATA[[#This Row],[Total_Series_Watched]]</f>
        <v>623</v>
      </c>
      <c r="T525" s="1" t="s">
        <v>74</v>
      </c>
      <c r="U525" s="1" t="s">
        <v>44</v>
      </c>
      <c r="V525" s="1" t="s">
        <v>37</v>
      </c>
      <c r="W525" s="1">
        <v>100</v>
      </c>
      <c r="X525" s="1" t="str" cm="1">
        <f t="array" ref="X525">_xlfn.IFS(DATA[[#This Row],[Recommended_Content_Count]]&lt;=25,"0-25",W525&lt;=50,"25-50",W525&lt;=75,"50-75",W525&lt;=100,"75-100")</f>
        <v>75-100</v>
      </c>
      <c r="Y525" s="1">
        <v>4.8</v>
      </c>
      <c r="Z525" s="1" t="b">
        <v>0</v>
      </c>
      <c r="AA525" s="1" t="str" cm="1">
        <f t="array" ref="AA525">_xlfn.IFS(DATA[[#This Row],[Has_Downloaded_Content]]=FALSE,"No",Z525=TRUE,"Yes")</f>
        <v>No</v>
      </c>
      <c r="AB525" s="1" t="s">
        <v>30</v>
      </c>
      <c r="AC525" s="7">
        <v>2385</v>
      </c>
      <c r="AD525" s="7" t="str" cm="1">
        <f t="array" ref="AD525">_xlfn.IFS(DATA[[#This Row],[Loyalty_Points]]&lt;=1000,"0-1000",AC525&lt;=2000,"1000-2000",AC525&lt;=3000,"2000-3000",AC525&lt;=4000,"3000-4000",AC525&lt;=4999,"4000-5000")</f>
        <v>2000-3000</v>
      </c>
      <c r="AE525" s="1" t="s">
        <v>38</v>
      </c>
      <c r="AF525" s="1" t="s">
        <v>69</v>
      </c>
      <c r="AG525" s="1" t="s">
        <v>93</v>
      </c>
    </row>
    <row r="526" spans="1:33" x14ac:dyDescent="0.3">
      <c r="A526" s="13">
        <v>5806</v>
      </c>
      <c r="B526" s="1" t="s">
        <v>551</v>
      </c>
      <c r="C526" s="2">
        <v>45299</v>
      </c>
      <c r="D526" s="2" t="s">
        <v>35</v>
      </c>
      <c r="E526" s="29" t="str">
        <f>TEXT(DATA[[#This Row],[Join_Date]],"mm-yyyy")</f>
        <v>01-2024</v>
      </c>
      <c r="G526" s="31">
        <f>$F$2-DATA[[#This Row],[Last_Login]]</f>
        <v>16</v>
      </c>
      <c r="H526" s="31" t="str" cm="1">
        <f t="array" ref="H526">_xlfn.IFS(DATA[[#This Row],[Difference_from _assume]]&lt;=10,"0-17",DATA[[#This Row],[Difference_from _assume]]&lt;=34,"17-34",DATA[[#This Row],[Difference_from _assume]]&lt;=51,"34-51",DATA[[#This Row],[Difference_from _assume]]&lt;=119,"51-119",DATA[[#This Row],[Difference_from _assume]]&lt;=354,"119-357")</f>
        <v>17-34</v>
      </c>
      <c r="I526" s="31" t="str" cm="1">
        <f t="array" ref="I526">_xlfn.IFS(DATA[[#This Row],[Difference_from _assume]]&lt;=35,"Active",DATA[[#This Row],[Difference_from _assume]]&lt;=110,"Inactive",DATA[[#This Row],[Difference_from _assume]]&lt;=360,"Dormant")</f>
        <v>Active</v>
      </c>
      <c r="J526" s="16">
        <v>7.99</v>
      </c>
      <c r="K526" s="16" t="str" cm="1">
        <f t="array" ref="K526">_xlfn.IFS(DATA[[#This Row],[Monthly_Price]]&lt;=7.99,"Low",J526&lt;=11.99,"Mid",J526&lt;=15.99,"High")</f>
        <v>Low</v>
      </c>
      <c r="L526" s="1">
        <v>495</v>
      </c>
      <c r="M526" s="1" t="s">
        <v>36</v>
      </c>
      <c r="N526" s="1">
        <v>5</v>
      </c>
      <c r="O526" s="1">
        <v>6</v>
      </c>
      <c r="P526" s="1" t="b">
        <v>0</v>
      </c>
      <c r="Q526" s="1">
        <v>522</v>
      </c>
      <c r="R526" s="10">
        <v>32</v>
      </c>
      <c r="S526" s="10">
        <f>DATA[[#This Row],[Total_Movies_Watched]]+DATA[[#This Row],[Total_Series_Watched]]</f>
        <v>554</v>
      </c>
      <c r="T526" s="1" t="s">
        <v>68</v>
      </c>
      <c r="U526" s="1" t="s">
        <v>75</v>
      </c>
      <c r="V526" s="1" t="s">
        <v>78</v>
      </c>
      <c r="W526" s="1">
        <v>41</v>
      </c>
      <c r="X526" s="1" t="str" cm="1">
        <f t="array" ref="X526">_xlfn.IFS(DATA[[#This Row],[Recommended_Content_Count]]&lt;=25,"0-25",W526&lt;=50,"25-50",W526&lt;=75,"50-75",W526&lt;=100,"75-100")</f>
        <v>25-50</v>
      </c>
      <c r="Y526" s="1">
        <v>3.9</v>
      </c>
      <c r="Z526" s="1" t="b">
        <v>1</v>
      </c>
      <c r="AA526" s="1" t="str" cm="1">
        <f t="array" ref="AA526">_xlfn.IFS(DATA[[#This Row],[Has_Downloaded_Content]]=FALSE,"No",Z526=TRUE,"Yes")</f>
        <v>Yes</v>
      </c>
      <c r="AB526" s="1" t="s">
        <v>30</v>
      </c>
      <c r="AC526" s="7">
        <v>3714</v>
      </c>
      <c r="AD526" s="7" t="str" cm="1">
        <f t="array" ref="AD526">_xlfn.IFS(DATA[[#This Row],[Loyalty_Points]]&lt;=1000,"0-1000",AC526&lt;=2000,"1000-2000",AC526&lt;=3000,"2000-3000",AC526&lt;=4000,"3000-4000",AC526&lt;=4999,"4000-5000")</f>
        <v>3000-4000</v>
      </c>
      <c r="AE526" s="1" t="s">
        <v>76</v>
      </c>
      <c r="AF526" s="1" t="s">
        <v>79</v>
      </c>
      <c r="AG526" s="1" t="s">
        <v>93</v>
      </c>
    </row>
    <row r="527" spans="1:33" x14ac:dyDescent="0.3">
      <c r="A527" s="13">
        <v>7538</v>
      </c>
      <c r="B527" s="1" t="s">
        <v>232</v>
      </c>
      <c r="C527" s="2">
        <v>45631</v>
      </c>
      <c r="D527" s="2" t="s">
        <v>214</v>
      </c>
      <c r="E527" s="29" t="str">
        <f>TEXT(DATA[[#This Row],[Join_Date]],"mm-yyyy")</f>
        <v>12-2024</v>
      </c>
      <c r="G527" s="31">
        <f>$F$2-DATA[[#This Row],[Last_Login]]</f>
        <v>35</v>
      </c>
      <c r="H527" s="31" t="str" cm="1">
        <f t="array" ref="H527">_xlfn.IFS(DATA[[#This Row],[Difference_from _assume]]&lt;=10,"0-17",DATA[[#This Row],[Difference_from _assume]]&lt;=34,"17-34",DATA[[#This Row],[Difference_from _assume]]&lt;=51,"34-51",DATA[[#This Row],[Difference_from _assume]]&lt;=119,"51-119",DATA[[#This Row],[Difference_from _assume]]&lt;=354,"119-357")</f>
        <v>34-51</v>
      </c>
      <c r="I527" s="31" t="str" cm="1">
        <f t="array" ref="I527">_xlfn.IFS(DATA[[#This Row],[Difference_from _assume]]&lt;=35,"Active",DATA[[#This Row],[Difference_from _assume]]&lt;=110,"Inactive",DATA[[#This Row],[Difference_from _assume]]&lt;=360,"Dormant")</f>
        <v>Active</v>
      </c>
      <c r="J527" s="16">
        <v>7.99</v>
      </c>
      <c r="K527" s="16" t="str" cm="1">
        <f t="array" ref="K527">_xlfn.IFS(DATA[[#This Row],[Monthly_Price]]&lt;=7.99,"Low",J527&lt;=11.99,"Mid",J527&lt;=15.99,"High")</f>
        <v>Low</v>
      </c>
      <c r="L527" s="1">
        <v>132</v>
      </c>
      <c r="M527" s="1" t="s">
        <v>63</v>
      </c>
      <c r="N527" s="1">
        <v>4</v>
      </c>
      <c r="O527" s="1">
        <v>5</v>
      </c>
      <c r="P527" s="1" t="b">
        <v>1</v>
      </c>
      <c r="Q527" s="1">
        <v>30</v>
      </c>
      <c r="R527" s="10">
        <v>177</v>
      </c>
      <c r="S527" s="10">
        <f>DATA[[#This Row],[Total_Movies_Watched]]+DATA[[#This Row],[Total_Series_Watched]]</f>
        <v>207</v>
      </c>
      <c r="T527" s="1" t="s">
        <v>27</v>
      </c>
      <c r="U527" s="1" t="s">
        <v>28</v>
      </c>
      <c r="V527" s="1" t="s">
        <v>78</v>
      </c>
      <c r="W527" s="1">
        <v>31</v>
      </c>
      <c r="X527" s="1" t="str" cm="1">
        <f t="array" ref="X527">_xlfn.IFS(DATA[[#This Row],[Recommended_Content_Count]]&lt;=25,"0-25",W527&lt;=50,"25-50",W527&lt;=75,"50-75",W527&lt;=100,"75-100")</f>
        <v>25-50</v>
      </c>
      <c r="Y527" s="1">
        <v>5</v>
      </c>
      <c r="Z527" s="1" t="b">
        <v>0</v>
      </c>
      <c r="AA527" s="1" t="str" cm="1">
        <f t="array" ref="AA527">_xlfn.IFS(DATA[[#This Row],[Has_Downloaded_Content]]=FALSE,"No",Z527=TRUE,"Yes")</f>
        <v>No</v>
      </c>
      <c r="AB527" s="1" t="s">
        <v>30</v>
      </c>
      <c r="AC527" s="7">
        <v>2015</v>
      </c>
      <c r="AD527" s="7" t="str" cm="1">
        <f t="array" ref="AD527">_xlfn.IFS(DATA[[#This Row],[Loyalty_Points]]&lt;=1000,"0-1000",AC527&lt;=2000,"1000-2000",AC527&lt;=3000,"2000-3000",AC527&lt;=4000,"3000-4000",AC527&lt;=4999,"4000-5000")</f>
        <v>2000-3000</v>
      </c>
      <c r="AE527" s="1" t="s">
        <v>58</v>
      </c>
      <c r="AF527" s="1" t="s">
        <v>69</v>
      </c>
      <c r="AG527" s="1" t="s">
        <v>40</v>
      </c>
    </row>
    <row r="528" spans="1:33" x14ac:dyDescent="0.3">
      <c r="A528" s="13">
        <v>1035</v>
      </c>
      <c r="B528" s="1" t="s">
        <v>201</v>
      </c>
      <c r="C528" s="2" t="s">
        <v>141</v>
      </c>
      <c r="D528" s="2" t="s">
        <v>82</v>
      </c>
      <c r="E528" s="29" t="str">
        <f>TEXT(DATA[[#This Row],[Join_Date]],"mm-yyyy")</f>
        <v>02-2024</v>
      </c>
      <c r="G528" s="31">
        <f>$F$2-DATA[[#This Row],[Last_Login]]</f>
        <v>39</v>
      </c>
      <c r="H528" s="31" t="str" cm="1">
        <f t="array" ref="H528">_xlfn.IFS(DATA[[#This Row],[Difference_from _assume]]&lt;=10,"0-17",DATA[[#This Row],[Difference_from _assume]]&lt;=34,"17-34",DATA[[#This Row],[Difference_from _assume]]&lt;=51,"34-51",DATA[[#This Row],[Difference_from _assume]]&lt;=119,"51-119",DATA[[#This Row],[Difference_from _assume]]&lt;=354,"119-357")</f>
        <v>34-51</v>
      </c>
      <c r="I528" s="31" t="str" cm="1">
        <f t="array" ref="I528">_xlfn.IFS(DATA[[#This Row],[Difference_from _assume]]&lt;=35,"Active",DATA[[#This Row],[Difference_from _assume]]&lt;=110,"Inactive",DATA[[#This Row],[Difference_from _assume]]&lt;=360,"Dormant")</f>
        <v>Inactive</v>
      </c>
      <c r="J528" s="16">
        <v>11.99</v>
      </c>
      <c r="K528" s="16" t="str" cm="1">
        <f t="array" ref="K528">_xlfn.IFS(DATA[[#This Row],[Monthly_Price]]&lt;=7.99,"Low",J528&lt;=11.99,"Mid",J528&lt;=15.99,"High")</f>
        <v>Mid</v>
      </c>
      <c r="L528" s="1">
        <v>395</v>
      </c>
      <c r="M528" s="1" t="s">
        <v>100</v>
      </c>
      <c r="N528" s="1">
        <v>2</v>
      </c>
      <c r="O528" s="1">
        <v>4</v>
      </c>
      <c r="P528" s="1" t="b">
        <v>1</v>
      </c>
      <c r="Q528" s="1">
        <v>139</v>
      </c>
      <c r="R528" s="10">
        <v>29</v>
      </c>
      <c r="S528" s="10">
        <f>DATA[[#This Row],[Total_Movies_Watched]]+DATA[[#This Row],[Total_Series_Watched]]</f>
        <v>168</v>
      </c>
      <c r="T528" s="1" t="s">
        <v>74</v>
      </c>
      <c r="U528" s="1" t="s">
        <v>44</v>
      </c>
      <c r="V528" s="1" t="s">
        <v>57</v>
      </c>
      <c r="W528" s="1">
        <v>44</v>
      </c>
      <c r="X528" s="1" t="str" cm="1">
        <f t="array" ref="X528">_xlfn.IFS(DATA[[#This Row],[Recommended_Content_Count]]&lt;=25,"0-25",W528&lt;=50,"25-50",W528&lt;=75,"50-75",W528&lt;=100,"75-100")</f>
        <v>25-50</v>
      </c>
      <c r="Y528" s="1">
        <v>3.9</v>
      </c>
      <c r="Z528" s="1" t="b">
        <v>1</v>
      </c>
      <c r="AA528" s="1" t="str" cm="1">
        <f t="array" ref="AA528">_xlfn.IFS(DATA[[#This Row],[Has_Downloaded_Content]]=FALSE,"No",Z528=TRUE,"Yes")</f>
        <v>Yes</v>
      </c>
      <c r="AB528" s="1" t="s">
        <v>30</v>
      </c>
      <c r="AC528" s="7">
        <v>3201</v>
      </c>
      <c r="AD528" s="7" t="str" cm="1">
        <f t="array" ref="AD528">_xlfn.IFS(DATA[[#This Row],[Loyalty_Points]]&lt;=1000,"0-1000",AC528&lt;=2000,"1000-2000",AC528&lt;=3000,"2000-3000",AC528&lt;=4000,"3000-4000",AC528&lt;=4999,"4000-5000")</f>
        <v>3000-4000</v>
      </c>
      <c r="AE528" s="1" t="s">
        <v>76</v>
      </c>
      <c r="AF528" s="1" t="s">
        <v>69</v>
      </c>
      <c r="AG528" s="1" t="s">
        <v>60</v>
      </c>
    </row>
    <row r="529" spans="1:33" x14ac:dyDescent="0.3">
      <c r="A529" s="13">
        <v>8399</v>
      </c>
      <c r="B529" s="1" t="s">
        <v>382</v>
      </c>
      <c r="C529" s="2">
        <v>45049</v>
      </c>
      <c r="D529" s="2">
        <v>45363</v>
      </c>
      <c r="E529" s="29" t="str">
        <f>TEXT(DATA[[#This Row],[Join_Date]],"mm-yyyy")</f>
        <v>05-2023</v>
      </c>
      <c r="G529" s="31">
        <f>$F$2-DATA[[#This Row],[Last_Login]]</f>
        <v>294</v>
      </c>
      <c r="H529" s="31" t="str" cm="1">
        <f t="array" ref="H529">_xlfn.IFS(DATA[[#This Row],[Difference_from _assume]]&lt;=10,"0-17",DATA[[#This Row],[Difference_from _assume]]&lt;=34,"17-34",DATA[[#This Row],[Difference_from _assume]]&lt;=51,"34-51",DATA[[#This Row],[Difference_from _assume]]&lt;=119,"51-119",DATA[[#This Row],[Difference_from _assume]]&lt;=354,"119-357")</f>
        <v>119-357</v>
      </c>
      <c r="I529" s="31" t="str" cm="1">
        <f t="array" ref="I529">_xlfn.IFS(DATA[[#This Row],[Difference_from _assume]]&lt;=35,"Active",DATA[[#This Row],[Difference_from _assume]]&lt;=110,"Inactive",DATA[[#This Row],[Difference_from _assume]]&lt;=360,"Dormant")</f>
        <v>Dormant</v>
      </c>
      <c r="J529" s="16">
        <v>11.99</v>
      </c>
      <c r="K529" s="16" t="str" cm="1">
        <f t="array" ref="K529">_xlfn.IFS(DATA[[#This Row],[Monthly_Price]]&lt;=7.99,"Low",J529&lt;=11.99,"Mid",J529&lt;=15.99,"High")</f>
        <v>Mid</v>
      </c>
      <c r="L529" s="1">
        <v>34</v>
      </c>
      <c r="M529" s="1" t="s">
        <v>26</v>
      </c>
      <c r="N529" s="1">
        <v>1</v>
      </c>
      <c r="O529" s="1">
        <v>2</v>
      </c>
      <c r="P529" s="1" t="b">
        <v>1</v>
      </c>
      <c r="Q529" s="1">
        <v>393</v>
      </c>
      <c r="R529" s="10">
        <v>130</v>
      </c>
      <c r="S529" s="10">
        <f>DATA[[#This Row],[Total_Movies_Watched]]+DATA[[#This Row],[Total_Series_Watched]]</f>
        <v>523</v>
      </c>
      <c r="T529" s="1" t="s">
        <v>49</v>
      </c>
      <c r="U529" s="1" t="s">
        <v>75</v>
      </c>
      <c r="V529" s="1" t="s">
        <v>45</v>
      </c>
      <c r="W529" s="1">
        <v>10</v>
      </c>
      <c r="X529" s="1" t="str" cm="1">
        <f t="array" ref="X529">_xlfn.IFS(DATA[[#This Row],[Recommended_Content_Count]]&lt;=25,"0-25",W529&lt;=50,"25-50",W529&lt;=75,"50-75",W529&lt;=100,"75-100")</f>
        <v>0-25</v>
      </c>
      <c r="Y529" s="1">
        <v>3.9</v>
      </c>
      <c r="Z529" s="1" t="b">
        <v>0</v>
      </c>
      <c r="AA529" s="1" t="str" cm="1">
        <f t="array" ref="AA529">_xlfn.IFS(DATA[[#This Row],[Has_Downloaded_Content]]=FALSE,"No",Z529=TRUE,"Yes")</f>
        <v>No</v>
      </c>
      <c r="AB529" s="1" t="s">
        <v>30</v>
      </c>
      <c r="AC529" s="7">
        <v>3426</v>
      </c>
      <c r="AD529" s="7" t="str" cm="1">
        <f t="array" ref="AD529">_xlfn.IFS(DATA[[#This Row],[Loyalty_Points]]&lt;=1000,"0-1000",AC529&lt;=2000,"1000-2000",AC529&lt;=3000,"2000-3000",AC529&lt;=4000,"3000-4000",AC529&lt;=4999,"4000-5000")</f>
        <v>3000-4000</v>
      </c>
      <c r="AE529" s="1" t="s">
        <v>65</v>
      </c>
      <c r="AF529" s="1" t="s">
        <v>32</v>
      </c>
      <c r="AG529" s="1" t="s">
        <v>33</v>
      </c>
    </row>
    <row r="530" spans="1:33" x14ac:dyDescent="0.3">
      <c r="A530" s="13">
        <v>1912</v>
      </c>
      <c r="B530" s="1" t="s">
        <v>281</v>
      </c>
      <c r="C530" s="2" t="s">
        <v>410</v>
      </c>
      <c r="D530" s="2" t="s">
        <v>42</v>
      </c>
      <c r="E530" s="29" t="str">
        <f>TEXT(DATA[[#This Row],[Join_Date]],"mm-yyyy")</f>
        <v>07-2023</v>
      </c>
      <c r="G530" s="31">
        <f>$F$2-DATA[[#This Row],[Last_Login]]</f>
        <v>17</v>
      </c>
      <c r="H530" s="31" t="str" cm="1">
        <f t="array" ref="H530">_xlfn.IFS(DATA[[#This Row],[Difference_from _assume]]&lt;=10,"0-17",DATA[[#This Row],[Difference_from _assume]]&lt;=34,"17-34",DATA[[#This Row],[Difference_from _assume]]&lt;=51,"34-51",DATA[[#This Row],[Difference_from _assume]]&lt;=119,"51-119",DATA[[#This Row],[Difference_from _assume]]&lt;=354,"119-357")</f>
        <v>17-34</v>
      </c>
      <c r="I530" s="31" t="str" cm="1">
        <f t="array" ref="I530">_xlfn.IFS(DATA[[#This Row],[Difference_from _assume]]&lt;=35,"Active",DATA[[#This Row],[Difference_from _assume]]&lt;=110,"Inactive",DATA[[#This Row],[Difference_from _assume]]&lt;=360,"Dormant")</f>
        <v>Active</v>
      </c>
      <c r="J530" s="16">
        <v>11.99</v>
      </c>
      <c r="K530" s="16" t="str" cm="1">
        <f t="array" ref="K530">_xlfn.IFS(DATA[[#This Row],[Monthly_Price]]&lt;=7.99,"Low",J530&lt;=11.99,"Mid",J530&lt;=15.99,"High")</f>
        <v>Mid</v>
      </c>
      <c r="L530" s="1">
        <v>348</v>
      </c>
      <c r="M530" s="1" t="s">
        <v>100</v>
      </c>
      <c r="N530" s="1">
        <v>1</v>
      </c>
      <c r="O530" s="1">
        <v>4</v>
      </c>
      <c r="P530" s="1" t="b">
        <v>0</v>
      </c>
      <c r="Q530" s="1">
        <v>792</v>
      </c>
      <c r="R530" s="10">
        <v>67</v>
      </c>
      <c r="S530" s="10">
        <f>DATA[[#This Row],[Total_Movies_Watched]]+DATA[[#This Row],[Total_Series_Watched]]</f>
        <v>859</v>
      </c>
      <c r="T530" s="1" t="s">
        <v>68</v>
      </c>
      <c r="U530" s="1" t="s">
        <v>75</v>
      </c>
      <c r="V530" s="1" t="s">
        <v>78</v>
      </c>
      <c r="W530" s="1">
        <v>60</v>
      </c>
      <c r="X530" s="1" t="str" cm="1">
        <f t="array" ref="X530">_xlfn.IFS(DATA[[#This Row],[Recommended_Content_Count]]&lt;=25,"0-25",W530&lt;=50,"25-50",W530&lt;=75,"50-75",W530&lt;=100,"75-100")</f>
        <v>50-75</v>
      </c>
      <c r="Y530" s="1">
        <v>4.0999999999999996</v>
      </c>
      <c r="Z530" s="1" t="b">
        <v>0</v>
      </c>
      <c r="AA530" s="1" t="str" cm="1">
        <f t="array" ref="AA530">_xlfn.IFS(DATA[[#This Row],[Has_Downloaded_Content]]=FALSE,"No",Z530=TRUE,"Yes")</f>
        <v>No</v>
      </c>
      <c r="AB530" s="1" t="s">
        <v>30</v>
      </c>
      <c r="AC530" s="7">
        <v>3366</v>
      </c>
      <c r="AD530" s="7" t="str" cm="1">
        <f t="array" ref="AD530">_xlfn.IFS(DATA[[#This Row],[Loyalty_Points]]&lt;=1000,"0-1000",AC530&lt;=2000,"1000-2000",AC530&lt;=3000,"2000-3000",AC530&lt;=4000,"3000-4000",AC530&lt;=4999,"4000-5000")</f>
        <v>3000-4000</v>
      </c>
      <c r="AE530" s="1" t="s">
        <v>38</v>
      </c>
      <c r="AF530" s="1" t="s">
        <v>32</v>
      </c>
      <c r="AG530" s="1" t="s">
        <v>33</v>
      </c>
    </row>
    <row r="531" spans="1:33" x14ac:dyDescent="0.3">
      <c r="A531" s="13">
        <v>6604</v>
      </c>
      <c r="B531" s="1" t="s">
        <v>148</v>
      </c>
      <c r="C531" s="2" t="s">
        <v>552</v>
      </c>
      <c r="D531" s="2" t="s">
        <v>82</v>
      </c>
      <c r="E531" s="29" t="str">
        <f>TEXT(DATA[[#This Row],[Join_Date]],"mm-yyyy")</f>
        <v>06-2024</v>
      </c>
      <c r="G531" s="31">
        <f>$F$2-DATA[[#This Row],[Last_Login]]</f>
        <v>39</v>
      </c>
      <c r="H531" s="31" t="str" cm="1">
        <f t="array" ref="H531">_xlfn.IFS(DATA[[#This Row],[Difference_from _assume]]&lt;=10,"0-17",DATA[[#This Row],[Difference_from _assume]]&lt;=34,"17-34",DATA[[#This Row],[Difference_from _assume]]&lt;=51,"34-51",DATA[[#This Row],[Difference_from _assume]]&lt;=119,"51-119",DATA[[#This Row],[Difference_from _assume]]&lt;=354,"119-357")</f>
        <v>34-51</v>
      </c>
      <c r="I531" s="31" t="str" cm="1">
        <f t="array" ref="I531">_xlfn.IFS(DATA[[#This Row],[Difference_from _assume]]&lt;=35,"Active",DATA[[#This Row],[Difference_from _assume]]&lt;=110,"Inactive",DATA[[#This Row],[Difference_from _assume]]&lt;=360,"Dormant")</f>
        <v>Inactive</v>
      </c>
      <c r="J531" s="16">
        <v>15.99</v>
      </c>
      <c r="K531" s="16" t="str" cm="1">
        <f t="array" ref="K531">_xlfn.IFS(DATA[[#This Row],[Monthly_Price]]&lt;=7.99,"Low",J531&lt;=11.99,"Mid",J531&lt;=15.99,"High")</f>
        <v>High</v>
      </c>
      <c r="L531" s="1">
        <v>247</v>
      </c>
      <c r="M531" s="1" t="s">
        <v>100</v>
      </c>
      <c r="N531" s="1">
        <v>5</v>
      </c>
      <c r="O531" s="1">
        <v>4</v>
      </c>
      <c r="P531" s="1" t="b">
        <v>0</v>
      </c>
      <c r="Q531" s="1">
        <v>186</v>
      </c>
      <c r="R531" s="10">
        <v>158</v>
      </c>
      <c r="S531" s="10">
        <f>DATA[[#This Row],[Total_Movies_Watched]]+DATA[[#This Row],[Total_Series_Watched]]</f>
        <v>344</v>
      </c>
      <c r="T531" s="1" t="s">
        <v>49</v>
      </c>
      <c r="U531" s="1" t="s">
        <v>75</v>
      </c>
      <c r="V531" s="1" t="s">
        <v>57</v>
      </c>
      <c r="W531" s="1">
        <v>19</v>
      </c>
      <c r="X531" s="1" t="str" cm="1">
        <f t="array" ref="X531">_xlfn.IFS(DATA[[#This Row],[Recommended_Content_Count]]&lt;=25,"0-25",W531&lt;=50,"25-50",W531&lt;=75,"50-75",W531&lt;=100,"75-100")</f>
        <v>0-25</v>
      </c>
      <c r="Y531" s="1">
        <v>3.8</v>
      </c>
      <c r="Z531" s="1" t="b">
        <v>0</v>
      </c>
      <c r="AA531" s="1" t="str" cm="1">
        <f t="array" ref="AA531">_xlfn.IFS(DATA[[#This Row],[Has_Downloaded_Content]]=FALSE,"No",Z531=TRUE,"Yes")</f>
        <v>No</v>
      </c>
      <c r="AB531" s="1" t="s">
        <v>30</v>
      </c>
      <c r="AC531" s="7">
        <v>125</v>
      </c>
      <c r="AD531" s="7" t="str" cm="1">
        <f t="array" ref="AD531">_xlfn.IFS(DATA[[#This Row],[Loyalty_Points]]&lt;=1000,"0-1000",AC531&lt;=2000,"1000-2000",AC531&lt;=3000,"2000-3000",AC531&lt;=4000,"3000-4000",AC531&lt;=4999,"4000-5000")</f>
        <v>0-1000</v>
      </c>
      <c r="AE531" s="1" t="s">
        <v>76</v>
      </c>
      <c r="AF531" s="1" t="s">
        <v>69</v>
      </c>
      <c r="AG531" s="1" t="s">
        <v>40</v>
      </c>
    </row>
    <row r="532" spans="1:33" x14ac:dyDescent="0.3">
      <c r="A532" s="13">
        <v>8952</v>
      </c>
      <c r="B532" s="1" t="s">
        <v>183</v>
      </c>
      <c r="C532" s="2">
        <v>45140</v>
      </c>
      <c r="D532" s="2" t="s">
        <v>82</v>
      </c>
      <c r="E532" s="29" t="str">
        <f>TEXT(DATA[[#This Row],[Join_Date]],"mm-yyyy")</f>
        <v>08-2023</v>
      </c>
      <c r="G532" s="31">
        <f>$F$2-DATA[[#This Row],[Last_Login]]</f>
        <v>39</v>
      </c>
      <c r="H532" s="31" t="str" cm="1">
        <f t="array" ref="H532">_xlfn.IFS(DATA[[#This Row],[Difference_from _assume]]&lt;=10,"0-17",DATA[[#This Row],[Difference_from _assume]]&lt;=34,"17-34",DATA[[#This Row],[Difference_from _assume]]&lt;=51,"34-51",DATA[[#This Row],[Difference_from _assume]]&lt;=119,"51-119",DATA[[#This Row],[Difference_from _assume]]&lt;=354,"119-357")</f>
        <v>34-51</v>
      </c>
      <c r="I532" s="31" t="str" cm="1">
        <f t="array" ref="I532">_xlfn.IFS(DATA[[#This Row],[Difference_from _assume]]&lt;=35,"Active",DATA[[#This Row],[Difference_from _assume]]&lt;=110,"Inactive",DATA[[#This Row],[Difference_from _assume]]&lt;=360,"Dormant")</f>
        <v>Inactive</v>
      </c>
      <c r="J532" s="16">
        <v>11.99</v>
      </c>
      <c r="K532" s="16" t="str" cm="1">
        <f t="array" ref="K532">_xlfn.IFS(DATA[[#This Row],[Monthly_Price]]&lt;=7.99,"Low",J532&lt;=11.99,"Mid",J532&lt;=15.99,"High")</f>
        <v>Mid</v>
      </c>
      <c r="L532" s="1">
        <v>216</v>
      </c>
      <c r="M532" s="1" t="s">
        <v>100</v>
      </c>
      <c r="N532" s="1">
        <v>1</v>
      </c>
      <c r="O532" s="1">
        <v>1</v>
      </c>
      <c r="P532" s="1" t="b">
        <v>0</v>
      </c>
      <c r="Q532" s="1">
        <v>872</v>
      </c>
      <c r="R532" s="10">
        <v>150</v>
      </c>
      <c r="S532" s="10">
        <f>DATA[[#This Row],[Total_Movies_Watched]]+DATA[[#This Row],[Total_Series_Watched]]</f>
        <v>1022</v>
      </c>
      <c r="T532" s="1" t="s">
        <v>92</v>
      </c>
      <c r="U532" s="1" t="s">
        <v>56</v>
      </c>
      <c r="V532" s="1" t="s">
        <v>64</v>
      </c>
      <c r="W532" s="1">
        <v>10</v>
      </c>
      <c r="X532" s="1" t="str" cm="1">
        <f t="array" ref="X532">_xlfn.IFS(DATA[[#This Row],[Recommended_Content_Count]]&lt;=25,"0-25",W532&lt;=50,"25-50",W532&lt;=75,"50-75",W532&lt;=100,"75-100")</f>
        <v>0-25</v>
      </c>
      <c r="Y532" s="1">
        <v>3.8</v>
      </c>
      <c r="Z532" s="1" t="b">
        <v>1</v>
      </c>
      <c r="AA532" s="1" t="str" cm="1">
        <f t="array" ref="AA532">_xlfn.IFS(DATA[[#This Row],[Has_Downloaded_Content]]=FALSE,"No",Z532=TRUE,"Yes")</f>
        <v>Yes</v>
      </c>
      <c r="AB532" s="1" t="s">
        <v>30</v>
      </c>
      <c r="AC532" s="7">
        <v>4037</v>
      </c>
      <c r="AD532" s="7" t="str" cm="1">
        <f t="array" ref="AD532">_xlfn.IFS(DATA[[#This Row],[Loyalty_Points]]&lt;=1000,"0-1000",AC532&lt;=2000,"1000-2000",AC532&lt;=3000,"2000-3000",AC532&lt;=4000,"3000-4000",AC532&lt;=4999,"4000-5000")</f>
        <v>4000-5000</v>
      </c>
      <c r="AE532" s="1" t="s">
        <v>76</v>
      </c>
      <c r="AF532" s="1" t="s">
        <v>59</v>
      </c>
      <c r="AG532" s="1" t="s">
        <v>33</v>
      </c>
    </row>
    <row r="533" spans="1:33" x14ac:dyDescent="0.3">
      <c r="A533" s="13">
        <v>2549</v>
      </c>
      <c r="B533" s="1" t="s">
        <v>152</v>
      </c>
      <c r="C533" s="2" t="s">
        <v>348</v>
      </c>
      <c r="D533" s="2" t="s">
        <v>214</v>
      </c>
      <c r="E533" s="29" t="str">
        <f>TEXT(DATA[[#This Row],[Join_Date]],"mm-yyyy")</f>
        <v>08-2024</v>
      </c>
      <c r="G533" s="31">
        <f>$F$2-DATA[[#This Row],[Last_Login]]</f>
        <v>35</v>
      </c>
      <c r="H533" s="31" t="str" cm="1">
        <f t="array" ref="H533">_xlfn.IFS(DATA[[#This Row],[Difference_from _assume]]&lt;=10,"0-17",DATA[[#This Row],[Difference_from _assume]]&lt;=34,"17-34",DATA[[#This Row],[Difference_from _assume]]&lt;=51,"34-51",DATA[[#This Row],[Difference_from _assume]]&lt;=119,"51-119",DATA[[#This Row],[Difference_from _assume]]&lt;=354,"119-357")</f>
        <v>34-51</v>
      </c>
      <c r="I533" s="31" t="str" cm="1">
        <f t="array" ref="I533">_xlfn.IFS(DATA[[#This Row],[Difference_from _assume]]&lt;=35,"Active",DATA[[#This Row],[Difference_from _assume]]&lt;=110,"Inactive",DATA[[#This Row],[Difference_from _assume]]&lt;=360,"Dormant")</f>
        <v>Active</v>
      </c>
      <c r="J533" s="16">
        <v>11.99</v>
      </c>
      <c r="K533" s="16" t="str" cm="1">
        <f t="array" ref="K533">_xlfn.IFS(DATA[[#This Row],[Monthly_Price]]&lt;=7.99,"Low",J533&lt;=11.99,"Mid",J533&lt;=15.99,"High")</f>
        <v>Mid</v>
      </c>
      <c r="L533" s="1">
        <v>299</v>
      </c>
      <c r="M533" s="1" t="s">
        <v>73</v>
      </c>
      <c r="N533" s="1">
        <v>4</v>
      </c>
      <c r="O533" s="1">
        <v>6</v>
      </c>
      <c r="P533" s="1" t="b">
        <v>0</v>
      </c>
      <c r="Q533" s="1">
        <v>77</v>
      </c>
      <c r="R533" s="10">
        <v>191</v>
      </c>
      <c r="S533" s="10">
        <f>DATA[[#This Row],[Total_Movies_Watched]]+DATA[[#This Row],[Total_Series_Watched]]</f>
        <v>268</v>
      </c>
      <c r="T533" s="1" t="s">
        <v>68</v>
      </c>
      <c r="U533" s="1" t="s">
        <v>75</v>
      </c>
      <c r="V533" s="1" t="s">
        <v>64</v>
      </c>
      <c r="W533" s="1">
        <v>85</v>
      </c>
      <c r="X533" s="1" t="str" cm="1">
        <f t="array" ref="X533">_xlfn.IFS(DATA[[#This Row],[Recommended_Content_Count]]&lt;=25,"0-25",W533&lt;=50,"25-50",W533&lt;=75,"50-75",W533&lt;=100,"75-100")</f>
        <v>75-100</v>
      </c>
      <c r="Y533" s="1">
        <v>3.4</v>
      </c>
      <c r="Z533" s="1" t="b">
        <v>1</v>
      </c>
      <c r="AA533" s="1" t="str" cm="1">
        <f t="array" ref="AA533">_xlfn.IFS(DATA[[#This Row],[Has_Downloaded_Content]]=FALSE,"No",Z533=TRUE,"Yes")</f>
        <v>Yes</v>
      </c>
      <c r="AB533" s="1" t="s">
        <v>30</v>
      </c>
      <c r="AC533" s="7">
        <v>4348</v>
      </c>
      <c r="AD533" s="7" t="str" cm="1">
        <f t="array" ref="AD533">_xlfn.IFS(DATA[[#This Row],[Loyalty_Points]]&lt;=1000,"0-1000",AC533&lt;=2000,"1000-2000",AC533&lt;=3000,"2000-3000",AC533&lt;=4000,"3000-4000",AC533&lt;=4999,"4000-5000")</f>
        <v>4000-5000</v>
      </c>
      <c r="AE533" s="1" t="s">
        <v>38</v>
      </c>
      <c r="AF533" s="1" t="s">
        <v>69</v>
      </c>
      <c r="AG533" s="1" t="s">
        <v>93</v>
      </c>
    </row>
    <row r="534" spans="1:33" x14ac:dyDescent="0.3">
      <c r="A534" s="13">
        <v>8954</v>
      </c>
      <c r="B534" s="1" t="s">
        <v>238</v>
      </c>
      <c r="C534" s="2" t="s">
        <v>534</v>
      </c>
      <c r="D534" s="2" t="s">
        <v>99</v>
      </c>
      <c r="E534" s="29" t="str">
        <f>TEXT(DATA[[#This Row],[Join_Date]],"mm-yyyy")</f>
        <v>11-2023</v>
      </c>
      <c r="G534" s="31">
        <f>$F$2-DATA[[#This Row],[Last_Login]]</f>
        <v>34</v>
      </c>
      <c r="H534" s="31" t="str" cm="1">
        <f t="array" ref="H534">_xlfn.IFS(DATA[[#This Row],[Difference_from _assume]]&lt;=10,"0-17",DATA[[#This Row],[Difference_from _assume]]&lt;=34,"17-34",DATA[[#This Row],[Difference_from _assume]]&lt;=51,"34-51",DATA[[#This Row],[Difference_from _assume]]&lt;=119,"51-119",DATA[[#This Row],[Difference_from _assume]]&lt;=354,"119-357")</f>
        <v>17-34</v>
      </c>
      <c r="I534" s="31" t="str" cm="1">
        <f t="array" ref="I534">_xlfn.IFS(DATA[[#This Row],[Difference_from _assume]]&lt;=35,"Active",DATA[[#This Row],[Difference_from _assume]]&lt;=110,"Inactive",DATA[[#This Row],[Difference_from _assume]]&lt;=360,"Dormant")</f>
        <v>Active</v>
      </c>
      <c r="J534" s="16">
        <v>15.99</v>
      </c>
      <c r="K534" s="16" t="str" cm="1">
        <f t="array" ref="K534">_xlfn.IFS(DATA[[#This Row],[Monthly_Price]]&lt;=7.99,"Low",J534&lt;=11.99,"Mid",J534&lt;=15.99,"High")</f>
        <v>High</v>
      </c>
      <c r="L534" s="1">
        <v>315</v>
      </c>
      <c r="M534" s="1" t="s">
        <v>73</v>
      </c>
      <c r="N534" s="1">
        <v>2</v>
      </c>
      <c r="O534" s="1">
        <v>1</v>
      </c>
      <c r="P534" s="1" t="b">
        <v>1</v>
      </c>
      <c r="Q534" s="1">
        <v>829</v>
      </c>
      <c r="R534" s="10">
        <v>178</v>
      </c>
      <c r="S534" s="10">
        <f>DATA[[#This Row],[Total_Movies_Watched]]+DATA[[#This Row],[Total_Series_Watched]]</f>
        <v>1007</v>
      </c>
      <c r="T534" s="1" t="s">
        <v>27</v>
      </c>
      <c r="U534" s="1" t="s">
        <v>44</v>
      </c>
      <c r="V534" s="1" t="s">
        <v>57</v>
      </c>
      <c r="W534" s="1">
        <v>53</v>
      </c>
      <c r="X534" s="1" t="str" cm="1">
        <f t="array" ref="X534">_xlfn.IFS(DATA[[#This Row],[Recommended_Content_Count]]&lt;=25,"0-25",W534&lt;=50,"25-50",W534&lt;=75,"50-75",W534&lt;=100,"75-100")</f>
        <v>50-75</v>
      </c>
      <c r="Y534" s="1">
        <v>3.1</v>
      </c>
      <c r="Z534" s="1" t="b">
        <v>0</v>
      </c>
      <c r="AA534" s="1" t="str" cm="1">
        <f t="array" ref="AA534">_xlfn.IFS(DATA[[#This Row],[Has_Downloaded_Content]]=FALSE,"No",Z534=TRUE,"Yes")</f>
        <v>No</v>
      </c>
      <c r="AB534" s="1" t="s">
        <v>30</v>
      </c>
      <c r="AC534" s="7">
        <v>546</v>
      </c>
      <c r="AD534" s="7" t="str" cm="1">
        <f t="array" ref="AD534">_xlfn.IFS(DATA[[#This Row],[Loyalty_Points]]&lt;=1000,"0-1000",AC534&lt;=2000,"1000-2000",AC534&lt;=3000,"2000-3000",AC534&lt;=4000,"3000-4000",AC534&lt;=4999,"4000-5000")</f>
        <v>0-1000</v>
      </c>
      <c r="AE534" s="1" t="s">
        <v>31</v>
      </c>
      <c r="AF534" s="1" t="s">
        <v>32</v>
      </c>
      <c r="AG534" s="1" t="s">
        <v>40</v>
      </c>
    </row>
    <row r="535" spans="1:33" x14ac:dyDescent="0.3">
      <c r="A535" s="13">
        <v>1922</v>
      </c>
      <c r="B535" s="1" t="s">
        <v>104</v>
      </c>
      <c r="C535" s="2">
        <v>45303</v>
      </c>
      <c r="D535" s="2">
        <v>45363</v>
      </c>
      <c r="E535" s="29" t="str">
        <f>TEXT(DATA[[#This Row],[Join_Date]],"mm-yyyy")</f>
        <v>01-2024</v>
      </c>
      <c r="G535" s="31">
        <f>$F$2-DATA[[#This Row],[Last_Login]]</f>
        <v>294</v>
      </c>
      <c r="H535" s="31" t="str" cm="1">
        <f t="array" ref="H535">_xlfn.IFS(DATA[[#This Row],[Difference_from _assume]]&lt;=10,"0-17",DATA[[#This Row],[Difference_from _assume]]&lt;=34,"17-34",DATA[[#This Row],[Difference_from _assume]]&lt;=51,"34-51",DATA[[#This Row],[Difference_from _assume]]&lt;=119,"51-119",DATA[[#This Row],[Difference_from _assume]]&lt;=354,"119-357")</f>
        <v>119-357</v>
      </c>
      <c r="I535" s="31" t="str" cm="1">
        <f t="array" ref="I535">_xlfn.IFS(DATA[[#This Row],[Difference_from _assume]]&lt;=35,"Active",DATA[[#This Row],[Difference_from _assume]]&lt;=110,"Inactive",DATA[[#This Row],[Difference_from _assume]]&lt;=360,"Dormant")</f>
        <v>Dormant</v>
      </c>
      <c r="J535" s="16">
        <v>11.99</v>
      </c>
      <c r="K535" s="16" t="str" cm="1">
        <f t="array" ref="K535">_xlfn.IFS(DATA[[#This Row],[Monthly_Price]]&lt;=7.99,"Low",J535&lt;=11.99,"Mid",J535&lt;=15.99,"High")</f>
        <v>Mid</v>
      </c>
      <c r="L535" s="1">
        <v>35</v>
      </c>
      <c r="M535" s="1" t="s">
        <v>51</v>
      </c>
      <c r="N535" s="1">
        <v>2</v>
      </c>
      <c r="O535" s="1">
        <v>4</v>
      </c>
      <c r="P535" s="1" t="b">
        <v>0</v>
      </c>
      <c r="Q535" s="1">
        <v>821</v>
      </c>
      <c r="R535" s="10">
        <v>7</v>
      </c>
      <c r="S535" s="10">
        <f>DATA[[#This Row],[Total_Movies_Watched]]+DATA[[#This Row],[Total_Series_Watched]]</f>
        <v>828</v>
      </c>
      <c r="T535" s="1" t="s">
        <v>55</v>
      </c>
      <c r="U535" s="1" t="s">
        <v>44</v>
      </c>
      <c r="V535" s="1" t="s">
        <v>45</v>
      </c>
      <c r="W535" s="1">
        <v>3</v>
      </c>
      <c r="X535" s="1" t="str" cm="1">
        <f t="array" ref="X535">_xlfn.IFS(DATA[[#This Row],[Recommended_Content_Count]]&lt;=25,"0-25",W535&lt;=50,"25-50",W535&lt;=75,"50-75",W535&lt;=100,"75-100")</f>
        <v>0-25</v>
      </c>
      <c r="Y535" s="1">
        <v>3.3</v>
      </c>
      <c r="Z535" s="1" t="b">
        <v>0</v>
      </c>
      <c r="AA535" s="1" t="str" cm="1">
        <f t="array" ref="AA535">_xlfn.IFS(DATA[[#This Row],[Has_Downloaded_Content]]=FALSE,"No",Z535=TRUE,"Yes")</f>
        <v>No</v>
      </c>
      <c r="AB535" s="1" t="s">
        <v>30</v>
      </c>
      <c r="AC535" s="7">
        <v>2785</v>
      </c>
      <c r="AD535" s="7" t="str" cm="1">
        <f t="array" ref="AD535">_xlfn.IFS(DATA[[#This Row],[Loyalty_Points]]&lt;=1000,"0-1000",AC535&lt;=2000,"1000-2000",AC535&lt;=3000,"2000-3000",AC535&lt;=4000,"3000-4000",AC535&lt;=4999,"4000-5000")</f>
        <v>2000-3000</v>
      </c>
      <c r="AE535" s="1" t="s">
        <v>58</v>
      </c>
      <c r="AF535" s="1" t="s">
        <v>32</v>
      </c>
      <c r="AG535" s="1" t="s">
        <v>93</v>
      </c>
    </row>
    <row r="536" spans="1:33" x14ac:dyDescent="0.3">
      <c r="A536" s="13">
        <v>9861</v>
      </c>
      <c r="B536" s="1" t="s">
        <v>140</v>
      </c>
      <c r="C536" s="2">
        <v>45119</v>
      </c>
      <c r="D536" s="2" t="s">
        <v>129</v>
      </c>
      <c r="E536" s="29" t="str">
        <f>TEXT(DATA[[#This Row],[Join_Date]],"mm-yyyy")</f>
        <v>07-2023</v>
      </c>
      <c r="G536" s="31">
        <f>$F$2-DATA[[#This Row],[Last_Login]]</f>
        <v>15</v>
      </c>
      <c r="H536" s="31" t="str" cm="1">
        <f t="array" ref="H536">_xlfn.IFS(DATA[[#This Row],[Difference_from _assume]]&lt;=10,"0-17",DATA[[#This Row],[Difference_from _assume]]&lt;=34,"17-34",DATA[[#This Row],[Difference_from _assume]]&lt;=51,"34-51",DATA[[#This Row],[Difference_from _assume]]&lt;=119,"51-119",DATA[[#This Row],[Difference_from _assume]]&lt;=354,"119-357")</f>
        <v>17-34</v>
      </c>
      <c r="I536" s="31" t="str" cm="1">
        <f t="array" ref="I536">_xlfn.IFS(DATA[[#This Row],[Difference_from _assume]]&lt;=35,"Active",DATA[[#This Row],[Difference_from _assume]]&lt;=110,"Inactive",DATA[[#This Row],[Difference_from _assume]]&lt;=360,"Dormant")</f>
        <v>Active</v>
      </c>
      <c r="J536" s="16">
        <v>15.99</v>
      </c>
      <c r="K536" s="16" t="str" cm="1">
        <f t="array" ref="K536">_xlfn.IFS(DATA[[#This Row],[Monthly_Price]]&lt;=7.99,"Low",J536&lt;=11.99,"Mid",J536&lt;=15.99,"High")</f>
        <v>High</v>
      </c>
      <c r="L536" s="1">
        <v>359</v>
      </c>
      <c r="M536" s="1" t="s">
        <v>73</v>
      </c>
      <c r="N536" s="1">
        <v>3</v>
      </c>
      <c r="O536" s="1">
        <v>1</v>
      </c>
      <c r="P536" s="1" t="b">
        <v>0</v>
      </c>
      <c r="Q536" s="1">
        <v>265</v>
      </c>
      <c r="R536" s="10">
        <v>34</v>
      </c>
      <c r="S536" s="10">
        <f>DATA[[#This Row],[Total_Movies_Watched]]+DATA[[#This Row],[Total_Series_Watched]]</f>
        <v>299</v>
      </c>
      <c r="T536" s="1" t="s">
        <v>68</v>
      </c>
      <c r="U536" s="1" t="s">
        <v>56</v>
      </c>
      <c r="V536" s="1" t="s">
        <v>64</v>
      </c>
      <c r="W536" s="1">
        <v>64</v>
      </c>
      <c r="X536" s="1" t="str" cm="1">
        <f t="array" ref="X536">_xlfn.IFS(DATA[[#This Row],[Recommended_Content_Count]]&lt;=25,"0-25",W536&lt;=50,"25-50",W536&lt;=75,"50-75",W536&lt;=100,"75-100")</f>
        <v>50-75</v>
      </c>
      <c r="Y536" s="1">
        <v>4.9000000000000004</v>
      </c>
      <c r="Z536" s="1" t="b">
        <v>1</v>
      </c>
      <c r="AA536" s="1" t="str" cm="1">
        <f t="array" ref="AA536">_xlfn.IFS(DATA[[#This Row],[Has_Downloaded_Content]]=FALSE,"No",Z536=TRUE,"Yes")</f>
        <v>Yes</v>
      </c>
      <c r="AB536" s="1" t="s">
        <v>30</v>
      </c>
      <c r="AC536" s="7">
        <v>3308</v>
      </c>
      <c r="AD536" s="7" t="str" cm="1">
        <f t="array" ref="AD536">_xlfn.IFS(DATA[[#This Row],[Loyalty_Points]]&lt;=1000,"0-1000",AC536&lt;=2000,"1000-2000",AC536&lt;=3000,"2000-3000",AC536&lt;=4000,"3000-4000",AC536&lt;=4999,"4000-5000")</f>
        <v>3000-4000</v>
      </c>
      <c r="AE536" s="1" t="s">
        <v>31</v>
      </c>
      <c r="AF536" s="1" t="s">
        <v>39</v>
      </c>
      <c r="AG536" s="1" t="s">
        <v>60</v>
      </c>
    </row>
    <row r="537" spans="1:33" x14ac:dyDescent="0.3">
      <c r="A537" s="13">
        <v>4383</v>
      </c>
      <c r="B537" s="1" t="s">
        <v>553</v>
      </c>
      <c r="C537" s="2">
        <v>45513</v>
      </c>
      <c r="D537" s="2" t="s">
        <v>90</v>
      </c>
      <c r="E537" s="29" t="str">
        <f>TEXT(DATA[[#This Row],[Join_Date]],"mm-yyyy")</f>
        <v>08-2024</v>
      </c>
      <c r="G537" s="31">
        <f>$F$2-DATA[[#This Row],[Last_Login]]</f>
        <v>31</v>
      </c>
      <c r="H537" s="31" t="str" cm="1">
        <f t="array" ref="H537">_xlfn.IFS(DATA[[#This Row],[Difference_from _assume]]&lt;=10,"0-17",DATA[[#This Row],[Difference_from _assume]]&lt;=34,"17-34",DATA[[#This Row],[Difference_from _assume]]&lt;=51,"34-51",DATA[[#This Row],[Difference_from _assume]]&lt;=119,"51-119",DATA[[#This Row],[Difference_from _assume]]&lt;=354,"119-357")</f>
        <v>17-34</v>
      </c>
      <c r="I537" s="31" t="str" cm="1">
        <f t="array" ref="I537">_xlfn.IFS(DATA[[#This Row],[Difference_from _assume]]&lt;=35,"Active",DATA[[#This Row],[Difference_from _assume]]&lt;=110,"Inactive",DATA[[#This Row],[Difference_from _assume]]&lt;=360,"Dormant")</f>
        <v>Active</v>
      </c>
      <c r="J537" s="16">
        <v>15.99</v>
      </c>
      <c r="K537" s="16" t="str" cm="1">
        <f t="array" ref="K537">_xlfn.IFS(DATA[[#This Row],[Monthly_Price]]&lt;=7.99,"Low",J537&lt;=11.99,"Mid",J537&lt;=15.99,"High")</f>
        <v>High</v>
      </c>
      <c r="L537" s="1">
        <v>361</v>
      </c>
      <c r="M537" s="1" t="s">
        <v>26</v>
      </c>
      <c r="N537" s="1">
        <v>4</v>
      </c>
      <c r="O537" s="1">
        <v>5</v>
      </c>
      <c r="P537" s="1" t="b">
        <v>1</v>
      </c>
      <c r="Q537" s="1">
        <v>416</v>
      </c>
      <c r="R537" s="10">
        <v>143</v>
      </c>
      <c r="S537" s="10">
        <f>DATA[[#This Row],[Total_Movies_Watched]]+DATA[[#This Row],[Total_Series_Watched]]</f>
        <v>559</v>
      </c>
      <c r="T537" s="1" t="s">
        <v>68</v>
      </c>
      <c r="U537" s="1" t="s">
        <v>56</v>
      </c>
      <c r="V537" s="1" t="s">
        <v>78</v>
      </c>
      <c r="W537" s="1">
        <v>99</v>
      </c>
      <c r="X537" s="1" t="str" cm="1">
        <f t="array" ref="X537">_xlfn.IFS(DATA[[#This Row],[Recommended_Content_Count]]&lt;=25,"0-25",W537&lt;=50,"25-50",W537&lt;=75,"50-75",W537&lt;=100,"75-100")</f>
        <v>75-100</v>
      </c>
      <c r="Y537" s="1">
        <v>3.7</v>
      </c>
      <c r="Z537" s="1" t="b">
        <v>0</v>
      </c>
      <c r="AA537" s="1" t="str" cm="1">
        <f t="array" ref="AA537">_xlfn.IFS(DATA[[#This Row],[Has_Downloaded_Content]]=FALSE,"No",Z537=TRUE,"Yes")</f>
        <v>No</v>
      </c>
      <c r="AB537" s="1" t="s">
        <v>30</v>
      </c>
      <c r="AC537" s="7">
        <v>527</v>
      </c>
      <c r="AD537" s="7" t="str" cm="1">
        <f t="array" ref="AD537">_xlfn.IFS(DATA[[#This Row],[Loyalty_Points]]&lt;=1000,"0-1000",AC537&lt;=2000,"1000-2000",AC537&lt;=3000,"2000-3000",AC537&lt;=4000,"3000-4000",AC537&lt;=4999,"4000-5000")</f>
        <v>0-1000</v>
      </c>
      <c r="AE537" s="1" t="s">
        <v>58</v>
      </c>
      <c r="AF537" s="1" t="s">
        <v>59</v>
      </c>
      <c r="AG537" s="1" t="s">
        <v>60</v>
      </c>
    </row>
    <row r="538" spans="1:33" x14ac:dyDescent="0.3">
      <c r="A538" s="13">
        <v>4328</v>
      </c>
      <c r="B538" s="1" t="s">
        <v>120</v>
      </c>
      <c r="C538" s="2" t="s">
        <v>554</v>
      </c>
      <c r="D538" s="2" t="s">
        <v>156</v>
      </c>
      <c r="E538" s="29" t="str">
        <f>TEXT(DATA[[#This Row],[Join_Date]],"mm-yyyy")</f>
        <v>05-2023</v>
      </c>
      <c r="G538" s="31">
        <f>$F$2-DATA[[#This Row],[Last_Login]]</f>
        <v>37</v>
      </c>
      <c r="H538" s="31" t="str" cm="1">
        <f t="array" ref="H538">_xlfn.IFS(DATA[[#This Row],[Difference_from _assume]]&lt;=10,"0-17",DATA[[#This Row],[Difference_from _assume]]&lt;=34,"17-34",DATA[[#This Row],[Difference_from _assume]]&lt;=51,"34-51",DATA[[#This Row],[Difference_from _assume]]&lt;=119,"51-119",DATA[[#This Row],[Difference_from _assume]]&lt;=354,"119-357")</f>
        <v>34-51</v>
      </c>
      <c r="I538" s="31" t="str" cm="1">
        <f t="array" ref="I538">_xlfn.IFS(DATA[[#This Row],[Difference_from _assume]]&lt;=35,"Active",DATA[[#This Row],[Difference_from _assume]]&lt;=110,"Inactive",DATA[[#This Row],[Difference_from _assume]]&lt;=360,"Dormant")</f>
        <v>Inactive</v>
      </c>
      <c r="J538" s="16">
        <v>11.99</v>
      </c>
      <c r="K538" s="16" t="str" cm="1">
        <f t="array" ref="K538">_xlfn.IFS(DATA[[#This Row],[Monthly_Price]]&lt;=7.99,"Low",J538&lt;=11.99,"Mid",J538&lt;=15.99,"High")</f>
        <v>Mid</v>
      </c>
      <c r="L538" s="1">
        <v>273</v>
      </c>
      <c r="M538" s="1" t="s">
        <v>26</v>
      </c>
      <c r="N538" s="1">
        <v>3</v>
      </c>
      <c r="O538" s="1">
        <v>4</v>
      </c>
      <c r="P538" s="1" t="b">
        <v>1</v>
      </c>
      <c r="Q538" s="1">
        <v>253</v>
      </c>
      <c r="R538" s="10">
        <v>70</v>
      </c>
      <c r="S538" s="10">
        <f>DATA[[#This Row],[Total_Movies_Watched]]+DATA[[#This Row],[Total_Series_Watched]]</f>
        <v>323</v>
      </c>
      <c r="T538" s="1" t="s">
        <v>74</v>
      </c>
      <c r="U538" s="1" t="s">
        <v>28</v>
      </c>
      <c r="V538" s="1" t="s">
        <v>64</v>
      </c>
      <c r="W538" s="1">
        <v>42</v>
      </c>
      <c r="X538" s="1" t="str" cm="1">
        <f t="array" ref="X538">_xlfn.IFS(DATA[[#This Row],[Recommended_Content_Count]]&lt;=25,"0-25",W538&lt;=50,"25-50",W538&lt;=75,"50-75",W538&lt;=100,"75-100")</f>
        <v>25-50</v>
      </c>
      <c r="Y538" s="1">
        <v>4.9000000000000004</v>
      </c>
      <c r="Z538" s="1" t="b">
        <v>0</v>
      </c>
      <c r="AA538" s="1" t="str" cm="1">
        <f t="array" ref="AA538">_xlfn.IFS(DATA[[#This Row],[Has_Downloaded_Content]]=FALSE,"No",Z538=TRUE,"Yes")</f>
        <v>No</v>
      </c>
      <c r="AB538" s="1" t="s">
        <v>30</v>
      </c>
      <c r="AC538" s="7">
        <v>837</v>
      </c>
      <c r="AD538" s="7" t="str" cm="1">
        <f t="array" ref="AD538">_xlfn.IFS(DATA[[#This Row],[Loyalty_Points]]&lt;=1000,"0-1000",AC538&lt;=2000,"1000-2000",AC538&lt;=3000,"2000-3000",AC538&lt;=4000,"3000-4000",AC538&lt;=4999,"4000-5000")</f>
        <v>0-1000</v>
      </c>
      <c r="AE538" s="1" t="s">
        <v>31</v>
      </c>
      <c r="AF538" s="1" t="s">
        <v>39</v>
      </c>
      <c r="AG538" s="1" t="s">
        <v>40</v>
      </c>
    </row>
    <row r="539" spans="1:33" x14ac:dyDescent="0.3">
      <c r="A539" s="13">
        <v>4622</v>
      </c>
      <c r="B539" s="1" t="s">
        <v>191</v>
      </c>
      <c r="C539" s="2" t="s">
        <v>84</v>
      </c>
      <c r="D539" s="2" t="s">
        <v>35</v>
      </c>
      <c r="E539" s="29" t="str">
        <f>TEXT(DATA[[#This Row],[Join_Date]],"mm-yyyy")</f>
        <v>11-2024</v>
      </c>
      <c r="G539" s="31">
        <f>$F$2-DATA[[#This Row],[Last_Login]]</f>
        <v>16</v>
      </c>
      <c r="H539" s="31" t="str" cm="1">
        <f t="array" ref="H539">_xlfn.IFS(DATA[[#This Row],[Difference_from _assume]]&lt;=10,"0-17",DATA[[#This Row],[Difference_from _assume]]&lt;=34,"17-34",DATA[[#This Row],[Difference_from _assume]]&lt;=51,"34-51",DATA[[#This Row],[Difference_from _assume]]&lt;=119,"51-119",DATA[[#This Row],[Difference_from _assume]]&lt;=354,"119-357")</f>
        <v>17-34</v>
      </c>
      <c r="I539" s="31" t="str" cm="1">
        <f t="array" ref="I539">_xlfn.IFS(DATA[[#This Row],[Difference_from _assume]]&lt;=35,"Active",DATA[[#This Row],[Difference_from _assume]]&lt;=110,"Inactive",DATA[[#This Row],[Difference_from _assume]]&lt;=360,"Dormant")</f>
        <v>Active</v>
      </c>
      <c r="J539" s="16">
        <v>7.99</v>
      </c>
      <c r="K539" s="16" t="str" cm="1">
        <f t="array" ref="K539">_xlfn.IFS(DATA[[#This Row],[Monthly_Price]]&lt;=7.99,"Low",J539&lt;=11.99,"Mid",J539&lt;=15.99,"High")</f>
        <v>Low</v>
      </c>
      <c r="L539" s="1">
        <v>47</v>
      </c>
      <c r="M539" s="1" t="s">
        <v>26</v>
      </c>
      <c r="N539" s="1">
        <v>2</v>
      </c>
      <c r="O539" s="1">
        <v>4</v>
      </c>
      <c r="P539" s="1" t="b">
        <v>1</v>
      </c>
      <c r="Q539" s="1">
        <v>770</v>
      </c>
      <c r="R539" s="10">
        <v>2</v>
      </c>
      <c r="S539" s="10">
        <f>DATA[[#This Row],[Total_Movies_Watched]]+DATA[[#This Row],[Total_Series_Watched]]</f>
        <v>772</v>
      </c>
      <c r="T539" s="1" t="s">
        <v>68</v>
      </c>
      <c r="U539" s="1" t="s">
        <v>56</v>
      </c>
      <c r="V539" s="1" t="s">
        <v>64</v>
      </c>
      <c r="W539" s="1">
        <v>46</v>
      </c>
      <c r="X539" s="1" t="str" cm="1">
        <f t="array" ref="X539">_xlfn.IFS(DATA[[#This Row],[Recommended_Content_Count]]&lt;=25,"0-25",W539&lt;=50,"25-50",W539&lt;=75,"50-75",W539&lt;=100,"75-100")</f>
        <v>25-50</v>
      </c>
      <c r="Y539" s="1">
        <v>4.7</v>
      </c>
      <c r="Z539" s="1" t="b">
        <v>1</v>
      </c>
      <c r="AA539" s="1" t="str" cm="1">
        <f t="array" ref="AA539">_xlfn.IFS(DATA[[#This Row],[Has_Downloaded_Content]]=FALSE,"No",Z539=TRUE,"Yes")</f>
        <v>Yes</v>
      </c>
      <c r="AB539" s="1" t="s">
        <v>30</v>
      </c>
      <c r="AC539" s="7">
        <v>371</v>
      </c>
      <c r="AD539" s="7" t="str" cm="1">
        <f t="array" ref="AD539">_xlfn.IFS(DATA[[#This Row],[Loyalty_Points]]&lt;=1000,"0-1000",AC539&lt;=2000,"1000-2000",AC539&lt;=3000,"2000-3000",AC539&lt;=4000,"3000-4000",AC539&lt;=4999,"4000-5000")</f>
        <v>0-1000</v>
      </c>
      <c r="AE539" s="1" t="s">
        <v>38</v>
      </c>
      <c r="AF539" s="1" t="s">
        <v>69</v>
      </c>
      <c r="AG539" s="1" t="s">
        <v>93</v>
      </c>
    </row>
    <row r="540" spans="1:33" x14ac:dyDescent="0.3">
      <c r="A540" s="13">
        <v>7828</v>
      </c>
      <c r="B540" s="1" t="s">
        <v>555</v>
      </c>
      <c r="C540" s="2">
        <v>45142</v>
      </c>
      <c r="D540" s="2">
        <v>45334</v>
      </c>
      <c r="E540" s="29" t="str">
        <f>TEXT(DATA[[#This Row],[Join_Date]],"mm-yyyy")</f>
        <v>08-2023</v>
      </c>
      <c r="G540" s="31">
        <f>$F$2-DATA[[#This Row],[Last_Login]]</f>
        <v>323</v>
      </c>
      <c r="H540" s="31" t="str" cm="1">
        <f t="array" ref="H540">_xlfn.IFS(DATA[[#This Row],[Difference_from _assume]]&lt;=10,"0-17",DATA[[#This Row],[Difference_from _assume]]&lt;=34,"17-34",DATA[[#This Row],[Difference_from _assume]]&lt;=51,"34-51",DATA[[#This Row],[Difference_from _assume]]&lt;=119,"51-119",DATA[[#This Row],[Difference_from _assume]]&lt;=354,"119-357")</f>
        <v>119-357</v>
      </c>
      <c r="I540" s="31" t="str" cm="1">
        <f t="array" ref="I540">_xlfn.IFS(DATA[[#This Row],[Difference_from _assume]]&lt;=35,"Active",DATA[[#This Row],[Difference_from _assume]]&lt;=110,"Inactive",DATA[[#This Row],[Difference_from _assume]]&lt;=360,"Dormant")</f>
        <v>Dormant</v>
      </c>
      <c r="J540" s="16">
        <v>7.99</v>
      </c>
      <c r="K540" s="16" t="str" cm="1">
        <f t="array" ref="K540">_xlfn.IFS(DATA[[#This Row],[Monthly_Price]]&lt;=7.99,"Low",J540&lt;=11.99,"Mid",J540&lt;=15.99,"High")</f>
        <v>Low</v>
      </c>
      <c r="L540" s="1">
        <v>477</v>
      </c>
      <c r="M540" s="1" t="s">
        <v>63</v>
      </c>
      <c r="N540" s="1">
        <v>5</v>
      </c>
      <c r="O540" s="1">
        <v>5</v>
      </c>
      <c r="P540" s="1" t="b">
        <v>0</v>
      </c>
      <c r="Q540" s="1">
        <v>969</v>
      </c>
      <c r="R540" s="10">
        <v>12</v>
      </c>
      <c r="S540" s="10">
        <f>DATA[[#This Row],[Total_Movies_Watched]]+DATA[[#This Row],[Total_Series_Watched]]</f>
        <v>981</v>
      </c>
      <c r="T540" s="1" t="s">
        <v>92</v>
      </c>
      <c r="U540" s="1" t="s">
        <v>44</v>
      </c>
      <c r="V540" s="1" t="s">
        <v>64</v>
      </c>
      <c r="W540" s="1">
        <v>37</v>
      </c>
      <c r="X540" s="1" t="str" cm="1">
        <f t="array" ref="X540">_xlfn.IFS(DATA[[#This Row],[Recommended_Content_Count]]&lt;=25,"0-25",W540&lt;=50,"25-50",W540&lt;=75,"50-75",W540&lt;=100,"75-100")</f>
        <v>25-50</v>
      </c>
      <c r="Y540" s="1">
        <v>4.7</v>
      </c>
      <c r="Z540" s="1" t="b">
        <v>0</v>
      </c>
      <c r="AA540" s="1" t="str" cm="1">
        <f t="array" ref="AA540">_xlfn.IFS(DATA[[#This Row],[Has_Downloaded_Content]]=FALSE,"No",Z540=TRUE,"Yes")</f>
        <v>No</v>
      </c>
      <c r="AB540" s="1" t="s">
        <v>30</v>
      </c>
      <c r="AC540" s="7">
        <v>877</v>
      </c>
      <c r="AD540" s="7" t="str" cm="1">
        <f t="array" ref="AD540">_xlfn.IFS(DATA[[#This Row],[Loyalty_Points]]&lt;=1000,"0-1000",AC540&lt;=2000,"1000-2000",AC540&lt;=3000,"2000-3000",AC540&lt;=4000,"3000-4000",AC540&lt;=4999,"4000-5000")</f>
        <v>0-1000</v>
      </c>
      <c r="AE540" s="1" t="s">
        <v>76</v>
      </c>
      <c r="AF540" s="1" t="s">
        <v>39</v>
      </c>
      <c r="AG540" s="1" t="s">
        <v>33</v>
      </c>
    </row>
    <row r="541" spans="1:33" x14ac:dyDescent="0.3">
      <c r="A541" s="13">
        <v>1393</v>
      </c>
      <c r="B541" s="1" t="s">
        <v>254</v>
      </c>
      <c r="C541" s="2" t="s">
        <v>556</v>
      </c>
      <c r="D541" s="2">
        <v>45363</v>
      </c>
      <c r="E541" s="29" t="str">
        <f>TEXT(DATA[[#This Row],[Join_Date]],"mm-yyyy")</f>
        <v>01-2023</v>
      </c>
      <c r="G541" s="31">
        <f>$F$2-DATA[[#This Row],[Last_Login]]</f>
        <v>294</v>
      </c>
      <c r="H541" s="31" t="str" cm="1">
        <f t="array" ref="H541">_xlfn.IFS(DATA[[#This Row],[Difference_from _assume]]&lt;=10,"0-17",DATA[[#This Row],[Difference_from _assume]]&lt;=34,"17-34",DATA[[#This Row],[Difference_from _assume]]&lt;=51,"34-51",DATA[[#This Row],[Difference_from _assume]]&lt;=119,"51-119",DATA[[#This Row],[Difference_from _assume]]&lt;=354,"119-357")</f>
        <v>119-357</v>
      </c>
      <c r="I541" s="31" t="str" cm="1">
        <f t="array" ref="I541">_xlfn.IFS(DATA[[#This Row],[Difference_from _assume]]&lt;=35,"Active",DATA[[#This Row],[Difference_from _assume]]&lt;=110,"Inactive",DATA[[#This Row],[Difference_from _assume]]&lt;=360,"Dormant")</f>
        <v>Dormant</v>
      </c>
      <c r="J541" s="16">
        <v>7.99</v>
      </c>
      <c r="K541" s="16" t="str" cm="1">
        <f t="array" ref="K541">_xlfn.IFS(DATA[[#This Row],[Monthly_Price]]&lt;=7.99,"Low",J541&lt;=11.99,"Mid",J541&lt;=15.99,"High")</f>
        <v>Low</v>
      </c>
      <c r="L541" s="1">
        <v>418</v>
      </c>
      <c r="M541" s="1" t="s">
        <v>26</v>
      </c>
      <c r="N541" s="1">
        <v>3</v>
      </c>
      <c r="O541" s="1">
        <v>4</v>
      </c>
      <c r="P541" s="1" t="b">
        <v>1</v>
      </c>
      <c r="Q541" s="1">
        <v>701</v>
      </c>
      <c r="R541" s="10">
        <v>125</v>
      </c>
      <c r="S541" s="10">
        <f>DATA[[#This Row],[Total_Movies_Watched]]+DATA[[#This Row],[Total_Series_Watched]]</f>
        <v>826</v>
      </c>
      <c r="T541" s="1" t="s">
        <v>55</v>
      </c>
      <c r="U541" s="1" t="s">
        <v>44</v>
      </c>
      <c r="V541" s="1" t="s">
        <v>29</v>
      </c>
      <c r="W541" s="1">
        <v>68</v>
      </c>
      <c r="X541" s="1" t="str" cm="1">
        <f t="array" ref="X541">_xlfn.IFS(DATA[[#This Row],[Recommended_Content_Count]]&lt;=25,"0-25",W541&lt;=50,"25-50",W541&lt;=75,"50-75",W541&lt;=100,"75-100")</f>
        <v>50-75</v>
      </c>
      <c r="Y541" s="1">
        <v>4.8</v>
      </c>
      <c r="Z541" s="1" t="b">
        <v>1</v>
      </c>
      <c r="AA541" s="1" t="str" cm="1">
        <f t="array" ref="AA541">_xlfn.IFS(DATA[[#This Row],[Has_Downloaded_Content]]=FALSE,"No",Z541=TRUE,"Yes")</f>
        <v>Yes</v>
      </c>
      <c r="AB541" s="1" t="s">
        <v>30</v>
      </c>
      <c r="AC541" s="7">
        <v>4873</v>
      </c>
      <c r="AD541" s="7" t="str" cm="1">
        <f t="array" ref="AD541">_xlfn.IFS(DATA[[#This Row],[Loyalty_Points]]&lt;=1000,"0-1000",AC541&lt;=2000,"1000-2000",AC541&lt;=3000,"2000-3000",AC541&lt;=4000,"3000-4000",AC541&lt;=4999,"4000-5000")</f>
        <v>4000-5000</v>
      </c>
      <c r="AE541" s="1" t="s">
        <v>76</v>
      </c>
      <c r="AF541" s="1" t="s">
        <v>39</v>
      </c>
      <c r="AG541" s="1" t="s">
        <v>40</v>
      </c>
    </row>
    <row r="542" spans="1:33" x14ac:dyDescent="0.3">
      <c r="A542" s="13">
        <v>9239</v>
      </c>
      <c r="B542" s="1" t="s">
        <v>257</v>
      </c>
      <c r="C542" s="2" t="s">
        <v>87</v>
      </c>
      <c r="D542" s="2" t="s">
        <v>134</v>
      </c>
      <c r="E542" s="29" t="str">
        <f>TEXT(DATA[[#This Row],[Join_Date]],"mm-yyyy")</f>
        <v>11-2024</v>
      </c>
      <c r="G542" s="31">
        <f>$F$2-DATA[[#This Row],[Last_Login]]</f>
        <v>40</v>
      </c>
      <c r="H542" s="31" t="str" cm="1">
        <f t="array" ref="H542">_xlfn.IFS(DATA[[#This Row],[Difference_from _assume]]&lt;=10,"0-17",DATA[[#This Row],[Difference_from _assume]]&lt;=34,"17-34",DATA[[#This Row],[Difference_from _assume]]&lt;=51,"34-51",DATA[[#This Row],[Difference_from _assume]]&lt;=119,"51-119",DATA[[#This Row],[Difference_from _assume]]&lt;=354,"119-357")</f>
        <v>34-51</v>
      </c>
      <c r="I542" s="31" t="str" cm="1">
        <f t="array" ref="I542">_xlfn.IFS(DATA[[#This Row],[Difference_from _assume]]&lt;=35,"Active",DATA[[#This Row],[Difference_from _assume]]&lt;=110,"Inactive",DATA[[#This Row],[Difference_from _assume]]&lt;=360,"Dormant")</f>
        <v>Inactive</v>
      </c>
      <c r="J542" s="16">
        <v>15.99</v>
      </c>
      <c r="K542" s="16" t="str" cm="1">
        <f t="array" ref="K542">_xlfn.IFS(DATA[[#This Row],[Monthly_Price]]&lt;=7.99,"Low",J542&lt;=11.99,"Mid",J542&lt;=15.99,"High")</f>
        <v>High</v>
      </c>
      <c r="L542" s="1">
        <v>274</v>
      </c>
      <c r="M542" s="1" t="s">
        <v>36</v>
      </c>
      <c r="N542" s="1">
        <v>5</v>
      </c>
      <c r="O542" s="1">
        <v>6</v>
      </c>
      <c r="P542" s="1" t="b">
        <v>0</v>
      </c>
      <c r="Q542" s="1">
        <v>732</v>
      </c>
      <c r="R542" s="10">
        <v>105</v>
      </c>
      <c r="S542" s="10">
        <f>DATA[[#This Row],[Total_Movies_Watched]]+DATA[[#This Row],[Total_Series_Watched]]</f>
        <v>837</v>
      </c>
      <c r="T542" s="1" t="s">
        <v>49</v>
      </c>
      <c r="U542" s="1" t="s">
        <v>28</v>
      </c>
      <c r="V542" s="1" t="s">
        <v>29</v>
      </c>
      <c r="W542" s="1">
        <v>36</v>
      </c>
      <c r="X542" s="1" t="str" cm="1">
        <f t="array" ref="X542">_xlfn.IFS(DATA[[#This Row],[Recommended_Content_Count]]&lt;=25,"0-25",W542&lt;=50,"25-50",W542&lt;=75,"50-75",W542&lt;=100,"75-100")</f>
        <v>25-50</v>
      </c>
      <c r="Y542" s="1">
        <v>4.0999999999999996</v>
      </c>
      <c r="Z542" s="1" t="b">
        <v>1</v>
      </c>
      <c r="AA542" s="1" t="str" cm="1">
        <f t="array" ref="AA542">_xlfn.IFS(DATA[[#This Row],[Has_Downloaded_Content]]=FALSE,"No",Z542=TRUE,"Yes")</f>
        <v>Yes</v>
      </c>
      <c r="AB542" s="1" t="s">
        <v>30</v>
      </c>
      <c r="AC542" s="7">
        <v>4194</v>
      </c>
      <c r="AD542" s="7" t="str" cm="1">
        <f t="array" ref="AD542">_xlfn.IFS(DATA[[#This Row],[Loyalty_Points]]&lt;=1000,"0-1000",AC542&lt;=2000,"1000-2000",AC542&lt;=3000,"2000-3000",AC542&lt;=4000,"3000-4000",AC542&lt;=4999,"4000-5000")</f>
        <v>4000-5000</v>
      </c>
      <c r="AE542" s="1" t="s">
        <v>58</v>
      </c>
      <c r="AF542" s="1" t="s">
        <v>69</v>
      </c>
      <c r="AG542" s="1" t="s">
        <v>40</v>
      </c>
    </row>
    <row r="543" spans="1:33" x14ac:dyDescent="0.3">
      <c r="A543" s="13">
        <v>1636</v>
      </c>
      <c r="B543" s="1" t="s">
        <v>147</v>
      </c>
      <c r="C543" s="2" t="s">
        <v>557</v>
      </c>
      <c r="D543" s="2">
        <v>45455</v>
      </c>
      <c r="E543" s="29" t="str">
        <f>TEXT(DATA[[#This Row],[Join_Date]],"mm-yyyy")</f>
        <v>05-2023</v>
      </c>
      <c r="G543" s="31">
        <f>$F$2-DATA[[#This Row],[Last_Login]]</f>
        <v>202</v>
      </c>
      <c r="H543" s="31" t="str" cm="1">
        <f t="array" ref="H543">_xlfn.IFS(DATA[[#This Row],[Difference_from _assume]]&lt;=10,"0-17",DATA[[#This Row],[Difference_from _assume]]&lt;=34,"17-34",DATA[[#This Row],[Difference_from _assume]]&lt;=51,"34-51",DATA[[#This Row],[Difference_from _assume]]&lt;=119,"51-119",DATA[[#This Row],[Difference_from _assume]]&lt;=354,"119-357")</f>
        <v>119-357</v>
      </c>
      <c r="I543" s="31" t="str" cm="1">
        <f t="array" ref="I543">_xlfn.IFS(DATA[[#This Row],[Difference_from _assume]]&lt;=35,"Active",DATA[[#This Row],[Difference_from _assume]]&lt;=110,"Inactive",DATA[[#This Row],[Difference_from _assume]]&lt;=360,"Dormant")</f>
        <v>Dormant</v>
      </c>
      <c r="J543" s="16">
        <v>11.99</v>
      </c>
      <c r="K543" s="16" t="str" cm="1">
        <f t="array" ref="K543">_xlfn.IFS(DATA[[#This Row],[Monthly_Price]]&lt;=7.99,"Low",J543&lt;=11.99,"Mid",J543&lt;=15.99,"High")</f>
        <v>Mid</v>
      </c>
      <c r="L543" s="1">
        <v>102</v>
      </c>
      <c r="M543" s="1" t="s">
        <v>100</v>
      </c>
      <c r="N543" s="1">
        <v>5</v>
      </c>
      <c r="O543" s="1">
        <v>2</v>
      </c>
      <c r="P543" s="1" t="b">
        <v>0</v>
      </c>
      <c r="Q543" s="1">
        <v>989</v>
      </c>
      <c r="R543" s="10">
        <v>44</v>
      </c>
      <c r="S543" s="10">
        <f>DATA[[#This Row],[Total_Movies_Watched]]+DATA[[#This Row],[Total_Series_Watched]]</f>
        <v>1033</v>
      </c>
      <c r="T543" s="1" t="s">
        <v>68</v>
      </c>
      <c r="U543" s="1" t="s">
        <v>75</v>
      </c>
      <c r="V543" s="1" t="s">
        <v>64</v>
      </c>
      <c r="W543" s="1">
        <v>63</v>
      </c>
      <c r="X543" s="1" t="str" cm="1">
        <f t="array" ref="X543">_xlfn.IFS(DATA[[#This Row],[Recommended_Content_Count]]&lt;=25,"0-25",W543&lt;=50,"25-50",W543&lt;=75,"50-75",W543&lt;=100,"75-100")</f>
        <v>50-75</v>
      </c>
      <c r="Y543" s="1">
        <v>4.8</v>
      </c>
      <c r="Z543" s="1" t="b">
        <v>0</v>
      </c>
      <c r="AA543" s="1" t="str" cm="1">
        <f t="array" ref="AA543">_xlfn.IFS(DATA[[#This Row],[Has_Downloaded_Content]]=FALSE,"No",Z543=TRUE,"Yes")</f>
        <v>No</v>
      </c>
      <c r="AB543" s="1" t="s">
        <v>30</v>
      </c>
      <c r="AC543" s="7">
        <v>3118</v>
      </c>
      <c r="AD543" s="7" t="str" cm="1">
        <f t="array" ref="AD543">_xlfn.IFS(DATA[[#This Row],[Loyalty_Points]]&lt;=1000,"0-1000",AC543&lt;=2000,"1000-2000",AC543&lt;=3000,"2000-3000",AC543&lt;=4000,"3000-4000",AC543&lt;=4999,"4000-5000")</f>
        <v>3000-4000</v>
      </c>
      <c r="AE543" s="1" t="s">
        <v>38</v>
      </c>
      <c r="AF543" s="1" t="s">
        <v>32</v>
      </c>
      <c r="AG543" s="1" t="s">
        <v>33</v>
      </c>
    </row>
    <row r="544" spans="1:33" x14ac:dyDescent="0.3">
      <c r="A544" s="13">
        <v>4401</v>
      </c>
      <c r="B544" s="1" t="s">
        <v>558</v>
      </c>
      <c r="C544" s="2" t="s">
        <v>559</v>
      </c>
      <c r="D544" s="2" t="s">
        <v>35</v>
      </c>
      <c r="E544" s="29" t="str">
        <f>TEXT(DATA[[#This Row],[Join_Date]],"mm-yyyy")</f>
        <v>04-2024</v>
      </c>
      <c r="G544" s="31">
        <f>$F$2-DATA[[#This Row],[Last_Login]]</f>
        <v>16</v>
      </c>
      <c r="H544" s="31" t="str" cm="1">
        <f t="array" ref="H544">_xlfn.IFS(DATA[[#This Row],[Difference_from _assume]]&lt;=10,"0-17",DATA[[#This Row],[Difference_from _assume]]&lt;=34,"17-34",DATA[[#This Row],[Difference_from _assume]]&lt;=51,"34-51",DATA[[#This Row],[Difference_from _assume]]&lt;=119,"51-119",DATA[[#This Row],[Difference_from _assume]]&lt;=354,"119-357")</f>
        <v>17-34</v>
      </c>
      <c r="I544" s="31" t="str" cm="1">
        <f t="array" ref="I544">_xlfn.IFS(DATA[[#This Row],[Difference_from _assume]]&lt;=35,"Active",DATA[[#This Row],[Difference_from _assume]]&lt;=110,"Inactive",DATA[[#This Row],[Difference_from _assume]]&lt;=360,"Dormant")</f>
        <v>Active</v>
      </c>
      <c r="J544" s="16">
        <v>15.99</v>
      </c>
      <c r="K544" s="16" t="str" cm="1">
        <f t="array" ref="K544">_xlfn.IFS(DATA[[#This Row],[Monthly_Price]]&lt;=7.99,"Low",J544&lt;=11.99,"Mid",J544&lt;=15.99,"High")</f>
        <v>High</v>
      </c>
      <c r="L544" s="1">
        <v>164</v>
      </c>
      <c r="M544" s="1" t="s">
        <v>51</v>
      </c>
      <c r="N544" s="1">
        <v>3</v>
      </c>
      <c r="O544" s="1">
        <v>5</v>
      </c>
      <c r="P544" s="1" t="b">
        <v>1</v>
      </c>
      <c r="Q544" s="1">
        <v>89</v>
      </c>
      <c r="R544" s="10">
        <v>32</v>
      </c>
      <c r="S544" s="10">
        <f>DATA[[#This Row],[Total_Movies_Watched]]+DATA[[#This Row],[Total_Series_Watched]]</f>
        <v>121</v>
      </c>
      <c r="T544" s="1" t="s">
        <v>74</v>
      </c>
      <c r="U544" s="1" t="s">
        <v>75</v>
      </c>
      <c r="V544" s="1" t="s">
        <v>37</v>
      </c>
      <c r="W544" s="1">
        <v>83</v>
      </c>
      <c r="X544" s="1" t="str" cm="1">
        <f t="array" ref="X544">_xlfn.IFS(DATA[[#This Row],[Recommended_Content_Count]]&lt;=25,"0-25",W544&lt;=50,"25-50",W544&lt;=75,"50-75",W544&lt;=100,"75-100")</f>
        <v>75-100</v>
      </c>
      <c r="Y544" s="1">
        <v>3</v>
      </c>
      <c r="Z544" s="1" t="b">
        <v>1</v>
      </c>
      <c r="AA544" s="1" t="str" cm="1">
        <f t="array" ref="AA544">_xlfn.IFS(DATA[[#This Row],[Has_Downloaded_Content]]=FALSE,"No",Z544=TRUE,"Yes")</f>
        <v>Yes</v>
      </c>
      <c r="AB544" s="1" t="s">
        <v>30</v>
      </c>
      <c r="AC544" s="7">
        <v>2088</v>
      </c>
      <c r="AD544" s="7" t="str" cm="1">
        <f t="array" ref="AD544">_xlfn.IFS(DATA[[#This Row],[Loyalty_Points]]&lt;=1000,"0-1000",AC544&lt;=2000,"1000-2000",AC544&lt;=3000,"2000-3000",AC544&lt;=4000,"3000-4000",AC544&lt;=4999,"4000-5000")</f>
        <v>2000-3000</v>
      </c>
      <c r="AE544" s="1" t="s">
        <v>76</v>
      </c>
      <c r="AF544" s="1" t="s">
        <v>79</v>
      </c>
      <c r="AG544" s="1" t="s">
        <v>40</v>
      </c>
    </row>
    <row r="545" spans="1:33" x14ac:dyDescent="0.3">
      <c r="A545" s="13">
        <v>7135</v>
      </c>
      <c r="B545" s="1" t="s">
        <v>560</v>
      </c>
      <c r="C545" s="2">
        <v>45272</v>
      </c>
      <c r="D545" s="2" t="s">
        <v>72</v>
      </c>
      <c r="E545" s="29" t="str">
        <f>TEXT(DATA[[#This Row],[Join_Date]],"mm-yyyy")</f>
        <v>12-2023</v>
      </c>
      <c r="G545" s="31">
        <f>$F$2-DATA[[#This Row],[Last_Login]]</f>
        <v>14</v>
      </c>
      <c r="H545" s="31" t="str" cm="1">
        <f t="array" ref="H545">_xlfn.IFS(DATA[[#This Row],[Difference_from _assume]]&lt;=10,"0-17",DATA[[#This Row],[Difference_from _assume]]&lt;=34,"17-34",DATA[[#This Row],[Difference_from _assume]]&lt;=51,"34-51",DATA[[#This Row],[Difference_from _assume]]&lt;=119,"51-119",DATA[[#This Row],[Difference_from _assume]]&lt;=354,"119-357")</f>
        <v>17-34</v>
      </c>
      <c r="I545" s="31" t="str" cm="1">
        <f t="array" ref="I545">_xlfn.IFS(DATA[[#This Row],[Difference_from _assume]]&lt;=35,"Active",DATA[[#This Row],[Difference_from _assume]]&lt;=110,"Inactive",DATA[[#This Row],[Difference_from _assume]]&lt;=360,"Dormant")</f>
        <v>Active</v>
      </c>
      <c r="J545" s="16">
        <v>15.99</v>
      </c>
      <c r="K545" s="16" t="str" cm="1">
        <f t="array" ref="K545">_xlfn.IFS(DATA[[#This Row],[Monthly_Price]]&lt;=7.99,"Low",J545&lt;=11.99,"Mid",J545&lt;=15.99,"High")</f>
        <v>High</v>
      </c>
      <c r="L545" s="1">
        <v>478</v>
      </c>
      <c r="M545" s="1" t="s">
        <v>36</v>
      </c>
      <c r="N545" s="1">
        <v>4</v>
      </c>
      <c r="O545" s="1">
        <v>5</v>
      </c>
      <c r="P545" s="1" t="b">
        <v>1</v>
      </c>
      <c r="Q545" s="1">
        <v>578</v>
      </c>
      <c r="R545" s="10">
        <v>117</v>
      </c>
      <c r="S545" s="10">
        <f>DATA[[#This Row],[Total_Movies_Watched]]+DATA[[#This Row],[Total_Series_Watched]]</f>
        <v>695</v>
      </c>
      <c r="T545" s="1" t="s">
        <v>74</v>
      </c>
      <c r="U545" s="1" t="s">
        <v>56</v>
      </c>
      <c r="V545" s="1" t="s">
        <v>29</v>
      </c>
      <c r="W545" s="1">
        <v>27</v>
      </c>
      <c r="X545" s="1" t="str" cm="1">
        <f t="array" ref="X545">_xlfn.IFS(DATA[[#This Row],[Recommended_Content_Count]]&lt;=25,"0-25",W545&lt;=50,"25-50",W545&lt;=75,"50-75",W545&lt;=100,"75-100")</f>
        <v>25-50</v>
      </c>
      <c r="Y545" s="1">
        <v>4.9000000000000004</v>
      </c>
      <c r="Z545" s="1" t="b">
        <v>0</v>
      </c>
      <c r="AA545" s="1" t="str" cm="1">
        <f t="array" ref="AA545">_xlfn.IFS(DATA[[#This Row],[Has_Downloaded_Content]]=FALSE,"No",Z545=TRUE,"Yes")</f>
        <v>No</v>
      </c>
      <c r="AB545" s="1" t="s">
        <v>30</v>
      </c>
      <c r="AC545" s="7">
        <v>3468</v>
      </c>
      <c r="AD545" s="7" t="str" cm="1">
        <f t="array" ref="AD545">_xlfn.IFS(DATA[[#This Row],[Loyalty_Points]]&lt;=1000,"0-1000",AC545&lt;=2000,"1000-2000",AC545&lt;=3000,"2000-3000",AC545&lt;=4000,"3000-4000",AC545&lt;=4999,"4000-5000")</f>
        <v>3000-4000</v>
      </c>
      <c r="AE545" s="1" t="s">
        <v>58</v>
      </c>
      <c r="AF545" s="1" t="s">
        <v>69</v>
      </c>
      <c r="AG545" s="1" t="s">
        <v>60</v>
      </c>
    </row>
    <row r="546" spans="1:33" x14ac:dyDescent="0.3">
      <c r="A546" s="13">
        <v>8923</v>
      </c>
      <c r="B546" s="1" t="s">
        <v>184</v>
      </c>
      <c r="C546" s="2">
        <v>45608</v>
      </c>
      <c r="D546" s="2">
        <v>45577</v>
      </c>
      <c r="E546" s="29" t="str">
        <f>TEXT(DATA[[#This Row],[Join_Date]],"mm-yyyy")</f>
        <v>11-2024</v>
      </c>
      <c r="G546" s="31">
        <f>$F$2-DATA[[#This Row],[Last_Login]]</f>
        <v>80</v>
      </c>
      <c r="H546" s="31" t="str" cm="1">
        <f t="array" ref="H546">_xlfn.IFS(DATA[[#This Row],[Difference_from _assume]]&lt;=10,"0-17",DATA[[#This Row],[Difference_from _assume]]&lt;=34,"17-34",DATA[[#This Row],[Difference_from _assume]]&lt;=51,"34-51",DATA[[#This Row],[Difference_from _assume]]&lt;=119,"51-119",DATA[[#This Row],[Difference_from _assume]]&lt;=354,"119-357")</f>
        <v>51-119</v>
      </c>
      <c r="I546" s="31" t="str" cm="1">
        <f t="array" ref="I546">_xlfn.IFS(DATA[[#This Row],[Difference_from _assume]]&lt;=35,"Active",DATA[[#This Row],[Difference_from _assume]]&lt;=110,"Inactive",DATA[[#This Row],[Difference_from _assume]]&lt;=360,"Dormant")</f>
        <v>Inactive</v>
      </c>
      <c r="J546" s="16">
        <v>11.99</v>
      </c>
      <c r="K546" s="16" t="str" cm="1">
        <f t="array" ref="K546">_xlfn.IFS(DATA[[#This Row],[Monthly_Price]]&lt;=7.99,"Low",J546&lt;=11.99,"Mid",J546&lt;=15.99,"High")</f>
        <v>Mid</v>
      </c>
      <c r="L546" s="1">
        <v>100</v>
      </c>
      <c r="M546" s="1" t="s">
        <v>100</v>
      </c>
      <c r="N546" s="1">
        <v>3</v>
      </c>
      <c r="O546" s="1">
        <v>4</v>
      </c>
      <c r="P546" s="1" t="b">
        <v>0</v>
      </c>
      <c r="Q546" s="1">
        <v>417</v>
      </c>
      <c r="R546" s="10">
        <v>87</v>
      </c>
      <c r="S546" s="10">
        <f>DATA[[#This Row],[Total_Movies_Watched]]+DATA[[#This Row],[Total_Series_Watched]]</f>
        <v>504</v>
      </c>
      <c r="T546" s="1" t="s">
        <v>92</v>
      </c>
      <c r="U546" s="1" t="s">
        <v>56</v>
      </c>
      <c r="V546" s="1" t="s">
        <v>64</v>
      </c>
      <c r="W546" s="1">
        <v>14</v>
      </c>
      <c r="X546" s="1" t="str" cm="1">
        <f t="array" ref="X546">_xlfn.IFS(DATA[[#This Row],[Recommended_Content_Count]]&lt;=25,"0-25",W546&lt;=50,"25-50",W546&lt;=75,"50-75",W546&lt;=100,"75-100")</f>
        <v>0-25</v>
      </c>
      <c r="Y546" s="1">
        <v>3.4</v>
      </c>
      <c r="Z546" s="1" t="b">
        <v>0</v>
      </c>
      <c r="AA546" s="1" t="str" cm="1">
        <f t="array" ref="AA546">_xlfn.IFS(DATA[[#This Row],[Has_Downloaded_Content]]=FALSE,"No",Z546=TRUE,"Yes")</f>
        <v>No</v>
      </c>
      <c r="AB546" s="1" t="s">
        <v>30</v>
      </c>
      <c r="AC546" s="7">
        <v>3183</v>
      </c>
      <c r="AD546" s="7" t="str" cm="1">
        <f t="array" ref="AD546">_xlfn.IFS(DATA[[#This Row],[Loyalty_Points]]&lt;=1000,"0-1000",AC546&lt;=2000,"1000-2000",AC546&lt;=3000,"2000-3000",AC546&lt;=4000,"3000-4000",AC546&lt;=4999,"4000-5000")</f>
        <v>3000-4000</v>
      </c>
      <c r="AE546" s="1" t="s">
        <v>58</v>
      </c>
      <c r="AF546" s="1" t="s">
        <v>32</v>
      </c>
      <c r="AG546" s="1" t="s">
        <v>93</v>
      </c>
    </row>
    <row r="547" spans="1:33" x14ac:dyDescent="0.3">
      <c r="A547" s="13">
        <v>9748</v>
      </c>
      <c r="B547" s="1" t="s">
        <v>323</v>
      </c>
      <c r="C547" s="2">
        <v>45272</v>
      </c>
      <c r="D547" s="2">
        <v>45485</v>
      </c>
      <c r="E547" s="29" t="str">
        <f>TEXT(DATA[[#This Row],[Join_Date]],"mm-yyyy")</f>
        <v>12-2023</v>
      </c>
      <c r="G547" s="31">
        <f>$F$2-DATA[[#This Row],[Last_Login]]</f>
        <v>172</v>
      </c>
      <c r="H547" s="31" t="str" cm="1">
        <f t="array" ref="H547">_xlfn.IFS(DATA[[#This Row],[Difference_from _assume]]&lt;=10,"0-17",DATA[[#This Row],[Difference_from _assume]]&lt;=34,"17-34",DATA[[#This Row],[Difference_from _assume]]&lt;=51,"34-51",DATA[[#This Row],[Difference_from _assume]]&lt;=119,"51-119",DATA[[#This Row],[Difference_from _assume]]&lt;=354,"119-357")</f>
        <v>119-357</v>
      </c>
      <c r="I547" s="31" t="str" cm="1">
        <f t="array" ref="I547">_xlfn.IFS(DATA[[#This Row],[Difference_from _assume]]&lt;=35,"Active",DATA[[#This Row],[Difference_from _assume]]&lt;=110,"Inactive",DATA[[#This Row],[Difference_from _assume]]&lt;=360,"Dormant")</f>
        <v>Dormant</v>
      </c>
      <c r="J547" s="16">
        <v>15.99</v>
      </c>
      <c r="K547" s="16" t="str" cm="1">
        <f t="array" ref="K547">_xlfn.IFS(DATA[[#This Row],[Monthly_Price]]&lt;=7.99,"Low",J547&lt;=11.99,"Mid",J547&lt;=15.99,"High")</f>
        <v>High</v>
      </c>
      <c r="L547" s="1">
        <v>264</v>
      </c>
      <c r="M547" s="1" t="s">
        <v>100</v>
      </c>
      <c r="N547" s="1">
        <v>2</v>
      </c>
      <c r="O547" s="1">
        <v>6</v>
      </c>
      <c r="P547" s="1" t="b">
        <v>0</v>
      </c>
      <c r="Q547" s="1">
        <v>474</v>
      </c>
      <c r="R547" s="10">
        <v>10</v>
      </c>
      <c r="S547" s="10">
        <f>DATA[[#This Row],[Total_Movies_Watched]]+DATA[[#This Row],[Total_Series_Watched]]</f>
        <v>484</v>
      </c>
      <c r="T547" s="1" t="s">
        <v>27</v>
      </c>
      <c r="U547" s="1" t="s">
        <v>75</v>
      </c>
      <c r="V547" s="1" t="s">
        <v>37</v>
      </c>
      <c r="W547" s="1">
        <v>18</v>
      </c>
      <c r="X547" s="1" t="str" cm="1">
        <f t="array" ref="X547">_xlfn.IFS(DATA[[#This Row],[Recommended_Content_Count]]&lt;=25,"0-25",W547&lt;=50,"25-50",W547&lt;=75,"50-75",W547&lt;=100,"75-100")</f>
        <v>0-25</v>
      </c>
      <c r="Y547" s="1">
        <v>4.7</v>
      </c>
      <c r="Z547" s="1" t="b">
        <v>1</v>
      </c>
      <c r="AA547" s="1" t="str" cm="1">
        <f t="array" ref="AA547">_xlfn.IFS(DATA[[#This Row],[Has_Downloaded_Content]]=FALSE,"No",Z547=TRUE,"Yes")</f>
        <v>Yes</v>
      </c>
      <c r="AB547" s="1" t="s">
        <v>30</v>
      </c>
      <c r="AC547" s="7">
        <v>4070</v>
      </c>
      <c r="AD547" s="7" t="str" cm="1">
        <f t="array" ref="AD547">_xlfn.IFS(DATA[[#This Row],[Loyalty_Points]]&lt;=1000,"0-1000",AC547&lt;=2000,"1000-2000",AC547&lt;=3000,"2000-3000",AC547&lt;=4000,"3000-4000",AC547&lt;=4999,"4000-5000")</f>
        <v>4000-5000</v>
      </c>
      <c r="AE547" s="1" t="s">
        <v>31</v>
      </c>
      <c r="AF547" s="1" t="s">
        <v>32</v>
      </c>
      <c r="AG547" s="1" t="s">
        <v>60</v>
      </c>
    </row>
    <row r="548" spans="1:33" x14ac:dyDescent="0.3">
      <c r="A548" s="13">
        <v>7046</v>
      </c>
      <c r="B548" s="1" t="s">
        <v>344</v>
      </c>
      <c r="C548" s="2" t="s">
        <v>561</v>
      </c>
      <c r="D548" s="2">
        <v>45577</v>
      </c>
      <c r="E548" s="29" t="str">
        <f>TEXT(DATA[[#This Row],[Join_Date]],"mm-yyyy")</f>
        <v>02-2023</v>
      </c>
      <c r="G548" s="31">
        <f>$F$2-DATA[[#This Row],[Last_Login]]</f>
        <v>80</v>
      </c>
      <c r="H548" s="31" t="str" cm="1">
        <f t="array" ref="H548">_xlfn.IFS(DATA[[#This Row],[Difference_from _assume]]&lt;=10,"0-17",DATA[[#This Row],[Difference_from _assume]]&lt;=34,"17-34",DATA[[#This Row],[Difference_from _assume]]&lt;=51,"34-51",DATA[[#This Row],[Difference_from _assume]]&lt;=119,"51-119",DATA[[#This Row],[Difference_from _assume]]&lt;=354,"119-357")</f>
        <v>51-119</v>
      </c>
      <c r="I548" s="31" t="str" cm="1">
        <f t="array" ref="I548">_xlfn.IFS(DATA[[#This Row],[Difference_from _assume]]&lt;=35,"Active",DATA[[#This Row],[Difference_from _assume]]&lt;=110,"Inactive",DATA[[#This Row],[Difference_from _assume]]&lt;=360,"Dormant")</f>
        <v>Inactive</v>
      </c>
      <c r="J548" s="16">
        <v>15.99</v>
      </c>
      <c r="K548" s="16" t="str" cm="1">
        <f t="array" ref="K548">_xlfn.IFS(DATA[[#This Row],[Monthly_Price]]&lt;=7.99,"Low",J548&lt;=11.99,"Mid",J548&lt;=15.99,"High")</f>
        <v>High</v>
      </c>
      <c r="L548" s="1">
        <v>208</v>
      </c>
      <c r="M548" s="1" t="s">
        <v>63</v>
      </c>
      <c r="N548" s="1">
        <v>5</v>
      </c>
      <c r="O548" s="1">
        <v>6</v>
      </c>
      <c r="P548" s="1" t="b">
        <v>0</v>
      </c>
      <c r="Q548" s="1">
        <v>512</v>
      </c>
      <c r="R548" s="10">
        <v>176</v>
      </c>
      <c r="S548" s="10">
        <f>DATA[[#This Row],[Total_Movies_Watched]]+DATA[[#This Row],[Total_Series_Watched]]</f>
        <v>688</v>
      </c>
      <c r="T548" s="1" t="s">
        <v>68</v>
      </c>
      <c r="U548" s="1" t="s">
        <v>28</v>
      </c>
      <c r="V548" s="1" t="s">
        <v>78</v>
      </c>
      <c r="W548" s="1">
        <v>36</v>
      </c>
      <c r="X548" s="1" t="str" cm="1">
        <f t="array" ref="X548">_xlfn.IFS(DATA[[#This Row],[Recommended_Content_Count]]&lt;=25,"0-25",W548&lt;=50,"25-50",W548&lt;=75,"50-75",W548&lt;=100,"75-100")</f>
        <v>25-50</v>
      </c>
      <c r="Y548" s="1">
        <v>4.7</v>
      </c>
      <c r="Z548" s="1" t="b">
        <v>0</v>
      </c>
      <c r="AA548" s="1" t="str" cm="1">
        <f t="array" ref="AA548">_xlfn.IFS(DATA[[#This Row],[Has_Downloaded_Content]]=FALSE,"No",Z548=TRUE,"Yes")</f>
        <v>No</v>
      </c>
      <c r="AB548" s="1" t="s">
        <v>30</v>
      </c>
      <c r="AC548" s="7">
        <v>4147</v>
      </c>
      <c r="AD548" s="7" t="str" cm="1">
        <f t="array" ref="AD548">_xlfn.IFS(DATA[[#This Row],[Loyalty_Points]]&lt;=1000,"0-1000",AC548&lt;=2000,"1000-2000",AC548&lt;=3000,"2000-3000",AC548&lt;=4000,"3000-4000",AC548&lt;=4999,"4000-5000")</f>
        <v>4000-5000</v>
      </c>
      <c r="AE548" s="1" t="s">
        <v>31</v>
      </c>
      <c r="AF548" s="1" t="s">
        <v>79</v>
      </c>
      <c r="AG548" s="1" t="s">
        <v>93</v>
      </c>
    </row>
    <row r="549" spans="1:33" x14ac:dyDescent="0.3">
      <c r="A549" s="13">
        <v>9688</v>
      </c>
      <c r="B549" s="1" t="s">
        <v>562</v>
      </c>
      <c r="C549" s="2" t="s">
        <v>455</v>
      </c>
      <c r="D549" s="2">
        <v>45394</v>
      </c>
      <c r="E549" s="29" t="str">
        <f>TEXT(DATA[[#This Row],[Join_Date]],"mm-yyyy")</f>
        <v>01-2024</v>
      </c>
      <c r="G549" s="31">
        <f>$F$2-DATA[[#This Row],[Last_Login]]</f>
        <v>263</v>
      </c>
      <c r="H549" s="31" t="str" cm="1">
        <f t="array" ref="H549">_xlfn.IFS(DATA[[#This Row],[Difference_from _assume]]&lt;=10,"0-17",DATA[[#This Row],[Difference_from _assume]]&lt;=34,"17-34",DATA[[#This Row],[Difference_from _assume]]&lt;=51,"34-51",DATA[[#This Row],[Difference_from _assume]]&lt;=119,"51-119",DATA[[#This Row],[Difference_from _assume]]&lt;=354,"119-357")</f>
        <v>119-357</v>
      </c>
      <c r="I549" s="31" t="str" cm="1">
        <f t="array" ref="I549">_xlfn.IFS(DATA[[#This Row],[Difference_from _assume]]&lt;=35,"Active",DATA[[#This Row],[Difference_from _assume]]&lt;=110,"Inactive",DATA[[#This Row],[Difference_from _assume]]&lt;=360,"Dormant")</f>
        <v>Dormant</v>
      </c>
      <c r="J549" s="16">
        <v>7.99</v>
      </c>
      <c r="K549" s="16" t="str" cm="1">
        <f t="array" ref="K549">_xlfn.IFS(DATA[[#This Row],[Monthly_Price]]&lt;=7.99,"Low",J549&lt;=11.99,"Mid",J549&lt;=15.99,"High")</f>
        <v>Low</v>
      </c>
      <c r="L549" s="1">
        <v>56</v>
      </c>
      <c r="M549" s="1" t="s">
        <v>73</v>
      </c>
      <c r="N549" s="1">
        <v>1</v>
      </c>
      <c r="O549" s="1">
        <v>2</v>
      </c>
      <c r="P549" s="1" t="b">
        <v>1</v>
      </c>
      <c r="Q549" s="1">
        <v>280</v>
      </c>
      <c r="R549" s="10">
        <v>67</v>
      </c>
      <c r="S549" s="10">
        <f>DATA[[#This Row],[Total_Movies_Watched]]+DATA[[#This Row],[Total_Series_Watched]]</f>
        <v>347</v>
      </c>
      <c r="T549" s="1" t="s">
        <v>92</v>
      </c>
      <c r="U549" s="1" t="s">
        <v>75</v>
      </c>
      <c r="V549" s="1" t="s">
        <v>57</v>
      </c>
      <c r="W549" s="1">
        <v>21</v>
      </c>
      <c r="X549" s="1" t="str" cm="1">
        <f t="array" ref="X549">_xlfn.IFS(DATA[[#This Row],[Recommended_Content_Count]]&lt;=25,"0-25",W549&lt;=50,"25-50",W549&lt;=75,"50-75",W549&lt;=100,"75-100")</f>
        <v>0-25</v>
      </c>
      <c r="Y549" s="1">
        <v>4.5999999999999996</v>
      </c>
      <c r="Z549" s="1" t="b">
        <v>0</v>
      </c>
      <c r="AA549" s="1" t="str" cm="1">
        <f t="array" ref="AA549">_xlfn.IFS(DATA[[#This Row],[Has_Downloaded_Content]]=FALSE,"No",Z549=TRUE,"Yes")</f>
        <v>No</v>
      </c>
      <c r="AB549" s="1" t="s">
        <v>30</v>
      </c>
      <c r="AC549" s="7">
        <v>255</v>
      </c>
      <c r="AD549" s="7" t="str" cm="1">
        <f t="array" ref="AD549">_xlfn.IFS(DATA[[#This Row],[Loyalty_Points]]&lt;=1000,"0-1000",AC549&lt;=2000,"1000-2000",AC549&lt;=3000,"2000-3000",AC549&lt;=4000,"3000-4000",AC549&lt;=4999,"4000-5000")</f>
        <v>0-1000</v>
      </c>
      <c r="AE549" s="1" t="s">
        <v>31</v>
      </c>
      <c r="AF549" s="1" t="s">
        <v>39</v>
      </c>
      <c r="AG549" s="1" t="s">
        <v>60</v>
      </c>
    </row>
    <row r="550" spans="1:33" x14ac:dyDescent="0.3">
      <c r="A550" s="13">
        <v>6720</v>
      </c>
      <c r="B550" s="1" t="s">
        <v>157</v>
      </c>
      <c r="C550" s="2">
        <v>45145</v>
      </c>
      <c r="D550" s="2" t="s">
        <v>25</v>
      </c>
      <c r="E550" s="29" t="str">
        <f>TEXT(DATA[[#This Row],[Join_Date]],"mm-yyyy")</f>
        <v>08-2023</v>
      </c>
      <c r="G550" s="31">
        <f>$F$2-DATA[[#This Row],[Last_Login]]</f>
        <v>18</v>
      </c>
      <c r="H550" s="31" t="str" cm="1">
        <f t="array" ref="H550">_xlfn.IFS(DATA[[#This Row],[Difference_from _assume]]&lt;=10,"0-17",DATA[[#This Row],[Difference_from _assume]]&lt;=34,"17-34",DATA[[#This Row],[Difference_from _assume]]&lt;=51,"34-51",DATA[[#This Row],[Difference_from _assume]]&lt;=119,"51-119",DATA[[#This Row],[Difference_from _assume]]&lt;=354,"119-357")</f>
        <v>17-34</v>
      </c>
      <c r="I550" s="31" t="str" cm="1">
        <f t="array" ref="I550">_xlfn.IFS(DATA[[#This Row],[Difference_from _assume]]&lt;=35,"Active",DATA[[#This Row],[Difference_from _assume]]&lt;=110,"Inactive",DATA[[#This Row],[Difference_from _assume]]&lt;=360,"Dormant")</f>
        <v>Active</v>
      </c>
      <c r="J550" s="16">
        <v>15.99</v>
      </c>
      <c r="K550" s="16" t="str" cm="1">
        <f t="array" ref="K550">_xlfn.IFS(DATA[[#This Row],[Monthly_Price]]&lt;=7.99,"Low",J550&lt;=11.99,"Mid",J550&lt;=15.99,"High")</f>
        <v>High</v>
      </c>
      <c r="L550" s="1">
        <v>207</v>
      </c>
      <c r="M550" s="1" t="s">
        <v>63</v>
      </c>
      <c r="N550" s="1">
        <v>2</v>
      </c>
      <c r="O550" s="1">
        <v>2</v>
      </c>
      <c r="P550" s="1" t="b">
        <v>1</v>
      </c>
      <c r="Q550" s="1">
        <v>494</v>
      </c>
      <c r="R550" s="10">
        <v>28</v>
      </c>
      <c r="S550" s="10">
        <f>DATA[[#This Row],[Total_Movies_Watched]]+DATA[[#This Row],[Total_Series_Watched]]</f>
        <v>522</v>
      </c>
      <c r="T550" s="1" t="s">
        <v>92</v>
      </c>
      <c r="U550" s="1" t="s">
        <v>75</v>
      </c>
      <c r="V550" s="1" t="s">
        <v>37</v>
      </c>
      <c r="W550" s="1">
        <v>99</v>
      </c>
      <c r="X550" s="1" t="str" cm="1">
        <f t="array" ref="X550">_xlfn.IFS(DATA[[#This Row],[Recommended_Content_Count]]&lt;=25,"0-25",W550&lt;=50,"25-50",W550&lt;=75,"50-75",W550&lt;=100,"75-100")</f>
        <v>75-100</v>
      </c>
      <c r="Y550" s="1">
        <v>3.6</v>
      </c>
      <c r="Z550" s="1" t="b">
        <v>0</v>
      </c>
      <c r="AA550" s="1" t="str" cm="1">
        <f t="array" ref="AA550">_xlfn.IFS(DATA[[#This Row],[Has_Downloaded_Content]]=FALSE,"No",Z550=TRUE,"Yes")</f>
        <v>No</v>
      </c>
      <c r="AB550" s="1" t="s">
        <v>30</v>
      </c>
      <c r="AC550" s="7">
        <v>3278</v>
      </c>
      <c r="AD550" s="7" t="str" cm="1">
        <f t="array" ref="AD550">_xlfn.IFS(DATA[[#This Row],[Loyalty_Points]]&lt;=1000,"0-1000",AC550&lt;=2000,"1000-2000",AC550&lt;=3000,"2000-3000",AC550&lt;=4000,"3000-4000",AC550&lt;=4999,"4000-5000")</f>
        <v>3000-4000</v>
      </c>
      <c r="AE550" s="1" t="s">
        <v>38</v>
      </c>
      <c r="AF550" s="1" t="s">
        <v>79</v>
      </c>
      <c r="AG550" s="1" t="s">
        <v>33</v>
      </c>
    </row>
    <row r="551" spans="1:33" x14ac:dyDescent="0.3">
      <c r="A551" s="13">
        <v>2766</v>
      </c>
      <c r="B551" s="1" t="s">
        <v>563</v>
      </c>
      <c r="C551" s="2">
        <v>45139</v>
      </c>
      <c r="D551" s="2" t="s">
        <v>87</v>
      </c>
      <c r="E551" s="29" t="str">
        <f>TEXT(DATA[[#This Row],[Join_Date]],"mm-yyyy")</f>
        <v>08-2023</v>
      </c>
      <c r="G551" s="31">
        <f>$F$2-DATA[[#This Row],[Last_Login]]</f>
        <v>36</v>
      </c>
      <c r="H551" s="31" t="str" cm="1">
        <f t="array" ref="H551">_xlfn.IFS(DATA[[#This Row],[Difference_from _assume]]&lt;=10,"0-17",DATA[[#This Row],[Difference_from _assume]]&lt;=34,"17-34",DATA[[#This Row],[Difference_from _assume]]&lt;=51,"34-51",DATA[[#This Row],[Difference_from _assume]]&lt;=119,"51-119",DATA[[#This Row],[Difference_from _assume]]&lt;=354,"119-357")</f>
        <v>34-51</v>
      </c>
      <c r="I551" s="31" t="str" cm="1">
        <f t="array" ref="I551">_xlfn.IFS(DATA[[#This Row],[Difference_from _assume]]&lt;=35,"Active",DATA[[#This Row],[Difference_from _assume]]&lt;=110,"Inactive",DATA[[#This Row],[Difference_from _assume]]&lt;=360,"Dormant")</f>
        <v>Inactive</v>
      </c>
      <c r="J551" s="16">
        <v>7.99</v>
      </c>
      <c r="K551" s="16" t="str" cm="1">
        <f t="array" ref="K551">_xlfn.IFS(DATA[[#This Row],[Monthly_Price]]&lt;=7.99,"Low",J551&lt;=11.99,"Mid",J551&lt;=15.99,"High")</f>
        <v>Low</v>
      </c>
      <c r="L551" s="1">
        <v>187</v>
      </c>
      <c r="M551" s="1" t="s">
        <v>51</v>
      </c>
      <c r="N551" s="1">
        <v>2</v>
      </c>
      <c r="O551" s="1">
        <v>3</v>
      </c>
      <c r="P551" s="1" t="b">
        <v>1</v>
      </c>
      <c r="Q551" s="1">
        <v>697</v>
      </c>
      <c r="R551" s="10">
        <v>5</v>
      </c>
      <c r="S551" s="10">
        <f>DATA[[#This Row],[Total_Movies_Watched]]+DATA[[#This Row],[Total_Series_Watched]]</f>
        <v>702</v>
      </c>
      <c r="T551" s="1" t="s">
        <v>68</v>
      </c>
      <c r="U551" s="1" t="s">
        <v>44</v>
      </c>
      <c r="V551" s="1" t="s">
        <v>37</v>
      </c>
      <c r="W551" s="1">
        <v>29</v>
      </c>
      <c r="X551" s="1" t="str" cm="1">
        <f t="array" ref="X551">_xlfn.IFS(DATA[[#This Row],[Recommended_Content_Count]]&lt;=25,"0-25",W551&lt;=50,"25-50",W551&lt;=75,"50-75",W551&lt;=100,"75-100")</f>
        <v>25-50</v>
      </c>
      <c r="Y551" s="1">
        <v>4.5</v>
      </c>
      <c r="Z551" s="1" t="b">
        <v>0</v>
      </c>
      <c r="AA551" s="1" t="str" cm="1">
        <f t="array" ref="AA551">_xlfn.IFS(DATA[[#This Row],[Has_Downloaded_Content]]=FALSE,"No",Z551=TRUE,"Yes")</f>
        <v>No</v>
      </c>
      <c r="AB551" s="1" t="s">
        <v>30</v>
      </c>
      <c r="AC551" s="7">
        <v>213</v>
      </c>
      <c r="AD551" s="7" t="str" cm="1">
        <f t="array" ref="AD551">_xlfn.IFS(DATA[[#This Row],[Loyalty_Points]]&lt;=1000,"0-1000",AC551&lt;=2000,"1000-2000",AC551&lt;=3000,"2000-3000",AC551&lt;=4000,"3000-4000",AC551&lt;=4999,"4000-5000")</f>
        <v>0-1000</v>
      </c>
      <c r="AE551" s="1" t="s">
        <v>58</v>
      </c>
      <c r="AF551" s="1" t="s">
        <v>59</v>
      </c>
      <c r="AG551" s="1" t="s">
        <v>60</v>
      </c>
    </row>
    <row r="552" spans="1:33" x14ac:dyDescent="0.3">
      <c r="A552" s="13">
        <v>3847</v>
      </c>
      <c r="B552" s="1" t="s">
        <v>114</v>
      </c>
      <c r="C552" s="2">
        <v>45415</v>
      </c>
      <c r="D552" s="2" t="s">
        <v>109</v>
      </c>
      <c r="E552" s="29" t="str">
        <f>TEXT(DATA[[#This Row],[Join_Date]],"mm-yyyy")</f>
        <v>05-2024</v>
      </c>
      <c r="G552" s="31">
        <f>$F$2-DATA[[#This Row],[Last_Login]]</f>
        <v>38</v>
      </c>
      <c r="H552" s="31" t="str" cm="1">
        <f t="array" ref="H552">_xlfn.IFS(DATA[[#This Row],[Difference_from _assume]]&lt;=10,"0-17",DATA[[#This Row],[Difference_from _assume]]&lt;=34,"17-34",DATA[[#This Row],[Difference_from _assume]]&lt;=51,"34-51",DATA[[#This Row],[Difference_from _assume]]&lt;=119,"51-119",DATA[[#This Row],[Difference_from _assume]]&lt;=354,"119-357")</f>
        <v>34-51</v>
      </c>
      <c r="I552" s="31" t="str" cm="1">
        <f t="array" ref="I552">_xlfn.IFS(DATA[[#This Row],[Difference_from _assume]]&lt;=35,"Active",DATA[[#This Row],[Difference_from _assume]]&lt;=110,"Inactive",DATA[[#This Row],[Difference_from _assume]]&lt;=360,"Dormant")</f>
        <v>Inactive</v>
      </c>
      <c r="J552" s="16">
        <v>11.99</v>
      </c>
      <c r="K552" s="16" t="str" cm="1">
        <f t="array" ref="K552">_xlfn.IFS(DATA[[#This Row],[Monthly_Price]]&lt;=7.99,"Low",J552&lt;=11.99,"Mid",J552&lt;=15.99,"High")</f>
        <v>Mid</v>
      </c>
      <c r="L552" s="1">
        <v>62</v>
      </c>
      <c r="M552" s="1" t="s">
        <v>26</v>
      </c>
      <c r="N552" s="1">
        <v>3</v>
      </c>
      <c r="O552" s="1">
        <v>1</v>
      </c>
      <c r="P552" s="1" t="b">
        <v>1</v>
      </c>
      <c r="Q552" s="1">
        <v>879</v>
      </c>
      <c r="R552" s="10">
        <v>128</v>
      </c>
      <c r="S552" s="10">
        <f>DATA[[#This Row],[Total_Movies_Watched]]+DATA[[#This Row],[Total_Series_Watched]]</f>
        <v>1007</v>
      </c>
      <c r="T552" s="1" t="s">
        <v>55</v>
      </c>
      <c r="U552" s="1" t="s">
        <v>28</v>
      </c>
      <c r="V552" s="1" t="s">
        <v>45</v>
      </c>
      <c r="W552" s="1">
        <v>56</v>
      </c>
      <c r="X552" s="1" t="str" cm="1">
        <f t="array" ref="X552">_xlfn.IFS(DATA[[#This Row],[Recommended_Content_Count]]&lt;=25,"0-25",W552&lt;=50,"25-50",W552&lt;=75,"50-75",W552&lt;=100,"75-100")</f>
        <v>50-75</v>
      </c>
      <c r="Y552" s="1">
        <v>3.4</v>
      </c>
      <c r="Z552" s="1" t="b">
        <v>0</v>
      </c>
      <c r="AA552" s="1" t="str" cm="1">
        <f t="array" ref="AA552">_xlfn.IFS(DATA[[#This Row],[Has_Downloaded_Content]]=FALSE,"No",Z552=TRUE,"Yes")</f>
        <v>No</v>
      </c>
      <c r="AB552" s="1" t="s">
        <v>30</v>
      </c>
      <c r="AC552" s="7">
        <v>2886</v>
      </c>
      <c r="AD552" s="7" t="str" cm="1">
        <f t="array" ref="AD552">_xlfn.IFS(DATA[[#This Row],[Loyalty_Points]]&lt;=1000,"0-1000",AC552&lt;=2000,"1000-2000",AC552&lt;=3000,"2000-3000",AC552&lt;=4000,"3000-4000",AC552&lt;=4999,"4000-5000")</f>
        <v>2000-3000</v>
      </c>
      <c r="AE552" s="1" t="s">
        <v>65</v>
      </c>
      <c r="AF552" s="1" t="s">
        <v>39</v>
      </c>
      <c r="AG552" s="1" t="s">
        <v>33</v>
      </c>
    </row>
    <row r="553" spans="1:33" x14ac:dyDescent="0.3">
      <c r="A553" s="13">
        <v>8554</v>
      </c>
      <c r="B553" s="1" t="s">
        <v>153</v>
      </c>
      <c r="C553" s="2">
        <v>44969</v>
      </c>
      <c r="D553" s="2" t="s">
        <v>134</v>
      </c>
      <c r="E553" s="29" t="str">
        <f>TEXT(DATA[[#This Row],[Join_Date]],"mm-yyyy")</f>
        <v>02-2023</v>
      </c>
      <c r="G553" s="31">
        <f>$F$2-DATA[[#This Row],[Last_Login]]</f>
        <v>40</v>
      </c>
      <c r="H553" s="31" t="str" cm="1">
        <f t="array" ref="H553">_xlfn.IFS(DATA[[#This Row],[Difference_from _assume]]&lt;=10,"0-17",DATA[[#This Row],[Difference_from _assume]]&lt;=34,"17-34",DATA[[#This Row],[Difference_from _assume]]&lt;=51,"34-51",DATA[[#This Row],[Difference_from _assume]]&lt;=119,"51-119",DATA[[#This Row],[Difference_from _assume]]&lt;=354,"119-357")</f>
        <v>34-51</v>
      </c>
      <c r="I553" s="31" t="str" cm="1">
        <f t="array" ref="I553">_xlfn.IFS(DATA[[#This Row],[Difference_from _assume]]&lt;=35,"Active",DATA[[#This Row],[Difference_from _assume]]&lt;=110,"Inactive",DATA[[#This Row],[Difference_from _assume]]&lt;=360,"Dormant")</f>
        <v>Inactive</v>
      </c>
      <c r="J553" s="16">
        <v>15.99</v>
      </c>
      <c r="K553" s="16" t="str" cm="1">
        <f t="array" ref="K553">_xlfn.IFS(DATA[[#This Row],[Monthly_Price]]&lt;=7.99,"Low",J553&lt;=11.99,"Mid",J553&lt;=15.99,"High")</f>
        <v>High</v>
      </c>
      <c r="L553" s="1">
        <v>182</v>
      </c>
      <c r="M553" s="1" t="s">
        <v>100</v>
      </c>
      <c r="N553" s="1">
        <v>1</v>
      </c>
      <c r="O553" s="1">
        <v>2</v>
      </c>
      <c r="P553" s="1" t="b">
        <v>1</v>
      </c>
      <c r="Q553" s="1">
        <v>442</v>
      </c>
      <c r="R553" s="10">
        <v>87</v>
      </c>
      <c r="S553" s="10">
        <f>DATA[[#This Row],[Total_Movies_Watched]]+DATA[[#This Row],[Total_Series_Watched]]</f>
        <v>529</v>
      </c>
      <c r="T553" s="1" t="s">
        <v>27</v>
      </c>
      <c r="U553" s="1" t="s">
        <v>56</v>
      </c>
      <c r="V553" s="1" t="s">
        <v>45</v>
      </c>
      <c r="W553" s="1">
        <v>62</v>
      </c>
      <c r="X553" s="1" t="str" cm="1">
        <f t="array" ref="X553">_xlfn.IFS(DATA[[#This Row],[Recommended_Content_Count]]&lt;=25,"0-25",W553&lt;=50,"25-50",W553&lt;=75,"50-75",W553&lt;=100,"75-100")</f>
        <v>50-75</v>
      </c>
      <c r="Y553" s="1">
        <v>4.9000000000000004</v>
      </c>
      <c r="Z553" s="1" t="b">
        <v>0</v>
      </c>
      <c r="AA553" s="1" t="str" cm="1">
        <f t="array" ref="AA553">_xlfn.IFS(DATA[[#This Row],[Has_Downloaded_Content]]=FALSE,"No",Z553=TRUE,"Yes")</f>
        <v>No</v>
      </c>
      <c r="AB553" s="1" t="s">
        <v>30</v>
      </c>
      <c r="AC553" s="7">
        <v>1901</v>
      </c>
      <c r="AD553" s="7" t="str" cm="1">
        <f t="array" ref="AD553">_xlfn.IFS(DATA[[#This Row],[Loyalty_Points]]&lt;=1000,"0-1000",AC553&lt;=2000,"1000-2000",AC553&lt;=3000,"2000-3000",AC553&lt;=4000,"3000-4000",AC553&lt;=4999,"4000-5000")</f>
        <v>1000-2000</v>
      </c>
      <c r="AE553" s="1" t="s">
        <v>38</v>
      </c>
      <c r="AF553" s="1" t="s">
        <v>69</v>
      </c>
      <c r="AG553" s="1" t="s">
        <v>40</v>
      </c>
    </row>
    <row r="554" spans="1:33" x14ac:dyDescent="0.3">
      <c r="A554" s="13">
        <v>6569</v>
      </c>
      <c r="B554" s="1" t="s">
        <v>34</v>
      </c>
      <c r="C554" s="2" t="s">
        <v>526</v>
      </c>
      <c r="D554" s="2" t="s">
        <v>87</v>
      </c>
      <c r="E554" s="29" t="str">
        <f>TEXT(DATA[[#This Row],[Join_Date]],"mm-yyyy")</f>
        <v>10-2023</v>
      </c>
      <c r="G554" s="31">
        <f>$F$2-DATA[[#This Row],[Last_Login]]</f>
        <v>36</v>
      </c>
      <c r="H554" s="31" t="str" cm="1">
        <f t="array" ref="H554">_xlfn.IFS(DATA[[#This Row],[Difference_from _assume]]&lt;=10,"0-17",DATA[[#This Row],[Difference_from _assume]]&lt;=34,"17-34",DATA[[#This Row],[Difference_from _assume]]&lt;=51,"34-51",DATA[[#This Row],[Difference_from _assume]]&lt;=119,"51-119",DATA[[#This Row],[Difference_from _assume]]&lt;=354,"119-357")</f>
        <v>34-51</v>
      </c>
      <c r="I554" s="31" t="str" cm="1">
        <f t="array" ref="I554">_xlfn.IFS(DATA[[#This Row],[Difference_from _assume]]&lt;=35,"Active",DATA[[#This Row],[Difference_from _assume]]&lt;=110,"Inactive",DATA[[#This Row],[Difference_from _assume]]&lt;=360,"Dormant")</f>
        <v>Inactive</v>
      </c>
      <c r="J554" s="16">
        <v>7.99</v>
      </c>
      <c r="K554" s="16" t="str" cm="1">
        <f t="array" ref="K554">_xlfn.IFS(DATA[[#This Row],[Monthly_Price]]&lt;=7.99,"Low",J554&lt;=11.99,"Mid",J554&lt;=15.99,"High")</f>
        <v>Low</v>
      </c>
      <c r="L554" s="1">
        <v>468</v>
      </c>
      <c r="M554" s="1" t="s">
        <v>100</v>
      </c>
      <c r="N554" s="1">
        <v>2</v>
      </c>
      <c r="O554" s="1">
        <v>3</v>
      </c>
      <c r="P554" s="1" t="b">
        <v>0</v>
      </c>
      <c r="Q554" s="1">
        <v>514</v>
      </c>
      <c r="R554" s="10">
        <v>46</v>
      </c>
      <c r="S554" s="10">
        <f>DATA[[#This Row],[Total_Movies_Watched]]+DATA[[#This Row],[Total_Series_Watched]]</f>
        <v>560</v>
      </c>
      <c r="T554" s="1" t="s">
        <v>43</v>
      </c>
      <c r="U554" s="1" t="s">
        <v>44</v>
      </c>
      <c r="V554" s="1" t="s">
        <v>64</v>
      </c>
      <c r="W554" s="1">
        <v>74</v>
      </c>
      <c r="X554" s="1" t="str" cm="1">
        <f t="array" ref="X554">_xlfn.IFS(DATA[[#This Row],[Recommended_Content_Count]]&lt;=25,"0-25",W554&lt;=50,"25-50",W554&lt;=75,"50-75",W554&lt;=100,"75-100")</f>
        <v>50-75</v>
      </c>
      <c r="Y554" s="1">
        <v>3.2</v>
      </c>
      <c r="Z554" s="1" t="b">
        <v>0</v>
      </c>
      <c r="AA554" s="1" t="str" cm="1">
        <f t="array" ref="AA554">_xlfn.IFS(DATA[[#This Row],[Has_Downloaded_Content]]=FALSE,"No",Z554=TRUE,"Yes")</f>
        <v>No</v>
      </c>
      <c r="AB554" s="1" t="s">
        <v>30</v>
      </c>
      <c r="AC554" s="7">
        <v>4456</v>
      </c>
      <c r="AD554" s="7" t="str" cm="1">
        <f t="array" ref="AD554">_xlfn.IFS(DATA[[#This Row],[Loyalty_Points]]&lt;=1000,"0-1000",AC554&lt;=2000,"1000-2000",AC554&lt;=3000,"2000-3000",AC554&lt;=4000,"3000-4000",AC554&lt;=4999,"4000-5000")</f>
        <v>4000-5000</v>
      </c>
      <c r="AE554" s="1" t="s">
        <v>31</v>
      </c>
      <c r="AF554" s="1" t="s">
        <v>39</v>
      </c>
      <c r="AG554" s="1" t="s">
        <v>93</v>
      </c>
    </row>
    <row r="555" spans="1:33" x14ac:dyDescent="0.3">
      <c r="A555" s="13">
        <v>6391</v>
      </c>
      <c r="B555" s="1" t="s">
        <v>257</v>
      </c>
      <c r="C555" s="2">
        <v>45601</v>
      </c>
      <c r="D555" s="2" t="s">
        <v>156</v>
      </c>
      <c r="E555" s="29" t="str">
        <f>TEXT(DATA[[#This Row],[Join_Date]],"mm-yyyy")</f>
        <v>11-2024</v>
      </c>
      <c r="G555" s="31">
        <f>$F$2-DATA[[#This Row],[Last_Login]]</f>
        <v>37</v>
      </c>
      <c r="H555" s="31" t="str" cm="1">
        <f t="array" ref="H555">_xlfn.IFS(DATA[[#This Row],[Difference_from _assume]]&lt;=10,"0-17",DATA[[#This Row],[Difference_from _assume]]&lt;=34,"17-34",DATA[[#This Row],[Difference_from _assume]]&lt;=51,"34-51",DATA[[#This Row],[Difference_from _assume]]&lt;=119,"51-119",DATA[[#This Row],[Difference_from _assume]]&lt;=354,"119-357")</f>
        <v>34-51</v>
      </c>
      <c r="I555" s="31" t="str" cm="1">
        <f t="array" ref="I555">_xlfn.IFS(DATA[[#This Row],[Difference_from _assume]]&lt;=35,"Active",DATA[[#This Row],[Difference_from _assume]]&lt;=110,"Inactive",DATA[[#This Row],[Difference_from _assume]]&lt;=360,"Dormant")</f>
        <v>Inactive</v>
      </c>
      <c r="J555" s="16">
        <v>15.99</v>
      </c>
      <c r="K555" s="16" t="str" cm="1">
        <f t="array" ref="K555">_xlfn.IFS(DATA[[#This Row],[Monthly_Price]]&lt;=7.99,"Low",J555&lt;=11.99,"Mid",J555&lt;=15.99,"High")</f>
        <v>High</v>
      </c>
      <c r="L555" s="1">
        <v>389</v>
      </c>
      <c r="M555" s="1" t="s">
        <v>36</v>
      </c>
      <c r="N555" s="1">
        <v>2</v>
      </c>
      <c r="O555" s="1">
        <v>2</v>
      </c>
      <c r="P555" s="1" t="b">
        <v>0</v>
      </c>
      <c r="Q555" s="1">
        <v>120</v>
      </c>
      <c r="R555" s="10">
        <v>191</v>
      </c>
      <c r="S555" s="10">
        <f>DATA[[#This Row],[Total_Movies_Watched]]+DATA[[#This Row],[Total_Series_Watched]]</f>
        <v>311</v>
      </c>
      <c r="T555" s="1" t="s">
        <v>49</v>
      </c>
      <c r="U555" s="1" t="s">
        <v>44</v>
      </c>
      <c r="V555" s="1" t="s">
        <v>64</v>
      </c>
      <c r="W555" s="1">
        <v>75</v>
      </c>
      <c r="X555" s="1" t="str" cm="1">
        <f t="array" ref="X555">_xlfn.IFS(DATA[[#This Row],[Recommended_Content_Count]]&lt;=25,"0-25",W555&lt;=50,"25-50",W555&lt;=75,"50-75",W555&lt;=100,"75-100")</f>
        <v>50-75</v>
      </c>
      <c r="Y555" s="1">
        <v>3.8</v>
      </c>
      <c r="Z555" s="1" t="b">
        <v>1</v>
      </c>
      <c r="AA555" s="1" t="str" cm="1">
        <f t="array" ref="AA555">_xlfn.IFS(DATA[[#This Row],[Has_Downloaded_Content]]=FALSE,"No",Z555=TRUE,"Yes")</f>
        <v>Yes</v>
      </c>
      <c r="AB555" s="1" t="s">
        <v>30</v>
      </c>
      <c r="AC555" s="7">
        <v>237</v>
      </c>
      <c r="AD555" s="7" t="str" cm="1">
        <f t="array" ref="AD555">_xlfn.IFS(DATA[[#This Row],[Loyalty_Points]]&lt;=1000,"0-1000",AC555&lt;=2000,"1000-2000",AC555&lt;=3000,"2000-3000",AC555&lt;=4000,"3000-4000",AC555&lt;=4999,"4000-5000")</f>
        <v>0-1000</v>
      </c>
      <c r="AE555" s="1" t="s">
        <v>38</v>
      </c>
      <c r="AF555" s="1" t="s">
        <v>59</v>
      </c>
      <c r="AG555" s="1" t="s">
        <v>60</v>
      </c>
    </row>
    <row r="556" spans="1:33" x14ac:dyDescent="0.3">
      <c r="A556" s="13">
        <v>4883</v>
      </c>
      <c r="B556" s="1" t="s">
        <v>564</v>
      </c>
      <c r="C556" s="2">
        <v>45475</v>
      </c>
      <c r="D556" s="2">
        <v>45547</v>
      </c>
      <c r="E556" s="29" t="str">
        <f>TEXT(DATA[[#This Row],[Join_Date]],"mm-yyyy")</f>
        <v>07-2024</v>
      </c>
      <c r="G556" s="31">
        <f>$F$2-DATA[[#This Row],[Last_Login]]</f>
        <v>110</v>
      </c>
      <c r="H556" s="31" t="str" cm="1">
        <f t="array" ref="H556">_xlfn.IFS(DATA[[#This Row],[Difference_from _assume]]&lt;=10,"0-17",DATA[[#This Row],[Difference_from _assume]]&lt;=34,"17-34",DATA[[#This Row],[Difference_from _assume]]&lt;=51,"34-51",DATA[[#This Row],[Difference_from _assume]]&lt;=119,"51-119",DATA[[#This Row],[Difference_from _assume]]&lt;=354,"119-357")</f>
        <v>51-119</v>
      </c>
      <c r="I556" s="31" t="str" cm="1">
        <f t="array" ref="I556">_xlfn.IFS(DATA[[#This Row],[Difference_from _assume]]&lt;=35,"Active",DATA[[#This Row],[Difference_from _assume]]&lt;=110,"Inactive",DATA[[#This Row],[Difference_from _assume]]&lt;=360,"Dormant")</f>
        <v>Inactive</v>
      </c>
      <c r="J556" s="16">
        <v>15.99</v>
      </c>
      <c r="K556" s="16" t="str" cm="1">
        <f t="array" ref="K556">_xlfn.IFS(DATA[[#This Row],[Monthly_Price]]&lt;=7.99,"Low",J556&lt;=11.99,"Mid",J556&lt;=15.99,"High")</f>
        <v>High</v>
      </c>
      <c r="L556" s="1">
        <v>155</v>
      </c>
      <c r="M556" s="1" t="s">
        <v>26</v>
      </c>
      <c r="N556" s="1">
        <v>4</v>
      </c>
      <c r="O556" s="1">
        <v>5</v>
      </c>
      <c r="P556" s="1" t="b">
        <v>0</v>
      </c>
      <c r="Q556" s="1">
        <v>573</v>
      </c>
      <c r="R556" s="10">
        <v>190</v>
      </c>
      <c r="S556" s="10">
        <f>DATA[[#This Row],[Total_Movies_Watched]]+DATA[[#This Row],[Total_Series_Watched]]</f>
        <v>763</v>
      </c>
      <c r="T556" s="1" t="s">
        <v>55</v>
      </c>
      <c r="U556" s="1" t="s">
        <v>75</v>
      </c>
      <c r="V556" s="1" t="s">
        <v>57</v>
      </c>
      <c r="W556" s="1">
        <v>86</v>
      </c>
      <c r="X556" s="1" t="str" cm="1">
        <f t="array" ref="X556">_xlfn.IFS(DATA[[#This Row],[Recommended_Content_Count]]&lt;=25,"0-25",W556&lt;=50,"25-50",W556&lt;=75,"50-75",W556&lt;=100,"75-100")</f>
        <v>75-100</v>
      </c>
      <c r="Y556" s="1">
        <v>3.5</v>
      </c>
      <c r="Z556" s="1" t="b">
        <v>1</v>
      </c>
      <c r="AA556" s="1" t="str" cm="1">
        <f t="array" ref="AA556">_xlfn.IFS(DATA[[#This Row],[Has_Downloaded_Content]]=FALSE,"No",Z556=TRUE,"Yes")</f>
        <v>Yes</v>
      </c>
      <c r="AB556" s="1" t="s">
        <v>30</v>
      </c>
      <c r="AC556" s="7">
        <v>4659</v>
      </c>
      <c r="AD556" s="7" t="str" cm="1">
        <f t="array" ref="AD556">_xlfn.IFS(DATA[[#This Row],[Loyalty_Points]]&lt;=1000,"0-1000",AC556&lt;=2000,"1000-2000",AC556&lt;=3000,"2000-3000",AC556&lt;=4000,"3000-4000",AC556&lt;=4999,"4000-5000")</f>
        <v>4000-5000</v>
      </c>
      <c r="AE556" s="1" t="s">
        <v>76</v>
      </c>
      <c r="AF556" s="1" t="s">
        <v>32</v>
      </c>
      <c r="AG556" s="1" t="s">
        <v>33</v>
      </c>
    </row>
    <row r="557" spans="1:33" x14ac:dyDescent="0.3">
      <c r="A557" s="13">
        <v>4530</v>
      </c>
      <c r="B557" s="1" t="s">
        <v>226</v>
      </c>
      <c r="C557" s="2" t="s">
        <v>565</v>
      </c>
      <c r="D557" s="2" t="s">
        <v>214</v>
      </c>
      <c r="E557" s="29" t="str">
        <f>TEXT(DATA[[#This Row],[Join_Date]],"mm-yyyy")</f>
        <v>12-2023</v>
      </c>
      <c r="G557" s="31">
        <f>$F$2-DATA[[#This Row],[Last_Login]]</f>
        <v>35</v>
      </c>
      <c r="H557" s="31" t="str" cm="1">
        <f t="array" ref="H557">_xlfn.IFS(DATA[[#This Row],[Difference_from _assume]]&lt;=10,"0-17",DATA[[#This Row],[Difference_from _assume]]&lt;=34,"17-34",DATA[[#This Row],[Difference_from _assume]]&lt;=51,"34-51",DATA[[#This Row],[Difference_from _assume]]&lt;=119,"51-119",DATA[[#This Row],[Difference_from _assume]]&lt;=354,"119-357")</f>
        <v>34-51</v>
      </c>
      <c r="I557" s="31" t="str" cm="1">
        <f t="array" ref="I557">_xlfn.IFS(DATA[[#This Row],[Difference_from _assume]]&lt;=35,"Active",DATA[[#This Row],[Difference_from _assume]]&lt;=110,"Inactive",DATA[[#This Row],[Difference_from _assume]]&lt;=360,"Dormant")</f>
        <v>Active</v>
      </c>
      <c r="J557" s="16">
        <v>7.99</v>
      </c>
      <c r="K557" s="16" t="str" cm="1">
        <f t="array" ref="K557">_xlfn.IFS(DATA[[#This Row],[Monthly_Price]]&lt;=7.99,"Low",J557&lt;=11.99,"Mid",J557&lt;=15.99,"High")</f>
        <v>Low</v>
      </c>
      <c r="L557" s="1">
        <v>331</v>
      </c>
      <c r="M557" s="1" t="s">
        <v>26</v>
      </c>
      <c r="N557" s="1">
        <v>1</v>
      </c>
      <c r="O557" s="1">
        <v>6</v>
      </c>
      <c r="P557" s="1" t="b">
        <v>1</v>
      </c>
      <c r="Q557" s="1">
        <v>231</v>
      </c>
      <c r="R557" s="10">
        <v>199</v>
      </c>
      <c r="S557" s="10">
        <f>DATA[[#This Row],[Total_Movies_Watched]]+DATA[[#This Row],[Total_Series_Watched]]</f>
        <v>430</v>
      </c>
      <c r="T557" s="1" t="s">
        <v>74</v>
      </c>
      <c r="U557" s="1" t="s">
        <v>28</v>
      </c>
      <c r="V557" s="1" t="s">
        <v>45</v>
      </c>
      <c r="W557" s="1">
        <v>93</v>
      </c>
      <c r="X557" s="1" t="str" cm="1">
        <f t="array" ref="X557">_xlfn.IFS(DATA[[#This Row],[Recommended_Content_Count]]&lt;=25,"0-25",W557&lt;=50,"25-50",W557&lt;=75,"50-75",W557&lt;=100,"75-100")</f>
        <v>75-100</v>
      </c>
      <c r="Y557" s="1">
        <v>3.4</v>
      </c>
      <c r="Z557" s="1" t="b">
        <v>0</v>
      </c>
      <c r="AA557" s="1" t="str" cm="1">
        <f t="array" ref="AA557">_xlfn.IFS(DATA[[#This Row],[Has_Downloaded_Content]]=FALSE,"No",Z557=TRUE,"Yes")</f>
        <v>No</v>
      </c>
      <c r="AB557" s="1" t="s">
        <v>30</v>
      </c>
      <c r="AC557" s="7">
        <v>4906</v>
      </c>
      <c r="AD557" s="7" t="str" cm="1">
        <f t="array" ref="AD557">_xlfn.IFS(DATA[[#This Row],[Loyalty_Points]]&lt;=1000,"0-1000",AC557&lt;=2000,"1000-2000",AC557&lt;=3000,"2000-3000",AC557&lt;=4000,"3000-4000",AC557&lt;=4999,"4000-5000")</f>
        <v>4000-5000</v>
      </c>
      <c r="AE557" s="1" t="s">
        <v>38</v>
      </c>
      <c r="AF557" s="1" t="s">
        <v>79</v>
      </c>
      <c r="AG557" s="1" t="s">
        <v>33</v>
      </c>
    </row>
    <row r="558" spans="1:33" x14ac:dyDescent="0.3">
      <c r="A558" s="13">
        <v>6531</v>
      </c>
      <c r="B558" s="1" t="s">
        <v>280</v>
      </c>
      <c r="C558" s="2">
        <v>45109</v>
      </c>
      <c r="D558" s="2">
        <v>45638</v>
      </c>
      <c r="E558" s="29" t="str">
        <f>TEXT(DATA[[#This Row],[Join_Date]],"mm-yyyy")</f>
        <v>07-2023</v>
      </c>
      <c r="G558" s="31">
        <f>$F$2-DATA[[#This Row],[Last_Login]]</f>
        <v>19</v>
      </c>
      <c r="H558" s="31" t="str" cm="1">
        <f t="array" ref="H558">_xlfn.IFS(DATA[[#This Row],[Difference_from _assume]]&lt;=10,"0-17",DATA[[#This Row],[Difference_from _assume]]&lt;=34,"17-34",DATA[[#This Row],[Difference_from _assume]]&lt;=51,"34-51",DATA[[#This Row],[Difference_from _assume]]&lt;=119,"51-119",DATA[[#This Row],[Difference_from _assume]]&lt;=354,"119-357")</f>
        <v>17-34</v>
      </c>
      <c r="I558" s="31" t="str" cm="1">
        <f t="array" ref="I558">_xlfn.IFS(DATA[[#This Row],[Difference_from _assume]]&lt;=35,"Active",DATA[[#This Row],[Difference_from _assume]]&lt;=110,"Inactive",DATA[[#This Row],[Difference_from _assume]]&lt;=360,"Dormant")</f>
        <v>Active</v>
      </c>
      <c r="J558" s="16">
        <v>11.99</v>
      </c>
      <c r="K558" s="16" t="str" cm="1">
        <f t="array" ref="K558">_xlfn.IFS(DATA[[#This Row],[Monthly_Price]]&lt;=7.99,"Low",J558&lt;=11.99,"Mid",J558&lt;=15.99,"High")</f>
        <v>Mid</v>
      </c>
      <c r="L558" s="1">
        <v>131</v>
      </c>
      <c r="M558" s="1" t="s">
        <v>48</v>
      </c>
      <c r="N558" s="1">
        <v>5</v>
      </c>
      <c r="O558" s="1">
        <v>2</v>
      </c>
      <c r="P558" s="1" t="b">
        <v>0</v>
      </c>
      <c r="Q558" s="1">
        <v>374</v>
      </c>
      <c r="R558" s="10">
        <v>154</v>
      </c>
      <c r="S558" s="10">
        <f>DATA[[#This Row],[Total_Movies_Watched]]+DATA[[#This Row],[Total_Series_Watched]]</f>
        <v>528</v>
      </c>
      <c r="T558" s="1" t="s">
        <v>92</v>
      </c>
      <c r="U558" s="1" t="s">
        <v>44</v>
      </c>
      <c r="V558" s="1" t="s">
        <v>37</v>
      </c>
      <c r="W558" s="1">
        <v>81</v>
      </c>
      <c r="X558" s="1" t="str" cm="1">
        <f t="array" ref="X558">_xlfn.IFS(DATA[[#This Row],[Recommended_Content_Count]]&lt;=25,"0-25",W558&lt;=50,"25-50",W558&lt;=75,"50-75",W558&lt;=100,"75-100")</f>
        <v>75-100</v>
      </c>
      <c r="Y558" s="1">
        <v>4.4000000000000004</v>
      </c>
      <c r="Z558" s="1" t="b">
        <v>0</v>
      </c>
      <c r="AA558" s="1" t="str" cm="1">
        <f t="array" ref="AA558">_xlfn.IFS(DATA[[#This Row],[Has_Downloaded_Content]]=FALSE,"No",Z558=TRUE,"Yes")</f>
        <v>No</v>
      </c>
      <c r="AB558" s="1" t="s">
        <v>30</v>
      </c>
      <c r="AC558" s="7">
        <v>1155</v>
      </c>
      <c r="AD558" s="7" t="str" cm="1">
        <f t="array" ref="AD558">_xlfn.IFS(DATA[[#This Row],[Loyalty_Points]]&lt;=1000,"0-1000",AC558&lt;=2000,"1000-2000",AC558&lt;=3000,"2000-3000",AC558&lt;=4000,"3000-4000",AC558&lt;=4999,"4000-5000")</f>
        <v>1000-2000</v>
      </c>
      <c r="AE558" s="1" t="s">
        <v>65</v>
      </c>
      <c r="AF558" s="1" t="s">
        <v>32</v>
      </c>
      <c r="AG558" s="1" t="s">
        <v>60</v>
      </c>
    </row>
    <row r="559" spans="1:33" x14ac:dyDescent="0.3">
      <c r="A559" s="13">
        <v>9701</v>
      </c>
      <c r="B559" s="1" t="s">
        <v>566</v>
      </c>
      <c r="C559" s="2" t="s">
        <v>567</v>
      </c>
      <c r="D559" s="2" t="s">
        <v>214</v>
      </c>
      <c r="E559" s="29" t="str">
        <f>TEXT(DATA[[#This Row],[Join_Date]],"mm-yyyy")</f>
        <v>03-2023</v>
      </c>
      <c r="G559" s="31">
        <f>$F$2-DATA[[#This Row],[Last_Login]]</f>
        <v>35</v>
      </c>
      <c r="H559" s="31" t="str" cm="1">
        <f t="array" ref="H559">_xlfn.IFS(DATA[[#This Row],[Difference_from _assume]]&lt;=10,"0-17",DATA[[#This Row],[Difference_from _assume]]&lt;=34,"17-34",DATA[[#This Row],[Difference_from _assume]]&lt;=51,"34-51",DATA[[#This Row],[Difference_from _assume]]&lt;=119,"51-119",DATA[[#This Row],[Difference_from _assume]]&lt;=354,"119-357")</f>
        <v>34-51</v>
      </c>
      <c r="I559" s="31" t="str" cm="1">
        <f t="array" ref="I559">_xlfn.IFS(DATA[[#This Row],[Difference_from _assume]]&lt;=35,"Active",DATA[[#This Row],[Difference_from _assume]]&lt;=110,"Inactive",DATA[[#This Row],[Difference_from _assume]]&lt;=360,"Dormant")</f>
        <v>Active</v>
      </c>
      <c r="J559" s="16">
        <v>7.99</v>
      </c>
      <c r="K559" s="16" t="str" cm="1">
        <f t="array" ref="K559">_xlfn.IFS(DATA[[#This Row],[Monthly_Price]]&lt;=7.99,"Low",J559&lt;=11.99,"Mid",J559&lt;=15.99,"High")</f>
        <v>Low</v>
      </c>
      <c r="L559" s="1">
        <v>376</v>
      </c>
      <c r="M559" s="1" t="s">
        <v>48</v>
      </c>
      <c r="N559" s="1">
        <v>3</v>
      </c>
      <c r="O559" s="1">
        <v>6</v>
      </c>
      <c r="P559" s="1" t="b">
        <v>0</v>
      </c>
      <c r="Q559" s="1">
        <v>727</v>
      </c>
      <c r="R559" s="10">
        <v>13</v>
      </c>
      <c r="S559" s="10">
        <f>DATA[[#This Row],[Total_Movies_Watched]]+DATA[[#This Row],[Total_Series_Watched]]</f>
        <v>740</v>
      </c>
      <c r="T559" s="1" t="s">
        <v>49</v>
      </c>
      <c r="U559" s="1" t="s">
        <v>75</v>
      </c>
      <c r="V559" s="1" t="s">
        <v>37</v>
      </c>
      <c r="W559" s="1">
        <v>5</v>
      </c>
      <c r="X559" s="1" t="str" cm="1">
        <f t="array" ref="X559">_xlfn.IFS(DATA[[#This Row],[Recommended_Content_Count]]&lt;=25,"0-25",W559&lt;=50,"25-50",W559&lt;=75,"50-75",W559&lt;=100,"75-100")</f>
        <v>0-25</v>
      </c>
      <c r="Y559" s="1">
        <v>3.4</v>
      </c>
      <c r="Z559" s="1" t="b">
        <v>0</v>
      </c>
      <c r="AA559" s="1" t="str" cm="1">
        <f t="array" ref="AA559">_xlfn.IFS(DATA[[#This Row],[Has_Downloaded_Content]]=FALSE,"No",Z559=TRUE,"Yes")</f>
        <v>No</v>
      </c>
      <c r="AB559" s="1" t="s">
        <v>30</v>
      </c>
      <c r="AC559" s="7">
        <v>4378</v>
      </c>
      <c r="AD559" s="7" t="str" cm="1">
        <f t="array" ref="AD559">_xlfn.IFS(DATA[[#This Row],[Loyalty_Points]]&lt;=1000,"0-1000",AC559&lt;=2000,"1000-2000",AC559&lt;=3000,"2000-3000",AC559&lt;=4000,"3000-4000",AC559&lt;=4999,"4000-5000")</f>
        <v>4000-5000</v>
      </c>
      <c r="AE559" s="1" t="s">
        <v>38</v>
      </c>
      <c r="AF559" s="1" t="s">
        <v>39</v>
      </c>
      <c r="AG559" s="1" t="s">
        <v>60</v>
      </c>
    </row>
    <row r="560" spans="1:33" x14ac:dyDescent="0.3">
      <c r="A560" s="13">
        <v>4702</v>
      </c>
      <c r="B560" s="1" t="s">
        <v>383</v>
      </c>
      <c r="C560" s="2" t="s">
        <v>568</v>
      </c>
      <c r="D560" s="2">
        <v>45608</v>
      </c>
      <c r="E560" s="29" t="str">
        <f>TEXT(DATA[[#This Row],[Join_Date]],"mm-yyyy")</f>
        <v>03-2024</v>
      </c>
      <c r="G560" s="31">
        <f>$F$2-DATA[[#This Row],[Last_Login]]</f>
        <v>49</v>
      </c>
      <c r="H560" s="31" t="str" cm="1">
        <f t="array" ref="H560">_xlfn.IFS(DATA[[#This Row],[Difference_from _assume]]&lt;=10,"0-17",DATA[[#This Row],[Difference_from _assume]]&lt;=34,"17-34",DATA[[#This Row],[Difference_from _assume]]&lt;=51,"34-51",DATA[[#This Row],[Difference_from _assume]]&lt;=119,"51-119",DATA[[#This Row],[Difference_from _assume]]&lt;=354,"119-357")</f>
        <v>34-51</v>
      </c>
      <c r="I560" s="31" t="str" cm="1">
        <f t="array" ref="I560">_xlfn.IFS(DATA[[#This Row],[Difference_from _assume]]&lt;=35,"Active",DATA[[#This Row],[Difference_from _assume]]&lt;=110,"Inactive",DATA[[#This Row],[Difference_from _assume]]&lt;=360,"Dormant")</f>
        <v>Inactive</v>
      </c>
      <c r="J560" s="16">
        <v>7.99</v>
      </c>
      <c r="K560" s="16" t="str" cm="1">
        <f t="array" ref="K560">_xlfn.IFS(DATA[[#This Row],[Monthly_Price]]&lt;=7.99,"Low",J560&lt;=11.99,"Mid",J560&lt;=15.99,"High")</f>
        <v>Low</v>
      </c>
      <c r="L560" s="1">
        <v>106</v>
      </c>
      <c r="M560" s="1" t="s">
        <v>63</v>
      </c>
      <c r="N560" s="1">
        <v>4</v>
      </c>
      <c r="O560" s="1">
        <v>6</v>
      </c>
      <c r="P560" s="1" t="b">
        <v>1</v>
      </c>
      <c r="Q560" s="1">
        <v>858</v>
      </c>
      <c r="R560" s="10">
        <v>12</v>
      </c>
      <c r="S560" s="10">
        <f>DATA[[#This Row],[Total_Movies_Watched]]+DATA[[#This Row],[Total_Series_Watched]]</f>
        <v>870</v>
      </c>
      <c r="T560" s="1" t="s">
        <v>68</v>
      </c>
      <c r="U560" s="1" t="s">
        <v>44</v>
      </c>
      <c r="V560" s="1" t="s">
        <v>45</v>
      </c>
      <c r="W560" s="1">
        <v>25</v>
      </c>
      <c r="X560" s="1" t="str" cm="1">
        <f t="array" ref="X560">_xlfn.IFS(DATA[[#This Row],[Recommended_Content_Count]]&lt;=25,"0-25",W560&lt;=50,"25-50",W560&lt;=75,"50-75",W560&lt;=100,"75-100")</f>
        <v>0-25</v>
      </c>
      <c r="Y560" s="1">
        <v>3.4</v>
      </c>
      <c r="Z560" s="1" t="b">
        <v>1</v>
      </c>
      <c r="AA560" s="1" t="str" cm="1">
        <f t="array" ref="AA560">_xlfn.IFS(DATA[[#This Row],[Has_Downloaded_Content]]=FALSE,"No",Z560=TRUE,"Yes")</f>
        <v>Yes</v>
      </c>
      <c r="AB560" s="1" t="s">
        <v>30</v>
      </c>
      <c r="AC560" s="7">
        <v>1674</v>
      </c>
      <c r="AD560" s="7" t="str" cm="1">
        <f t="array" ref="AD560">_xlfn.IFS(DATA[[#This Row],[Loyalty_Points]]&lt;=1000,"0-1000",AC560&lt;=2000,"1000-2000",AC560&lt;=3000,"2000-3000",AC560&lt;=4000,"3000-4000",AC560&lt;=4999,"4000-5000")</f>
        <v>1000-2000</v>
      </c>
      <c r="AE560" s="1" t="s">
        <v>38</v>
      </c>
      <c r="AF560" s="1" t="s">
        <v>69</v>
      </c>
      <c r="AG560" s="1" t="s">
        <v>93</v>
      </c>
    </row>
    <row r="561" spans="1:33" x14ac:dyDescent="0.3">
      <c r="A561" s="13">
        <v>3163</v>
      </c>
      <c r="B561" s="1" t="s">
        <v>409</v>
      </c>
      <c r="C561" s="2">
        <v>45633</v>
      </c>
      <c r="D561" s="2" t="s">
        <v>90</v>
      </c>
      <c r="E561" s="29" t="str">
        <f>TEXT(DATA[[#This Row],[Join_Date]],"mm-yyyy")</f>
        <v>12-2024</v>
      </c>
      <c r="G561" s="31">
        <f>$F$2-DATA[[#This Row],[Last_Login]]</f>
        <v>31</v>
      </c>
      <c r="H561" s="31" t="str" cm="1">
        <f t="array" ref="H561">_xlfn.IFS(DATA[[#This Row],[Difference_from _assume]]&lt;=10,"0-17",DATA[[#This Row],[Difference_from _assume]]&lt;=34,"17-34",DATA[[#This Row],[Difference_from _assume]]&lt;=51,"34-51",DATA[[#This Row],[Difference_from _assume]]&lt;=119,"51-119",DATA[[#This Row],[Difference_from _assume]]&lt;=354,"119-357")</f>
        <v>17-34</v>
      </c>
      <c r="I561" s="31" t="str" cm="1">
        <f t="array" ref="I561">_xlfn.IFS(DATA[[#This Row],[Difference_from _assume]]&lt;=35,"Active",DATA[[#This Row],[Difference_from _assume]]&lt;=110,"Inactive",DATA[[#This Row],[Difference_from _assume]]&lt;=360,"Dormant")</f>
        <v>Active</v>
      </c>
      <c r="J561" s="16">
        <v>11.99</v>
      </c>
      <c r="K561" s="16" t="str" cm="1">
        <f t="array" ref="K561">_xlfn.IFS(DATA[[#This Row],[Monthly_Price]]&lt;=7.99,"Low",J561&lt;=11.99,"Mid",J561&lt;=15.99,"High")</f>
        <v>Mid</v>
      </c>
      <c r="L561" s="1">
        <v>445</v>
      </c>
      <c r="M561" s="1" t="s">
        <v>73</v>
      </c>
      <c r="N561" s="1">
        <v>4</v>
      </c>
      <c r="O561" s="1">
        <v>4</v>
      </c>
      <c r="P561" s="1" t="b">
        <v>0</v>
      </c>
      <c r="Q561" s="1">
        <v>25</v>
      </c>
      <c r="R561" s="10">
        <v>132</v>
      </c>
      <c r="S561" s="10">
        <f>DATA[[#This Row],[Total_Movies_Watched]]+DATA[[#This Row],[Total_Series_Watched]]</f>
        <v>157</v>
      </c>
      <c r="T561" s="1" t="s">
        <v>74</v>
      </c>
      <c r="U561" s="1" t="s">
        <v>28</v>
      </c>
      <c r="V561" s="1" t="s">
        <v>57</v>
      </c>
      <c r="W561" s="1">
        <v>50</v>
      </c>
      <c r="X561" s="1" t="str" cm="1">
        <f t="array" ref="X561">_xlfn.IFS(DATA[[#This Row],[Recommended_Content_Count]]&lt;=25,"0-25",W561&lt;=50,"25-50",W561&lt;=75,"50-75",W561&lt;=100,"75-100")</f>
        <v>25-50</v>
      </c>
      <c r="Y561" s="1">
        <v>3.8</v>
      </c>
      <c r="Z561" s="1" t="b">
        <v>1</v>
      </c>
      <c r="AA561" s="1" t="str" cm="1">
        <f t="array" ref="AA561">_xlfn.IFS(DATA[[#This Row],[Has_Downloaded_Content]]=FALSE,"No",Z561=TRUE,"Yes")</f>
        <v>Yes</v>
      </c>
      <c r="AB561" s="1" t="s">
        <v>30</v>
      </c>
      <c r="AC561" s="7">
        <v>2407</v>
      </c>
      <c r="AD561" s="7" t="str" cm="1">
        <f t="array" ref="AD561">_xlfn.IFS(DATA[[#This Row],[Loyalty_Points]]&lt;=1000,"0-1000",AC561&lt;=2000,"1000-2000",AC561&lt;=3000,"2000-3000",AC561&lt;=4000,"3000-4000",AC561&lt;=4999,"4000-5000")</f>
        <v>2000-3000</v>
      </c>
      <c r="AE561" s="1" t="s">
        <v>58</v>
      </c>
      <c r="AF561" s="1" t="s">
        <v>39</v>
      </c>
      <c r="AG561" s="1" t="s">
        <v>60</v>
      </c>
    </row>
    <row r="562" spans="1:33" x14ac:dyDescent="0.3">
      <c r="A562" s="13">
        <v>8719</v>
      </c>
      <c r="B562" s="1" t="s">
        <v>126</v>
      </c>
      <c r="C562" s="2" t="s">
        <v>569</v>
      </c>
      <c r="D562" s="2" t="s">
        <v>214</v>
      </c>
      <c r="E562" s="29" t="str">
        <f>TEXT(DATA[[#This Row],[Join_Date]],"mm-yyyy")</f>
        <v>09-2023</v>
      </c>
      <c r="G562" s="31">
        <f>$F$2-DATA[[#This Row],[Last_Login]]</f>
        <v>35</v>
      </c>
      <c r="H562" s="31" t="str" cm="1">
        <f t="array" ref="H562">_xlfn.IFS(DATA[[#This Row],[Difference_from _assume]]&lt;=10,"0-17",DATA[[#This Row],[Difference_from _assume]]&lt;=34,"17-34",DATA[[#This Row],[Difference_from _assume]]&lt;=51,"34-51",DATA[[#This Row],[Difference_from _assume]]&lt;=119,"51-119",DATA[[#This Row],[Difference_from _assume]]&lt;=354,"119-357")</f>
        <v>34-51</v>
      </c>
      <c r="I562" s="31" t="str" cm="1">
        <f t="array" ref="I562">_xlfn.IFS(DATA[[#This Row],[Difference_from _assume]]&lt;=35,"Active",DATA[[#This Row],[Difference_from _assume]]&lt;=110,"Inactive",DATA[[#This Row],[Difference_from _assume]]&lt;=360,"Dormant")</f>
        <v>Active</v>
      </c>
      <c r="J562" s="16">
        <v>15.99</v>
      </c>
      <c r="K562" s="16" t="str" cm="1">
        <f t="array" ref="K562">_xlfn.IFS(DATA[[#This Row],[Monthly_Price]]&lt;=7.99,"Low",J562&lt;=11.99,"Mid",J562&lt;=15.99,"High")</f>
        <v>High</v>
      </c>
      <c r="L562" s="1">
        <v>345</v>
      </c>
      <c r="M562" s="1" t="s">
        <v>51</v>
      </c>
      <c r="N562" s="1">
        <v>4</v>
      </c>
      <c r="O562" s="1">
        <v>5</v>
      </c>
      <c r="P562" s="1" t="b">
        <v>0</v>
      </c>
      <c r="Q562" s="1">
        <v>180</v>
      </c>
      <c r="R562" s="10">
        <v>99</v>
      </c>
      <c r="S562" s="10">
        <f>DATA[[#This Row],[Total_Movies_Watched]]+DATA[[#This Row],[Total_Series_Watched]]</f>
        <v>279</v>
      </c>
      <c r="T562" s="1" t="s">
        <v>49</v>
      </c>
      <c r="U562" s="1" t="s">
        <v>75</v>
      </c>
      <c r="V562" s="1" t="s">
        <v>78</v>
      </c>
      <c r="W562" s="1">
        <v>73</v>
      </c>
      <c r="X562" s="1" t="str" cm="1">
        <f t="array" ref="X562">_xlfn.IFS(DATA[[#This Row],[Recommended_Content_Count]]&lt;=25,"0-25",W562&lt;=50,"25-50",W562&lt;=75,"50-75",W562&lt;=100,"75-100")</f>
        <v>50-75</v>
      </c>
      <c r="Y562" s="1">
        <v>4.7</v>
      </c>
      <c r="Z562" s="1" t="b">
        <v>1</v>
      </c>
      <c r="AA562" s="1" t="str" cm="1">
        <f t="array" ref="AA562">_xlfn.IFS(DATA[[#This Row],[Has_Downloaded_Content]]=FALSE,"No",Z562=TRUE,"Yes")</f>
        <v>Yes</v>
      </c>
      <c r="AB562" s="1" t="s">
        <v>30</v>
      </c>
      <c r="AC562" s="7">
        <v>2636</v>
      </c>
      <c r="AD562" s="7" t="str" cm="1">
        <f t="array" ref="AD562">_xlfn.IFS(DATA[[#This Row],[Loyalty_Points]]&lt;=1000,"0-1000",AC562&lt;=2000,"1000-2000",AC562&lt;=3000,"2000-3000",AC562&lt;=4000,"3000-4000",AC562&lt;=4999,"4000-5000")</f>
        <v>2000-3000</v>
      </c>
      <c r="AE562" s="1" t="s">
        <v>31</v>
      </c>
      <c r="AF562" s="1" t="s">
        <v>59</v>
      </c>
      <c r="AG562" s="1" t="s">
        <v>33</v>
      </c>
    </row>
    <row r="563" spans="1:33" x14ac:dyDescent="0.3">
      <c r="A563" s="13">
        <v>1282</v>
      </c>
      <c r="B563" s="1" t="s">
        <v>120</v>
      </c>
      <c r="C563" s="2">
        <v>45577</v>
      </c>
      <c r="D563" s="2" t="s">
        <v>99</v>
      </c>
      <c r="E563" s="29" t="str">
        <f>TEXT(DATA[[#This Row],[Join_Date]],"mm-yyyy")</f>
        <v>10-2024</v>
      </c>
      <c r="G563" s="31">
        <f>$F$2-DATA[[#This Row],[Last_Login]]</f>
        <v>34</v>
      </c>
      <c r="H563" s="31" t="str" cm="1">
        <f t="array" ref="H563">_xlfn.IFS(DATA[[#This Row],[Difference_from _assume]]&lt;=10,"0-17",DATA[[#This Row],[Difference_from _assume]]&lt;=34,"17-34",DATA[[#This Row],[Difference_from _assume]]&lt;=51,"34-51",DATA[[#This Row],[Difference_from _assume]]&lt;=119,"51-119",DATA[[#This Row],[Difference_from _assume]]&lt;=354,"119-357")</f>
        <v>17-34</v>
      </c>
      <c r="I563" s="31" t="str" cm="1">
        <f t="array" ref="I563">_xlfn.IFS(DATA[[#This Row],[Difference_from _assume]]&lt;=35,"Active",DATA[[#This Row],[Difference_from _assume]]&lt;=110,"Inactive",DATA[[#This Row],[Difference_from _assume]]&lt;=360,"Dormant")</f>
        <v>Active</v>
      </c>
      <c r="J563" s="16">
        <v>15.99</v>
      </c>
      <c r="K563" s="16" t="str" cm="1">
        <f t="array" ref="K563">_xlfn.IFS(DATA[[#This Row],[Monthly_Price]]&lt;=7.99,"Low",J563&lt;=11.99,"Mid",J563&lt;=15.99,"High")</f>
        <v>High</v>
      </c>
      <c r="L563" s="1">
        <v>432</v>
      </c>
      <c r="M563" s="1" t="s">
        <v>63</v>
      </c>
      <c r="N563" s="1">
        <v>4</v>
      </c>
      <c r="O563" s="1">
        <v>3</v>
      </c>
      <c r="P563" s="1" t="b">
        <v>1</v>
      </c>
      <c r="Q563" s="1">
        <v>666</v>
      </c>
      <c r="R563" s="10">
        <v>76</v>
      </c>
      <c r="S563" s="10">
        <f>DATA[[#This Row],[Total_Movies_Watched]]+DATA[[#This Row],[Total_Series_Watched]]</f>
        <v>742</v>
      </c>
      <c r="T563" s="1" t="s">
        <v>68</v>
      </c>
      <c r="U563" s="1" t="s">
        <v>75</v>
      </c>
      <c r="V563" s="1" t="s">
        <v>78</v>
      </c>
      <c r="W563" s="1">
        <v>92</v>
      </c>
      <c r="X563" s="1" t="str" cm="1">
        <f t="array" ref="X563">_xlfn.IFS(DATA[[#This Row],[Recommended_Content_Count]]&lt;=25,"0-25",W563&lt;=50,"25-50",W563&lt;=75,"50-75",W563&lt;=100,"75-100")</f>
        <v>75-100</v>
      </c>
      <c r="Y563" s="1">
        <v>4.5999999999999996</v>
      </c>
      <c r="Z563" s="1" t="b">
        <v>0</v>
      </c>
      <c r="AA563" s="1" t="str" cm="1">
        <f t="array" ref="AA563">_xlfn.IFS(DATA[[#This Row],[Has_Downloaded_Content]]=FALSE,"No",Z563=TRUE,"Yes")</f>
        <v>No</v>
      </c>
      <c r="AB563" s="1" t="s">
        <v>30</v>
      </c>
      <c r="AC563" s="7">
        <v>4020</v>
      </c>
      <c r="AD563" s="7" t="str" cm="1">
        <f t="array" ref="AD563">_xlfn.IFS(DATA[[#This Row],[Loyalty_Points]]&lt;=1000,"0-1000",AC563&lt;=2000,"1000-2000",AC563&lt;=3000,"2000-3000",AC563&lt;=4000,"3000-4000",AC563&lt;=4999,"4000-5000")</f>
        <v>4000-5000</v>
      </c>
      <c r="AE563" s="1" t="s">
        <v>76</v>
      </c>
      <c r="AF563" s="1" t="s">
        <v>69</v>
      </c>
      <c r="AG563" s="1" t="s">
        <v>33</v>
      </c>
    </row>
    <row r="564" spans="1:33" x14ac:dyDescent="0.3">
      <c r="A564" s="13">
        <v>4538</v>
      </c>
      <c r="B564" s="1" t="s">
        <v>290</v>
      </c>
      <c r="C564" s="2" t="s">
        <v>570</v>
      </c>
      <c r="D564" s="2" t="s">
        <v>42</v>
      </c>
      <c r="E564" s="29" t="str">
        <f>TEXT(DATA[[#This Row],[Join_Date]],"mm-yyyy")</f>
        <v>09-2023</v>
      </c>
      <c r="G564" s="31">
        <f>$F$2-DATA[[#This Row],[Last_Login]]</f>
        <v>17</v>
      </c>
      <c r="H564" s="31" t="str" cm="1">
        <f t="array" ref="H564">_xlfn.IFS(DATA[[#This Row],[Difference_from _assume]]&lt;=10,"0-17",DATA[[#This Row],[Difference_from _assume]]&lt;=34,"17-34",DATA[[#This Row],[Difference_from _assume]]&lt;=51,"34-51",DATA[[#This Row],[Difference_from _assume]]&lt;=119,"51-119",DATA[[#This Row],[Difference_from _assume]]&lt;=354,"119-357")</f>
        <v>17-34</v>
      </c>
      <c r="I564" s="31" t="str" cm="1">
        <f t="array" ref="I564">_xlfn.IFS(DATA[[#This Row],[Difference_from _assume]]&lt;=35,"Active",DATA[[#This Row],[Difference_from _assume]]&lt;=110,"Inactive",DATA[[#This Row],[Difference_from _assume]]&lt;=360,"Dormant")</f>
        <v>Active</v>
      </c>
      <c r="J564" s="16">
        <v>15.99</v>
      </c>
      <c r="K564" s="16" t="str" cm="1">
        <f t="array" ref="K564">_xlfn.IFS(DATA[[#This Row],[Monthly_Price]]&lt;=7.99,"Low",J564&lt;=11.99,"Mid",J564&lt;=15.99,"High")</f>
        <v>High</v>
      </c>
      <c r="L564" s="1">
        <v>362</v>
      </c>
      <c r="M564" s="1" t="s">
        <v>36</v>
      </c>
      <c r="N564" s="1">
        <v>4</v>
      </c>
      <c r="O564" s="1">
        <v>1</v>
      </c>
      <c r="P564" s="1" t="b">
        <v>0</v>
      </c>
      <c r="Q564" s="1">
        <v>709</v>
      </c>
      <c r="R564" s="10">
        <v>52</v>
      </c>
      <c r="S564" s="10">
        <f>DATA[[#This Row],[Total_Movies_Watched]]+DATA[[#This Row],[Total_Series_Watched]]</f>
        <v>761</v>
      </c>
      <c r="T564" s="1" t="s">
        <v>27</v>
      </c>
      <c r="U564" s="1" t="s">
        <v>56</v>
      </c>
      <c r="V564" s="1" t="s">
        <v>57</v>
      </c>
      <c r="W564" s="1">
        <v>80</v>
      </c>
      <c r="X564" s="1" t="str" cm="1">
        <f t="array" ref="X564">_xlfn.IFS(DATA[[#This Row],[Recommended_Content_Count]]&lt;=25,"0-25",W564&lt;=50,"25-50",W564&lt;=75,"50-75",W564&lt;=100,"75-100")</f>
        <v>75-100</v>
      </c>
      <c r="Y564" s="1">
        <v>4.5</v>
      </c>
      <c r="Z564" s="1" t="b">
        <v>1</v>
      </c>
      <c r="AA564" s="1" t="str" cm="1">
        <f t="array" ref="AA564">_xlfn.IFS(DATA[[#This Row],[Has_Downloaded_Content]]=FALSE,"No",Z564=TRUE,"Yes")</f>
        <v>Yes</v>
      </c>
      <c r="AB564" s="1" t="s">
        <v>30</v>
      </c>
      <c r="AC564" s="7">
        <v>4127</v>
      </c>
      <c r="AD564" s="7" t="str" cm="1">
        <f t="array" ref="AD564">_xlfn.IFS(DATA[[#This Row],[Loyalty_Points]]&lt;=1000,"0-1000",AC564&lt;=2000,"1000-2000",AC564&lt;=3000,"2000-3000",AC564&lt;=4000,"3000-4000",AC564&lt;=4999,"4000-5000")</f>
        <v>4000-5000</v>
      </c>
      <c r="AE564" s="1" t="s">
        <v>58</v>
      </c>
      <c r="AF564" s="1" t="s">
        <v>79</v>
      </c>
      <c r="AG564" s="1" t="s">
        <v>33</v>
      </c>
    </row>
    <row r="565" spans="1:33" x14ac:dyDescent="0.3">
      <c r="A565" s="13">
        <v>9538</v>
      </c>
      <c r="B565" s="1" t="s">
        <v>280</v>
      </c>
      <c r="C565" s="2" t="s">
        <v>443</v>
      </c>
      <c r="D565" s="2" t="s">
        <v>90</v>
      </c>
      <c r="E565" s="29" t="str">
        <f>TEXT(DATA[[#This Row],[Join_Date]],"mm-yyyy")</f>
        <v>01-2023</v>
      </c>
      <c r="G565" s="31">
        <f>$F$2-DATA[[#This Row],[Last_Login]]</f>
        <v>31</v>
      </c>
      <c r="H565" s="31" t="str" cm="1">
        <f t="array" ref="H565">_xlfn.IFS(DATA[[#This Row],[Difference_from _assume]]&lt;=10,"0-17",DATA[[#This Row],[Difference_from _assume]]&lt;=34,"17-34",DATA[[#This Row],[Difference_from _assume]]&lt;=51,"34-51",DATA[[#This Row],[Difference_from _assume]]&lt;=119,"51-119",DATA[[#This Row],[Difference_from _assume]]&lt;=354,"119-357")</f>
        <v>17-34</v>
      </c>
      <c r="I565" s="31" t="str" cm="1">
        <f t="array" ref="I565">_xlfn.IFS(DATA[[#This Row],[Difference_from _assume]]&lt;=35,"Active",DATA[[#This Row],[Difference_from _assume]]&lt;=110,"Inactive",DATA[[#This Row],[Difference_from _assume]]&lt;=360,"Dormant")</f>
        <v>Active</v>
      </c>
      <c r="J565" s="16">
        <v>15.99</v>
      </c>
      <c r="K565" s="16" t="str" cm="1">
        <f t="array" ref="K565">_xlfn.IFS(DATA[[#This Row],[Monthly_Price]]&lt;=7.99,"Low",J565&lt;=11.99,"Mid",J565&lt;=15.99,"High")</f>
        <v>High</v>
      </c>
      <c r="L565" s="1">
        <v>174</v>
      </c>
      <c r="M565" s="1" t="s">
        <v>36</v>
      </c>
      <c r="N565" s="1">
        <v>4</v>
      </c>
      <c r="O565" s="1">
        <v>3</v>
      </c>
      <c r="P565" s="1" t="b">
        <v>0</v>
      </c>
      <c r="Q565" s="1">
        <v>30</v>
      </c>
      <c r="R565" s="10">
        <v>136</v>
      </c>
      <c r="S565" s="10">
        <f>DATA[[#This Row],[Total_Movies_Watched]]+DATA[[#This Row],[Total_Series_Watched]]</f>
        <v>166</v>
      </c>
      <c r="T565" s="1" t="s">
        <v>27</v>
      </c>
      <c r="U565" s="1" t="s">
        <v>75</v>
      </c>
      <c r="V565" s="1" t="s">
        <v>45</v>
      </c>
      <c r="W565" s="1">
        <v>4</v>
      </c>
      <c r="X565" s="1" t="str" cm="1">
        <f t="array" ref="X565">_xlfn.IFS(DATA[[#This Row],[Recommended_Content_Count]]&lt;=25,"0-25",W565&lt;=50,"25-50",W565&lt;=75,"50-75",W565&lt;=100,"75-100")</f>
        <v>0-25</v>
      </c>
      <c r="Y565" s="1">
        <v>3.1</v>
      </c>
      <c r="Z565" s="1" t="b">
        <v>1</v>
      </c>
      <c r="AA565" s="1" t="str" cm="1">
        <f t="array" ref="AA565">_xlfn.IFS(DATA[[#This Row],[Has_Downloaded_Content]]=FALSE,"No",Z565=TRUE,"Yes")</f>
        <v>Yes</v>
      </c>
      <c r="AB565" s="1" t="s">
        <v>30</v>
      </c>
      <c r="AC565" s="7">
        <v>4503</v>
      </c>
      <c r="AD565" s="7" t="str" cm="1">
        <f t="array" ref="AD565">_xlfn.IFS(DATA[[#This Row],[Loyalty_Points]]&lt;=1000,"0-1000",AC565&lt;=2000,"1000-2000",AC565&lt;=3000,"2000-3000",AC565&lt;=4000,"3000-4000",AC565&lt;=4999,"4000-5000")</f>
        <v>4000-5000</v>
      </c>
      <c r="AE565" s="1" t="s">
        <v>31</v>
      </c>
      <c r="AF565" s="1" t="s">
        <v>32</v>
      </c>
      <c r="AG565" s="1" t="s">
        <v>60</v>
      </c>
    </row>
    <row r="566" spans="1:33" x14ac:dyDescent="0.3">
      <c r="A566" s="13">
        <v>5109</v>
      </c>
      <c r="B566" s="1" t="s">
        <v>179</v>
      </c>
      <c r="C566" s="2" t="s">
        <v>571</v>
      </c>
      <c r="D566" s="2" t="s">
        <v>25</v>
      </c>
      <c r="E566" s="29" t="str">
        <f>TEXT(DATA[[#This Row],[Join_Date]],"mm-yyyy")</f>
        <v>04-2024</v>
      </c>
      <c r="G566" s="31">
        <f>$F$2-DATA[[#This Row],[Last_Login]]</f>
        <v>18</v>
      </c>
      <c r="H566" s="31" t="str" cm="1">
        <f t="array" ref="H566">_xlfn.IFS(DATA[[#This Row],[Difference_from _assume]]&lt;=10,"0-17",DATA[[#This Row],[Difference_from _assume]]&lt;=34,"17-34",DATA[[#This Row],[Difference_from _assume]]&lt;=51,"34-51",DATA[[#This Row],[Difference_from _assume]]&lt;=119,"51-119",DATA[[#This Row],[Difference_from _assume]]&lt;=354,"119-357")</f>
        <v>17-34</v>
      </c>
      <c r="I566" s="31" t="str" cm="1">
        <f t="array" ref="I566">_xlfn.IFS(DATA[[#This Row],[Difference_from _assume]]&lt;=35,"Active",DATA[[#This Row],[Difference_from _assume]]&lt;=110,"Inactive",DATA[[#This Row],[Difference_from _assume]]&lt;=360,"Dormant")</f>
        <v>Active</v>
      </c>
      <c r="J566" s="16">
        <v>11.99</v>
      </c>
      <c r="K566" s="16" t="str" cm="1">
        <f t="array" ref="K566">_xlfn.IFS(DATA[[#This Row],[Monthly_Price]]&lt;=7.99,"Low",J566&lt;=11.99,"Mid",J566&lt;=15.99,"High")</f>
        <v>Mid</v>
      </c>
      <c r="L566" s="1">
        <v>490</v>
      </c>
      <c r="M566" s="1" t="s">
        <v>51</v>
      </c>
      <c r="N566" s="1">
        <v>4</v>
      </c>
      <c r="O566" s="1">
        <v>3</v>
      </c>
      <c r="P566" s="1" t="b">
        <v>0</v>
      </c>
      <c r="Q566" s="1">
        <v>466</v>
      </c>
      <c r="R566" s="10">
        <v>106</v>
      </c>
      <c r="S566" s="10">
        <f>DATA[[#This Row],[Total_Movies_Watched]]+DATA[[#This Row],[Total_Series_Watched]]</f>
        <v>572</v>
      </c>
      <c r="T566" s="1" t="s">
        <v>74</v>
      </c>
      <c r="U566" s="1" t="s">
        <v>56</v>
      </c>
      <c r="V566" s="1" t="s">
        <v>78</v>
      </c>
      <c r="W566" s="1">
        <v>91</v>
      </c>
      <c r="X566" s="1" t="str" cm="1">
        <f t="array" ref="X566">_xlfn.IFS(DATA[[#This Row],[Recommended_Content_Count]]&lt;=25,"0-25",W566&lt;=50,"25-50",W566&lt;=75,"50-75",W566&lt;=100,"75-100")</f>
        <v>75-100</v>
      </c>
      <c r="Y566" s="1">
        <v>3.7</v>
      </c>
      <c r="Z566" s="1" t="b">
        <v>0</v>
      </c>
      <c r="AA566" s="1" t="str" cm="1">
        <f t="array" ref="AA566">_xlfn.IFS(DATA[[#This Row],[Has_Downloaded_Content]]=FALSE,"No",Z566=TRUE,"Yes")</f>
        <v>No</v>
      </c>
      <c r="AB566" s="1" t="s">
        <v>30</v>
      </c>
      <c r="AC566" s="7">
        <v>1080</v>
      </c>
      <c r="AD566" s="7" t="str" cm="1">
        <f t="array" ref="AD566">_xlfn.IFS(DATA[[#This Row],[Loyalty_Points]]&lt;=1000,"0-1000",AC566&lt;=2000,"1000-2000",AC566&lt;=3000,"2000-3000",AC566&lt;=4000,"3000-4000",AC566&lt;=4999,"4000-5000")</f>
        <v>1000-2000</v>
      </c>
      <c r="AE566" s="1" t="s">
        <v>38</v>
      </c>
      <c r="AF566" s="1" t="s">
        <v>59</v>
      </c>
      <c r="AG566" s="1" t="s">
        <v>93</v>
      </c>
    </row>
    <row r="567" spans="1:33" x14ac:dyDescent="0.3">
      <c r="A567" s="13">
        <v>7947</v>
      </c>
      <c r="B567" s="1" t="s">
        <v>572</v>
      </c>
      <c r="C567" s="2">
        <v>45241</v>
      </c>
      <c r="D567" s="2" t="s">
        <v>72</v>
      </c>
      <c r="E567" s="29" t="str">
        <f>TEXT(DATA[[#This Row],[Join_Date]],"mm-yyyy")</f>
        <v>11-2023</v>
      </c>
      <c r="G567" s="31">
        <f>$F$2-DATA[[#This Row],[Last_Login]]</f>
        <v>14</v>
      </c>
      <c r="H567" s="31" t="str" cm="1">
        <f t="array" ref="H567">_xlfn.IFS(DATA[[#This Row],[Difference_from _assume]]&lt;=10,"0-17",DATA[[#This Row],[Difference_from _assume]]&lt;=34,"17-34",DATA[[#This Row],[Difference_from _assume]]&lt;=51,"34-51",DATA[[#This Row],[Difference_from _assume]]&lt;=119,"51-119",DATA[[#This Row],[Difference_from _assume]]&lt;=354,"119-357")</f>
        <v>17-34</v>
      </c>
      <c r="I567" s="31" t="str" cm="1">
        <f t="array" ref="I567">_xlfn.IFS(DATA[[#This Row],[Difference_from _assume]]&lt;=35,"Active",DATA[[#This Row],[Difference_from _assume]]&lt;=110,"Inactive",DATA[[#This Row],[Difference_from _assume]]&lt;=360,"Dormant")</f>
        <v>Active</v>
      </c>
      <c r="J567" s="16">
        <v>15.99</v>
      </c>
      <c r="K567" s="16" t="str" cm="1">
        <f t="array" ref="K567">_xlfn.IFS(DATA[[#This Row],[Monthly_Price]]&lt;=7.99,"Low",J567&lt;=11.99,"Mid",J567&lt;=15.99,"High")</f>
        <v>High</v>
      </c>
      <c r="L567" s="1">
        <v>32</v>
      </c>
      <c r="M567" s="1" t="s">
        <v>73</v>
      </c>
      <c r="N567" s="1">
        <v>3</v>
      </c>
      <c r="O567" s="1">
        <v>4</v>
      </c>
      <c r="P567" s="1" t="b">
        <v>0</v>
      </c>
      <c r="Q567" s="1">
        <v>385</v>
      </c>
      <c r="R567" s="10">
        <v>106</v>
      </c>
      <c r="S567" s="10">
        <f>DATA[[#This Row],[Total_Movies_Watched]]+DATA[[#This Row],[Total_Series_Watched]]</f>
        <v>491</v>
      </c>
      <c r="T567" s="1" t="s">
        <v>49</v>
      </c>
      <c r="U567" s="1" t="s">
        <v>56</v>
      </c>
      <c r="V567" s="1" t="s">
        <v>57</v>
      </c>
      <c r="W567" s="1">
        <v>75</v>
      </c>
      <c r="X567" s="1" t="str" cm="1">
        <f t="array" ref="X567">_xlfn.IFS(DATA[[#This Row],[Recommended_Content_Count]]&lt;=25,"0-25",W567&lt;=50,"25-50",W567&lt;=75,"50-75",W567&lt;=100,"75-100")</f>
        <v>50-75</v>
      </c>
      <c r="Y567" s="1">
        <v>3.7</v>
      </c>
      <c r="Z567" s="1" t="b">
        <v>0</v>
      </c>
      <c r="AA567" s="1" t="str" cm="1">
        <f t="array" ref="AA567">_xlfn.IFS(DATA[[#This Row],[Has_Downloaded_Content]]=FALSE,"No",Z567=TRUE,"Yes")</f>
        <v>No</v>
      </c>
      <c r="AB567" s="1" t="s">
        <v>30</v>
      </c>
      <c r="AC567" s="7">
        <v>1610</v>
      </c>
      <c r="AD567" s="7" t="str" cm="1">
        <f t="array" ref="AD567">_xlfn.IFS(DATA[[#This Row],[Loyalty_Points]]&lt;=1000,"0-1000",AC567&lt;=2000,"1000-2000",AC567&lt;=3000,"2000-3000",AC567&lt;=4000,"3000-4000",AC567&lt;=4999,"4000-5000")</f>
        <v>1000-2000</v>
      </c>
      <c r="AE567" s="1" t="s">
        <v>65</v>
      </c>
      <c r="AF567" s="1" t="s">
        <v>32</v>
      </c>
      <c r="AG567" s="1" t="s">
        <v>33</v>
      </c>
    </row>
    <row r="568" spans="1:33" x14ac:dyDescent="0.3">
      <c r="A568" s="13">
        <v>7546</v>
      </c>
      <c r="B568" s="1" t="s">
        <v>147</v>
      </c>
      <c r="C568" s="2" t="s">
        <v>573</v>
      </c>
      <c r="D568" s="2">
        <v>45577</v>
      </c>
      <c r="E568" s="29" t="str">
        <f>TEXT(DATA[[#This Row],[Join_Date]],"mm-yyyy")</f>
        <v>10-2024</v>
      </c>
      <c r="G568" s="31">
        <f>$F$2-DATA[[#This Row],[Last_Login]]</f>
        <v>80</v>
      </c>
      <c r="H568" s="31" t="str" cm="1">
        <f t="array" ref="H568">_xlfn.IFS(DATA[[#This Row],[Difference_from _assume]]&lt;=10,"0-17",DATA[[#This Row],[Difference_from _assume]]&lt;=34,"17-34",DATA[[#This Row],[Difference_from _assume]]&lt;=51,"34-51",DATA[[#This Row],[Difference_from _assume]]&lt;=119,"51-119",DATA[[#This Row],[Difference_from _assume]]&lt;=354,"119-357")</f>
        <v>51-119</v>
      </c>
      <c r="I568" s="31" t="str" cm="1">
        <f t="array" ref="I568">_xlfn.IFS(DATA[[#This Row],[Difference_from _assume]]&lt;=35,"Active",DATA[[#This Row],[Difference_from _assume]]&lt;=110,"Inactive",DATA[[#This Row],[Difference_from _assume]]&lt;=360,"Dormant")</f>
        <v>Inactive</v>
      </c>
      <c r="J568" s="16">
        <v>7.99</v>
      </c>
      <c r="K568" s="16" t="str" cm="1">
        <f t="array" ref="K568">_xlfn.IFS(DATA[[#This Row],[Monthly_Price]]&lt;=7.99,"Low",J568&lt;=11.99,"Mid",J568&lt;=15.99,"High")</f>
        <v>Low</v>
      </c>
      <c r="L568" s="1">
        <v>48</v>
      </c>
      <c r="M568" s="1" t="s">
        <v>48</v>
      </c>
      <c r="N568" s="1">
        <v>1</v>
      </c>
      <c r="O568" s="1">
        <v>4</v>
      </c>
      <c r="P568" s="1" t="b">
        <v>0</v>
      </c>
      <c r="Q568" s="1">
        <v>484</v>
      </c>
      <c r="R568" s="10">
        <v>131</v>
      </c>
      <c r="S568" s="10">
        <f>DATA[[#This Row],[Total_Movies_Watched]]+DATA[[#This Row],[Total_Series_Watched]]</f>
        <v>615</v>
      </c>
      <c r="T568" s="1" t="s">
        <v>55</v>
      </c>
      <c r="U568" s="1" t="s">
        <v>75</v>
      </c>
      <c r="V568" s="1" t="s">
        <v>64</v>
      </c>
      <c r="W568" s="1">
        <v>68</v>
      </c>
      <c r="X568" s="1" t="str" cm="1">
        <f t="array" ref="X568">_xlfn.IFS(DATA[[#This Row],[Recommended_Content_Count]]&lt;=25,"0-25",W568&lt;=50,"25-50",W568&lt;=75,"50-75",W568&lt;=100,"75-100")</f>
        <v>50-75</v>
      </c>
      <c r="Y568" s="1">
        <v>4</v>
      </c>
      <c r="Z568" s="1" t="b">
        <v>0</v>
      </c>
      <c r="AA568" s="1" t="str" cm="1">
        <f t="array" ref="AA568">_xlfn.IFS(DATA[[#This Row],[Has_Downloaded_Content]]=FALSE,"No",Z568=TRUE,"Yes")</f>
        <v>No</v>
      </c>
      <c r="AB568" s="1" t="s">
        <v>30</v>
      </c>
      <c r="AC568" s="7">
        <v>1535</v>
      </c>
      <c r="AD568" s="7" t="str" cm="1">
        <f t="array" ref="AD568">_xlfn.IFS(DATA[[#This Row],[Loyalty_Points]]&lt;=1000,"0-1000",AC568&lt;=2000,"1000-2000",AC568&lt;=3000,"2000-3000",AC568&lt;=4000,"3000-4000",AC568&lt;=4999,"4000-5000")</f>
        <v>1000-2000</v>
      </c>
      <c r="AE568" s="1" t="s">
        <v>58</v>
      </c>
      <c r="AF568" s="1" t="s">
        <v>59</v>
      </c>
      <c r="AG568" s="1" t="s">
        <v>93</v>
      </c>
    </row>
    <row r="569" spans="1:33" x14ac:dyDescent="0.3">
      <c r="A569" s="13">
        <v>4213</v>
      </c>
      <c r="B569" s="1" t="s">
        <v>574</v>
      </c>
      <c r="C569" s="2">
        <v>45150</v>
      </c>
      <c r="D569" s="2" t="s">
        <v>109</v>
      </c>
      <c r="E569" s="29" t="str">
        <f>TEXT(DATA[[#This Row],[Join_Date]],"mm-yyyy")</f>
        <v>08-2023</v>
      </c>
      <c r="G569" s="31">
        <f>$F$2-DATA[[#This Row],[Last_Login]]</f>
        <v>38</v>
      </c>
      <c r="H569" s="31" t="str" cm="1">
        <f t="array" ref="H569">_xlfn.IFS(DATA[[#This Row],[Difference_from _assume]]&lt;=10,"0-17",DATA[[#This Row],[Difference_from _assume]]&lt;=34,"17-34",DATA[[#This Row],[Difference_from _assume]]&lt;=51,"34-51",DATA[[#This Row],[Difference_from _assume]]&lt;=119,"51-119",DATA[[#This Row],[Difference_from _assume]]&lt;=354,"119-357")</f>
        <v>34-51</v>
      </c>
      <c r="I569" s="31" t="str" cm="1">
        <f t="array" ref="I569">_xlfn.IFS(DATA[[#This Row],[Difference_from _assume]]&lt;=35,"Active",DATA[[#This Row],[Difference_from _assume]]&lt;=110,"Inactive",DATA[[#This Row],[Difference_from _assume]]&lt;=360,"Dormant")</f>
        <v>Inactive</v>
      </c>
      <c r="J569" s="16">
        <v>7.99</v>
      </c>
      <c r="K569" s="16" t="str" cm="1">
        <f t="array" ref="K569">_xlfn.IFS(DATA[[#This Row],[Monthly_Price]]&lt;=7.99,"Low",J569&lt;=11.99,"Mid",J569&lt;=15.99,"High")</f>
        <v>Low</v>
      </c>
      <c r="L569" s="1">
        <v>141</v>
      </c>
      <c r="M569" s="1" t="s">
        <v>26</v>
      </c>
      <c r="N569" s="1">
        <v>4</v>
      </c>
      <c r="O569" s="1">
        <v>2</v>
      </c>
      <c r="P569" s="1" t="b">
        <v>1</v>
      </c>
      <c r="Q569" s="1">
        <v>379</v>
      </c>
      <c r="R569" s="10">
        <v>35</v>
      </c>
      <c r="S569" s="10">
        <f>DATA[[#This Row],[Total_Movies_Watched]]+DATA[[#This Row],[Total_Series_Watched]]</f>
        <v>414</v>
      </c>
      <c r="T569" s="1" t="s">
        <v>43</v>
      </c>
      <c r="U569" s="1" t="s">
        <v>75</v>
      </c>
      <c r="V569" s="1" t="s">
        <v>29</v>
      </c>
      <c r="W569" s="1">
        <v>29</v>
      </c>
      <c r="X569" s="1" t="str" cm="1">
        <f t="array" ref="X569">_xlfn.IFS(DATA[[#This Row],[Recommended_Content_Count]]&lt;=25,"0-25",W569&lt;=50,"25-50",W569&lt;=75,"50-75",W569&lt;=100,"75-100")</f>
        <v>25-50</v>
      </c>
      <c r="Y569" s="1">
        <v>4.9000000000000004</v>
      </c>
      <c r="Z569" s="1" t="b">
        <v>1</v>
      </c>
      <c r="AA569" s="1" t="str" cm="1">
        <f t="array" ref="AA569">_xlfn.IFS(DATA[[#This Row],[Has_Downloaded_Content]]=FALSE,"No",Z569=TRUE,"Yes")</f>
        <v>Yes</v>
      </c>
      <c r="AB569" s="1" t="s">
        <v>30</v>
      </c>
      <c r="AC569" s="7">
        <v>3840</v>
      </c>
      <c r="AD569" s="7" t="str" cm="1">
        <f t="array" ref="AD569">_xlfn.IFS(DATA[[#This Row],[Loyalty_Points]]&lt;=1000,"0-1000",AC569&lt;=2000,"1000-2000",AC569&lt;=3000,"2000-3000",AC569&lt;=4000,"3000-4000",AC569&lt;=4999,"4000-5000")</f>
        <v>3000-4000</v>
      </c>
      <c r="AE569" s="1" t="s">
        <v>76</v>
      </c>
      <c r="AF569" s="1" t="s">
        <v>69</v>
      </c>
      <c r="AG569" s="1" t="s">
        <v>33</v>
      </c>
    </row>
    <row r="570" spans="1:33" x14ac:dyDescent="0.3">
      <c r="A570" s="13">
        <v>3135</v>
      </c>
      <c r="B570" s="1" t="s">
        <v>325</v>
      </c>
      <c r="C570" s="2">
        <v>45479</v>
      </c>
      <c r="D570" s="2" t="s">
        <v>156</v>
      </c>
      <c r="E570" s="29" t="str">
        <f>TEXT(DATA[[#This Row],[Join_Date]],"mm-yyyy")</f>
        <v>07-2024</v>
      </c>
      <c r="G570" s="31">
        <f>$F$2-DATA[[#This Row],[Last_Login]]</f>
        <v>37</v>
      </c>
      <c r="H570" s="31" t="str" cm="1">
        <f t="array" ref="H570">_xlfn.IFS(DATA[[#This Row],[Difference_from _assume]]&lt;=10,"0-17",DATA[[#This Row],[Difference_from _assume]]&lt;=34,"17-34",DATA[[#This Row],[Difference_from _assume]]&lt;=51,"34-51",DATA[[#This Row],[Difference_from _assume]]&lt;=119,"51-119",DATA[[#This Row],[Difference_from _assume]]&lt;=354,"119-357")</f>
        <v>34-51</v>
      </c>
      <c r="I570" s="31" t="str" cm="1">
        <f t="array" ref="I570">_xlfn.IFS(DATA[[#This Row],[Difference_from _assume]]&lt;=35,"Active",DATA[[#This Row],[Difference_from _assume]]&lt;=110,"Inactive",DATA[[#This Row],[Difference_from _assume]]&lt;=360,"Dormant")</f>
        <v>Inactive</v>
      </c>
      <c r="J570" s="16">
        <v>7.99</v>
      </c>
      <c r="K570" s="16" t="str" cm="1">
        <f t="array" ref="K570">_xlfn.IFS(DATA[[#This Row],[Monthly_Price]]&lt;=7.99,"Low",J570&lt;=11.99,"Mid",J570&lt;=15.99,"High")</f>
        <v>Low</v>
      </c>
      <c r="L570" s="1">
        <v>368</v>
      </c>
      <c r="M570" s="1" t="s">
        <v>63</v>
      </c>
      <c r="N570" s="1">
        <v>5</v>
      </c>
      <c r="O570" s="1">
        <v>1</v>
      </c>
      <c r="P570" s="1" t="b">
        <v>0</v>
      </c>
      <c r="Q570" s="1">
        <v>481</v>
      </c>
      <c r="R570" s="10">
        <v>58</v>
      </c>
      <c r="S570" s="10">
        <f>DATA[[#This Row],[Total_Movies_Watched]]+DATA[[#This Row],[Total_Series_Watched]]</f>
        <v>539</v>
      </c>
      <c r="T570" s="1" t="s">
        <v>92</v>
      </c>
      <c r="U570" s="1" t="s">
        <v>75</v>
      </c>
      <c r="V570" s="1" t="s">
        <v>37</v>
      </c>
      <c r="W570" s="1">
        <v>97</v>
      </c>
      <c r="X570" s="1" t="str" cm="1">
        <f t="array" ref="X570">_xlfn.IFS(DATA[[#This Row],[Recommended_Content_Count]]&lt;=25,"0-25",W570&lt;=50,"25-50",W570&lt;=75,"50-75",W570&lt;=100,"75-100")</f>
        <v>75-100</v>
      </c>
      <c r="Y570" s="1">
        <v>4</v>
      </c>
      <c r="Z570" s="1" t="b">
        <v>0</v>
      </c>
      <c r="AA570" s="1" t="str" cm="1">
        <f t="array" ref="AA570">_xlfn.IFS(DATA[[#This Row],[Has_Downloaded_Content]]=FALSE,"No",Z570=TRUE,"Yes")</f>
        <v>No</v>
      </c>
      <c r="AB570" s="1" t="s">
        <v>30</v>
      </c>
      <c r="AC570" s="7">
        <v>1108</v>
      </c>
      <c r="AD570" s="7" t="str" cm="1">
        <f t="array" ref="AD570">_xlfn.IFS(DATA[[#This Row],[Loyalty_Points]]&lt;=1000,"0-1000",AC570&lt;=2000,"1000-2000",AC570&lt;=3000,"2000-3000",AC570&lt;=4000,"3000-4000",AC570&lt;=4999,"4000-5000")</f>
        <v>1000-2000</v>
      </c>
      <c r="AE570" s="1" t="s">
        <v>38</v>
      </c>
      <c r="AF570" s="1" t="s">
        <v>39</v>
      </c>
      <c r="AG570" s="1" t="s">
        <v>40</v>
      </c>
    </row>
    <row r="571" spans="1:33" x14ac:dyDescent="0.3">
      <c r="A571" s="13">
        <v>9916</v>
      </c>
      <c r="B571" s="1" t="s">
        <v>531</v>
      </c>
      <c r="C571" s="2" t="s">
        <v>575</v>
      </c>
      <c r="D571" s="2" t="s">
        <v>134</v>
      </c>
      <c r="E571" s="29" t="str">
        <f>TEXT(DATA[[#This Row],[Join_Date]],"mm-yyyy")</f>
        <v>02-2024</v>
      </c>
      <c r="G571" s="31">
        <f>$F$2-DATA[[#This Row],[Last_Login]]</f>
        <v>40</v>
      </c>
      <c r="H571" s="31" t="str" cm="1">
        <f t="array" ref="H571">_xlfn.IFS(DATA[[#This Row],[Difference_from _assume]]&lt;=10,"0-17",DATA[[#This Row],[Difference_from _assume]]&lt;=34,"17-34",DATA[[#This Row],[Difference_from _assume]]&lt;=51,"34-51",DATA[[#This Row],[Difference_from _assume]]&lt;=119,"51-119",DATA[[#This Row],[Difference_from _assume]]&lt;=354,"119-357")</f>
        <v>34-51</v>
      </c>
      <c r="I571" s="31" t="str" cm="1">
        <f t="array" ref="I571">_xlfn.IFS(DATA[[#This Row],[Difference_from _assume]]&lt;=35,"Active",DATA[[#This Row],[Difference_from _assume]]&lt;=110,"Inactive",DATA[[#This Row],[Difference_from _assume]]&lt;=360,"Dormant")</f>
        <v>Inactive</v>
      </c>
      <c r="J571" s="16">
        <v>7.99</v>
      </c>
      <c r="K571" s="16" t="str" cm="1">
        <f t="array" ref="K571">_xlfn.IFS(DATA[[#This Row],[Monthly_Price]]&lt;=7.99,"Low",J571&lt;=11.99,"Mid",J571&lt;=15.99,"High")</f>
        <v>Low</v>
      </c>
      <c r="L571" s="1">
        <v>227</v>
      </c>
      <c r="M571" s="1" t="s">
        <v>73</v>
      </c>
      <c r="N571" s="1">
        <v>5</v>
      </c>
      <c r="O571" s="1">
        <v>2</v>
      </c>
      <c r="P571" s="1" t="b">
        <v>1</v>
      </c>
      <c r="Q571" s="1">
        <v>969</v>
      </c>
      <c r="R571" s="10">
        <v>175</v>
      </c>
      <c r="S571" s="10">
        <f>DATA[[#This Row],[Total_Movies_Watched]]+DATA[[#This Row],[Total_Series_Watched]]</f>
        <v>1144</v>
      </c>
      <c r="T571" s="1" t="s">
        <v>49</v>
      </c>
      <c r="U571" s="1" t="s">
        <v>56</v>
      </c>
      <c r="V571" s="1" t="s">
        <v>57</v>
      </c>
      <c r="W571" s="1">
        <v>11</v>
      </c>
      <c r="X571" s="1" t="str" cm="1">
        <f t="array" ref="X571">_xlfn.IFS(DATA[[#This Row],[Recommended_Content_Count]]&lt;=25,"0-25",W571&lt;=50,"25-50",W571&lt;=75,"50-75",W571&lt;=100,"75-100")</f>
        <v>0-25</v>
      </c>
      <c r="Y571" s="1">
        <v>5</v>
      </c>
      <c r="Z571" s="1" t="b">
        <v>0</v>
      </c>
      <c r="AA571" s="1" t="str" cm="1">
        <f t="array" ref="AA571">_xlfn.IFS(DATA[[#This Row],[Has_Downloaded_Content]]=FALSE,"No",Z571=TRUE,"Yes")</f>
        <v>No</v>
      </c>
      <c r="AB571" s="1" t="s">
        <v>30</v>
      </c>
      <c r="AC571" s="7">
        <v>4510</v>
      </c>
      <c r="AD571" s="7" t="str" cm="1">
        <f t="array" ref="AD571">_xlfn.IFS(DATA[[#This Row],[Loyalty_Points]]&lt;=1000,"0-1000",AC571&lt;=2000,"1000-2000",AC571&lt;=3000,"2000-3000",AC571&lt;=4000,"3000-4000",AC571&lt;=4999,"4000-5000")</f>
        <v>4000-5000</v>
      </c>
      <c r="AE571" s="1" t="s">
        <v>58</v>
      </c>
      <c r="AF571" s="1" t="s">
        <v>32</v>
      </c>
      <c r="AG571" s="1" t="s">
        <v>40</v>
      </c>
    </row>
    <row r="572" spans="1:33" x14ac:dyDescent="0.3">
      <c r="A572" s="13">
        <v>2784</v>
      </c>
      <c r="B572" s="1" t="s">
        <v>138</v>
      </c>
      <c r="C572" s="2" t="s">
        <v>576</v>
      </c>
      <c r="D572" s="2" t="s">
        <v>25</v>
      </c>
      <c r="E572" s="29" t="str">
        <f>TEXT(DATA[[#This Row],[Join_Date]],"mm-yyyy")</f>
        <v>11-2023</v>
      </c>
      <c r="G572" s="31">
        <f>$F$2-DATA[[#This Row],[Last_Login]]</f>
        <v>18</v>
      </c>
      <c r="H572" s="31" t="str" cm="1">
        <f t="array" ref="H572">_xlfn.IFS(DATA[[#This Row],[Difference_from _assume]]&lt;=10,"0-17",DATA[[#This Row],[Difference_from _assume]]&lt;=34,"17-34",DATA[[#This Row],[Difference_from _assume]]&lt;=51,"34-51",DATA[[#This Row],[Difference_from _assume]]&lt;=119,"51-119",DATA[[#This Row],[Difference_from _assume]]&lt;=354,"119-357")</f>
        <v>17-34</v>
      </c>
      <c r="I572" s="31" t="str" cm="1">
        <f t="array" ref="I572">_xlfn.IFS(DATA[[#This Row],[Difference_from _assume]]&lt;=35,"Active",DATA[[#This Row],[Difference_from _assume]]&lt;=110,"Inactive",DATA[[#This Row],[Difference_from _assume]]&lt;=360,"Dormant")</f>
        <v>Active</v>
      </c>
      <c r="J572" s="16">
        <v>7.99</v>
      </c>
      <c r="K572" s="16" t="str" cm="1">
        <f t="array" ref="K572">_xlfn.IFS(DATA[[#This Row],[Monthly_Price]]&lt;=7.99,"Low",J572&lt;=11.99,"Mid",J572&lt;=15.99,"High")</f>
        <v>Low</v>
      </c>
      <c r="L572" s="1">
        <v>484</v>
      </c>
      <c r="M572" s="1" t="s">
        <v>51</v>
      </c>
      <c r="N572" s="1">
        <v>5</v>
      </c>
      <c r="O572" s="1">
        <v>2</v>
      </c>
      <c r="P572" s="1" t="b">
        <v>1</v>
      </c>
      <c r="Q572" s="1">
        <v>52</v>
      </c>
      <c r="R572" s="10">
        <v>151</v>
      </c>
      <c r="S572" s="10">
        <f>DATA[[#This Row],[Total_Movies_Watched]]+DATA[[#This Row],[Total_Series_Watched]]</f>
        <v>203</v>
      </c>
      <c r="T572" s="1" t="s">
        <v>92</v>
      </c>
      <c r="U572" s="1" t="s">
        <v>28</v>
      </c>
      <c r="V572" s="1" t="s">
        <v>78</v>
      </c>
      <c r="W572" s="1">
        <v>15</v>
      </c>
      <c r="X572" s="1" t="str" cm="1">
        <f t="array" ref="X572">_xlfn.IFS(DATA[[#This Row],[Recommended_Content_Count]]&lt;=25,"0-25",W572&lt;=50,"25-50",W572&lt;=75,"50-75",W572&lt;=100,"75-100")</f>
        <v>0-25</v>
      </c>
      <c r="Y572" s="1">
        <v>3.1</v>
      </c>
      <c r="Z572" s="1" t="b">
        <v>0</v>
      </c>
      <c r="AA572" s="1" t="str" cm="1">
        <f t="array" ref="AA572">_xlfn.IFS(DATA[[#This Row],[Has_Downloaded_Content]]=FALSE,"No",Z572=TRUE,"Yes")</f>
        <v>No</v>
      </c>
      <c r="AB572" s="1" t="s">
        <v>30</v>
      </c>
      <c r="AC572" s="7">
        <v>1042</v>
      </c>
      <c r="AD572" s="7" t="str" cm="1">
        <f t="array" ref="AD572">_xlfn.IFS(DATA[[#This Row],[Loyalty_Points]]&lt;=1000,"0-1000",AC572&lt;=2000,"1000-2000",AC572&lt;=3000,"2000-3000",AC572&lt;=4000,"3000-4000",AC572&lt;=4999,"4000-5000")</f>
        <v>1000-2000</v>
      </c>
      <c r="AE572" s="1" t="s">
        <v>76</v>
      </c>
      <c r="AF572" s="1" t="s">
        <v>59</v>
      </c>
      <c r="AG572" s="1" t="s">
        <v>33</v>
      </c>
    </row>
    <row r="573" spans="1:33" x14ac:dyDescent="0.3">
      <c r="A573" s="13">
        <v>5916</v>
      </c>
      <c r="B573" s="1" t="s">
        <v>148</v>
      </c>
      <c r="C573" s="2" t="s">
        <v>493</v>
      </c>
      <c r="D573" s="2">
        <v>45547</v>
      </c>
      <c r="E573" s="29" t="str">
        <f>TEXT(DATA[[#This Row],[Join_Date]],"mm-yyyy")</f>
        <v>09-2024</v>
      </c>
      <c r="G573" s="31">
        <f>$F$2-DATA[[#This Row],[Last_Login]]</f>
        <v>110</v>
      </c>
      <c r="H573" s="31" t="str" cm="1">
        <f t="array" ref="H573">_xlfn.IFS(DATA[[#This Row],[Difference_from _assume]]&lt;=10,"0-17",DATA[[#This Row],[Difference_from _assume]]&lt;=34,"17-34",DATA[[#This Row],[Difference_from _assume]]&lt;=51,"34-51",DATA[[#This Row],[Difference_from _assume]]&lt;=119,"51-119",DATA[[#This Row],[Difference_from _assume]]&lt;=354,"119-357")</f>
        <v>51-119</v>
      </c>
      <c r="I573" s="31" t="str" cm="1">
        <f t="array" ref="I573">_xlfn.IFS(DATA[[#This Row],[Difference_from _assume]]&lt;=35,"Active",DATA[[#This Row],[Difference_from _assume]]&lt;=110,"Inactive",DATA[[#This Row],[Difference_from _assume]]&lt;=360,"Dormant")</f>
        <v>Inactive</v>
      </c>
      <c r="J573" s="16">
        <v>15.99</v>
      </c>
      <c r="K573" s="16" t="str" cm="1">
        <f t="array" ref="K573">_xlfn.IFS(DATA[[#This Row],[Monthly_Price]]&lt;=7.99,"Low",J573&lt;=11.99,"Mid",J573&lt;=15.99,"High")</f>
        <v>High</v>
      </c>
      <c r="L573" s="1">
        <v>14</v>
      </c>
      <c r="M573" s="1" t="s">
        <v>36</v>
      </c>
      <c r="N573" s="1">
        <v>4</v>
      </c>
      <c r="O573" s="1">
        <v>2</v>
      </c>
      <c r="P573" s="1" t="b">
        <v>1</v>
      </c>
      <c r="Q573" s="1">
        <v>57</v>
      </c>
      <c r="R573" s="10">
        <v>175</v>
      </c>
      <c r="S573" s="10">
        <f>DATA[[#This Row],[Total_Movies_Watched]]+DATA[[#This Row],[Total_Series_Watched]]</f>
        <v>232</v>
      </c>
      <c r="T573" s="1" t="s">
        <v>74</v>
      </c>
      <c r="U573" s="1" t="s">
        <v>44</v>
      </c>
      <c r="V573" s="1" t="s">
        <v>78</v>
      </c>
      <c r="W573" s="1">
        <v>41</v>
      </c>
      <c r="X573" s="1" t="str" cm="1">
        <f t="array" ref="X573">_xlfn.IFS(DATA[[#This Row],[Recommended_Content_Count]]&lt;=25,"0-25",W573&lt;=50,"25-50",W573&lt;=75,"50-75",W573&lt;=100,"75-100")</f>
        <v>25-50</v>
      </c>
      <c r="Y573" s="1">
        <v>3.4</v>
      </c>
      <c r="Z573" s="1" t="b">
        <v>1</v>
      </c>
      <c r="AA573" s="1" t="str" cm="1">
        <f t="array" ref="AA573">_xlfn.IFS(DATA[[#This Row],[Has_Downloaded_Content]]=FALSE,"No",Z573=TRUE,"Yes")</f>
        <v>Yes</v>
      </c>
      <c r="AB573" s="1" t="s">
        <v>30</v>
      </c>
      <c r="AC573" s="7">
        <v>2175</v>
      </c>
      <c r="AD573" s="7" t="str" cm="1">
        <f t="array" ref="AD573">_xlfn.IFS(DATA[[#This Row],[Loyalty_Points]]&lt;=1000,"0-1000",AC573&lt;=2000,"1000-2000",AC573&lt;=3000,"2000-3000",AC573&lt;=4000,"3000-4000",AC573&lt;=4999,"4000-5000")</f>
        <v>2000-3000</v>
      </c>
      <c r="AE573" s="1" t="s">
        <v>65</v>
      </c>
      <c r="AF573" s="1" t="s">
        <v>59</v>
      </c>
      <c r="AG573" s="1" t="s">
        <v>40</v>
      </c>
    </row>
    <row r="574" spans="1:33" x14ac:dyDescent="0.3">
      <c r="A574" s="13">
        <v>1674</v>
      </c>
      <c r="B574" s="1" t="s">
        <v>177</v>
      </c>
      <c r="C574" s="2" t="s">
        <v>577</v>
      </c>
      <c r="D574" s="2" t="s">
        <v>35</v>
      </c>
      <c r="E574" s="29" t="str">
        <f>TEXT(DATA[[#This Row],[Join_Date]],"mm-yyyy")</f>
        <v>07-2024</v>
      </c>
      <c r="G574" s="31">
        <f>$F$2-DATA[[#This Row],[Last_Login]]</f>
        <v>16</v>
      </c>
      <c r="H574" s="31" t="str" cm="1">
        <f t="array" ref="H574">_xlfn.IFS(DATA[[#This Row],[Difference_from _assume]]&lt;=10,"0-17",DATA[[#This Row],[Difference_from _assume]]&lt;=34,"17-34",DATA[[#This Row],[Difference_from _assume]]&lt;=51,"34-51",DATA[[#This Row],[Difference_from _assume]]&lt;=119,"51-119",DATA[[#This Row],[Difference_from _assume]]&lt;=354,"119-357")</f>
        <v>17-34</v>
      </c>
      <c r="I574" s="31" t="str" cm="1">
        <f t="array" ref="I574">_xlfn.IFS(DATA[[#This Row],[Difference_from _assume]]&lt;=35,"Active",DATA[[#This Row],[Difference_from _assume]]&lt;=110,"Inactive",DATA[[#This Row],[Difference_from _assume]]&lt;=360,"Dormant")</f>
        <v>Active</v>
      </c>
      <c r="J574" s="16">
        <v>11.99</v>
      </c>
      <c r="K574" s="16" t="str" cm="1">
        <f t="array" ref="K574">_xlfn.IFS(DATA[[#This Row],[Monthly_Price]]&lt;=7.99,"Low",J574&lt;=11.99,"Mid",J574&lt;=15.99,"High")</f>
        <v>Mid</v>
      </c>
      <c r="L574" s="1">
        <v>328</v>
      </c>
      <c r="M574" s="1" t="s">
        <v>73</v>
      </c>
      <c r="N574" s="1">
        <v>2</v>
      </c>
      <c r="O574" s="1">
        <v>2</v>
      </c>
      <c r="P574" s="1" t="b">
        <v>1</v>
      </c>
      <c r="Q574" s="1">
        <v>415</v>
      </c>
      <c r="R574" s="10">
        <v>162</v>
      </c>
      <c r="S574" s="10">
        <f>DATA[[#This Row],[Total_Movies_Watched]]+DATA[[#This Row],[Total_Series_Watched]]</f>
        <v>577</v>
      </c>
      <c r="T574" s="1" t="s">
        <v>49</v>
      </c>
      <c r="U574" s="1" t="s">
        <v>28</v>
      </c>
      <c r="V574" s="1" t="s">
        <v>78</v>
      </c>
      <c r="W574" s="1">
        <v>19</v>
      </c>
      <c r="X574" s="1" t="str" cm="1">
        <f t="array" ref="X574">_xlfn.IFS(DATA[[#This Row],[Recommended_Content_Count]]&lt;=25,"0-25",W574&lt;=50,"25-50",W574&lt;=75,"50-75",W574&lt;=100,"75-100")</f>
        <v>0-25</v>
      </c>
      <c r="Y574" s="1">
        <v>4.4000000000000004</v>
      </c>
      <c r="Z574" s="1" t="b">
        <v>1</v>
      </c>
      <c r="AA574" s="1" t="str" cm="1">
        <f t="array" ref="AA574">_xlfn.IFS(DATA[[#This Row],[Has_Downloaded_Content]]=FALSE,"No",Z574=TRUE,"Yes")</f>
        <v>Yes</v>
      </c>
      <c r="AB574" s="1" t="s">
        <v>30</v>
      </c>
      <c r="AC574" s="7">
        <v>1311</v>
      </c>
      <c r="AD574" s="7" t="str" cm="1">
        <f t="array" ref="AD574">_xlfn.IFS(DATA[[#This Row],[Loyalty_Points]]&lt;=1000,"0-1000",AC574&lt;=2000,"1000-2000",AC574&lt;=3000,"2000-3000",AC574&lt;=4000,"3000-4000",AC574&lt;=4999,"4000-5000")</f>
        <v>1000-2000</v>
      </c>
      <c r="AE574" s="1" t="s">
        <v>31</v>
      </c>
      <c r="AF574" s="1" t="s">
        <v>32</v>
      </c>
      <c r="AG574" s="1" t="s">
        <v>60</v>
      </c>
    </row>
    <row r="575" spans="1:33" x14ac:dyDescent="0.3">
      <c r="A575" s="13">
        <v>2095</v>
      </c>
      <c r="B575" s="1" t="s">
        <v>357</v>
      </c>
      <c r="C575" s="2" t="s">
        <v>327</v>
      </c>
      <c r="D575" s="2" t="s">
        <v>168</v>
      </c>
      <c r="E575" s="29" t="str">
        <f>TEXT(DATA[[#This Row],[Join_Date]],"mm-yyyy")</f>
        <v>08-2024</v>
      </c>
      <c r="G575" s="31">
        <f>$F$2-DATA[[#This Row],[Last_Login]]</f>
        <v>32</v>
      </c>
      <c r="H575" s="31" t="str" cm="1">
        <f t="array" ref="H575">_xlfn.IFS(DATA[[#This Row],[Difference_from _assume]]&lt;=10,"0-17",DATA[[#This Row],[Difference_from _assume]]&lt;=34,"17-34",DATA[[#This Row],[Difference_from _assume]]&lt;=51,"34-51",DATA[[#This Row],[Difference_from _assume]]&lt;=119,"51-119",DATA[[#This Row],[Difference_from _assume]]&lt;=354,"119-357")</f>
        <v>17-34</v>
      </c>
      <c r="I575" s="31" t="str" cm="1">
        <f t="array" ref="I575">_xlfn.IFS(DATA[[#This Row],[Difference_from _assume]]&lt;=35,"Active",DATA[[#This Row],[Difference_from _assume]]&lt;=110,"Inactive",DATA[[#This Row],[Difference_from _assume]]&lt;=360,"Dormant")</f>
        <v>Active</v>
      </c>
      <c r="J575" s="16">
        <v>11.99</v>
      </c>
      <c r="K575" s="16" t="str" cm="1">
        <f t="array" ref="K575">_xlfn.IFS(DATA[[#This Row],[Monthly_Price]]&lt;=7.99,"Low",J575&lt;=11.99,"Mid",J575&lt;=15.99,"High")</f>
        <v>Mid</v>
      </c>
      <c r="L575" s="1">
        <v>279</v>
      </c>
      <c r="M575" s="1" t="s">
        <v>100</v>
      </c>
      <c r="N575" s="1">
        <v>5</v>
      </c>
      <c r="O575" s="1">
        <v>5</v>
      </c>
      <c r="P575" s="1" t="b">
        <v>1</v>
      </c>
      <c r="Q575" s="1">
        <v>285</v>
      </c>
      <c r="R575" s="10">
        <v>92</v>
      </c>
      <c r="S575" s="10">
        <f>DATA[[#This Row],[Total_Movies_Watched]]+DATA[[#This Row],[Total_Series_Watched]]</f>
        <v>377</v>
      </c>
      <c r="T575" s="1" t="s">
        <v>43</v>
      </c>
      <c r="U575" s="1" t="s">
        <v>75</v>
      </c>
      <c r="V575" s="1" t="s">
        <v>45</v>
      </c>
      <c r="W575" s="1">
        <v>81</v>
      </c>
      <c r="X575" s="1" t="str" cm="1">
        <f t="array" ref="X575">_xlfn.IFS(DATA[[#This Row],[Recommended_Content_Count]]&lt;=25,"0-25",W575&lt;=50,"25-50",W575&lt;=75,"50-75",W575&lt;=100,"75-100")</f>
        <v>75-100</v>
      </c>
      <c r="Y575" s="1">
        <v>4.7</v>
      </c>
      <c r="Z575" s="1" t="b">
        <v>1</v>
      </c>
      <c r="AA575" s="1" t="str" cm="1">
        <f t="array" ref="AA575">_xlfn.IFS(DATA[[#This Row],[Has_Downloaded_Content]]=FALSE,"No",Z575=TRUE,"Yes")</f>
        <v>Yes</v>
      </c>
      <c r="AB575" s="1" t="s">
        <v>30</v>
      </c>
      <c r="AC575" s="7">
        <v>4201</v>
      </c>
      <c r="AD575" s="7" t="str" cm="1">
        <f t="array" ref="AD575">_xlfn.IFS(DATA[[#This Row],[Loyalty_Points]]&lt;=1000,"0-1000",AC575&lt;=2000,"1000-2000",AC575&lt;=3000,"2000-3000",AC575&lt;=4000,"3000-4000",AC575&lt;=4999,"4000-5000")</f>
        <v>4000-5000</v>
      </c>
      <c r="AE575" s="1" t="s">
        <v>65</v>
      </c>
      <c r="AF575" s="1" t="s">
        <v>79</v>
      </c>
      <c r="AG575" s="1" t="s">
        <v>33</v>
      </c>
    </row>
    <row r="576" spans="1:33" x14ac:dyDescent="0.3">
      <c r="A576" s="13">
        <v>9594</v>
      </c>
      <c r="B576" s="1" t="s">
        <v>138</v>
      </c>
      <c r="C576" s="2" t="s">
        <v>578</v>
      </c>
      <c r="D576" s="2">
        <v>45363</v>
      </c>
      <c r="E576" s="29" t="str">
        <f>TEXT(DATA[[#This Row],[Join_Date]],"mm-yyyy")</f>
        <v>10-2024</v>
      </c>
      <c r="G576" s="31">
        <f>$F$2-DATA[[#This Row],[Last_Login]]</f>
        <v>294</v>
      </c>
      <c r="H576" s="31" t="str" cm="1">
        <f t="array" ref="H576">_xlfn.IFS(DATA[[#This Row],[Difference_from _assume]]&lt;=10,"0-17",DATA[[#This Row],[Difference_from _assume]]&lt;=34,"17-34",DATA[[#This Row],[Difference_from _assume]]&lt;=51,"34-51",DATA[[#This Row],[Difference_from _assume]]&lt;=119,"51-119",DATA[[#This Row],[Difference_from _assume]]&lt;=354,"119-357")</f>
        <v>119-357</v>
      </c>
      <c r="I576" s="31" t="str" cm="1">
        <f t="array" ref="I576">_xlfn.IFS(DATA[[#This Row],[Difference_from _assume]]&lt;=35,"Active",DATA[[#This Row],[Difference_from _assume]]&lt;=110,"Inactive",DATA[[#This Row],[Difference_from _assume]]&lt;=360,"Dormant")</f>
        <v>Dormant</v>
      </c>
      <c r="J576" s="16">
        <v>7.99</v>
      </c>
      <c r="K576" s="16" t="str" cm="1">
        <f t="array" ref="K576">_xlfn.IFS(DATA[[#This Row],[Monthly_Price]]&lt;=7.99,"Low",J576&lt;=11.99,"Mid",J576&lt;=15.99,"High")</f>
        <v>Low</v>
      </c>
      <c r="L576" s="1">
        <v>158</v>
      </c>
      <c r="M576" s="1" t="s">
        <v>26</v>
      </c>
      <c r="N576" s="1">
        <v>2</v>
      </c>
      <c r="O576" s="1">
        <v>5</v>
      </c>
      <c r="P576" s="1" t="b">
        <v>1</v>
      </c>
      <c r="Q576" s="1">
        <v>861</v>
      </c>
      <c r="R576" s="10">
        <v>125</v>
      </c>
      <c r="S576" s="10">
        <f>DATA[[#This Row],[Total_Movies_Watched]]+DATA[[#This Row],[Total_Series_Watched]]</f>
        <v>986</v>
      </c>
      <c r="T576" s="1" t="s">
        <v>92</v>
      </c>
      <c r="U576" s="1" t="s">
        <v>56</v>
      </c>
      <c r="V576" s="1" t="s">
        <v>64</v>
      </c>
      <c r="W576" s="1">
        <v>95</v>
      </c>
      <c r="X576" s="1" t="str" cm="1">
        <f t="array" ref="X576">_xlfn.IFS(DATA[[#This Row],[Recommended_Content_Count]]&lt;=25,"0-25",W576&lt;=50,"25-50",W576&lt;=75,"50-75",W576&lt;=100,"75-100")</f>
        <v>75-100</v>
      </c>
      <c r="Y576" s="1">
        <v>4.4000000000000004</v>
      </c>
      <c r="Z576" s="1" t="b">
        <v>1</v>
      </c>
      <c r="AA576" s="1" t="str" cm="1">
        <f t="array" ref="AA576">_xlfn.IFS(DATA[[#This Row],[Has_Downloaded_Content]]=FALSE,"No",Z576=TRUE,"Yes")</f>
        <v>Yes</v>
      </c>
      <c r="AB576" s="1" t="s">
        <v>30</v>
      </c>
      <c r="AC576" s="7">
        <v>513</v>
      </c>
      <c r="AD576" s="7" t="str" cm="1">
        <f t="array" ref="AD576">_xlfn.IFS(DATA[[#This Row],[Loyalty_Points]]&lt;=1000,"0-1000",AC576&lt;=2000,"1000-2000",AC576&lt;=3000,"2000-3000",AC576&lt;=4000,"3000-4000",AC576&lt;=4999,"4000-5000")</f>
        <v>0-1000</v>
      </c>
      <c r="AE576" s="1" t="s">
        <v>65</v>
      </c>
      <c r="AF576" s="1" t="s">
        <v>59</v>
      </c>
      <c r="AG576" s="1" t="s">
        <v>33</v>
      </c>
    </row>
    <row r="577" spans="1:33" x14ac:dyDescent="0.3">
      <c r="A577" s="13">
        <v>6750</v>
      </c>
      <c r="B577" s="1" t="s">
        <v>23</v>
      </c>
      <c r="C577" s="2" t="s">
        <v>410</v>
      </c>
      <c r="D577" s="2">
        <v>45334</v>
      </c>
      <c r="E577" s="29" t="str">
        <f>TEXT(DATA[[#This Row],[Join_Date]],"mm-yyyy")</f>
        <v>07-2023</v>
      </c>
      <c r="G577" s="31">
        <f>$F$2-DATA[[#This Row],[Last_Login]]</f>
        <v>323</v>
      </c>
      <c r="H577" s="31" t="str" cm="1">
        <f t="array" ref="H577">_xlfn.IFS(DATA[[#This Row],[Difference_from _assume]]&lt;=10,"0-17",DATA[[#This Row],[Difference_from _assume]]&lt;=34,"17-34",DATA[[#This Row],[Difference_from _assume]]&lt;=51,"34-51",DATA[[#This Row],[Difference_from _assume]]&lt;=119,"51-119",DATA[[#This Row],[Difference_from _assume]]&lt;=354,"119-357")</f>
        <v>119-357</v>
      </c>
      <c r="I577" s="31" t="str" cm="1">
        <f t="array" ref="I577">_xlfn.IFS(DATA[[#This Row],[Difference_from _assume]]&lt;=35,"Active",DATA[[#This Row],[Difference_from _assume]]&lt;=110,"Inactive",DATA[[#This Row],[Difference_from _assume]]&lt;=360,"Dormant")</f>
        <v>Dormant</v>
      </c>
      <c r="J577" s="16">
        <v>7.99</v>
      </c>
      <c r="K577" s="16" t="str" cm="1">
        <f t="array" ref="K577">_xlfn.IFS(DATA[[#This Row],[Monthly_Price]]&lt;=7.99,"Low",J577&lt;=11.99,"Mid",J577&lt;=15.99,"High")</f>
        <v>Low</v>
      </c>
      <c r="L577" s="1">
        <v>422</v>
      </c>
      <c r="M577" s="1" t="s">
        <v>48</v>
      </c>
      <c r="N577" s="1">
        <v>3</v>
      </c>
      <c r="O577" s="1">
        <v>5</v>
      </c>
      <c r="P577" s="1" t="b">
        <v>0</v>
      </c>
      <c r="Q577" s="1">
        <v>399</v>
      </c>
      <c r="R577" s="10">
        <v>27</v>
      </c>
      <c r="S577" s="10">
        <f>DATA[[#This Row],[Total_Movies_Watched]]+DATA[[#This Row],[Total_Series_Watched]]</f>
        <v>426</v>
      </c>
      <c r="T577" s="1" t="s">
        <v>92</v>
      </c>
      <c r="U577" s="1" t="s">
        <v>56</v>
      </c>
      <c r="V577" s="1" t="s">
        <v>64</v>
      </c>
      <c r="W577" s="1">
        <v>12</v>
      </c>
      <c r="X577" s="1" t="str" cm="1">
        <f t="array" ref="X577">_xlfn.IFS(DATA[[#This Row],[Recommended_Content_Count]]&lt;=25,"0-25",W577&lt;=50,"25-50",W577&lt;=75,"50-75",W577&lt;=100,"75-100")</f>
        <v>0-25</v>
      </c>
      <c r="Y577" s="1">
        <v>4.4000000000000004</v>
      </c>
      <c r="Z577" s="1" t="b">
        <v>1</v>
      </c>
      <c r="AA577" s="1" t="str" cm="1">
        <f t="array" ref="AA577">_xlfn.IFS(DATA[[#This Row],[Has_Downloaded_Content]]=FALSE,"No",Z577=TRUE,"Yes")</f>
        <v>Yes</v>
      </c>
      <c r="AB577" s="1" t="s">
        <v>30</v>
      </c>
      <c r="AC577" s="7">
        <v>1330</v>
      </c>
      <c r="AD577" s="7" t="str" cm="1">
        <f t="array" ref="AD577">_xlfn.IFS(DATA[[#This Row],[Loyalty_Points]]&lt;=1000,"0-1000",AC577&lt;=2000,"1000-2000",AC577&lt;=3000,"2000-3000",AC577&lt;=4000,"3000-4000",AC577&lt;=4999,"4000-5000")</f>
        <v>1000-2000</v>
      </c>
      <c r="AE577" s="1" t="s">
        <v>31</v>
      </c>
      <c r="AF577" s="1" t="s">
        <v>59</v>
      </c>
      <c r="AG577" s="1" t="s">
        <v>93</v>
      </c>
    </row>
    <row r="578" spans="1:33" x14ac:dyDescent="0.3">
      <c r="A578" s="13">
        <v>7235</v>
      </c>
      <c r="B578" s="1" t="s">
        <v>171</v>
      </c>
      <c r="C578" s="2">
        <v>44986</v>
      </c>
      <c r="D578" s="2" t="s">
        <v>168</v>
      </c>
      <c r="E578" s="29" t="str">
        <f>TEXT(DATA[[#This Row],[Join_Date]],"mm-yyyy")</f>
        <v>03-2023</v>
      </c>
      <c r="G578" s="31">
        <f>$F$2-DATA[[#This Row],[Last_Login]]</f>
        <v>32</v>
      </c>
      <c r="H578" s="31" t="str" cm="1">
        <f t="array" ref="H578">_xlfn.IFS(DATA[[#This Row],[Difference_from _assume]]&lt;=10,"0-17",DATA[[#This Row],[Difference_from _assume]]&lt;=34,"17-34",DATA[[#This Row],[Difference_from _assume]]&lt;=51,"34-51",DATA[[#This Row],[Difference_from _assume]]&lt;=119,"51-119",DATA[[#This Row],[Difference_from _assume]]&lt;=354,"119-357")</f>
        <v>17-34</v>
      </c>
      <c r="I578" s="31" t="str" cm="1">
        <f t="array" ref="I578">_xlfn.IFS(DATA[[#This Row],[Difference_from _assume]]&lt;=35,"Active",DATA[[#This Row],[Difference_from _assume]]&lt;=110,"Inactive",DATA[[#This Row],[Difference_from _assume]]&lt;=360,"Dormant")</f>
        <v>Active</v>
      </c>
      <c r="J578" s="16">
        <v>7.99</v>
      </c>
      <c r="K578" s="16" t="str" cm="1">
        <f t="array" ref="K578">_xlfn.IFS(DATA[[#This Row],[Monthly_Price]]&lt;=7.99,"Low",J578&lt;=11.99,"Mid",J578&lt;=15.99,"High")</f>
        <v>Low</v>
      </c>
      <c r="L578" s="1">
        <v>235</v>
      </c>
      <c r="M578" s="1" t="s">
        <v>63</v>
      </c>
      <c r="N578" s="1">
        <v>1</v>
      </c>
      <c r="O578" s="1">
        <v>2</v>
      </c>
      <c r="P578" s="1" t="b">
        <v>0</v>
      </c>
      <c r="Q578" s="1">
        <v>765</v>
      </c>
      <c r="R578" s="10">
        <v>159</v>
      </c>
      <c r="S578" s="10">
        <f>DATA[[#This Row],[Total_Movies_Watched]]+DATA[[#This Row],[Total_Series_Watched]]</f>
        <v>924</v>
      </c>
      <c r="T578" s="1" t="s">
        <v>49</v>
      </c>
      <c r="U578" s="1" t="s">
        <v>56</v>
      </c>
      <c r="V578" s="1" t="s">
        <v>29</v>
      </c>
      <c r="W578" s="1">
        <v>77</v>
      </c>
      <c r="X578" s="1" t="str" cm="1">
        <f t="array" ref="X578">_xlfn.IFS(DATA[[#This Row],[Recommended_Content_Count]]&lt;=25,"0-25",W578&lt;=50,"25-50",W578&lt;=75,"50-75",W578&lt;=100,"75-100")</f>
        <v>75-100</v>
      </c>
      <c r="Y578" s="1">
        <v>4.2</v>
      </c>
      <c r="Z578" s="1" t="b">
        <v>0</v>
      </c>
      <c r="AA578" s="1" t="str" cm="1">
        <f t="array" ref="AA578">_xlfn.IFS(DATA[[#This Row],[Has_Downloaded_Content]]=FALSE,"No",Z578=TRUE,"Yes")</f>
        <v>No</v>
      </c>
      <c r="AB578" s="1" t="s">
        <v>30</v>
      </c>
      <c r="AC578" s="7">
        <v>3689</v>
      </c>
      <c r="AD578" s="7" t="str" cm="1">
        <f t="array" ref="AD578">_xlfn.IFS(DATA[[#This Row],[Loyalty_Points]]&lt;=1000,"0-1000",AC578&lt;=2000,"1000-2000",AC578&lt;=3000,"2000-3000",AC578&lt;=4000,"3000-4000",AC578&lt;=4999,"4000-5000")</f>
        <v>3000-4000</v>
      </c>
      <c r="AE578" s="1" t="s">
        <v>58</v>
      </c>
      <c r="AF578" s="1" t="s">
        <v>69</v>
      </c>
      <c r="AG578" s="1" t="s">
        <v>40</v>
      </c>
    </row>
    <row r="579" spans="1:33" x14ac:dyDescent="0.3">
      <c r="A579" s="13">
        <v>3910</v>
      </c>
      <c r="B579" s="1" t="s">
        <v>260</v>
      </c>
      <c r="C579" s="2" t="s">
        <v>198</v>
      </c>
      <c r="D579" s="2">
        <v>45516</v>
      </c>
      <c r="E579" s="29" t="str">
        <f>TEXT(DATA[[#This Row],[Join_Date]],"mm-yyyy")</f>
        <v>12-2023</v>
      </c>
      <c r="G579" s="31">
        <f>$F$2-DATA[[#This Row],[Last_Login]]</f>
        <v>141</v>
      </c>
      <c r="H579" s="31" t="str" cm="1">
        <f t="array" ref="H579">_xlfn.IFS(DATA[[#This Row],[Difference_from _assume]]&lt;=10,"0-17",DATA[[#This Row],[Difference_from _assume]]&lt;=34,"17-34",DATA[[#This Row],[Difference_from _assume]]&lt;=51,"34-51",DATA[[#This Row],[Difference_from _assume]]&lt;=119,"51-119",DATA[[#This Row],[Difference_from _assume]]&lt;=354,"119-357")</f>
        <v>119-357</v>
      </c>
      <c r="I579" s="31" t="str" cm="1">
        <f t="array" ref="I579">_xlfn.IFS(DATA[[#This Row],[Difference_from _assume]]&lt;=35,"Active",DATA[[#This Row],[Difference_from _assume]]&lt;=110,"Inactive",DATA[[#This Row],[Difference_from _assume]]&lt;=360,"Dormant")</f>
        <v>Dormant</v>
      </c>
      <c r="J579" s="16">
        <v>11.99</v>
      </c>
      <c r="K579" s="16" t="str" cm="1">
        <f t="array" ref="K579">_xlfn.IFS(DATA[[#This Row],[Monthly_Price]]&lt;=7.99,"Low",J579&lt;=11.99,"Mid",J579&lt;=15.99,"High")</f>
        <v>Mid</v>
      </c>
      <c r="L579" s="1">
        <v>331</v>
      </c>
      <c r="M579" s="1" t="s">
        <v>100</v>
      </c>
      <c r="N579" s="1">
        <v>1</v>
      </c>
      <c r="O579" s="1">
        <v>2</v>
      </c>
      <c r="P579" s="1" t="b">
        <v>0</v>
      </c>
      <c r="Q579" s="1">
        <v>667</v>
      </c>
      <c r="R579" s="10">
        <v>43</v>
      </c>
      <c r="S579" s="10">
        <f>DATA[[#This Row],[Total_Movies_Watched]]+DATA[[#This Row],[Total_Series_Watched]]</f>
        <v>710</v>
      </c>
      <c r="T579" s="1" t="s">
        <v>68</v>
      </c>
      <c r="U579" s="1" t="s">
        <v>44</v>
      </c>
      <c r="V579" s="1" t="s">
        <v>45</v>
      </c>
      <c r="W579" s="1">
        <v>55</v>
      </c>
      <c r="X579" s="1" t="str" cm="1">
        <f t="array" ref="X579">_xlfn.IFS(DATA[[#This Row],[Recommended_Content_Count]]&lt;=25,"0-25",W579&lt;=50,"25-50",W579&lt;=75,"50-75",W579&lt;=100,"75-100")</f>
        <v>50-75</v>
      </c>
      <c r="Y579" s="1">
        <v>3.5</v>
      </c>
      <c r="Z579" s="1" t="b">
        <v>0</v>
      </c>
      <c r="AA579" s="1" t="str" cm="1">
        <f t="array" ref="AA579">_xlfn.IFS(DATA[[#This Row],[Has_Downloaded_Content]]=FALSE,"No",Z579=TRUE,"Yes")</f>
        <v>No</v>
      </c>
      <c r="AB579" s="1" t="s">
        <v>30</v>
      </c>
      <c r="AC579" s="7">
        <v>670</v>
      </c>
      <c r="AD579" s="7" t="str" cm="1">
        <f t="array" ref="AD579">_xlfn.IFS(DATA[[#This Row],[Loyalty_Points]]&lt;=1000,"0-1000",AC579&lt;=2000,"1000-2000",AC579&lt;=3000,"2000-3000",AC579&lt;=4000,"3000-4000",AC579&lt;=4999,"4000-5000")</f>
        <v>0-1000</v>
      </c>
      <c r="AE579" s="1" t="s">
        <v>76</v>
      </c>
      <c r="AF579" s="1" t="s">
        <v>59</v>
      </c>
      <c r="AG579" s="1" t="s">
        <v>93</v>
      </c>
    </row>
    <row r="580" spans="1:33" x14ac:dyDescent="0.3">
      <c r="A580" s="13">
        <v>8190</v>
      </c>
      <c r="B580" s="1" t="s">
        <v>579</v>
      </c>
      <c r="C580" s="2" t="s">
        <v>461</v>
      </c>
      <c r="D580" s="2">
        <v>45547</v>
      </c>
      <c r="E580" s="29" t="str">
        <f>TEXT(DATA[[#This Row],[Join_Date]],"mm-yyyy")</f>
        <v>08-2024</v>
      </c>
      <c r="G580" s="31">
        <f>$F$2-DATA[[#This Row],[Last_Login]]</f>
        <v>110</v>
      </c>
      <c r="H580" s="31" t="str" cm="1">
        <f t="array" ref="H580">_xlfn.IFS(DATA[[#This Row],[Difference_from _assume]]&lt;=10,"0-17",DATA[[#This Row],[Difference_from _assume]]&lt;=34,"17-34",DATA[[#This Row],[Difference_from _assume]]&lt;=51,"34-51",DATA[[#This Row],[Difference_from _assume]]&lt;=119,"51-119",DATA[[#This Row],[Difference_from _assume]]&lt;=354,"119-357")</f>
        <v>51-119</v>
      </c>
      <c r="I580" s="31" t="str" cm="1">
        <f t="array" ref="I580">_xlfn.IFS(DATA[[#This Row],[Difference_from _assume]]&lt;=35,"Active",DATA[[#This Row],[Difference_from _assume]]&lt;=110,"Inactive",DATA[[#This Row],[Difference_from _assume]]&lt;=360,"Dormant")</f>
        <v>Inactive</v>
      </c>
      <c r="J580" s="16">
        <v>11.99</v>
      </c>
      <c r="K580" s="16" t="str" cm="1">
        <f t="array" ref="K580">_xlfn.IFS(DATA[[#This Row],[Monthly_Price]]&lt;=7.99,"Low",J580&lt;=11.99,"Mid",J580&lt;=15.99,"High")</f>
        <v>Mid</v>
      </c>
      <c r="L580" s="1">
        <v>148</v>
      </c>
      <c r="M580" s="1" t="s">
        <v>51</v>
      </c>
      <c r="N580" s="1">
        <v>4</v>
      </c>
      <c r="O580" s="1">
        <v>1</v>
      </c>
      <c r="P580" s="1" t="b">
        <v>1</v>
      </c>
      <c r="Q580" s="1">
        <v>409</v>
      </c>
      <c r="R580" s="10">
        <v>38</v>
      </c>
      <c r="S580" s="10">
        <f>DATA[[#This Row],[Total_Movies_Watched]]+DATA[[#This Row],[Total_Series_Watched]]</f>
        <v>447</v>
      </c>
      <c r="T580" s="1" t="s">
        <v>92</v>
      </c>
      <c r="U580" s="1" t="s">
        <v>56</v>
      </c>
      <c r="V580" s="1" t="s">
        <v>64</v>
      </c>
      <c r="W580" s="1">
        <v>37</v>
      </c>
      <c r="X580" s="1" t="str" cm="1">
        <f t="array" ref="X580">_xlfn.IFS(DATA[[#This Row],[Recommended_Content_Count]]&lt;=25,"0-25",W580&lt;=50,"25-50",W580&lt;=75,"50-75",W580&lt;=100,"75-100")</f>
        <v>25-50</v>
      </c>
      <c r="Y580" s="1">
        <v>3.1</v>
      </c>
      <c r="Z580" s="1" t="b">
        <v>1</v>
      </c>
      <c r="AA580" s="1" t="str" cm="1">
        <f t="array" ref="AA580">_xlfn.IFS(DATA[[#This Row],[Has_Downloaded_Content]]=FALSE,"No",Z580=TRUE,"Yes")</f>
        <v>Yes</v>
      </c>
      <c r="AB580" s="1" t="s">
        <v>30</v>
      </c>
      <c r="AC580" s="7">
        <v>544</v>
      </c>
      <c r="AD580" s="7" t="str" cm="1">
        <f t="array" ref="AD580">_xlfn.IFS(DATA[[#This Row],[Loyalty_Points]]&lt;=1000,"0-1000",AC580&lt;=2000,"1000-2000",AC580&lt;=3000,"2000-3000",AC580&lt;=4000,"3000-4000",AC580&lt;=4999,"4000-5000")</f>
        <v>0-1000</v>
      </c>
      <c r="AE580" s="1" t="s">
        <v>58</v>
      </c>
      <c r="AF580" s="1" t="s">
        <v>32</v>
      </c>
      <c r="AG580" s="1" t="s">
        <v>40</v>
      </c>
    </row>
    <row r="581" spans="1:33" x14ac:dyDescent="0.3">
      <c r="A581" s="13">
        <v>5315</v>
      </c>
      <c r="B581" s="1" t="s">
        <v>580</v>
      </c>
      <c r="C581" s="2" t="s">
        <v>581</v>
      </c>
      <c r="D581" s="2" t="s">
        <v>54</v>
      </c>
      <c r="E581" s="29" t="str">
        <f>TEXT(DATA[[#This Row],[Join_Date]],"mm-yyyy")</f>
        <v>06-2023</v>
      </c>
      <c r="G581" s="31">
        <f>$F$2-DATA[[#This Row],[Last_Login]]</f>
        <v>42</v>
      </c>
      <c r="H581" s="31" t="str" cm="1">
        <f t="array" ref="H581">_xlfn.IFS(DATA[[#This Row],[Difference_from _assume]]&lt;=10,"0-17",DATA[[#This Row],[Difference_from _assume]]&lt;=34,"17-34",DATA[[#This Row],[Difference_from _assume]]&lt;=51,"34-51",DATA[[#This Row],[Difference_from _assume]]&lt;=119,"51-119",DATA[[#This Row],[Difference_from _assume]]&lt;=354,"119-357")</f>
        <v>34-51</v>
      </c>
      <c r="I581" s="31" t="str" cm="1">
        <f t="array" ref="I581">_xlfn.IFS(DATA[[#This Row],[Difference_from _assume]]&lt;=35,"Active",DATA[[#This Row],[Difference_from _assume]]&lt;=110,"Inactive",DATA[[#This Row],[Difference_from _assume]]&lt;=360,"Dormant")</f>
        <v>Inactive</v>
      </c>
      <c r="J581" s="16">
        <v>7.99</v>
      </c>
      <c r="K581" s="16" t="str" cm="1">
        <f t="array" ref="K581">_xlfn.IFS(DATA[[#This Row],[Monthly_Price]]&lt;=7.99,"Low",J581&lt;=11.99,"Mid",J581&lt;=15.99,"High")</f>
        <v>Low</v>
      </c>
      <c r="L581" s="1">
        <v>198</v>
      </c>
      <c r="M581" s="1" t="s">
        <v>63</v>
      </c>
      <c r="N581" s="1">
        <v>4</v>
      </c>
      <c r="O581" s="1">
        <v>3</v>
      </c>
      <c r="P581" s="1" t="b">
        <v>0</v>
      </c>
      <c r="Q581" s="1">
        <v>202</v>
      </c>
      <c r="R581" s="10">
        <v>26</v>
      </c>
      <c r="S581" s="10">
        <f>DATA[[#This Row],[Total_Movies_Watched]]+DATA[[#This Row],[Total_Series_Watched]]</f>
        <v>228</v>
      </c>
      <c r="T581" s="1" t="s">
        <v>43</v>
      </c>
      <c r="U581" s="1" t="s">
        <v>75</v>
      </c>
      <c r="V581" s="1" t="s">
        <v>78</v>
      </c>
      <c r="W581" s="1">
        <v>52</v>
      </c>
      <c r="X581" s="1" t="str" cm="1">
        <f t="array" ref="X581">_xlfn.IFS(DATA[[#This Row],[Recommended_Content_Count]]&lt;=25,"0-25",W581&lt;=50,"25-50",W581&lt;=75,"50-75",W581&lt;=100,"75-100")</f>
        <v>50-75</v>
      </c>
      <c r="Y581" s="1">
        <v>4.8</v>
      </c>
      <c r="Z581" s="1" t="b">
        <v>0</v>
      </c>
      <c r="AA581" s="1" t="str" cm="1">
        <f t="array" ref="AA581">_xlfn.IFS(DATA[[#This Row],[Has_Downloaded_Content]]=FALSE,"No",Z581=TRUE,"Yes")</f>
        <v>No</v>
      </c>
      <c r="AB581" s="1" t="s">
        <v>30</v>
      </c>
      <c r="AC581" s="7">
        <v>1392</v>
      </c>
      <c r="AD581" s="7" t="str" cm="1">
        <f t="array" ref="AD581">_xlfn.IFS(DATA[[#This Row],[Loyalty_Points]]&lt;=1000,"0-1000",AC581&lt;=2000,"1000-2000",AC581&lt;=3000,"2000-3000",AC581&lt;=4000,"3000-4000",AC581&lt;=4999,"4000-5000")</f>
        <v>1000-2000</v>
      </c>
      <c r="AE581" s="1" t="s">
        <v>65</v>
      </c>
      <c r="AF581" s="1" t="s">
        <v>39</v>
      </c>
      <c r="AG581" s="1" t="s">
        <v>93</v>
      </c>
    </row>
    <row r="582" spans="1:33" x14ac:dyDescent="0.3">
      <c r="A582" s="13">
        <v>7503</v>
      </c>
      <c r="B582" s="1" t="s">
        <v>153</v>
      </c>
      <c r="C582" s="2" t="s">
        <v>582</v>
      </c>
      <c r="D582" s="2">
        <v>45363</v>
      </c>
      <c r="E582" s="29" t="str">
        <f>TEXT(DATA[[#This Row],[Join_Date]],"mm-yyyy")</f>
        <v>05-2023</v>
      </c>
      <c r="G582" s="31">
        <f>$F$2-DATA[[#This Row],[Last_Login]]</f>
        <v>294</v>
      </c>
      <c r="H582" s="31" t="str" cm="1">
        <f t="array" ref="H582">_xlfn.IFS(DATA[[#This Row],[Difference_from _assume]]&lt;=10,"0-17",DATA[[#This Row],[Difference_from _assume]]&lt;=34,"17-34",DATA[[#This Row],[Difference_from _assume]]&lt;=51,"34-51",DATA[[#This Row],[Difference_from _assume]]&lt;=119,"51-119",DATA[[#This Row],[Difference_from _assume]]&lt;=354,"119-357")</f>
        <v>119-357</v>
      </c>
      <c r="I582" s="31" t="str" cm="1">
        <f t="array" ref="I582">_xlfn.IFS(DATA[[#This Row],[Difference_from _assume]]&lt;=35,"Active",DATA[[#This Row],[Difference_from _assume]]&lt;=110,"Inactive",DATA[[#This Row],[Difference_from _assume]]&lt;=360,"Dormant")</f>
        <v>Dormant</v>
      </c>
      <c r="J582" s="16">
        <v>15.99</v>
      </c>
      <c r="K582" s="16" t="str" cm="1">
        <f t="array" ref="K582">_xlfn.IFS(DATA[[#This Row],[Monthly_Price]]&lt;=7.99,"Low",J582&lt;=11.99,"Mid",J582&lt;=15.99,"High")</f>
        <v>High</v>
      </c>
      <c r="L582" s="1">
        <v>81</v>
      </c>
      <c r="M582" s="1" t="s">
        <v>63</v>
      </c>
      <c r="N582" s="1">
        <v>3</v>
      </c>
      <c r="O582" s="1">
        <v>4</v>
      </c>
      <c r="P582" s="1" t="b">
        <v>0</v>
      </c>
      <c r="Q582" s="1">
        <v>208</v>
      </c>
      <c r="R582" s="10">
        <v>144</v>
      </c>
      <c r="S582" s="10">
        <f>DATA[[#This Row],[Total_Movies_Watched]]+DATA[[#This Row],[Total_Series_Watched]]</f>
        <v>352</v>
      </c>
      <c r="T582" s="1" t="s">
        <v>92</v>
      </c>
      <c r="U582" s="1" t="s">
        <v>44</v>
      </c>
      <c r="V582" s="1" t="s">
        <v>64</v>
      </c>
      <c r="W582" s="1">
        <v>12</v>
      </c>
      <c r="X582" s="1" t="str" cm="1">
        <f t="array" ref="X582">_xlfn.IFS(DATA[[#This Row],[Recommended_Content_Count]]&lt;=25,"0-25",W582&lt;=50,"25-50",W582&lt;=75,"50-75",W582&lt;=100,"75-100")</f>
        <v>0-25</v>
      </c>
      <c r="Y582" s="1">
        <v>4.5999999999999996</v>
      </c>
      <c r="Z582" s="1" t="b">
        <v>0</v>
      </c>
      <c r="AA582" s="1" t="str" cm="1">
        <f t="array" ref="AA582">_xlfn.IFS(DATA[[#This Row],[Has_Downloaded_Content]]=FALSE,"No",Z582=TRUE,"Yes")</f>
        <v>No</v>
      </c>
      <c r="AB582" s="1" t="s">
        <v>30</v>
      </c>
      <c r="AC582" s="7">
        <v>3199</v>
      </c>
      <c r="AD582" s="7" t="str" cm="1">
        <f t="array" ref="AD582">_xlfn.IFS(DATA[[#This Row],[Loyalty_Points]]&lt;=1000,"0-1000",AC582&lt;=2000,"1000-2000",AC582&lt;=3000,"2000-3000",AC582&lt;=4000,"3000-4000",AC582&lt;=4999,"4000-5000")</f>
        <v>3000-4000</v>
      </c>
      <c r="AE582" s="1" t="s">
        <v>76</v>
      </c>
      <c r="AF582" s="1" t="s">
        <v>39</v>
      </c>
      <c r="AG582" s="1" t="s">
        <v>60</v>
      </c>
    </row>
    <row r="583" spans="1:33" x14ac:dyDescent="0.3">
      <c r="A583" s="13">
        <v>5788</v>
      </c>
      <c r="B583" s="1" t="s">
        <v>186</v>
      </c>
      <c r="C583" s="2">
        <v>45051</v>
      </c>
      <c r="D583" s="2" t="s">
        <v>109</v>
      </c>
      <c r="E583" s="29" t="str">
        <f>TEXT(DATA[[#This Row],[Join_Date]],"mm-yyyy")</f>
        <v>05-2023</v>
      </c>
      <c r="G583" s="31">
        <f>$F$2-DATA[[#This Row],[Last_Login]]</f>
        <v>38</v>
      </c>
      <c r="H583" s="31" t="str" cm="1">
        <f t="array" ref="H583">_xlfn.IFS(DATA[[#This Row],[Difference_from _assume]]&lt;=10,"0-17",DATA[[#This Row],[Difference_from _assume]]&lt;=34,"17-34",DATA[[#This Row],[Difference_from _assume]]&lt;=51,"34-51",DATA[[#This Row],[Difference_from _assume]]&lt;=119,"51-119",DATA[[#This Row],[Difference_from _assume]]&lt;=354,"119-357")</f>
        <v>34-51</v>
      </c>
      <c r="I583" s="31" t="str" cm="1">
        <f t="array" ref="I583">_xlfn.IFS(DATA[[#This Row],[Difference_from _assume]]&lt;=35,"Active",DATA[[#This Row],[Difference_from _assume]]&lt;=110,"Inactive",DATA[[#This Row],[Difference_from _assume]]&lt;=360,"Dormant")</f>
        <v>Inactive</v>
      </c>
      <c r="J583" s="16">
        <v>11.99</v>
      </c>
      <c r="K583" s="16" t="str" cm="1">
        <f t="array" ref="K583">_xlfn.IFS(DATA[[#This Row],[Monthly_Price]]&lt;=7.99,"Low",J583&lt;=11.99,"Mid",J583&lt;=15.99,"High")</f>
        <v>Mid</v>
      </c>
      <c r="L583" s="1">
        <v>131</v>
      </c>
      <c r="M583" s="1" t="s">
        <v>63</v>
      </c>
      <c r="N583" s="1">
        <v>3</v>
      </c>
      <c r="O583" s="1">
        <v>3</v>
      </c>
      <c r="P583" s="1" t="b">
        <v>1</v>
      </c>
      <c r="Q583" s="1">
        <v>382</v>
      </c>
      <c r="R583" s="10">
        <v>50</v>
      </c>
      <c r="S583" s="10">
        <f>DATA[[#This Row],[Total_Movies_Watched]]+DATA[[#This Row],[Total_Series_Watched]]</f>
        <v>432</v>
      </c>
      <c r="T583" s="1" t="s">
        <v>74</v>
      </c>
      <c r="U583" s="1" t="s">
        <v>56</v>
      </c>
      <c r="V583" s="1" t="s">
        <v>57</v>
      </c>
      <c r="W583" s="1">
        <v>47</v>
      </c>
      <c r="X583" s="1" t="str" cm="1">
        <f t="array" ref="X583">_xlfn.IFS(DATA[[#This Row],[Recommended_Content_Count]]&lt;=25,"0-25",W583&lt;=50,"25-50",W583&lt;=75,"50-75",W583&lt;=100,"75-100")</f>
        <v>25-50</v>
      </c>
      <c r="Y583" s="1">
        <v>4.8</v>
      </c>
      <c r="Z583" s="1" t="b">
        <v>0</v>
      </c>
      <c r="AA583" s="1" t="str" cm="1">
        <f t="array" ref="AA583">_xlfn.IFS(DATA[[#This Row],[Has_Downloaded_Content]]=FALSE,"No",Z583=TRUE,"Yes")</f>
        <v>No</v>
      </c>
      <c r="AB583" s="1" t="s">
        <v>30</v>
      </c>
      <c r="AC583" s="7">
        <v>4204</v>
      </c>
      <c r="AD583" s="7" t="str" cm="1">
        <f t="array" ref="AD583">_xlfn.IFS(DATA[[#This Row],[Loyalty_Points]]&lt;=1000,"0-1000",AC583&lt;=2000,"1000-2000",AC583&lt;=3000,"2000-3000",AC583&lt;=4000,"3000-4000",AC583&lt;=4999,"4000-5000")</f>
        <v>4000-5000</v>
      </c>
      <c r="AE583" s="1" t="s">
        <v>65</v>
      </c>
      <c r="AF583" s="1" t="s">
        <v>39</v>
      </c>
      <c r="AG583" s="1" t="s">
        <v>60</v>
      </c>
    </row>
    <row r="584" spans="1:33" x14ac:dyDescent="0.3">
      <c r="A584" s="13">
        <v>7030</v>
      </c>
      <c r="B584" s="1" t="s">
        <v>583</v>
      </c>
      <c r="C584" s="2" t="s">
        <v>239</v>
      </c>
      <c r="D584" s="2" t="s">
        <v>109</v>
      </c>
      <c r="E584" s="29" t="str">
        <f>TEXT(DATA[[#This Row],[Join_Date]],"mm-yyyy")</f>
        <v>03-2024</v>
      </c>
      <c r="G584" s="31">
        <f>$F$2-DATA[[#This Row],[Last_Login]]</f>
        <v>38</v>
      </c>
      <c r="H584" s="31" t="str" cm="1">
        <f t="array" ref="H584">_xlfn.IFS(DATA[[#This Row],[Difference_from _assume]]&lt;=10,"0-17",DATA[[#This Row],[Difference_from _assume]]&lt;=34,"17-34",DATA[[#This Row],[Difference_from _assume]]&lt;=51,"34-51",DATA[[#This Row],[Difference_from _assume]]&lt;=119,"51-119",DATA[[#This Row],[Difference_from _assume]]&lt;=354,"119-357")</f>
        <v>34-51</v>
      </c>
      <c r="I584" s="31" t="str" cm="1">
        <f t="array" ref="I584">_xlfn.IFS(DATA[[#This Row],[Difference_from _assume]]&lt;=35,"Active",DATA[[#This Row],[Difference_from _assume]]&lt;=110,"Inactive",DATA[[#This Row],[Difference_from _assume]]&lt;=360,"Dormant")</f>
        <v>Inactive</v>
      </c>
      <c r="J584" s="16">
        <v>15.99</v>
      </c>
      <c r="K584" s="16" t="str" cm="1">
        <f t="array" ref="K584">_xlfn.IFS(DATA[[#This Row],[Monthly_Price]]&lt;=7.99,"Low",J584&lt;=11.99,"Mid",J584&lt;=15.99,"High")</f>
        <v>High</v>
      </c>
      <c r="L584" s="1">
        <v>210</v>
      </c>
      <c r="M584" s="1" t="s">
        <v>51</v>
      </c>
      <c r="N584" s="1">
        <v>3</v>
      </c>
      <c r="O584" s="1">
        <v>4</v>
      </c>
      <c r="P584" s="1" t="b">
        <v>0</v>
      </c>
      <c r="Q584" s="1">
        <v>666</v>
      </c>
      <c r="R584" s="10">
        <v>164</v>
      </c>
      <c r="S584" s="10">
        <f>DATA[[#This Row],[Total_Movies_Watched]]+DATA[[#This Row],[Total_Series_Watched]]</f>
        <v>830</v>
      </c>
      <c r="T584" s="1" t="s">
        <v>27</v>
      </c>
      <c r="U584" s="1" t="s">
        <v>28</v>
      </c>
      <c r="V584" s="1" t="s">
        <v>45</v>
      </c>
      <c r="W584" s="1">
        <v>38</v>
      </c>
      <c r="X584" s="1" t="str" cm="1">
        <f t="array" ref="X584">_xlfn.IFS(DATA[[#This Row],[Recommended_Content_Count]]&lt;=25,"0-25",W584&lt;=50,"25-50",W584&lt;=75,"50-75",W584&lt;=100,"75-100")</f>
        <v>25-50</v>
      </c>
      <c r="Y584" s="1">
        <v>4.2</v>
      </c>
      <c r="Z584" s="1" t="b">
        <v>0</v>
      </c>
      <c r="AA584" s="1" t="str" cm="1">
        <f t="array" ref="AA584">_xlfn.IFS(DATA[[#This Row],[Has_Downloaded_Content]]=FALSE,"No",Z584=TRUE,"Yes")</f>
        <v>No</v>
      </c>
      <c r="AB584" s="1" t="s">
        <v>30</v>
      </c>
      <c r="AC584" s="7">
        <v>1461</v>
      </c>
      <c r="AD584" s="7" t="str" cm="1">
        <f t="array" ref="AD584">_xlfn.IFS(DATA[[#This Row],[Loyalty_Points]]&lt;=1000,"0-1000",AC584&lt;=2000,"1000-2000",AC584&lt;=3000,"2000-3000",AC584&lt;=4000,"3000-4000",AC584&lt;=4999,"4000-5000")</f>
        <v>1000-2000</v>
      </c>
      <c r="AE584" s="1" t="s">
        <v>58</v>
      </c>
      <c r="AF584" s="1" t="s">
        <v>79</v>
      </c>
      <c r="AG584" s="1" t="s">
        <v>33</v>
      </c>
    </row>
    <row r="585" spans="1:33" x14ac:dyDescent="0.3">
      <c r="A585" s="13">
        <v>6619</v>
      </c>
      <c r="B585" s="1" t="s">
        <v>408</v>
      </c>
      <c r="C585" s="2" t="s">
        <v>293</v>
      </c>
      <c r="D585" s="2" t="s">
        <v>129</v>
      </c>
      <c r="E585" s="29" t="str">
        <f>TEXT(DATA[[#This Row],[Join_Date]],"mm-yyyy")</f>
        <v>06-2024</v>
      </c>
      <c r="G585" s="31">
        <f>$F$2-DATA[[#This Row],[Last_Login]]</f>
        <v>15</v>
      </c>
      <c r="H585" s="31" t="str" cm="1">
        <f t="array" ref="H585">_xlfn.IFS(DATA[[#This Row],[Difference_from _assume]]&lt;=10,"0-17",DATA[[#This Row],[Difference_from _assume]]&lt;=34,"17-34",DATA[[#This Row],[Difference_from _assume]]&lt;=51,"34-51",DATA[[#This Row],[Difference_from _assume]]&lt;=119,"51-119",DATA[[#This Row],[Difference_from _assume]]&lt;=354,"119-357")</f>
        <v>17-34</v>
      </c>
      <c r="I585" s="31" t="str" cm="1">
        <f t="array" ref="I585">_xlfn.IFS(DATA[[#This Row],[Difference_from _assume]]&lt;=35,"Active",DATA[[#This Row],[Difference_from _assume]]&lt;=110,"Inactive",DATA[[#This Row],[Difference_from _assume]]&lt;=360,"Dormant")</f>
        <v>Active</v>
      </c>
      <c r="J585" s="16">
        <v>15.99</v>
      </c>
      <c r="K585" s="16" t="str" cm="1">
        <f t="array" ref="K585">_xlfn.IFS(DATA[[#This Row],[Monthly_Price]]&lt;=7.99,"Low",J585&lt;=11.99,"Mid",J585&lt;=15.99,"High")</f>
        <v>High</v>
      </c>
      <c r="L585" s="1">
        <v>301</v>
      </c>
      <c r="M585" s="1" t="s">
        <v>51</v>
      </c>
      <c r="N585" s="1">
        <v>2</v>
      </c>
      <c r="O585" s="1">
        <v>1</v>
      </c>
      <c r="P585" s="1" t="b">
        <v>1</v>
      </c>
      <c r="Q585" s="1">
        <v>855</v>
      </c>
      <c r="R585" s="10">
        <v>46</v>
      </c>
      <c r="S585" s="10">
        <f>DATA[[#This Row],[Total_Movies_Watched]]+DATA[[#This Row],[Total_Series_Watched]]</f>
        <v>901</v>
      </c>
      <c r="T585" s="1" t="s">
        <v>55</v>
      </c>
      <c r="U585" s="1" t="s">
        <v>75</v>
      </c>
      <c r="V585" s="1" t="s">
        <v>57</v>
      </c>
      <c r="W585" s="1">
        <v>26</v>
      </c>
      <c r="X585" s="1" t="str" cm="1">
        <f t="array" ref="X585">_xlfn.IFS(DATA[[#This Row],[Recommended_Content_Count]]&lt;=25,"0-25",W585&lt;=50,"25-50",W585&lt;=75,"50-75",W585&lt;=100,"75-100")</f>
        <v>25-50</v>
      </c>
      <c r="Y585" s="1">
        <v>4.4000000000000004</v>
      </c>
      <c r="Z585" s="1" t="b">
        <v>0</v>
      </c>
      <c r="AA585" s="1" t="str" cm="1">
        <f t="array" ref="AA585">_xlfn.IFS(DATA[[#This Row],[Has_Downloaded_Content]]=FALSE,"No",Z585=TRUE,"Yes")</f>
        <v>No</v>
      </c>
      <c r="AB585" s="1" t="s">
        <v>30</v>
      </c>
      <c r="AC585" s="7">
        <v>658</v>
      </c>
      <c r="AD585" s="7" t="str" cm="1">
        <f t="array" ref="AD585">_xlfn.IFS(DATA[[#This Row],[Loyalty_Points]]&lt;=1000,"0-1000",AC585&lt;=2000,"1000-2000",AC585&lt;=3000,"2000-3000",AC585&lt;=4000,"3000-4000",AC585&lt;=4999,"4000-5000")</f>
        <v>0-1000</v>
      </c>
      <c r="AE585" s="1" t="s">
        <v>31</v>
      </c>
      <c r="AF585" s="1" t="s">
        <v>32</v>
      </c>
      <c r="AG585" s="1" t="s">
        <v>33</v>
      </c>
    </row>
    <row r="586" spans="1:33" x14ac:dyDescent="0.3">
      <c r="A586" s="13">
        <v>6319</v>
      </c>
      <c r="B586" s="1" t="s">
        <v>584</v>
      </c>
      <c r="C586" s="2">
        <v>44988</v>
      </c>
      <c r="D586" s="2" t="s">
        <v>129</v>
      </c>
      <c r="E586" s="29" t="str">
        <f>TEXT(DATA[[#This Row],[Join_Date]],"mm-yyyy")</f>
        <v>03-2023</v>
      </c>
      <c r="G586" s="31">
        <f>$F$2-DATA[[#This Row],[Last_Login]]</f>
        <v>15</v>
      </c>
      <c r="H586" s="31" t="str" cm="1">
        <f t="array" ref="H586">_xlfn.IFS(DATA[[#This Row],[Difference_from _assume]]&lt;=10,"0-17",DATA[[#This Row],[Difference_from _assume]]&lt;=34,"17-34",DATA[[#This Row],[Difference_from _assume]]&lt;=51,"34-51",DATA[[#This Row],[Difference_from _assume]]&lt;=119,"51-119",DATA[[#This Row],[Difference_from _assume]]&lt;=354,"119-357")</f>
        <v>17-34</v>
      </c>
      <c r="I586" s="31" t="str" cm="1">
        <f t="array" ref="I586">_xlfn.IFS(DATA[[#This Row],[Difference_from _assume]]&lt;=35,"Active",DATA[[#This Row],[Difference_from _assume]]&lt;=110,"Inactive",DATA[[#This Row],[Difference_from _assume]]&lt;=360,"Dormant")</f>
        <v>Active</v>
      </c>
      <c r="J586" s="16">
        <v>7.99</v>
      </c>
      <c r="K586" s="16" t="str" cm="1">
        <f t="array" ref="K586">_xlfn.IFS(DATA[[#This Row],[Monthly_Price]]&lt;=7.99,"Low",J586&lt;=11.99,"Mid",J586&lt;=15.99,"High")</f>
        <v>Low</v>
      </c>
      <c r="L586" s="1">
        <v>466</v>
      </c>
      <c r="M586" s="1" t="s">
        <v>100</v>
      </c>
      <c r="N586" s="1">
        <v>4</v>
      </c>
      <c r="O586" s="1">
        <v>1</v>
      </c>
      <c r="P586" s="1" t="b">
        <v>1</v>
      </c>
      <c r="Q586" s="1">
        <v>592</v>
      </c>
      <c r="R586" s="10">
        <v>67</v>
      </c>
      <c r="S586" s="10">
        <f>DATA[[#This Row],[Total_Movies_Watched]]+DATA[[#This Row],[Total_Series_Watched]]</f>
        <v>659</v>
      </c>
      <c r="T586" s="1" t="s">
        <v>92</v>
      </c>
      <c r="U586" s="1" t="s">
        <v>44</v>
      </c>
      <c r="V586" s="1" t="s">
        <v>78</v>
      </c>
      <c r="W586" s="1">
        <v>81</v>
      </c>
      <c r="X586" s="1" t="str" cm="1">
        <f t="array" ref="X586">_xlfn.IFS(DATA[[#This Row],[Recommended_Content_Count]]&lt;=25,"0-25",W586&lt;=50,"25-50",W586&lt;=75,"50-75",W586&lt;=100,"75-100")</f>
        <v>75-100</v>
      </c>
      <c r="Y586" s="1">
        <v>4.8</v>
      </c>
      <c r="Z586" s="1" t="b">
        <v>0</v>
      </c>
      <c r="AA586" s="1" t="str" cm="1">
        <f t="array" ref="AA586">_xlfn.IFS(DATA[[#This Row],[Has_Downloaded_Content]]=FALSE,"No",Z586=TRUE,"Yes")</f>
        <v>No</v>
      </c>
      <c r="AB586" s="1" t="s">
        <v>30</v>
      </c>
      <c r="AC586" s="7">
        <v>423</v>
      </c>
      <c r="AD586" s="7" t="str" cm="1">
        <f t="array" ref="AD586">_xlfn.IFS(DATA[[#This Row],[Loyalty_Points]]&lt;=1000,"0-1000",AC586&lt;=2000,"1000-2000",AC586&lt;=3000,"2000-3000",AC586&lt;=4000,"3000-4000",AC586&lt;=4999,"4000-5000")</f>
        <v>0-1000</v>
      </c>
      <c r="AE586" s="1" t="s">
        <v>38</v>
      </c>
      <c r="AF586" s="1" t="s">
        <v>69</v>
      </c>
      <c r="AG586" s="1" t="s">
        <v>60</v>
      </c>
    </row>
    <row r="587" spans="1:33" x14ac:dyDescent="0.3">
      <c r="A587" s="13">
        <v>6268</v>
      </c>
      <c r="B587" s="1" t="s">
        <v>313</v>
      </c>
      <c r="C587" s="2" t="s">
        <v>585</v>
      </c>
      <c r="D587" s="2" t="s">
        <v>214</v>
      </c>
      <c r="E587" s="29" t="str">
        <f>TEXT(DATA[[#This Row],[Join_Date]],"mm-yyyy")</f>
        <v>01-2024</v>
      </c>
      <c r="G587" s="31">
        <f>$F$2-DATA[[#This Row],[Last_Login]]</f>
        <v>35</v>
      </c>
      <c r="H587" s="31" t="str" cm="1">
        <f t="array" ref="H587">_xlfn.IFS(DATA[[#This Row],[Difference_from _assume]]&lt;=10,"0-17",DATA[[#This Row],[Difference_from _assume]]&lt;=34,"17-34",DATA[[#This Row],[Difference_from _assume]]&lt;=51,"34-51",DATA[[#This Row],[Difference_from _assume]]&lt;=119,"51-119",DATA[[#This Row],[Difference_from _assume]]&lt;=354,"119-357")</f>
        <v>34-51</v>
      </c>
      <c r="I587" s="31" t="str" cm="1">
        <f t="array" ref="I587">_xlfn.IFS(DATA[[#This Row],[Difference_from _assume]]&lt;=35,"Active",DATA[[#This Row],[Difference_from _assume]]&lt;=110,"Inactive",DATA[[#This Row],[Difference_from _assume]]&lt;=360,"Dormant")</f>
        <v>Active</v>
      </c>
      <c r="J587" s="16">
        <v>15.99</v>
      </c>
      <c r="K587" s="16" t="str" cm="1">
        <f t="array" ref="K587">_xlfn.IFS(DATA[[#This Row],[Monthly_Price]]&lt;=7.99,"Low",J587&lt;=11.99,"Mid",J587&lt;=15.99,"High")</f>
        <v>High</v>
      </c>
      <c r="L587" s="1">
        <v>336</v>
      </c>
      <c r="M587" s="1" t="s">
        <v>63</v>
      </c>
      <c r="N587" s="1">
        <v>5</v>
      </c>
      <c r="O587" s="1">
        <v>2</v>
      </c>
      <c r="P587" s="1" t="b">
        <v>0</v>
      </c>
      <c r="Q587" s="1">
        <v>546</v>
      </c>
      <c r="R587" s="10">
        <v>16</v>
      </c>
      <c r="S587" s="10">
        <f>DATA[[#This Row],[Total_Movies_Watched]]+DATA[[#This Row],[Total_Series_Watched]]</f>
        <v>562</v>
      </c>
      <c r="T587" s="1" t="s">
        <v>55</v>
      </c>
      <c r="U587" s="1" t="s">
        <v>28</v>
      </c>
      <c r="V587" s="1" t="s">
        <v>64</v>
      </c>
      <c r="W587" s="1">
        <v>31</v>
      </c>
      <c r="X587" s="1" t="str" cm="1">
        <f t="array" ref="X587">_xlfn.IFS(DATA[[#This Row],[Recommended_Content_Count]]&lt;=25,"0-25",W587&lt;=50,"25-50",W587&lt;=75,"50-75",W587&lt;=100,"75-100")</f>
        <v>25-50</v>
      </c>
      <c r="Y587" s="1">
        <v>3.6</v>
      </c>
      <c r="Z587" s="1" t="b">
        <v>1</v>
      </c>
      <c r="AA587" s="1" t="str" cm="1">
        <f t="array" ref="AA587">_xlfn.IFS(DATA[[#This Row],[Has_Downloaded_Content]]=FALSE,"No",Z587=TRUE,"Yes")</f>
        <v>Yes</v>
      </c>
      <c r="AB587" s="1" t="s">
        <v>30</v>
      </c>
      <c r="AC587" s="7">
        <v>2824</v>
      </c>
      <c r="AD587" s="7" t="str" cm="1">
        <f t="array" ref="AD587">_xlfn.IFS(DATA[[#This Row],[Loyalty_Points]]&lt;=1000,"0-1000",AC587&lt;=2000,"1000-2000",AC587&lt;=3000,"2000-3000",AC587&lt;=4000,"3000-4000",AC587&lt;=4999,"4000-5000")</f>
        <v>2000-3000</v>
      </c>
      <c r="AE587" s="1" t="s">
        <v>31</v>
      </c>
      <c r="AF587" s="1" t="s">
        <v>79</v>
      </c>
      <c r="AG587" s="1" t="s">
        <v>93</v>
      </c>
    </row>
    <row r="588" spans="1:33" x14ac:dyDescent="0.3">
      <c r="A588" s="13">
        <v>5016</v>
      </c>
      <c r="B588" s="1" t="s">
        <v>424</v>
      </c>
      <c r="C588" s="2" t="s">
        <v>586</v>
      </c>
      <c r="D588" s="2">
        <v>45608</v>
      </c>
      <c r="E588" s="29" t="str">
        <f>TEXT(DATA[[#This Row],[Join_Date]],"mm-yyyy")</f>
        <v>07-2023</v>
      </c>
      <c r="G588" s="31">
        <f>$F$2-DATA[[#This Row],[Last_Login]]</f>
        <v>49</v>
      </c>
      <c r="H588" s="31" t="str" cm="1">
        <f t="array" ref="H588">_xlfn.IFS(DATA[[#This Row],[Difference_from _assume]]&lt;=10,"0-17",DATA[[#This Row],[Difference_from _assume]]&lt;=34,"17-34",DATA[[#This Row],[Difference_from _assume]]&lt;=51,"34-51",DATA[[#This Row],[Difference_from _assume]]&lt;=119,"51-119",DATA[[#This Row],[Difference_from _assume]]&lt;=354,"119-357")</f>
        <v>34-51</v>
      </c>
      <c r="I588" s="31" t="str" cm="1">
        <f t="array" ref="I588">_xlfn.IFS(DATA[[#This Row],[Difference_from _assume]]&lt;=35,"Active",DATA[[#This Row],[Difference_from _assume]]&lt;=110,"Inactive",DATA[[#This Row],[Difference_from _assume]]&lt;=360,"Dormant")</f>
        <v>Inactive</v>
      </c>
      <c r="J588" s="16">
        <v>11.99</v>
      </c>
      <c r="K588" s="16" t="str" cm="1">
        <f t="array" ref="K588">_xlfn.IFS(DATA[[#This Row],[Monthly_Price]]&lt;=7.99,"Low",J588&lt;=11.99,"Mid",J588&lt;=15.99,"High")</f>
        <v>Mid</v>
      </c>
      <c r="L588" s="1">
        <v>280</v>
      </c>
      <c r="M588" s="1" t="s">
        <v>73</v>
      </c>
      <c r="N588" s="1">
        <v>4</v>
      </c>
      <c r="O588" s="1">
        <v>3</v>
      </c>
      <c r="P588" s="1" t="b">
        <v>0</v>
      </c>
      <c r="Q588" s="1">
        <v>633</v>
      </c>
      <c r="R588" s="10">
        <v>83</v>
      </c>
      <c r="S588" s="10">
        <f>DATA[[#This Row],[Total_Movies_Watched]]+DATA[[#This Row],[Total_Series_Watched]]</f>
        <v>716</v>
      </c>
      <c r="T588" s="1" t="s">
        <v>27</v>
      </c>
      <c r="U588" s="1" t="s">
        <v>28</v>
      </c>
      <c r="V588" s="1" t="s">
        <v>45</v>
      </c>
      <c r="W588" s="1">
        <v>49</v>
      </c>
      <c r="X588" s="1" t="str" cm="1">
        <f t="array" ref="X588">_xlfn.IFS(DATA[[#This Row],[Recommended_Content_Count]]&lt;=25,"0-25",W588&lt;=50,"25-50",W588&lt;=75,"50-75",W588&lt;=100,"75-100")</f>
        <v>25-50</v>
      </c>
      <c r="Y588" s="1">
        <v>3.3</v>
      </c>
      <c r="Z588" s="1" t="b">
        <v>0</v>
      </c>
      <c r="AA588" s="1" t="str" cm="1">
        <f t="array" ref="AA588">_xlfn.IFS(DATA[[#This Row],[Has_Downloaded_Content]]=FALSE,"No",Z588=TRUE,"Yes")</f>
        <v>No</v>
      </c>
      <c r="AB588" s="1" t="s">
        <v>30</v>
      </c>
      <c r="AC588" s="7">
        <v>2657</v>
      </c>
      <c r="AD588" s="7" t="str" cm="1">
        <f t="array" ref="AD588">_xlfn.IFS(DATA[[#This Row],[Loyalty_Points]]&lt;=1000,"0-1000",AC588&lt;=2000,"1000-2000",AC588&lt;=3000,"2000-3000",AC588&lt;=4000,"3000-4000",AC588&lt;=4999,"4000-5000")</f>
        <v>2000-3000</v>
      </c>
      <c r="AE588" s="1" t="s">
        <v>58</v>
      </c>
      <c r="AF588" s="1" t="s">
        <v>79</v>
      </c>
      <c r="AG588" s="1" t="s">
        <v>93</v>
      </c>
    </row>
    <row r="589" spans="1:33" x14ac:dyDescent="0.3">
      <c r="A589" s="13">
        <v>3888</v>
      </c>
      <c r="B589" s="1" t="s">
        <v>176</v>
      </c>
      <c r="C589" s="2" t="s">
        <v>554</v>
      </c>
      <c r="D589" s="2" t="s">
        <v>42</v>
      </c>
      <c r="E589" s="29" t="str">
        <f>TEXT(DATA[[#This Row],[Join_Date]],"mm-yyyy")</f>
        <v>05-2023</v>
      </c>
      <c r="G589" s="31">
        <f>$F$2-DATA[[#This Row],[Last_Login]]</f>
        <v>17</v>
      </c>
      <c r="H589" s="31" t="str" cm="1">
        <f t="array" ref="H589">_xlfn.IFS(DATA[[#This Row],[Difference_from _assume]]&lt;=10,"0-17",DATA[[#This Row],[Difference_from _assume]]&lt;=34,"17-34",DATA[[#This Row],[Difference_from _assume]]&lt;=51,"34-51",DATA[[#This Row],[Difference_from _assume]]&lt;=119,"51-119",DATA[[#This Row],[Difference_from _assume]]&lt;=354,"119-357")</f>
        <v>17-34</v>
      </c>
      <c r="I589" s="31" t="str" cm="1">
        <f t="array" ref="I589">_xlfn.IFS(DATA[[#This Row],[Difference_from _assume]]&lt;=35,"Active",DATA[[#This Row],[Difference_from _assume]]&lt;=110,"Inactive",DATA[[#This Row],[Difference_from _assume]]&lt;=360,"Dormant")</f>
        <v>Active</v>
      </c>
      <c r="J589" s="16">
        <v>15.99</v>
      </c>
      <c r="K589" s="16" t="str" cm="1">
        <f t="array" ref="K589">_xlfn.IFS(DATA[[#This Row],[Monthly_Price]]&lt;=7.99,"Low",J589&lt;=11.99,"Mid",J589&lt;=15.99,"High")</f>
        <v>High</v>
      </c>
      <c r="L589" s="1">
        <v>495</v>
      </c>
      <c r="M589" s="1" t="s">
        <v>26</v>
      </c>
      <c r="N589" s="1">
        <v>3</v>
      </c>
      <c r="O589" s="1">
        <v>2</v>
      </c>
      <c r="P589" s="1" t="b">
        <v>1</v>
      </c>
      <c r="Q589" s="1">
        <v>883</v>
      </c>
      <c r="R589" s="10">
        <v>60</v>
      </c>
      <c r="S589" s="10">
        <f>DATA[[#This Row],[Total_Movies_Watched]]+DATA[[#This Row],[Total_Series_Watched]]</f>
        <v>943</v>
      </c>
      <c r="T589" s="1" t="s">
        <v>68</v>
      </c>
      <c r="U589" s="1" t="s">
        <v>75</v>
      </c>
      <c r="V589" s="1" t="s">
        <v>64</v>
      </c>
      <c r="W589" s="1">
        <v>10</v>
      </c>
      <c r="X589" s="1" t="str" cm="1">
        <f t="array" ref="X589">_xlfn.IFS(DATA[[#This Row],[Recommended_Content_Count]]&lt;=25,"0-25",W589&lt;=50,"25-50",W589&lt;=75,"50-75",W589&lt;=100,"75-100")</f>
        <v>0-25</v>
      </c>
      <c r="Y589" s="1">
        <v>4.5</v>
      </c>
      <c r="Z589" s="1" t="b">
        <v>0</v>
      </c>
      <c r="AA589" s="1" t="str" cm="1">
        <f t="array" ref="AA589">_xlfn.IFS(DATA[[#This Row],[Has_Downloaded_Content]]=FALSE,"No",Z589=TRUE,"Yes")</f>
        <v>No</v>
      </c>
      <c r="AB589" s="1" t="s">
        <v>30</v>
      </c>
      <c r="AC589" s="7">
        <v>2213</v>
      </c>
      <c r="AD589" s="7" t="str" cm="1">
        <f t="array" ref="AD589">_xlfn.IFS(DATA[[#This Row],[Loyalty_Points]]&lt;=1000,"0-1000",AC589&lt;=2000,"1000-2000",AC589&lt;=3000,"2000-3000",AC589&lt;=4000,"3000-4000",AC589&lt;=4999,"4000-5000")</f>
        <v>2000-3000</v>
      </c>
      <c r="AE589" s="1" t="s">
        <v>76</v>
      </c>
      <c r="AF589" s="1" t="s">
        <v>79</v>
      </c>
      <c r="AG589" s="1" t="s">
        <v>40</v>
      </c>
    </row>
    <row r="590" spans="1:33" x14ac:dyDescent="0.3">
      <c r="A590" s="13">
        <v>9918</v>
      </c>
      <c r="B590" s="1" t="s">
        <v>238</v>
      </c>
      <c r="C590" s="2" t="s">
        <v>587</v>
      </c>
      <c r="D590" s="2">
        <v>45638</v>
      </c>
      <c r="E590" s="29" t="str">
        <f>TEXT(DATA[[#This Row],[Join_Date]],"mm-yyyy")</f>
        <v>05-2024</v>
      </c>
      <c r="G590" s="31">
        <f>$F$2-DATA[[#This Row],[Last_Login]]</f>
        <v>19</v>
      </c>
      <c r="H590" s="31" t="str" cm="1">
        <f t="array" ref="H590">_xlfn.IFS(DATA[[#This Row],[Difference_from _assume]]&lt;=10,"0-17",DATA[[#This Row],[Difference_from _assume]]&lt;=34,"17-34",DATA[[#This Row],[Difference_from _assume]]&lt;=51,"34-51",DATA[[#This Row],[Difference_from _assume]]&lt;=119,"51-119",DATA[[#This Row],[Difference_from _assume]]&lt;=354,"119-357")</f>
        <v>17-34</v>
      </c>
      <c r="I590" s="31" t="str" cm="1">
        <f t="array" ref="I590">_xlfn.IFS(DATA[[#This Row],[Difference_from _assume]]&lt;=35,"Active",DATA[[#This Row],[Difference_from _assume]]&lt;=110,"Inactive",DATA[[#This Row],[Difference_from _assume]]&lt;=360,"Dormant")</f>
        <v>Active</v>
      </c>
      <c r="J590" s="16">
        <v>11.99</v>
      </c>
      <c r="K590" s="16" t="str" cm="1">
        <f t="array" ref="K590">_xlfn.IFS(DATA[[#This Row],[Monthly_Price]]&lt;=7.99,"Low",J590&lt;=11.99,"Mid",J590&lt;=15.99,"High")</f>
        <v>Mid</v>
      </c>
      <c r="L590" s="1">
        <v>144</v>
      </c>
      <c r="M590" s="1" t="s">
        <v>51</v>
      </c>
      <c r="N590" s="1">
        <v>5</v>
      </c>
      <c r="O590" s="1">
        <v>6</v>
      </c>
      <c r="P590" s="1" t="b">
        <v>0</v>
      </c>
      <c r="Q590" s="1">
        <v>235</v>
      </c>
      <c r="R590" s="10">
        <v>88</v>
      </c>
      <c r="S590" s="10">
        <f>DATA[[#This Row],[Total_Movies_Watched]]+DATA[[#This Row],[Total_Series_Watched]]</f>
        <v>323</v>
      </c>
      <c r="T590" s="1" t="s">
        <v>55</v>
      </c>
      <c r="U590" s="1" t="s">
        <v>28</v>
      </c>
      <c r="V590" s="1" t="s">
        <v>29</v>
      </c>
      <c r="W590" s="1">
        <v>18</v>
      </c>
      <c r="X590" s="1" t="str" cm="1">
        <f t="array" ref="X590">_xlfn.IFS(DATA[[#This Row],[Recommended_Content_Count]]&lt;=25,"0-25",W590&lt;=50,"25-50",W590&lt;=75,"50-75",W590&lt;=100,"75-100")</f>
        <v>0-25</v>
      </c>
      <c r="Y590" s="1">
        <v>3.1</v>
      </c>
      <c r="Z590" s="1" t="b">
        <v>1</v>
      </c>
      <c r="AA590" s="1" t="str" cm="1">
        <f t="array" ref="AA590">_xlfn.IFS(DATA[[#This Row],[Has_Downloaded_Content]]=FALSE,"No",Z590=TRUE,"Yes")</f>
        <v>Yes</v>
      </c>
      <c r="AB590" s="1" t="s">
        <v>30</v>
      </c>
      <c r="AC590" s="7">
        <v>3455</v>
      </c>
      <c r="AD590" s="7" t="str" cm="1">
        <f t="array" ref="AD590">_xlfn.IFS(DATA[[#This Row],[Loyalty_Points]]&lt;=1000,"0-1000",AC590&lt;=2000,"1000-2000",AC590&lt;=3000,"2000-3000",AC590&lt;=4000,"3000-4000",AC590&lt;=4999,"4000-5000")</f>
        <v>3000-4000</v>
      </c>
      <c r="AE590" s="1" t="s">
        <v>65</v>
      </c>
      <c r="AF590" s="1" t="s">
        <v>59</v>
      </c>
      <c r="AG590" s="1" t="s">
        <v>60</v>
      </c>
    </row>
    <row r="591" spans="1:33" x14ac:dyDescent="0.3">
      <c r="A591" s="13">
        <v>7305</v>
      </c>
      <c r="B591" s="1" t="s">
        <v>224</v>
      </c>
      <c r="C591" s="2">
        <v>44960</v>
      </c>
      <c r="D591" s="2">
        <v>45334</v>
      </c>
      <c r="E591" s="29" t="str">
        <f>TEXT(DATA[[#This Row],[Join_Date]],"mm-yyyy")</f>
        <v>02-2023</v>
      </c>
      <c r="G591" s="31">
        <f>$F$2-DATA[[#This Row],[Last_Login]]</f>
        <v>323</v>
      </c>
      <c r="H591" s="31" t="str" cm="1">
        <f t="array" ref="H591">_xlfn.IFS(DATA[[#This Row],[Difference_from _assume]]&lt;=10,"0-17",DATA[[#This Row],[Difference_from _assume]]&lt;=34,"17-34",DATA[[#This Row],[Difference_from _assume]]&lt;=51,"34-51",DATA[[#This Row],[Difference_from _assume]]&lt;=119,"51-119",DATA[[#This Row],[Difference_from _assume]]&lt;=354,"119-357")</f>
        <v>119-357</v>
      </c>
      <c r="I591" s="31" t="str" cm="1">
        <f t="array" ref="I591">_xlfn.IFS(DATA[[#This Row],[Difference_from _assume]]&lt;=35,"Active",DATA[[#This Row],[Difference_from _assume]]&lt;=110,"Inactive",DATA[[#This Row],[Difference_from _assume]]&lt;=360,"Dormant")</f>
        <v>Dormant</v>
      </c>
      <c r="J591" s="16">
        <v>7.99</v>
      </c>
      <c r="K591" s="16" t="str" cm="1">
        <f t="array" ref="K591">_xlfn.IFS(DATA[[#This Row],[Monthly_Price]]&lt;=7.99,"Low",J591&lt;=11.99,"Mid",J591&lt;=15.99,"High")</f>
        <v>Low</v>
      </c>
      <c r="L591" s="1">
        <v>165</v>
      </c>
      <c r="M591" s="1" t="s">
        <v>100</v>
      </c>
      <c r="N591" s="1">
        <v>5</v>
      </c>
      <c r="O591" s="1">
        <v>4</v>
      </c>
      <c r="P591" s="1" t="b">
        <v>0</v>
      </c>
      <c r="Q591" s="1">
        <v>267</v>
      </c>
      <c r="R591" s="10">
        <v>146</v>
      </c>
      <c r="S591" s="10">
        <f>DATA[[#This Row],[Total_Movies_Watched]]+DATA[[#This Row],[Total_Series_Watched]]</f>
        <v>413</v>
      </c>
      <c r="T591" s="1" t="s">
        <v>27</v>
      </c>
      <c r="U591" s="1" t="s">
        <v>56</v>
      </c>
      <c r="V591" s="1" t="s">
        <v>57</v>
      </c>
      <c r="W591" s="1">
        <v>34</v>
      </c>
      <c r="X591" s="1" t="str" cm="1">
        <f t="array" ref="X591">_xlfn.IFS(DATA[[#This Row],[Recommended_Content_Count]]&lt;=25,"0-25",W591&lt;=50,"25-50",W591&lt;=75,"50-75",W591&lt;=100,"75-100")</f>
        <v>25-50</v>
      </c>
      <c r="Y591" s="1">
        <v>4.2</v>
      </c>
      <c r="Z591" s="1" t="b">
        <v>1</v>
      </c>
      <c r="AA591" s="1" t="str" cm="1">
        <f t="array" ref="AA591">_xlfn.IFS(DATA[[#This Row],[Has_Downloaded_Content]]=FALSE,"No",Z591=TRUE,"Yes")</f>
        <v>Yes</v>
      </c>
      <c r="AB591" s="1" t="s">
        <v>30</v>
      </c>
      <c r="AC591" s="7">
        <v>3334</v>
      </c>
      <c r="AD591" s="7" t="str" cm="1">
        <f t="array" ref="AD591">_xlfn.IFS(DATA[[#This Row],[Loyalty_Points]]&lt;=1000,"0-1000",AC591&lt;=2000,"1000-2000",AC591&lt;=3000,"2000-3000",AC591&lt;=4000,"3000-4000",AC591&lt;=4999,"4000-5000")</f>
        <v>3000-4000</v>
      </c>
      <c r="AE591" s="1" t="s">
        <v>76</v>
      </c>
      <c r="AF591" s="1" t="s">
        <v>39</v>
      </c>
      <c r="AG591" s="1" t="s">
        <v>40</v>
      </c>
    </row>
    <row r="592" spans="1:33" x14ac:dyDescent="0.3">
      <c r="A592" s="13">
        <v>5719</v>
      </c>
      <c r="B592" s="1" t="s">
        <v>531</v>
      </c>
      <c r="C592" s="2" t="s">
        <v>588</v>
      </c>
      <c r="D592" s="2" t="s">
        <v>129</v>
      </c>
      <c r="E592" s="29" t="str">
        <f>TEXT(DATA[[#This Row],[Join_Date]],"mm-yyyy")</f>
        <v>08-2023</v>
      </c>
      <c r="G592" s="31">
        <f>$F$2-DATA[[#This Row],[Last_Login]]</f>
        <v>15</v>
      </c>
      <c r="H592" s="31" t="str" cm="1">
        <f t="array" ref="H592">_xlfn.IFS(DATA[[#This Row],[Difference_from _assume]]&lt;=10,"0-17",DATA[[#This Row],[Difference_from _assume]]&lt;=34,"17-34",DATA[[#This Row],[Difference_from _assume]]&lt;=51,"34-51",DATA[[#This Row],[Difference_from _assume]]&lt;=119,"51-119",DATA[[#This Row],[Difference_from _assume]]&lt;=354,"119-357")</f>
        <v>17-34</v>
      </c>
      <c r="I592" s="31" t="str" cm="1">
        <f t="array" ref="I592">_xlfn.IFS(DATA[[#This Row],[Difference_from _assume]]&lt;=35,"Active",DATA[[#This Row],[Difference_from _assume]]&lt;=110,"Inactive",DATA[[#This Row],[Difference_from _assume]]&lt;=360,"Dormant")</f>
        <v>Active</v>
      </c>
      <c r="J592" s="16">
        <v>11.99</v>
      </c>
      <c r="K592" s="16" t="str" cm="1">
        <f t="array" ref="K592">_xlfn.IFS(DATA[[#This Row],[Monthly_Price]]&lt;=7.99,"Low",J592&lt;=11.99,"Mid",J592&lt;=15.99,"High")</f>
        <v>Mid</v>
      </c>
      <c r="L592" s="1">
        <v>479</v>
      </c>
      <c r="M592" s="1" t="s">
        <v>51</v>
      </c>
      <c r="N592" s="1">
        <v>5</v>
      </c>
      <c r="O592" s="1">
        <v>2</v>
      </c>
      <c r="P592" s="1" t="b">
        <v>0</v>
      </c>
      <c r="Q592" s="1">
        <v>710</v>
      </c>
      <c r="R592" s="10">
        <v>68</v>
      </c>
      <c r="S592" s="10">
        <f>DATA[[#This Row],[Total_Movies_Watched]]+DATA[[#This Row],[Total_Series_Watched]]</f>
        <v>778</v>
      </c>
      <c r="T592" s="1" t="s">
        <v>74</v>
      </c>
      <c r="U592" s="1" t="s">
        <v>75</v>
      </c>
      <c r="V592" s="1" t="s">
        <v>78</v>
      </c>
      <c r="W592" s="1">
        <v>54</v>
      </c>
      <c r="X592" s="1" t="str" cm="1">
        <f t="array" ref="X592">_xlfn.IFS(DATA[[#This Row],[Recommended_Content_Count]]&lt;=25,"0-25",W592&lt;=50,"25-50",W592&lt;=75,"50-75",W592&lt;=100,"75-100")</f>
        <v>50-75</v>
      </c>
      <c r="Y592" s="1">
        <v>4.5999999999999996</v>
      </c>
      <c r="Z592" s="1" t="b">
        <v>0</v>
      </c>
      <c r="AA592" s="1" t="str" cm="1">
        <f t="array" ref="AA592">_xlfn.IFS(DATA[[#This Row],[Has_Downloaded_Content]]=FALSE,"No",Z592=TRUE,"Yes")</f>
        <v>No</v>
      </c>
      <c r="AB592" s="1" t="s">
        <v>30</v>
      </c>
      <c r="AC592" s="7">
        <v>105</v>
      </c>
      <c r="AD592" s="7" t="str" cm="1">
        <f t="array" ref="AD592">_xlfn.IFS(DATA[[#This Row],[Loyalty_Points]]&lt;=1000,"0-1000",AC592&lt;=2000,"1000-2000",AC592&lt;=3000,"2000-3000",AC592&lt;=4000,"3000-4000",AC592&lt;=4999,"4000-5000")</f>
        <v>0-1000</v>
      </c>
      <c r="AE592" s="1" t="s">
        <v>76</v>
      </c>
      <c r="AF592" s="1" t="s">
        <v>69</v>
      </c>
      <c r="AG592" s="1" t="s">
        <v>93</v>
      </c>
    </row>
    <row r="593" spans="1:33" x14ac:dyDescent="0.3">
      <c r="A593" s="13">
        <v>2334</v>
      </c>
      <c r="B593" s="1" t="s">
        <v>473</v>
      </c>
      <c r="C593" s="2" t="s">
        <v>358</v>
      </c>
      <c r="D593" s="2" t="s">
        <v>156</v>
      </c>
      <c r="E593" s="29" t="str">
        <f>TEXT(DATA[[#This Row],[Join_Date]],"mm-yyyy")</f>
        <v>02-2024</v>
      </c>
      <c r="G593" s="31">
        <f>$F$2-DATA[[#This Row],[Last_Login]]</f>
        <v>37</v>
      </c>
      <c r="H593" s="31" t="str" cm="1">
        <f t="array" ref="H593">_xlfn.IFS(DATA[[#This Row],[Difference_from _assume]]&lt;=10,"0-17",DATA[[#This Row],[Difference_from _assume]]&lt;=34,"17-34",DATA[[#This Row],[Difference_from _assume]]&lt;=51,"34-51",DATA[[#This Row],[Difference_from _assume]]&lt;=119,"51-119",DATA[[#This Row],[Difference_from _assume]]&lt;=354,"119-357")</f>
        <v>34-51</v>
      </c>
      <c r="I593" s="31" t="str" cm="1">
        <f t="array" ref="I593">_xlfn.IFS(DATA[[#This Row],[Difference_from _assume]]&lt;=35,"Active",DATA[[#This Row],[Difference_from _assume]]&lt;=110,"Inactive",DATA[[#This Row],[Difference_from _assume]]&lt;=360,"Dormant")</f>
        <v>Inactive</v>
      </c>
      <c r="J593" s="16">
        <v>11.99</v>
      </c>
      <c r="K593" s="16" t="str" cm="1">
        <f t="array" ref="K593">_xlfn.IFS(DATA[[#This Row],[Monthly_Price]]&lt;=7.99,"Low",J593&lt;=11.99,"Mid",J593&lt;=15.99,"High")</f>
        <v>Mid</v>
      </c>
      <c r="L593" s="1">
        <v>285</v>
      </c>
      <c r="M593" s="1" t="s">
        <v>73</v>
      </c>
      <c r="N593" s="1">
        <v>2</v>
      </c>
      <c r="O593" s="1">
        <v>4</v>
      </c>
      <c r="P593" s="1" t="b">
        <v>0</v>
      </c>
      <c r="Q593" s="1">
        <v>805</v>
      </c>
      <c r="R593" s="10">
        <v>42</v>
      </c>
      <c r="S593" s="10">
        <f>DATA[[#This Row],[Total_Movies_Watched]]+DATA[[#This Row],[Total_Series_Watched]]</f>
        <v>847</v>
      </c>
      <c r="T593" s="1" t="s">
        <v>49</v>
      </c>
      <c r="U593" s="1" t="s">
        <v>44</v>
      </c>
      <c r="V593" s="1" t="s">
        <v>29</v>
      </c>
      <c r="W593" s="1">
        <v>90</v>
      </c>
      <c r="X593" s="1" t="str" cm="1">
        <f t="array" ref="X593">_xlfn.IFS(DATA[[#This Row],[Recommended_Content_Count]]&lt;=25,"0-25",W593&lt;=50,"25-50",W593&lt;=75,"50-75",W593&lt;=100,"75-100")</f>
        <v>75-100</v>
      </c>
      <c r="Y593" s="1">
        <v>4.5</v>
      </c>
      <c r="Z593" s="1" t="b">
        <v>0</v>
      </c>
      <c r="AA593" s="1" t="str" cm="1">
        <f t="array" ref="AA593">_xlfn.IFS(DATA[[#This Row],[Has_Downloaded_Content]]=FALSE,"No",Z593=TRUE,"Yes")</f>
        <v>No</v>
      </c>
      <c r="AB593" s="1" t="s">
        <v>30</v>
      </c>
      <c r="AC593" s="7">
        <v>1404</v>
      </c>
      <c r="AD593" s="7" t="str" cm="1">
        <f t="array" ref="AD593">_xlfn.IFS(DATA[[#This Row],[Loyalty_Points]]&lt;=1000,"0-1000",AC593&lt;=2000,"1000-2000",AC593&lt;=3000,"2000-3000",AC593&lt;=4000,"3000-4000",AC593&lt;=4999,"4000-5000")</f>
        <v>1000-2000</v>
      </c>
      <c r="AE593" s="1" t="s">
        <v>31</v>
      </c>
      <c r="AF593" s="1" t="s">
        <v>69</v>
      </c>
      <c r="AG593" s="1" t="s">
        <v>60</v>
      </c>
    </row>
    <row r="594" spans="1:33" x14ac:dyDescent="0.3">
      <c r="A594" s="13">
        <v>1006</v>
      </c>
      <c r="B594" s="1" t="s">
        <v>589</v>
      </c>
      <c r="C594" s="2" t="s">
        <v>590</v>
      </c>
      <c r="D594" s="2" t="s">
        <v>168</v>
      </c>
      <c r="E594" s="29" t="str">
        <f>TEXT(DATA[[#This Row],[Join_Date]],"mm-yyyy")</f>
        <v>08-2023</v>
      </c>
      <c r="G594" s="31">
        <f>$F$2-DATA[[#This Row],[Last_Login]]</f>
        <v>32</v>
      </c>
      <c r="H594" s="31" t="str" cm="1">
        <f t="array" ref="H594">_xlfn.IFS(DATA[[#This Row],[Difference_from _assume]]&lt;=10,"0-17",DATA[[#This Row],[Difference_from _assume]]&lt;=34,"17-34",DATA[[#This Row],[Difference_from _assume]]&lt;=51,"34-51",DATA[[#This Row],[Difference_from _assume]]&lt;=119,"51-119",DATA[[#This Row],[Difference_from _assume]]&lt;=354,"119-357")</f>
        <v>17-34</v>
      </c>
      <c r="I594" s="31" t="str" cm="1">
        <f t="array" ref="I594">_xlfn.IFS(DATA[[#This Row],[Difference_from _assume]]&lt;=35,"Active",DATA[[#This Row],[Difference_from _assume]]&lt;=110,"Inactive",DATA[[#This Row],[Difference_from _assume]]&lt;=360,"Dormant")</f>
        <v>Active</v>
      </c>
      <c r="J594" s="16">
        <v>11.99</v>
      </c>
      <c r="K594" s="16" t="str" cm="1">
        <f t="array" ref="K594">_xlfn.IFS(DATA[[#This Row],[Monthly_Price]]&lt;=7.99,"Low",J594&lt;=11.99,"Mid",J594&lt;=15.99,"High")</f>
        <v>Mid</v>
      </c>
      <c r="L594" s="1">
        <v>93</v>
      </c>
      <c r="M594" s="1" t="s">
        <v>36</v>
      </c>
      <c r="N594" s="1">
        <v>4</v>
      </c>
      <c r="O594" s="1">
        <v>6</v>
      </c>
      <c r="P594" s="1" t="b">
        <v>0</v>
      </c>
      <c r="Q594" s="1">
        <v>209</v>
      </c>
      <c r="R594" s="10">
        <v>151</v>
      </c>
      <c r="S594" s="10">
        <f>DATA[[#This Row],[Total_Movies_Watched]]+DATA[[#This Row],[Total_Series_Watched]]</f>
        <v>360</v>
      </c>
      <c r="T594" s="1" t="s">
        <v>55</v>
      </c>
      <c r="U594" s="1" t="s">
        <v>56</v>
      </c>
      <c r="V594" s="1" t="s">
        <v>64</v>
      </c>
      <c r="W594" s="1">
        <v>74</v>
      </c>
      <c r="X594" s="1" t="str" cm="1">
        <f t="array" ref="X594">_xlfn.IFS(DATA[[#This Row],[Recommended_Content_Count]]&lt;=25,"0-25",W594&lt;=50,"25-50",W594&lt;=75,"50-75",W594&lt;=100,"75-100")</f>
        <v>50-75</v>
      </c>
      <c r="Y594" s="1">
        <v>3</v>
      </c>
      <c r="Z594" s="1" t="b">
        <v>0</v>
      </c>
      <c r="AA594" s="1" t="str" cm="1">
        <f t="array" ref="AA594">_xlfn.IFS(DATA[[#This Row],[Has_Downloaded_Content]]=FALSE,"No",Z594=TRUE,"Yes")</f>
        <v>No</v>
      </c>
      <c r="AB594" s="1" t="s">
        <v>30</v>
      </c>
      <c r="AC594" s="7">
        <v>1017</v>
      </c>
      <c r="AD594" s="7" t="str" cm="1">
        <f t="array" ref="AD594">_xlfn.IFS(DATA[[#This Row],[Loyalty_Points]]&lt;=1000,"0-1000",AC594&lt;=2000,"1000-2000",AC594&lt;=3000,"2000-3000",AC594&lt;=4000,"3000-4000",AC594&lt;=4999,"4000-5000")</f>
        <v>1000-2000</v>
      </c>
      <c r="AE594" s="1" t="s">
        <v>58</v>
      </c>
      <c r="AF594" s="1" t="s">
        <v>79</v>
      </c>
      <c r="AG594" s="1" t="s">
        <v>60</v>
      </c>
    </row>
    <row r="595" spans="1:33" x14ac:dyDescent="0.3">
      <c r="A595" s="13">
        <v>6719</v>
      </c>
      <c r="B595" s="1" t="s">
        <v>114</v>
      </c>
      <c r="C595" s="2" t="s">
        <v>336</v>
      </c>
      <c r="D595" s="2" t="s">
        <v>87</v>
      </c>
      <c r="E595" s="29" t="str">
        <f>TEXT(DATA[[#This Row],[Join_Date]],"mm-yyyy")</f>
        <v>01-2023</v>
      </c>
      <c r="G595" s="31">
        <f>$F$2-DATA[[#This Row],[Last_Login]]</f>
        <v>36</v>
      </c>
      <c r="H595" s="31" t="str" cm="1">
        <f t="array" ref="H595">_xlfn.IFS(DATA[[#This Row],[Difference_from _assume]]&lt;=10,"0-17",DATA[[#This Row],[Difference_from _assume]]&lt;=34,"17-34",DATA[[#This Row],[Difference_from _assume]]&lt;=51,"34-51",DATA[[#This Row],[Difference_from _assume]]&lt;=119,"51-119",DATA[[#This Row],[Difference_from _assume]]&lt;=354,"119-357")</f>
        <v>34-51</v>
      </c>
      <c r="I595" s="31" t="str" cm="1">
        <f t="array" ref="I595">_xlfn.IFS(DATA[[#This Row],[Difference_from _assume]]&lt;=35,"Active",DATA[[#This Row],[Difference_from _assume]]&lt;=110,"Inactive",DATA[[#This Row],[Difference_from _assume]]&lt;=360,"Dormant")</f>
        <v>Inactive</v>
      </c>
      <c r="J595" s="16">
        <v>15.99</v>
      </c>
      <c r="K595" s="16" t="str" cm="1">
        <f t="array" ref="K595">_xlfn.IFS(DATA[[#This Row],[Monthly_Price]]&lt;=7.99,"Low",J595&lt;=11.99,"Mid",J595&lt;=15.99,"High")</f>
        <v>High</v>
      </c>
      <c r="L595" s="1">
        <v>299</v>
      </c>
      <c r="M595" s="1" t="s">
        <v>63</v>
      </c>
      <c r="N595" s="1">
        <v>5</v>
      </c>
      <c r="O595" s="1">
        <v>2</v>
      </c>
      <c r="P595" s="1" t="b">
        <v>0</v>
      </c>
      <c r="Q595" s="1">
        <v>803</v>
      </c>
      <c r="R595" s="10">
        <v>197</v>
      </c>
      <c r="S595" s="10">
        <f>DATA[[#This Row],[Total_Movies_Watched]]+DATA[[#This Row],[Total_Series_Watched]]</f>
        <v>1000</v>
      </c>
      <c r="T595" s="1" t="s">
        <v>68</v>
      </c>
      <c r="U595" s="1" t="s">
        <v>75</v>
      </c>
      <c r="V595" s="1" t="s">
        <v>78</v>
      </c>
      <c r="W595" s="1">
        <v>58</v>
      </c>
      <c r="X595" s="1" t="str" cm="1">
        <f t="array" ref="X595">_xlfn.IFS(DATA[[#This Row],[Recommended_Content_Count]]&lt;=25,"0-25",W595&lt;=50,"25-50",W595&lt;=75,"50-75",W595&lt;=100,"75-100")</f>
        <v>50-75</v>
      </c>
      <c r="Y595" s="1">
        <v>4.8</v>
      </c>
      <c r="Z595" s="1" t="b">
        <v>0</v>
      </c>
      <c r="AA595" s="1" t="str" cm="1">
        <f t="array" ref="AA595">_xlfn.IFS(DATA[[#This Row],[Has_Downloaded_Content]]=FALSE,"No",Z595=TRUE,"Yes")</f>
        <v>No</v>
      </c>
      <c r="AB595" s="1" t="s">
        <v>30</v>
      </c>
      <c r="AC595" s="7">
        <v>2812</v>
      </c>
      <c r="AD595" s="7" t="str" cm="1">
        <f t="array" ref="AD595">_xlfn.IFS(DATA[[#This Row],[Loyalty_Points]]&lt;=1000,"0-1000",AC595&lt;=2000,"1000-2000",AC595&lt;=3000,"2000-3000",AC595&lt;=4000,"3000-4000",AC595&lt;=4999,"4000-5000")</f>
        <v>2000-3000</v>
      </c>
      <c r="AE595" s="1" t="s">
        <v>38</v>
      </c>
      <c r="AF595" s="1" t="s">
        <v>39</v>
      </c>
      <c r="AG595" s="1" t="s">
        <v>40</v>
      </c>
    </row>
    <row r="596" spans="1:33" x14ac:dyDescent="0.3">
      <c r="A596" s="13">
        <v>6138</v>
      </c>
      <c r="B596" s="1" t="s">
        <v>70</v>
      </c>
      <c r="C596" s="2">
        <v>45536</v>
      </c>
      <c r="D596" s="2" t="s">
        <v>109</v>
      </c>
      <c r="E596" s="29" t="str">
        <f>TEXT(DATA[[#This Row],[Join_Date]],"mm-yyyy")</f>
        <v>09-2024</v>
      </c>
      <c r="G596" s="31">
        <f>$F$2-DATA[[#This Row],[Last_Login]]</f>
        <v>38</v>
      </c>
      <c r="H596" s="31" t="str" cm="1">
        <f t="array" ref="H596">_xlfn.IFS(DATA[[#This Row],[Difference_from _assume]]&lt;=10,"0-17",DATA[[#This Row],[Difference_from _assume]]&lt;=34,"17-34",DATA[[#This Row],[Difference_from _assume]]&lt;=51,"34-51",DATA[[#This Row],[Difference_from _assume]]&lt;=119,"51-119",DATA[[#This Row],[Difference_from _assume]]&lt;=354,"119-357")</f>
        <v>34-51</v>
      </c>
      <c r="I596" s="31" t="str" cm="1">
        <f t="array" ref="I596">_xlfn.IFS(DATA[[#This Row],[Difference_from _assume]]&lt;=35,"Active",DATA[[#This Row],[Difference_from _assume]]&lt;=110,"Inactive",DATA[[#This Row],[Difference_from _assume]]&lt;=360,"Dormant")</f>
        <v>Inactive</v>
      </c>
      <c r="J596" s="16">
        <v>15.99</v>
      </c>
      <c r="K596" s="16" t="str" cm="1">
        <f t="array" ref="K596">_xlfn.IFS(DATA[[#This Row],[Monthly_Price]]&lt;=7.99,"Low",J596&lt;=11.99,"Mid",J596&lt;=15.99,"High")</f>
        <v>High</v>
      </c>
      <c r="L596" s="1">
        <v>10</v>
      </c>
      <c r="M596" s="1" t="s">
        <v>51</v>
      </c>
      <c r="N596" s="1">
        <v>4</v>
      </c>
      <c r="O596" s="1">
        <v>6</v>
      </c>
      <c r="P596" s="1" t="b">
        <v>1</v>
      </c>
      <c r="Q596" s="1">
        <v>236</v>
      </c>
      <c r="R596" s="10">
        <v>183</v>
      </c>
      <c r="S596" s="10">
        <f>DATA[[#This Row],[Total_Movies_Watched]]+DATA[[#This Row],[Total_Series_Watched]]</f>
        <v>419</v>
      </c>
      <c r="T596" s="1" t="s">
        <v>55</v>
      </c>
      <c r="U596" s="1" t="s">
        <v>56</v>
      </c>
      <c r="V596" s="1" t="s">
        <v>64</v>
      </c>
      <c r="W596" s="1">
        <v>86</v>
      </c>
      <c r="X596" s="1" t="str" cm="1">
        <f t="array" ref="X596">_xlfn.IFS(DATA[[#This Row],[Recommended_Content_Count]]&lt;=25,"0-25",W596&lt;=50,"25-50",W596&lt;=75,"50-75",W596&lt;=100,"75-100")</f>
        <v>75-100</v>
      </c>
      <c r="Y596" s="1">
        <v>3.8</v>
      </c>
      <c r="Z596" s="1" t="b">
        <v>0</v>
      </c>
      <c r="AA596" s="1" t="str" cm="1">
        <f t="array" ref="AA596">_xlfn.IFS(DATA[[#This Row],[Has_Downloaded_Content]]=FALSE,"No",Z596=TRUE,"Yes")</f>
        <v>No</v>
      </c>
      <c r="AB596" s="1" t="s">
        <v>30</v>
      </c>
      <c r="AC596" s="7">
        <v>959</v>
      </c>
      <c r="AD596" s="7" t="str" cm="1">
        <f t="array" ref="AD596">_xlfn.IFS(DATA[[#This Row],[Loyalty_Points]]&lt;=1000,"0-1000",AC596&lt;=2000,"1000-2000",AC596&lt;=3000,"2000-3000",AC596&lt;=4000,"3000-4000",AC596&lt;=4999,"4000-5000")</f>
        <v>0-1000</v>
      </c>
      <c r="AE596" s="1" t="s">
        <v>31</v>
      </c>
      <c r="AF596" s="1" t="s">
        <v>69</v>
      </c>
      <c r="AG596" s="1" t="s">
        <v>33</v>
      </c>
    </row>
    <row r="597" spans="1:33" x14ac:dyDescent="0.3">
      <c r="A597" s="13">
        <v>1255</v>
      </c>
      <c r="B597" s="1" t="s">
        <v>122</v>
      </c>
      <c r="C597" s="2">
        <v>45112</v>
      </c>
      <c r="D597" s="2">
        <v>45577</v>
      </c>
      <c r="E597" s="29" t="str">
        <f>TEXT(DATA[[#This Row],[Join_Date]],"mm-yyyy")</f>
        <v>07-2023</v>
      </c>
      <c r="G597" s="31">
        <f>$F$2-DATA[[#This Row],[Last_Login]]</f>
        <v>80</v>
      </c>
      <c r="H597" s="31" t="str" cm="1">
        <f t="array" ref="H597">_xlfn.IFS(DATA[[#This Row],[Difference_from _assume]]&lt;=10,"0-17",DATA[[#This Row],[Difference_from _assume]]&lt;=34,"17-34",DATA[[#This Row],[Difference_from _assume]]&lt;=51,"34-51",DATA[[#This Row],[Difference_from _assume]]&lt;=119,"51-119",DATA[[#This Row],[Difference_from _assume]]&lt;=354,"119-357")</f>
        <v>51-119</v>
      </c>
      <c r="I597" s="31" t="str" cm="1">
        <f t="array" ref="I597">_xlfn.IFS(DATA[[#This Row],[Difference_from _assume]]&lt;=35,"Active",DATA[[#This Row],[Difference_from _assume]]&lt;=110,"Inactive",DATA[[#This Row],[Difference_from _assume]]&lt;=360,"Dormant")</f>
        <v>Inactive</v>
      </c>
      <c r="J597" s="16">
        <v>11.99</v>
      </c>
      <c r="K597" s="16" t="str" cm="1">
        <f t="array" ref="K597">_xlfn.IFS(DATA[[#This Row],[Monthly_Price]]&lt;=7.99,"Low",J597&lt;=11.99,"Mid",J597&lt;=15.99,"High")</f>
        <v>Mid</v>
      </c>
      <c r="L597" s="1">
        <v>82</v>
      </c>
      <c r="M597" s="1" t="s">
        <v>51</v>
      </c>
      <c r="N597" s="1">
        <v>4</v>
      </c>
      <c r="O597" s="1">
        <v>3</v>
      </c>
      <c r="P597" s="1" t="b">
        <v>1</v>
      </c>
      <c r="Q597" s="1">
        <v>264</v>
      </c>
      <c r="R597" s="10">
        <v>115</v>
      </c>
      <c r="S597" s="10">
        <f>DATA[[#This Row],[Total_Movies_Watched]]+DATA[[#This Row],[Total_Series_Watched]]</f>
        <v>379</v>
      </c>
      <c r="T597" s="1" t="s">
        <v>55</v>
      </c>
      <c r="U597" s="1" t="s">
        <v>75</v>
      </c>
      <c r="V597" s="1" t="s">
        <v>78</v>
      </c>
      <c r="W597" s="1">
        <v>30</v>
      </c>
      <c r="X597" s="1" t="str" cm="1">
        <f t="array" ref="X597">_xlfn.IFS(DATA[[#This Row],[Recommended_Content_Count]]&lt;=25,"0-25",W597&lt;=50,"25-50",W597&lt;=75,"50-75",W597&lt;=100,"75-100")</f>
        <v>25-50</v>
      </c>
      <c r="Y597" s="1">
        <v>4.7</v>
      </c>
      <c r="Z597" s="1" t="b">
        <v>1</v>
      </c>
      <c r="AA597" s="1" t="str" cm="1">
        <f t="array" ref="AA597">_xlfn.IFS(DATA[[#This Row],[Has_Downloaded_Content]]=FALSE,"No",Z597=TRUE,"Yes")</f>
        <v>Yes</v>
      </c>
      <c r="AB597" s="1" t="s">
        <v>30</v>
      </c>
      <c r="AC597" s="7">
        <v>1870</v>
      </c>
      <c r="AD597" s="7" t="str" cm="1">
        <f t="array" ref="AD597">_xlfn.IFS(DATA[[#This Row],[Loyalty_Points]]&lt;=1000,"0-1000",AC597&lt;=2000,"1000-2000",AC597&lt;=3000,"2000-3000",AC597&lt;=4000,"3000-4000",AC597&lt;=4999,"4000-5000")</f>
        <v>1000-2000</v>
      </c>
      <c r="AE597" s="1" t="s">
        <v>58</v>
      </c>
      <c r="AF597" s="1" t="s">
        <v>59</v>
      </c>
      <c r="AG597" s="1" t="s">
        <v>93</v>
      </c>
    </row>
    <row r="598" spans="1:33" x14ac:dyDescent="0.3">
      <c r="A598" s="13">
        <v>5528</v>
      </c>
      <c r="B598" s="1" t="s">
        <v>179</v>
      </c>
      <c r="C598" s="2" t="s">
        <v>512</v>
      </c>
      <c r="D598" s="2">
        <v>45577</v>
      </c>
      <c r="E598" s="29" t="str">
        <f>TEXT(DATA[[#This Row],[Join_Date]],"mm-yyyy")</f>
        <v>03-2024</v>
      </c>
      <c r="G598" s="31">
        <f>$F$2-DATA[[#This Row],[Last_Login]]</f>
        <v>80</v>
      </c>
      <c r="H598" s="31" t="str" cm="1">
        <f t="array" ref="H598">_xlfn.IFS(DATA[[#This Row],[Difference_from _assume]]&lt;=10,"0-17",DATA[[#This Row],[Difference_from _assume]]&lt;=34,"17-34",DATA[[#This Row],[Difference_from _assume]]&lt;=51,"34-51",DATA[[#This Row],[Difference_from _assume]]&lt;=119,"51-119",DATA[[#This Row],[Difference_from _assume]]&lt;=354,"119-357")</f>
        <v>51-119</v>
      </c>
      <c r="I598" s="31" t="str" cm="1">
        <f t="array" ref="I598">_xlfn.IFS(DATA[[#This Row],[Difference_from _assume]]&lt;=35,"Active",DATA[[#This Row],[Difference_from _assume]]&lt;=110,"Inactive",DATA[[#This Row],[Difference_from _assume]]&lt;=360,"Dormant")</f>
        <v>Inactive</v>
      </c>
      <c r="J598" s="16">
        <v>11.99</v>
      </c>
      <c r="K598" s="16" t="str" cm="1">
        <f t="array" ref="K598">_xlfn.IFS(DATA[[#This Row],[Monthly_Price]]&lt;=7.99,"Low",J598&lt;=11.99,"Mid",J598&lt;=15.99,"High")</f>
        <v>Mid</v>
      </c>
      <c r="L598" s="1">
        <v>27</v>
      </c>
      <c r="M598" s="1" t="s">
        <v>26</v>
      </c>
      <c r="N598" s="1">
        <v>3</v>
      </c>
      <c r="O598" s="1">
        <v>6</v>
      </c>
      <c r="P598" s="1" t="b">
        <v>1</v>
      </c>
      <c r="Q598" s="1">
        <v>767</v>
      </c>
      <c r="R598" s="10">
        <v>5</v>
      </c>
      <c r="S598" s="10">
        <f>DATA[[#This Row],[Total_Movies_Watched]]+DATA[[#This Row],[Total_Series_Watched]]</f>
        <v>772</v>
      </c>
      <c r="T598" s="1" t="s">
        <v>68</v>
      </c>
      <c r="U598" s="1" t="s">
        <v>44</v>
      </c>
      <c r="V598" s="1" t="s">
        <v>78</v>
      </c>
      <c r="W598" s="1">
        <v>69</v>
      </c>
      <c r="X598" s="1" t="str" cm="1">
        <f t="array" ref="X598">_xlfn.IFS(DATA[[#This Row],[Recommended_Content_Count]]&lt;=25,"0-25",W598&lt;=50,"25-50",W598&lt;=75,"50-75",W598&lt;=100,"75-100")</f>
        <v>50-75</v>
      </c>
      <c r="Y598" s="1">
        <v>3.2</v>
      </c>
      <c r="Z598" s="1" t="b">
        <v>1</v>
      </c>
      <c r="AA598" s="1" t="str" cm="1">
        <f t="array" ref="AA598">_xlfn.IFS(DATA[[#This Row],[Has_Downloaded_Content]]=FALSE,"No",Z598=TRUE,"Yes")</f>
        <v>Yes</v>
      </c>
      <c r="AB598" s="1" t="s">
        <v>30</v>
      </c>
      <c r="AC598" s="7">
        <v>2984</v>
      </c>
      <c r="AD598" s="7" t="str" cm="1">
        <f t="array" ref="AD598">_xlfn.IFS(DATA[[#This Row],[Loyalty_Points]]&lt;=1000,"0-1000",AC598&lt;=2000,"1000-2000",AC598&lt;=3000,"2000-3000",AC598&lt;=4000,"3000-4000",AC598&lt;=4999,"4000-5000")</f>
        <v>2000-3000</v>
      </c>
      <c r="AE598" s="1" t="s">
        <v>58</v>
      </c>
      <c r="AF598" s="1" t="s">
        <v>69</v>
      </c>
      <c r="AG598" s="1" t="s">
        <v>93</v>
      </c>
    </row>
    <row r="599" spans="1:33" x14ac:dyDescent="0.3">
      <c r="A599" s="13">
        <v>2517</v>
      </c>
      <c r="B599" s="1" t="s">
        <v>157</v>
      </c>
      <c r="C599" s="2" t="s">
        <v>591</v>
      </c>
      <c r="D599" s="2">
        <v>45303</v>
      </c>
      <c r="E599" s="29" t="str">
        <f>TEXT(DATA[[#This Row],[Join_Date]],"mm-yyyy")</f>
        <v>04-2024</v>
      </c>
      <c r="G599" s="31">
        <f>$F$2-DATA[[#This Row],[Last_Login]]</f>
        <v>354</v>
      </c>
      <c r="H599" s="31" t="str" cm="1">
        <f t="array" ref="H599">_xlfn.IFS(DATA[[#This Row],[Difference_from _assume]]&lt;=10,"0-17",DATA[[#This Row],[Difference_from _assume]]&lt;=34,"17-34",DATA[[#This Row],[Difference_from _assume]]&lt;=51,"34-51",DATA[[#This Row],[Difference_from _assume]]&lt;=119,"51-119",DATA[[#This Row],[Difference_from _assume]]&lt;=354,"119-357")</f>
        <v>119-357</v>
      </c>
      <c r="I599" s="31" t="str" cm="1">
        <f t="array" ref="I599">_xlfn.IFS(DATA[[#This Row],[Difference_from _assume]]&lt;=35,"Active",DATA[[#This Row],[Difference_from _assume]]&lt;=110,"Inactive",DATA[[#This Row],[Difference_from _assume]]&lt;=360,"Dormant")</f>
        <v>Dormant</v>
      </c>
      <c r="J599" s="16">
        <v>7.99</v>
      </c>
      <c r="K599" s="16" t="str" cm="1">
        <f t="array" ref="K599">_xlfn.IFS(DATA[[#This Row],[Monthly_Price]]&lt;=7.99,"Low",J599&lt;=11.99,"Mid",J599&lt;=15.99,"High")</f>
        <v>Low</v>
      </c>
      <c r="L599" s="1">
        <v>105</v>
      </c>
      <c r="M599" s="1" t="s">
        <v>48</v>
      </c>
      <c r="N599" s="1">
        <v>2</v>
      </c>
      <c r="O599" s="1">
        <v>1</v>
      </c>
      <c r="P599" s="1" t="b">
        <v>1</v>
      </c>
      <c r="Q599" s="1">
        <v>247</v>
      </c>
      <c r="R599" s="10">
        <v>104</v>
      </c>
      <c r="S599" s="10">
        <f>DATA[[#This Row],[Total_Movies_Watched]]+DATA[[#This Row],[Total_Series_Watched]]</f>
        <v>351</v>
      </c>
      <c r="T599" s="1" t="s">
        <v>92</v>
      </c>
      <c r="U599" s="1" t="s">
        <v>28</v>
      </c>
      <c r="V599" s="1" t="s">
        <v>57</v>
      </c>
      <c r="W599" s="1">
        <v>19</v>
      </c>
      <c r="X599" s="1" t="str" cm="1">
        <f t="array" ref="X599">_xlfn.IFS(DATA[[#This Row],[Recommended_Content_Count]]&lt;=25,"0-25",W599&lt;=50,"25-50",W599&lt;=75,"50-75",W599&lt;=100,"75-100")</f>
        <v>0-25</v>
      </c>
      <c r="Y599" s="1">
        <v>3.2</v>
      </c>
      <c r="Z599" s="1" t="b">
        <v>1</v>
      </c>
      <c r="AA599" s="1" t="str" cm="1">
        <f t="array" ref="AA599">_xlfn.IFS(DATA[[#This Row],[Has_Downloaded_Content]]=FALSE,"No",Z599=TRUE,"Yes")</f>
        <v>Yes</v>
      </c>
      <c r="AB599" s="1" t="s">
        <v>30</v>
      </c>
      <c r="AC599" s="7">
        <v>3379</v>
      </c>
      <c r="AD599" s="7" t="str" cm="1">
        <f t="array" ref="AD599">_xlfn.IFS(DATA[[#This Row],[Loyalty_Points]]&lt;=1000,"0-1000",AC599&lt;=2000,"1000-2000",AC599&lt;=3000,"2000-3000",AC599&lt;=4000,"3000-4000",AC599&lt;=4999,"4000-5000")</f>
        <v>3000-4000</v>
      </c>
      <c r="AE599" s="1" t="s">
        <v>31</v>
      </c>
      <c r="AF599" s="1" t="s">
        <v>32</v>
      </c>
      <c r="AG599" s="1" t="s">
        <v>93</v>
      </c>
    </row>
    <row r="600" spans="1:33" x14ac:dyDescent="0.3">
      <c r="A600" s="13">
        <v>9593</v>
      </c>
      <c r="B600" s="1" t="s">
        <v>592</v>
      </c>
      <c r="C600" s="2">
        <v>45270</v>
      </c>
      <c r="D600" s="2" t="s">
        <v>156</v>
      </c>
      <c r="E600" s="29" t="str">
        <f>TEXT(DATA[[#This Row],[Join_Date]],"mm-yyyy")</f>
        <v>12-2023</v>
      </c>
      <c r="G600" s="31">
        <f>$F$2-DATA[[#This Row],[Last_Login]]</f>
        <v>37</v>
      </c>
      <c r="H600" s="31" t="str" cm="1">
        <f t="array" ref="H600">_xlfn.IFS(DATA[[#This Row],[Difference_from _assume]]&lt;=10,"0-17",DATA[[#This Row],[Difference_from _assume]]&lt;=34,"17-34",DATA[[#This Row],[Difference_from _assume]]&lt;=51,"34-51",DATA[[#This Row],[Difference_from _assume]]&lt;=119,"51-119",DATA[[#This Row],[Difference_from _assume]]&lt;=354,"119-357")</f>
        <v>34-51</v>
      </c>
      <c r="I600" s="31" t="str" cm="1">
        <f t="array" ref="I600">_xlfn.IFS(DATA[[#This Row],[Difference_from _assume]]&lt;=35,"Active",DATA[[#This Row],[Difference_from _assume]]&lt;=110,"Inactive",DATA[[#This Row],[Difference_from _assume]]&lt;=360,"Dormant")</f>
        <v>Inactive</v>
      </c>
      <c r="J600" s="16">
        <v>15.99</v>
      </c>
      <c r="K600" s="16" t="str" cm="1">
        <f t="array" ref="K600">_xlfn.IFS(DATA[[#This Row],[Monthly_Price]]&lt;=7.99,"Low",J600&lt;=11.99,"Mid",J600&lt;=15.99,"High")</f>
        <v>High</v>
      </c>
      <c r="L600" s="1">
        <v>330</v>
      </c>
      <c r="M600" s="1" t="s">
        <v>63</v>
      </c>
      <c r="N600" s="1">
        <v>3</v>
      </c>
      <c r="O600" s="1">
        <v>1</v>
      </c>
      <c r="P600" s="1" t="b">
        <v>1</v>
      </c>
      <c r="Q600" s="1">
        <v>69</v>
      </c>
      <c r="R600" s="10">
        <v>101</v>
      </c>
      <c r="S600" s="10">
        <f>DATA[[#This Row],[Total_Movies_Watched]]+DATA[[#This Row],[Total_Series_Watched]]</f>
        <v>170</v>
      </c>
      <c r="T600" s="1" t="s">
        <v>49</v>
      </c>
      <c r="U600" s="1" t="s">
        <v>28</v>
      </c>
      <c r="V600" s="1" t="s">
        <v>64</v>
      </c>
      <c r="W600" s="1">
        <v>38</v>
      </c>
      <c r="X600" s="1" t="str" cm="1">
        <f t="array" ref="X600">_xlfn.IFS(DATA[[#This Row],[Recommended_Content_Count]]&lt;=25,"0-25",W600&lt;=50,"25-50",W600&lt;=75,"50-75",W600&lt;=100,"75-100")</f>
        <v>25-50</v>
      </c>
      <c r="Y600" s="1">
        <v>3</v>
      </c>
      <c r="Z600" s="1" t="b">
        <v>1</v>
      </c>
      <c r="AA600" s="1" t="str" cm="1">
        <f t="array" ref="AA600">_xlfn.IFS(DATA[[#This Row],[Has_Downloaded_Content]]=FALSE,"No",Z600=TRUE,"Yes")</f>
        <v>Yes</v>
      </c>
      <c r="AB600" s="1" t="s">
        <v>30</v>
      </c>
      <c r="AC600" s="7">
        <v>4990</v>
      </c>
      <c r="AD600" s="7" t="str" cm="1">
        <f t="array" ref="AD600">_xlfn.IFS(DATA[[#This Row],[Loyalty_Points]]&lt;=1000,"0-1000",AC600&lt;=2000,"1000-2000",AC600&lt;=3000,"2000-3000",AC600&lt;=4000,"3000-4000",AC600&lt;=4999,"4000-5000")</f>
        <v>4000-5000</v>
      </c>
      <c r="AE600" s="1" t="s">
        <v>38</v>
      </c>
      <c r="AF600" s="1" t="s">
        <v>79</v>
      </c>
      <c r="AG600" s="1" t="s">
        <v>40</v>
      </c>
    </row>
    <row r="601" spans="1:33" x14ac:dyDescent="0.3">
      <c r="A601" s="13">
        <v>7507</v>
      </c>
      <c r="B601" s="1" t="s">
        <v>404</v>
      </c>
      <c r="C601" s="2">
        <v>45446</v>
      </c>
      <c r="D601" s="2">
        <v>45577</v>
      </c>
      <c r="E601" s="29" t="str">
        <f>TEXT(DATA[[#This Row],[Join_Date]],"mm-yyyy")</f>
        <v>06-2024</v>
      </c>
      <c r="G601" s="31">
        <f>$F$2-DATA[[#This Row],[Last_Login]]</f>
        <v>80</v>
      </c>
      <c r="H601" s="31" t="str" cm="1">
        <f t="array" ref="H601">_xlfn.IFS(DATA[[#This Row],[Difference_from _assume]]&lt;=10,"0-17",DATA[[#This Row],[Difference_from _assume]]&lt;=34,"17-34",DATA[[#This Row],[Difference_from _assume]]&lt;=51,"34-51",DATA[[#This Row],[Difference_from _assume]]&lt;=119,"51-119",DATA[[#This Row],[Difference_from _assume]]&lt;=354,"119-357")</f>
        <v>51-119</v>
      </c>
      <c r="I601" s="31" t="str" cm="1">
        <f t="array" ref="I601">_xlfn.IFS(DATA[[#This Row],[Difference_from _assume]]&lt;=35,"Active",DATA[[#This Row],[Difference_from _assume]]&lt;=110,"Inactive",DATA[[#This Row],[Difference_from _assume]]&lt;=360,"Dormant")</f>
        <v>Inactive</v>
      </c>
      <c r="J601" s="16">
        <v>11.99</v>
      </c>
      <c r="K601" s="16" t="str" cm="1">
        <f t="array" ref="K601">_xlfn.IFS(DATA[[#This Row],[Monthly_Price]]&lt;=7.99,"Low",J601&lt;=11.99,"Mid",J601&lt;=15.99,"High")</f>
        <v>Mid</v>
      </c>
      <c r="L601" s="1">
        <v>462</v>
      </c>
      <c r="M601" s="1" t="s">
        <v>51</v>
      </c>
      <c r="N601" s="1">
        <v>2</v>
      </c>
      <c r="O601" s="1">
        <v>4</v>
      </c>
      <c r="P601" s="1" t="b">
        <v>1</v>
      </c>
      <c r="Q601" s="1">
        <v>958</v>
      </c>
      <c r="R601" s="10">
        <v>153</v>
      </c>
      <c r="S601" s="10">
        <f>DATA[[#This Row],[Total_Movies_Watched]]+DATA[[#This Row],[Total_Series_Watched]]</f>
        <v>1111</v>
      </c>
      <c r="T601" s="1" t="s">
        <v>92</v>
      </c>
      <c r="U601" s="1" t="s">
        <v>56</v>
      </c>
      <c r="V601" s="1" t="s">
        <v>37</v>
      </c>
      <c r="W601" s="1">
        <v>71</v>
      </c>
      <c r="X601" s="1" t="str" cm="1">
        <f t="array" ref="X601">_xlfn.IFS(DATA[[#This Row],[Recommended_Content_Count]]&lt;=25,"0-25",W601&lt;=50,"25-50",W601&lt;=75,"50-75",W601&lt;=100,"75-100")</f>
        <v>50-75</v>
      </c>
      <c r="Y601" s="1">
        <v>4.8</v>
      </c>
      <c r="Z601" s="1" t="b">
        <v>0</v>
      </c>
      <c r="AA601" s="1" t="str" cm="1">
        <f t="array" ref="AA601">_xlfn.IFS(DATA[[#This Row],[Has_Downloaded_Content]]=FALSE,"No",Z601=TRUE,"Yes")</f>
        <v>No</v>
      </c>
      <c r="AB601" s="1" t="s">
        <v>30</v>
      </c>
      <c r="AC601" s="7">
        <v>2554</v>
      </c>
      <c r="AD601" s="7" t="str" cm="1">
        <f t="array" ref="AD601">_xlfn.IFS(DATA[[#This Row],[Loyalty_Points]]&lt;=1000,"0-1000",AC601&lt;=2000,"1000-2000",AC601&lt;=3000,"2000-3000",AC601&lt;=4000,"3000-4000",AC601&lt;=4999,"4000-5000")</f>
        <v>2000-3000</v>
      </c>
      <c r="AE601" s="1" t="s">
        <v>58</v>
      </c>
      <c r="AF601" s="1" t="s">
        <v>32</v>
      </c>
      <c r="AG601" s="1" t="s">
        <v>40</v>
      </c>
    </row>
    <row r="602" spans="1:33" x14ac:dyDescent="0.3">
      <c r="A602" s="13">
        <v>2884</v>
      </c>
      <c r="B602" s="1" t="s">
        <v>549</v>
      </c>
      <c r="C602" s="2" t="s">
        <v>462</v>
      </c>
      <c r="D602" s="2" t="s">
        <v>35</v>
      </c>
      <c r="E602" s="29" t="str">
        <f>TEXT(DATA[[#This Row],[Join_Date]],"mm-yyyy")</f>
        <v>11-2023</v>
      </c>
      <c r="G602" s="31">
        <f>$F$2-DATA[[#This Row],[Last_Login]]</f>
        <v>16</v>
      </c>
      <c r="H602" s="31" t="str" cm="1">
        <f t="array" ref="H602">_xlfn.IFS(DATA[[#This Row],[Difference_from _assume]]&lt;=10,"0-17",DATA[[#This Row],[Difference_from _assume]]&lt;=34,"17-34",DATA[[#This Row],[Difference_from _assume]]&lt;=51,"34-51",DATA[[#This Row],[Difference_from _assume]]&lt;=119,"51-119",DATA[[#This Row],[Difference_from _assume]]&lt;=354,"119-357")</f>
        <v>17-34</v>
      </c>
      <c r="I602" s="31" t="str" cm="1">
        <f t="array" ref="I602">_xlfn.IFS(DATA[[#This Row],[Difference_from _assume]]&lt;=35,"Active",DATA[[#This Row],[Difference_from _assume]]&lt;=110,"Inactive",DATA[[#This Row],[Difference_from _assume]]&lt;=360,"Dormant")</f>
        <v>Active</v>
      </c>
      <c r="J602" s="16">
        <v>15.99</v>
      </c>
      <c r="K602" s="16" t="str" cm="1">
        <f t="array" ref="K602">_xlfn.IFS(DATA[[#This Row],[Monthly_Price]]&lt;=7.99,"Low",J602&lt;=11.99,"Mid",J602&lt;=15.99,"High")</f>
        <v>High</v>
      </c>
      <c r="L602" s="1">
        <v>250</v>
      </c>
      <c r="M602" s="1" t="s">
        <v>26</v>
      </c>
      <c r="N602" s="1">
        <v>4</v>
      </c>
      <c r="O602" s="1">
        <v>6</v>
      </c>
      <c r="P602" s="1" t="b">
        <v>0</v>
      </c>
      <c r="Q602" s="1">
        <v>271</v>
      </c>
      <c r="R602" s="10">
        <v>50</v>
      </c>
      <c r="S602" s="10">
        <f>DATA[[#This Row],[Total_Movies_Watched]]+DATA[[#This Row],[Total_Series_Watched]]</f>
        <v>321</v>
      </c>
      <c r="T602" s="1" t="s">
        <v>74</v>
      </c>
      <c r="U602" s="1" t="s">
        <v>75</v>
      </c>
      <c r="V602" s="1" t="s">
        <v>29</v>
      </c>
      <c r="W602" s="1">
        <v>34</v>
      </c>
      <c r="X602" s="1" t="str" cm="1">
        <f t="array" ref="X602">_xlfn.IFS(DATA[[#This Row],[Recommended_Content_Count]]&lt;=25,"0-25",W602&lt;=50,"25-50",W602&lt;=75,"50-75",W602&lt;=100,"75-100")</f>
        <v>25-50</v>
      </c>
      <c r="Y602" s="1">
        <v>4.7</v>
      </c>
      <c r="Z602" s="1" t="b">
        <v>0</v>
      </c>
      <c r="AA602" s="1" t="str" cm="1">
        <f t="array" ref="AA602">_xlfn.IFS(DATA[[#This Row],[Has_Downloaded_Content]]=FALSE,"No",Z602=TRUE,"Yes")</f>
        <v>No</v>
      </c>
      <c r="AB602" s="1" t="s">
        <v>30</v>
      </c>
      <c r="AC602" s="7">
        <v>4307</v>
      </c>
      <c r="AD602" s="7" t="str" cm="1">
        <f t="array" ref="AD602">_xlfn.IFS(DATA[[#This Row],[Loyalty_Points]]&lt;=1000,"0-1000",AC602&lt;=2000,"1000-2000",AC602&lt;=3000,"2000-3000",AC602&lt;=4000,"3000-4000",AC602&lt;=4999,"4000-5000")</f>
        <v>4000-5000</v>
      </c>
      <c r="AE602" s="1" t="s">
        <v>76</v>
      </c>
      <c r="AF602" s="1" t="s">
        <v>59</v>
      </c>
      <c r="AG602" s="1" t="s">
        <v>40</v>
      </c>
    </row>
    <row r="603" spans="1:33" x14ac:dyDescent="0.3">
      <c r="A603" s="13">
        <v>6374</v>
      </c>
      <c r="B603" s="1" t="s">
        <v>495</v>
      </c>
      <c r="C603" s="2">
        <v>45114</v>
      </c>
      <c r="D603" s="2" t="s">
        <v>54</v>
      </c>
      <c r="E603" s="29" t="str">
        <f>TEXT(DATA[[#This Row],[Join_Date]],"mm-yyyy")</f>
        <v>07-2023</v>
      </c>
      <c r="G603" s="31">
        <f>$F$2-DATA[[#This Row],[Last_Login]]</f>
        <v>42</v>
      </c>
      <c r="H603" s="31" t="str" cm="1">
        <f t="array" ref="H603">_xlfn.IFS(DATA[[#This Row],[Difference_from _assume]]&lt;=10,"0-17",DATA[[#This Row],[Difference_from _assume]]&lt;=34,"17-34",DATA[[#This Row],[Difference_from _assume]]&lt;=51,"34-51",DATA[[#This Row],[Difference_from _assume]]&lt;=119,"51-119",DATA[[#This Row],[Difference_from _assume]]&lt;=354,"119-357")</f>
        <v>34-51</v>
      </c>
      <c r="I603" s="31" t="str" cm="1">
        <f t="array" ref="I603">_xlfn.IFS(DATA[[#This Row],[Difference_from _assume]]&lt;=35,"Active",DATA[[#This Row],[Difference_from _assume]]&lt;=110,"Inactive",DATA[[#This Row],[Difference_from _assume]]&lt;=360,"Dormant")</f>
        <v>Inactive</v>
      </c>
      <c r="J603" s="16">
        <v>15.99</v>
      </c>
      <c r="K603" s="16" t="str" cm="1">
        <f t="array" ref="K603">_xlfn.IFS(DATA[[#This Row],[Monthly_Price]]&lt;=7.99,"Low",J603&lt;=11.99,"Mid",J603&lt;=15.99,"High")</f>
        <v>High</v>
      </c>
      <c r="L603" s="1">
        <v>30</v>
      </c>
      <c r="M603" s="1" t="s">
        <v>26</v>
      </c>
      <c r="N603" s="1">
        <v>1</v>
      </c>
      <c r="O603" s="1">
        <v>1</v>
      </c>
      <c r="P603" s="1" t="b">
        <v>0</v>
      </c>
      <c r="Q603" s="1">
        <v>178</v>
      </c>
      <c r="R603" s="10">
        <v>162</v>
      </c>
      <c r="S603" s="10">
        <f>DATA[[#This Row],[Total_Movies_Watched]]+DATA[[#This Row],[Total_Series_Watched]]</f>
        <v>340</v>
      </c>
      <c r="T603" s="1" t="s">
        <v>55</v>
      </c>
      <c r="U603" s="1" t="s">
        <v>28</v>
      </c>
      <c r="V603" s="1" t="s">
        <v>45</v>
      </c>
      <c r="W603" s="1">
        <v>20</v>
      </c>
      <c r="X603" s="1" t="str" cm="1">
        <f t="array" ref="X603">_xlfn.IFS(DATA[[#This Row],[Recommended_Content_Count]]&lt;=25,"0-25",W603&lt;=50,"25-50",W603&lt;=75,"50-75",W603&lt;=100,"75-100")</f>
        <v>0-25</v>
      </c>
      <c r="Y603" s="1">
        <v>4.5999999999999996</v>
      </c>
      <c r="Z603" s="1" t="b">
        <v>1</v>
      </c>
      <c r="AA603" s="1" t="str" cm="1">
        <f t="array" ref="AA603">_xlfn.IFS(DATA[[#This Row],[Has_Downloaded_Content]]=FALSE,"No",Z603=TRUE,"Yes")</f>
        <v>Yes</v>
      </c>
      <c r="AB603" s="1" t="s">
        <v>30</v>
      </c>
      <c r="AC603" s="7">
        <v>3124</v>
      </c>
      <c r="AD603" s="7" t="str" cm="1">
        <f t="array" ref="AD603">_xlfn.IFS(DATA[[#This Row],[Loyalty_Points]]&lt;=1000,"0-1000",AC603&lt;=2000,"1000-2000",AC603&lt;=3000,"2000-3000",AC603&lt;=4000,"3000-4000",AC603&lt;=4999,"4000-5000")</f>
        <v>3000-4000</v>
      </c>
      <c r="AE603" s="1" t="s">
        <v>31</v>
      </c>
      <c r="AF603" s="1" t="s">
        <v>69</v>
      </c>
      <c r="AG603" s="1" t="s">
        <v>93</v>
      </c>
    </row>
    <row r="604" spans="1:33" x14ac:dyDescent="0.3">
      <c r="A604" s="13">
        <v>6888</v>
      </c>
      <c r="B604" s="1" t="s">
        <v>196</v>
      </c>
      <c r="C604" s="2">
        <v>45509</v>
      </c>
      <c r="D604" s="2">
        <v>45363</v>
      </c>
      <c r="E604" s="29" t="str">
        <f>TEXT(DATA[[#This Row],[Join_Date]],"mm-yyyy")</f>
        <v>08-2024</v>
      </c>
      <c r="G604" s="31">
        <f>$F$2-DATA[[#This Row],[Last_Login]]</f>
        <v>294</v>
      </c>
      <c r="H604" s="31" t="str" cm="1">
        <f t="array" ref="H604">_xlfn.IFS(DATA[[#This Row],[Difference_from _assume]]&lt;=10,"0-17",DATA[[#This Row],[Difference_from _assume]]&lt;=34,"17-34",DATA[[#This Row],[Difference_from _assume]]&lt;=51,"34-51",DATA[[#This Row],[Difference_from _assume]]&lt;=119,"51-119",DATA[[#This Row],[Difference_from _assume]]&lt;=354,"119-357")</f>
        <v>119-357</v>
      </c>
      <c r="I604" s="31" t="str" cm="1">
        <f t="array" ref="I604">_xlfn.IFS(DATA[[#This Row],[Difference_from _assume]]&lt;=35,"Active",DATA[[#This Row],[Difference_from _assume]]&lt;=110,"Inactive",DATA[[#This Row],[Difference_from _assume]]&lt;=360,"Dormant")</f>
        <v>Dormant</v>
      </c>
      <c r="J604" s="16">
        <v>15.99</v>
      </c>
      <c r="K604" s="16" t="str" cm="1">
        <f t="array" ref="K604">_xlfn.IFS(DATA[[#This Row],[Monthly_Price]]&lt;=7.99,"Low",J604&lt;=11.99,"Mid",J604&lt;=15.99,"High")</f>
        <v>High</v>
      </c>
      <c r="L604" s="1">
        <v>364</v>
      </c>
      <c r="M604" s="1" t="s">
        <v>73</v>
      </c>
      <c r="N604" s="1">
        <v>2</v>
      </c>
      <c r="O604" s="1">
        <v>5</v>
      </c>
      <c r="P604" s="1" t="b">
        <v>0</v>
      </c>
      <c r="Q604" s="1">
        <v>865</v>
      </c>
      <c r="R604" s="10">
        <v>104</v>
      </c>
      <c r="S604" s="10">
        <f>DATA[[#This Row],[Total_Movies_Watched]]+DATA[[#This Row],[Total_Series_Watched]]</f>
        <v>969</v>
      </c>
      <c r="T604" s="1" t="s">
        <v>27</v>
      </c>
      <c r="U604" s="1" t="s">
        <v>56</v>
      </c>
      <c r="V604" s="1" t="s">
        <v>45</v>
      </c>
      <c r="W604" s="1">
        <v>31</v>
      </c>
      <c r="X604" s="1" t="str" cm="1">
        <f t="array" ref="X604">_xlfn.IFS(DATA[[#This Row],[Recommended_Content_Count]]&lt;=25,"0-25",W604&lt;=50,"25-50",W604&lt;=75,"50-75",W604&lt;=100,"75-100")</f>
        <v>25-50</v>
      </c>
      <c r="Y604" s="1">
        <v>3.1</v>
      </c>
      <c r="Z604" s="1" t="b">
        <v>0</v>
      </c>
      <c r="AA604" s="1" t="str" cm="1">
        <f t="array" ref="AA604">_xlfn.IFS(DATA[[#This Row],[Has_Downloaded_Content]]=FALSE,"No",Z604=TRUE,"Yes")</f>
        <v>No</v>
      </c>
      <c r="AB604" s="1" t="s">
        <v>30</v>
      </c>
      <c r="AC604" s="7">
        <v>1261</v>
      </c>
      <c r="AD604" s="7" t="str" cm="1">
        <f t="array" ref="AD604">_xlfn.IFS(DATA[[#This Row],[Loyalty_Points]]&lt;=1000,"0-1000",AC604&lt;=2000,"1000-2000",AC604&lt;=3000,"2000-3000",AC604&lt;=4000,"3000-4000",AC604&lt;=4999,"4000-5000")</f>
        <v>1000-2000</v>
      </c>
      <c r="AE604" s="1" t="s">
        <v>31</v>
      </c>
      <c r="AF604" s="1" t="s">
        <v>32</v>
      </c>
      <c r="AG604" s="1" t="s">
        <v>33</v>
      </c>
    </row>
    <row r="605" spans="1:33" x14ac:dyDescent="0.3">
      <c r="A605" s="13">
        <v>2788</v>
      </c>
      <c r="B605" s="1" t="s">
        <v>593</v>
      </c>
      <c r="C605" s="2">
        <v>45171</v>
      </c>
      <c r="D605" s="2">
        <v>45455</v>
      </c>
      <c r="E605" s="29" t="str">
        <f>TEXT(DATA[[#This Row],[Join_Date]],"mm-yyyy")</f>
        <v>09-2023</v>
      </c>
      <c r="G605" s="31">
        <f>$F$2-DATA[[#This Row],[Last_Login]]</f>
        <v>202</v>
      </c>
      <c r="H605" s="31" t="str" cm="1">
        <f t="array" ref="H605">_xlfn.IFS(DATA[[#This Row],[Difference_from _assume]]&lt;=10,"0-17",DATA[[#This Row],[Difference_from _assume]]&lt;=34,"17-34",DATA[[#This Row],[Difference_from _assume]]&lt;=51,"34-51",DATA[[#This Row],[Difference_from _assume]]&lt;=119,"51-119",DATA[[#This Row],[Difference_from _assume]]&lt;=354,"119-357")</f>
        <v>119-357</v>
      </c>
      <c r="I605" s="31" t="str" cm="1">
        <f t="array" ref="I605">_xlfn.IFS(DATA[[#This Row],[Difference_from _assume]]&lt;=35,"Active",DATA[[#This Row],[Difference_from _assume]]&lt;=110,"Inactive",DATA[[#This Row],[Difference_from _assume]]&lt;=360,"Dormant")</f>
        <v>Dormant</v>
      </c>
      <c r="J605" s="16">
        <v>15.99</v>
      </c>
      <c r="K605" s="16" t="str" cm="1">
        <f t="array" ref="K605">_xlfn.IFS(DATA[[#This Row],[Monthly_Price]]&lt;=7.99,"Low",J605&lt;=11.99,"Mid",J605&lt;=15.99,"High")</f>
        <v>High</v>
      </c>
      <c r="L605" s="1">
        <v>404</v>
      </c>
      <c r="M605" s="1" t="s">
        <v>73</v>
      </c>
      <c r="N605" s="1">
        <v>2</v>
      </c>
      <c r="O605" s="1">
        <v>2</v>
      </c>
      <c r="P605" s="1" t="b">
        <v>0</v>
      </c>
      <c r="Q605" s="1">
        <v>257</v>
      </c>
      <c r="R605" s="10">
        <v>113</v>
      </c>
      <c r="S605" s="10">
        <f>DATA[[#This Row],[Total_Movies_Watched]]+DATA[[#This Row],[Total_Series_Watched]]</f>
        <v>370</v>
      </c>
      <c r="T605" s="1" t="s">
        <v>74</v>
      </c>
      <c r="U605" s="1" t="s">
        <v>56</v>
      </c>
      <c r="V605" s="1" t="s">
        <v>45</v>
      </c>
      <c r="W605" s="1">
        <v>60</v>
      </c>
      <c r="X605" s="1" t="str" cm="1">
        <f t="array" ref="X605">_xlfn.IFS(DATA[[#This Row],[Recommended_Content_Count]]&lt;=25,"0-25",W605&lt;=50,"25-50",W605&lt;=75,"50-75",W605&lt;=100,"75-100")</f>
        <v>50-75</v>
      </c>
      <c r="Y605" s="1">
        <v>3.8</v>
      </c>
      <c r="Z605" s="1" t="b">
        <v>0</v>
      </c>
      <c r="AA605" s="1" t="str" cm="1">
        <f t="array" ref="AA605">_xlfn.IFS(DATA[[#This Row],[Has_Downloaded_Content]]=FALSE,"No",Z605=TRUE,"Yes")</f>
        <v>No</v>
      </c>
      <c r="AB605" s="1" t="s">
        <v>30</v>
      </c>
      <c r="AC605" s="7">
        <v>1290</v>
      </c>
      <c r="AD605" s="7" t="str" cm="1">
        <f t="array" ref="AD605">_xlfn.IFS(DATA[[#This Row],[Loyalty_Points]]&lt;=1000,"0-1000",AC605&lt;=2000,"1000-2000",AC605&lt;=3000,"2000-3000",AC605&lt;=4000,"3000-4000",AC605&lt;=4999,"4000-5000")</f>
        <v>1000-2000</v>
      </c>
      <c r="AE605" s="1" t="s">
        <v>58</v>
      </c>
      <c r="AF605" s="1" t="s">
        <v>32</v>
      </c>
      <c r="AG605" s="1" t="s">
        <v>33</v>
      </c>
    </row>
    <row r="606" spans="1:33" x14ac:dyDescent="0.3">
      <c r="A606" s="13">
        <v>7892</v>
      </c>
      <c r="B606" s="1" t="s">
        <v>137</v>
      </c>
      <c r="C606" s="2">
        <v>45327</v>
      </c>
      <c r="D606" s="2" t="s">
        <v>87</v>
      </c>
      <c r="E606" s="29" t="str">
        <f>TEXT(DATA[[#This Row],[Join_Date]],"mm-yyyy")</f>
        <v>02-2024</v>
      </c>
      <c r="G606" s="31">
        <f>$F$2-DATA[[#This Row],[Last_Login]]</f>
        <v>36</v>
      </c>
      <c r="H606" s="31" t="str" cm="1">
        <f t="array" ref="H606">_xlfn.IFS(DATA[[#This Row],[Difference_from _assume]]&lt;=10,"0-17",DATA[[#This Row],[Difference_from _assume]]&lt;=34,"17-34",DATA[[#This Row],[Difference_from _assume]]&lt;=51,"34-51",DATA[[#This Row],[Difference_from _assume]]&lt;=119,"51-119",DATA[[#This Row],[Difference_from _assume]]&lt;=354,"119-357")</f>
        <v>34-51</v>
      </c>
      <c r="I606" s="31" t="str" cm="1">
        <f t="array" ref="I606">_xlfn.IFS(DATA[[#This Row],[Difference_from _assume]]&lt;=35,"Active",DATA[[#This Row],[Difference_from _assume]]&lt;=110,"Inactive",DATA[[#This Row],[Difference_from _assume]]&lt;=360,"Dormant")</f>
        <v>Inactive</v>
      </c>
      <c r="J606" s="16">
        <v>7.99</v>
      </c>
      <c r="K606" s="16" t="str" cm="1">
        <f t="array" ref="K606">_xlfn.IFS(DATA[[#This Row],[Monthly_Price]]&lt;=7.99,"Low",J606&lt;=11.99,"Mid",J606&lt;=15.99,"High")</f>
        <v>Low</v>
      </c>
      <c r="L606" s="1">
        <v>499</v>
      </c>
      <c r="M606" s="1" t="s">
        <v>100</v>
      </c>
      <c r="N606" s="1">
        <v>4</v>
      </c>
      <c r="O606" s="1">
        <v>3</v>
      </c>
      <c r="P606" s="1" t="b">
        <v>0</v>
      </c>
      <c r="Q606" s="1">
        <v>428</v>
      </c>
      <c r="R606" s="10">
        <v>168</v>
      </c>
      <c r="S606" s="10">
        <f>DATA[[#This Row],[Total_Movies_Watched]]+DATA[[#This Row],[Total_Series_Watched]]</f>
        <v>596</v>
      </c>
      <c r="T606" s="1" t="s">
        <v>92</v>
      </c>
      <c r="U606" s="1" t="s">
        <v>56</v>
      </c>
      <c r="V606" s="1" t="s">
        <v>78</v>
      </c>
      <c r="W606" s="1">
        <v>82</v>
      </c>
      <c r="X606" s="1" t="str" cm="1">
        <f t="array" ref="X606">_xlfn.IFS(DATA[[#This Row],[Recommended_Content_Count]]&lt;=25,"0-25",W606&lt;=50,"25-50",W606&lt;=75,"50-75",W606&lt;=100,"75-100")</f>
        <v>75-100</v>
      </c>
      <c r="Y606" s="1">
        <v>3.7</v>
      </c>
      <c r="Z606" s="1" t="b">
        <v>0</v>
      </c>
      <c r="AA606" s="1" t="str" cm="1">
        <f t="array" ref="AA606">_xlfn.IFS(DATA[[#This Row],[Has_Downloaded_Content]]=FALSE,"No",Z606=TRUE,"Yes")</f>
        <v>No</v>
      </c>
      <c r="AB606" s="1" t="s">
        <v>30</v>
      </c>
      <c r="AC606" s="7">
        <v>874</v>
      </c>
      <c r="AD606" s="7" t="str" cm="1">
        <f t="array" ref="AD606">_xlfn.IFS(DATA[[#This Row],[Loyalty_Points]]&lt;=1000,"0-1000",AC606&lt;=2000,"1000-2000",AC606&lt;=3000,"2000-3000",AC606&lt;=4000,"3000-4000",AC606&lt;=4999,"4000-5000")</f>
        <v>0-1000</v>
      </c>
      <c r="AE606" s="1" t="s">
        <v>31</v>
      </c>
      <c r="AF606" s="1" t="s">
        <v>79</v>
      </c>
      <c r="AG606" s="1" t="s">
        <v>60</v>
      </c>
    </row>
    <row r="607" spans="1:33" x14ac:dyDescent="0.3">
      <c r="A607" s="13">
        <v>4576</v>
      </c>
      <c r="B607" s="1" t="s">
        <v>138</v>
      </c>
      <c r="C607" s="2" t="s">
        <v>594</v>
      </c>
      <c r="D607" s="2" t="s">
        <v>129</v>
      </c>
      <c r="E607" s="29" t="str">
        <f>TEXT(DATA[[#This Row],[Join_Date]],"mm-yyyy")</f>
        <v>07-2024</v>
      </c>
      <c r="G607" s="31">
        <f>$F$2-DATA[[#This Row],[Last_Login]]</f>
        <v>15</v>
      </c>
      <c r="H607" s="31" t="str" cm="1">
        <f t="array" ref="H607">_xlfn.IFS(DATA[[#This Row],[Difference_from _assume]]&lt;=10,"0-17",DATA[[#This Row],[Difference_from _assume]]&lt;=34,"17-34",DATA[[#This Row],[Difference_from _assume]]&lt;=51,"34-51",DATA[[#This Row],[Difference_from _assume]]&lt;=119,"51-119",DATA[[#This Row],[Difference_from _assume]]&lt;=354,"119-357")</f>
        <v>17-34</v>
      </c>
      <c r="I607" s="31" t="str" cm="1">
        <f t="array" ref="I607">_xlfn.IFS(DATA[[#This Row],[Difference_from _assume]]&lt;=35,"Active",DATA[[#This Row],[Difference_from _assume]]&lt;=110,"Inactive",DATA[[#This Row],[Difference_from _assume]]&lt;=360,"Dormant")</f>
        <v>Active</v>
      </c>
      <c r="J607" s="16">
        <v>15.99</v>
      </c>
      <c r="K607" s="16" t="str" cm="1">
        <f t="array" ref="K607">_xlfn.IFS(DATA[[#This Row],[Monthly_Price]]&lt;=7.99,"Low",J607&lt;=11.99,"Mid",J607&lt;=15.99,"High")</f>
        <v>High</v>
      </c>
      <c r="L607" s="1">
        <v>480</v>
      </c>
      <c r="M607" s="1" t="s">
        <v>36</v>
      </c>
      <c r="N607" s="1">
        <v>2</v>
      </c>
      <c r="O607" s="1">
        <v>2</v>
      </c>
      <c r="P607" s="1" t="b">
        <v>1</v>
      </c>
      <c r="Q607" s="1">
        <v>994</v>
      </c>
      <c r="R607" s="10">
        <v>78</v>
      </c>
      <c r="S607" s="10">
        <f>DATA[[#This Row],[Total_Movies_Watched]]+DATA[[#This Row],[Total_Series_Watched]]</f>
        <v>1072</v>
      </c>
      <c r="T607" s="1" t="s">
        <v>74</v>
      </c>
      <c r="U607" s="1" t="s">
        <v>56</v>
      </c>
      <c r="V607" s="1" t="s">
        <v>45</v>
      </c>
      <c r="W607" s="1">
        <v>39</v>
      </c>
      <c r="X607" s="1" t="str" cm="1">
        <f t="array" ref="X607">_xlfn.IFS(DATA[[#This Row],[Recommended_Content_Count]]&lt;=25,"0-25",W607&lt;=50,"25-50",W607&lt;=75,"50-75",W607&lt;=100,"75-100")</f>
        <v>25-50</v>
      </c>
      <c r="Y607" s="1">
        <v>4.3</v>
      </c>
      <c r="Z607" s="1" t="b">
        <v>1</v>
      </c>
      <c r="AA607" s="1" t="str" cm="1">
        <f t="array" ref="AA607">_xlfn.IFS(DATA[[#This Row],[Has_Downloaded_Content]]=FALSE,"No",Z607=TRUE,"Yes")</f>
        <v>Yes</v>
      </c>
      <c r="AB607" s="1" t="s">
        <v>30</v>
      </c>
      <c r="AC607" s="7">
        <v>1734</v>
      </c>
      <c r="AD607" s="7" t="str" cm="1">
        <f t="array" ref="AD607">_xlfn.IFS(DATA[[#This Row],[Loyalty_Points]]&lt;=1000,"0-1000",AC607&lt;=2000,"1000-2000",AC607&lt;=3000,"2000-3000",AC607&lt;=4000,"3000-4000",AC607&lt;=4999,"4000-5000")</f>
        <v>1000-2000</v>
      </c>
      <c r="AE607" s="1" t="s">
        <v>76</v>
      </c>
      <c r="AF607" s="1" t="s">
        <v>39</v>
      </c>
      <c r="AG607" s="1" t="s">
        <v>60</v>
      </c>
    </row>
    <row r="608" spans="1:33" x14ac:dyDescent="0.3">
      <c r="A608" s="13">
        <v>8901</v>
      </c>
      <c r="B608" s="1" t="s">
        <v>595</v>
      </c>
      <c r="C608" s="2">
        <v>45536</v>
      </c>
      <c r="D608" s="2" t="s">
        <v>168</v>
      </c>
      <c r="E608" s="29" t="str">
        <f>TEXT(DATA[[#This Row],[Join_Date]],"mm-yyyy")</f>
        <v>09-2024</v>
      </c>
      <c r="G608" s="31">
        <f>$F$2-DATA[[#This Row],[Last_Login]]</f>
        <v>32</v>
      </c>
      <c r="H608" s="31" t="str" cm="1">
        <f t="array" ref="H608">_xlfn.IFS(DATA[[#This Row],[Difference_from _assume]]&lt;=10,"0-17",DATA[[#This Row],[Difference_from _assume]]&lt;=34,"17-34",DATA[[#This Row],[Difference_from _assume]]&lt;=51,"34-51",DATA[[#This Row],[Difference_from _assume]]&lt;=119,"51-119",DATA[[#This Row],[Difference_from _assume]]&lt;=354,"119-357")</f>
        <v>17-34</v>
      </c>
      <c r="I608" s="31" t="str" cm="1">
        <f t="array" ref="I608">_xlfn.IFS(DATA[[#This Row],[Difference_from _assume]]&lt;=35,"Active",DATA[[#This Row],[Difference_from _assume]]&lt;=110,"Inactive",DATA[[#This Row],[Difference_from _assume]]&lt;=360,"Dormant")</f>
        <v>Active</v>
      </c>
      <c r="J608" s="16">
        <v>11.99</v>
      </c>
      <c r="K608" s="16" t="str" cm="1">
        <f t="array" ref="K608">_xlfn.IFS(DATA[[#This Row],[Monthly_Price]]&lt;=7.99,"Low",J608&lt;=11.99,"Mid",J608&lt;=15.99,"High")</f>
        <v>Mid</v>
      </c>
      <c r="L608" s="1">
        <v>417</v>
      </c>
      <c r="M608" s="1" t="s">
        <v>26</v>
      </c>
      <c r="N608" s="1">
        <v>5</v>
      </c>
      <c r="O608" s="1">
        <v>6</v>
      </c>
      <c r="P608" s="1" t="b">
        <v>0</v>
      </c>
      <c r="Q608" s="1">
        <v>476</v>
      </c>
      <c r="R608" s="10">
        <v>37</v>
      </c>
      <c r="S608" s="10">
        <f>DATA[[#This Row],[Total_Movies_Watched]]+DATA[[#This Row],[Total_Series_Watched]]</f>
        <v>513</v>
      </c>
      <c r="T608" s="1" t="s">
        <v>27</v>
      </c>
      <c r="U608" s="1" t="s">
        <v>75</v>
      </c>
      <c r="V608" s="1" t="s">
        <v>29</v>
      </c>
      <c r="W608" s="1">
        <v>12</v>
      </c>
      <c r="X608" s="1" t="str" cm="1">
        <f t="array" ref="X608">_xlfn.IFS(DATA[[#This Row],[Recommended_Content_Count]]&lt;=25,"0-25",W608&lt;=50,"25-50",W608&lt;=75,"50-75",W608&lt;=100,"75-100")</f>
        <v>0-25</v>
      </c>
      <c r="Y608" s="1">
        <v>4.0999999999999996</v>
      </c>
      <c r="Z608" s="1" t="b">
        <v>1</v>
      </c>
      <c r="AA608" s="1" t="str" cm="1">
        <f t="array" ref="AA608">_xlfn.IFS(DATA[[#This Row],[Has_Downloaded_Content]]=FALSE,"No",Z608=TRUE,"Yes")</f>
        <v>Yes</v>
      </c>
      <c r="AB608" s="1" t="s">
        <v>30</v>
      </c>
      <c r="AC608" s="7">
        <v>2444</v>
      </c>
      <c r="AD608" s="7" t="str" cm="1">
        <f t="array" ref="AD608">_xlfn.IFS(DATA[[#This Row],[Loyalty_Points]]&lt;=1000,"0-1000",AC608&lt;=2000,"1000-2000",AC608&lt;=3000,"2000-3000",AC608&lt;=4000,"3000-4000",AC608&lt;=4999,"4000-5000")</f>
        <v>2000-3000</v>
      </c>
      <c r="AE608" s="1" t="s">
        <v>76</v>
      </c>
      <c r="AF608" s="1" t="s">
        <v>79</v>
      </c>
      <c r="AG608" s="1" t="s">
        <v>60</v>
      </c>
    </row>
    <row r="609" spans="1:33" x14ac:dyDescent="0.3">
      <c r="A609" s="13">
        <v>5147</v>
      </c>
      <c r="B609" s="1" t="s">
        <v>140</v>
      </c>
      <c r="C609" s="2" t="s">
        <v>596</v>
      </c>
      <c r="D609" s="2" t="s">
        <v>42</v>
      </c>
      <c r="E609" s="29" t="str">
        <f>TEXT(DATA[[#This Row],[Join_Date]],"mm-yyyy")</f>
        <v>06-2023</v>
      </c>
      <c r="G609" s="31">
        <f>$F$2-DATA[[#This Row],[Last_Login]]</f>
        <v>17</v>
      </c>
      <c r="H609" s="31" t="str" cm="1">
        <f t="array" ref="H609">_xlfn.IFS(DATA[[#This Row],[Difference_from _assume]]&lt;=10,"0-17",DATA[[#This Row],[Difference_from _assume]]&lt;=34,"17-34",DATA[[#This Row],[Difference_from _assume]]&lt;=51,"34-51",DATA[[#This Row],[Difference_from _assume]]&lt;=119,"51-119",DATA[[#This Row],[Difference_from _assume]]&lt;=354,"119-357")</f>
        <v>17-34</v>
      </c>
      <c r="I609" s="31" t="str" cm="1">
        <f t="array" ref="I609">_xlfn.IFS(DATA[[#This Row],[Difference_from _assume]]&lt;=35,"Active",DATA[[#This Row],[Difference_from _assume]]&lt;=110,"Inactive",DATA[[#This Row],[Difference_from _assume]]&lt;=360,"Dormant")</f>
        <v>Active</v>
      </c>
      <c r="J609" s="16">
        <v>7.99</v>
      </c>
      <c r="K609" s="16" t="str" cm="1">
        <f t="array" ref="K609">_xlfn.IFS(DATA[[#This Row],[Monthly_Price]]&lt;=7.99,"Low",J609&lt;=11.99,"Mid",J609&lt;=15.99,"High")</f>
        <v>Low</v>
      </c>
      <c r="L609" s="1">
        <v>215</v>
      </c>
      <c r="M609" s="1" t="s">
        <v>73</v>
      </c>
      <c r="N609" s="1">
        <v>5</v>
      </c>
      <c r="O609" s="1">
        <v>4</v>
      </c>
      <c r="P609" s="1" t="b">
        <v>1</v>
      </c>
      <c r="Q609" s="1">
        <v>150</v>
      </c>
      <c r="R609" s="10">
        <v>57</v>
      </c>
      <c r="S609" s="10">
        <f>DATA[[#This Row],[Total_Movies_Watched]]+DATA[[#This Row],[Total_Series_Watched]]</f>
        <v>207</v>
      </c>
      <c r="T609" s="1" t="s">
        <v>49</v>
      </c>
      <c r="U609" s="1" t="s">
        <v>28</v>
      </c>
      <c r="V609" s="1" t="s">
        <v>29</v>
      </c>
      <c r="W609" s="1">
        <v>76</v>
      </c>
      <c r="X609" s="1" t="str" cm="1">
        <f t="array" ref="X609">_xlfn.IFS(DATA[[#This Row],[Recommended_Content_Count]]&lt;=25,"0-25",W609&lt;=50,"25-50",W609&lt;=75,"50-75",W609&lt;=100,"75-100")</f>
        <v>75-100</v>
      </c>
      <c r="Y609" s="1">
        <v>4.5</v>
      </c>
      <c r="Z609" s="1" t="b">
        <v>0</v>
      </c>
      <c r="AA609" s="1" t="str" cm="1">
        <f t="array" ref="AA609">_xlfn.IFS(DATA[[#This Row],[Has_Downloaded_Content]]=FALSE,"No",Z609=TRUE,"Yes")</f>
        <v>No</v>
      </c>
      <c r="AB609" s="1" t="s">
        <v>30</v>
      </c>
      <c r="AC609" s="7">
        <v>1529</v>
      </c>
      <c r="AD609" s="7" t="str" cm="1">
        <f t="array" ref="AD609">_xlfn.IFS(DATA[[#This Row],[Loyalty_Points]]&lt;=1000,"0-1000",AC609&lt;=2000,"1000-2000",AC609&lt;=3000,"2000-3000",AC609&lt;=4000,"3000-4000",AC609&lt;=4999,"4000-5000")</f>
        <v>1000-2000</v>
      </c>
      <c r="AE609" s="1" t="s">
        <v>31</v>
      </c>
      <c r="AF609" s="1" t="s">
        <v>32</v>
      </c>
      <c r="AG609" s="1" t="s">
        <v>33</v>
      </c>
    </row>
    <row r="610" spans="1:33" x14ac:dyDescent="0.3">
      <c r="A610" s="13">
        <v>8646</v>
      </c>
      <c r="B610" s="1" t="s">
        <v>294</v>
      </c>
      <c r="C610" s="2" t="s">
        <v>597</v>
      </c>
      <c r="D610" s="2">
        <v>45455</v>
      </c>
      <c r="E610" s="29" t="str">
        <f>TEXT(DATA[[#This Row],[Join_Date]],"mm-yyyy")</f>
        <v>12-2023</v>
      </c>
      <c r="G610" s="31">
        <f>$F$2-DATA[[#This Row],[Last_Login]]</f>
        <v>202</v>
      </c>
      <c r="H610" s="31" t="str" cm="1">
        <f t="array" ref="H610">_xlfn.IFS(DATA[[#This Row],[Difference_from _assume]]&lt;=10,"0-17",DATA[[#This Row],[Difference_from _assume]]&lt;=34,"17-34",DATA[[#This Row],[Difference_from _assume]]&lt;=51,"34-51",DATA[[#This Row],[Difference_from _assume]]&lt;=119,"51-119",DATA[[#This Row],[Difference_from _assume]]&lt;=354,"119-357")</f>
        <v>119-357</v>
      </c>
      <c r="I610" s="31" t="str" cm="1">
        <f t="array" ref="I610">_xlfn.IFS(DATA[[#This Row],[Difference_from _assume]]&lt;=35,"Active",DATA[[#This Row],[Difference_from _assume]]&lt;=110,"Inactive",DATA[[#This Row],[Difference_from _assume]]&lt;=360,"Dormant")</f>
        <v>Dormant</v>
      </c>
      <c r="J610" s="16">
        <v>7.99</v>
      </c>
      <c r="K610" s="16" t="str" cm="1">
        <f t="array" ref="K610">_xlfn.IFS(DATA[[#This Row],[Monthly_Price]]&lt;=7.99,"Low",J610&lt;=11.99,"Mid",J610&lt;=15.99,"High")</f>
        <v>Low</v>
      </c>
      <c r="L610" s="1">
        <v>234</v>
      </c>
      <c r="M610" s="1" t="s">
        <v>26</v>
      </c>
      <c r="N610" s="1">
        <v>2</v>
      </c>
      <c r="O610" s="1">
        <v>6</v>
      </c>
      <c r="P610" s="1" t="b">
        <v>1</v>
      </c>
      <c r="Q610" s="1">
        <v>580</v>
      </c>
      <c r="R610" s="10">
        <v>149</v>
      </c>
      <c r="S610" s="10">
        <f>DATA[[#This Row],[Total_Movies_Watched]]+DATA[[#This Row],[Total_Series_Watched]]</f>
        <v>729</v>
      </c>
      <c r="T610" s="1" t="s">
        <v>49</v>
      </c>
      <c r="U610" s="1" t="s">
        <v>28</v>
      </c>
      <c r="V610" s="1" t="s">
        <v>78</v>
      </c>
      <c r="W610" s="1">
        <v>31</v>
      </c>
      <c r="X610" s="1" t="str" cm="1">
        <f t="array" ref="X610">_xlfn.IFS(DATA[[#This Row],[Recommended_Content_Count]]&lt;=25,"0-25",W610&lt;=50,"25-50",W610&lt;=75,"50-75",W610&lt;=100,"75-100")</f>
        <v>25-50</v>
      </c>
      <c r="Y610" s="1">
        <v>3.8</v>
      </c>
      <c r="Z610" s="1" t="b">
        <v>1</v>
      </c>
      <c r="AA610" s="1" t="str" cm="1">
        <f t="array" ref="AA610">_xlfn.IFS(DATA[[#This Row],[Has_Downloaded_Content]]=FALSE,"No",Z610=TRUE,"Yes")</f>
        <v>Yes</v>
      </c>
      <c r="AB610" s="1" t="s">
        <v>30</v>
      </c>
      <c r="AC610" s="7">
        <v>1976</v>
      </c>
      <c r="AD610" s="7" t="str" cm="1">
        <f t="array" ref="AD610">_xlfn.IFS(DATA[[#This Row],[Loyalty_Points]]&lt;=1000,"0-1000",AC610&lt;=2000,"1000-2000",AC610&lt;=3000,"2000-3000",AC610&lt;=4000,"3000-4000",AC610&lt;=4999,"4000-5000")</f>
        <v>1000-2000</v>
      </c>
      <c r="AE610" s="1" t="s">
        <v>65</v>
      </c>
      <c r="AF610" s="1" t="s">
        <v>79</v>
      </c>
      <c r="AG610" s="1" t="s">
        <v>33</v>
      </c>
    </row>
    <row r="611" spans="1:33" x14ac:dyDescent="0.3">
      <c r="A611" s="13">
        <v>8343</v>
      </c>
      <c r="B611" s="1" t="s">
        <v>140</v>
      </c>
      <c r="C611" s="2">
        <v>45333</v>
      </c>
      <c r="D611" s="2" t="s">
        <v>72</v>
      </c>
      <c r="E611" s="29" t="str">
        <f>TEXT(DATA[[#This Row],[Join_Date]],"mm-yyyy")</f>
        <v>02-2024</v>
      </c>
      <c r="G611" s="31">
        <f>$F$2-DATA[[#This Row],[Last_Login]]</f>
        <v>14</v>
      </c>
      <c r="H611" s="31" t="str" cm="1">
        <f t="array" ref="H611">_xlfn.IFS(DATA[[#This Row],[Difference_from _assume]]&lt;=10,"0-17",DATA[[#This Row],[Difference_from _assume]]&lt;=34,"17-34",DATA[[#This Row],[Difference_from _assume]]&lt;=51,"34-51",DATA[[#This Row],[Difference_from _assume]]&lt;=119,"51-119",DATA[[#This Row],[Difference_from _assume]]&lt;=354,"119-357")</f>
        <v>17-34</v>
      </c>
      <c r="I611" s="31" t="str" cm="1">
        <f t="array" ref="I611">_xlfn.IFS(DATA[[#This Row],[Difference_from _assume]]&lt;=35,"Active",DATA[[#This Row],[Difference_from _assume]]&lt;=110,"Inactive",DATA[[#This Row],[Difference_from _assume]]&lt;=360,"Dormant")</f>
        <v>Active</v>
      </c>
      <c r="J611" s="16">
        <v>7.99</v>
      </c>
      <c r="K611" s="16" t="str" cm="1">
        <f t="array" ref="K611">_xlfn.IFS(DATA[[#This Row],[Monthly_Price]]&lt;=7.99,"Low",J611&lt;=11.99,"Mid",J611&lt;=15.99,"High")</f>
        <v>Low</v>
      </c>
      <c r="L611" s="1">
        <v>103</v>
      </c>
      <c r="M611" s="1" t="s">
        <v>26</v>
      </c>
      <c r="N611" s="1">
        <v>2</v>
      </c>
      <c r="O611" s="1">
        <v>6</v>
      </c>
      <c r="P611" s="1" t="b">
        <v>0</v>
      </c>
      <c r="Q611" s="1">
        <v>284</v>
      </c>
      <c r="R611" s="10">
        <v>84</v>
      </c>
      <c r="S611" s="10">
        <f>DATA[[#This Row],[Total_Movies_Watched]]+DATA[[#This Row],[Total_Series_Watched]]</f>
        <v>368</v>
      </c>
      <c r="T611" s="1" t="s">
        <v>92</v>
      </c>
      <c r="U611" s="1" t="s">
        <v>28</v>
      </c>
      <c r="V611" s="1" t="s">
        <v>64</v>
      </c>
      <c r="W611" s="1">
        <v>30</v>
      </c>
      <c r="X611" s="1" t="str" cm="1">
        <f t="array" ref="X611">_xlfn.IFS(DATA[[#This Row],[Recommended_Content_Count]]&lt;=25,"0-25",W611&lt;=50,"25-50",W611&lt;=75,"50-75",W611&lt;=100,"75-100")</f>
        <v>25-50</v>
      </c>
      <c r="Y611" s="1">
        <v>4</v>
      </c>
      <c r="Z611" s="1" t="b">
        <v>0</v>
      </c>
      <c r="AA611" s="1" t="str" cm="1">
        <f t="array" ref="AA611">_xlfn.IFS(DATA[[#This Row],[Has_Downloaded_Content]]=FALSE,"No",Z611=TRUE,"Yes")</f>
        <v>No</v>
      </c>
      <c r="AB611" s="1" t="s">
        <v>30</v>
      </c>
      <c r="AC611" s="7">
        <v>3452</v>
      </c>
      <c r="AD611" s="7" t="str" cm="1">
        <f t="array" ref="AD611">_xlfn.IFS(DATA[[#This Row],[Loyalty_Points]]&lt;=1000,"0-1000",AC611&lt;=2000,"1000-2000",AC611&lt;=3000,"2000-3000",AC611&lt;=4000,"3000-4000",AC611&lt;=4999,"4000-5000")</f>
        <v>3000-4000</v>
      </c>
      <c r="AE611" s="1" t="s">
        <v>31</v>
      </c>
      <c r="AF611" s="1" t="s">
        <v>79</v>
      </c>
      <c r="AG611" s="1" t="s">
        <v>93</v>
      </c>
    </row>
    <row r="612" spans="1:33" x14ac:dyDescent="0.3">
      <c r="A612" s="13">
        <v>9332</v>
      </c>
      <c r="B612" s="1" t="s">
        <v>41</v>
      </c>
      <c r="C612" s="2" t="s">
        <v>397</v>
      </c>
      <c r="D612" s="2" t="s">
        <v>103</v>
      </c>
      <c r="E612" s="29" t="str">
        <f>TEXT(DATA[[#This Row],[Join_Date]],"mm-yyyy")</f>
        <v>05-2023</v>
      </c>
      <c r="G612" s="31">
        <f>$F$2-DATA[[#This Row],[Last_Login]]</f>
        <v>13</v>
      </c>
      <c r="H612" s="31" t="str" cm="1">
        <f t="array" ref="H612">_xlfn.IFS(DATA[[#This Row],[Difference_from _assume]]&lt;=10,"0-17",DATA[[#This Row],[Difference_from _assume]]&lt;=34,"17-34",DATA[[#This Row],[Difference_from _assume]]&lt;=51,"34-51",DATA[[#This Row],[Difference_from _assume]]&lt;=119,"51-119",DATA[[#This Row],[Difference_from _assume]]&lt;=354,"119-357")</f>
        <v>17-34</v>
      </c>
      <c r="I612" s="31" t="str" cm="1">
        <f t="array" ref="I612">_xlfn.IFS(DATA[[#This Row],[Difference_from _assume]]&lt;=35,"Active",DATA[[#This Row],[Difference_from _assume]]&lt;=110,"Inactive",DATA[[#This Row],[Difference_from _assume]]&lt;=360,"Dormant")</f>
        <v>Active</v>
      </c>
      <c r="J612" s="16">
        <v>15.99</v>
      </c>
      <c r="K612" s="16" t="str" cm="1">
        <f t="array" ref="K612">_xlfn.IFS(DATA[[#This Row],[Monthly_Price]]&lt;=7.99,"Low",J612&lt;=11.99,"Mid",J612&lt;=15.99,"High")</f>
        <v>High</v>
      </c>
      <c r="L612" s="1">
        <v>191</v>
      </c>
      <c r="M612" s="1" t="s">
        <v>51</v>
      </c>
      <c r="N612" s="1">
        <v>5</v>
      </c>
      <c r="O612" s="1">
        <v>1</v>
      </c>
      <c r="P612" s="1" t="b">
        <v>0</v>
      </c>
      <c r="Q612" s="1">
        <v>688</v>
      </c>
      <c r="R612" s="10">
        <v>192</v>
      </c>
      <c r="S612" s="10">
        <f>DATA[[#This Row],[Total_Movies_Watched]]+DATA[[#This Row],[Total_Series_Watched]]</f>
        <v>880</v>
      </c>
      <c r="T612" s="1" t="s">
        <v>27</v>
      </c>
      <c r="U612" s="1" t="s">
        <v>28</v>
      </c>
      <c r="V612" s="1" t="s">
        <v>29</v>
      </c>
      <c r="W612" s="1">
        <v>71</v>
      </c>
      <c r="X612" s="1" t="str" cm="1">
        <f t="array" ref="X612">_xlfn.IFS(DATA[[#This Row],[Recommended_Content_Count]]&lt;=25,"0-25",W612&lt;=50,"25-50",W612&lt;=75,"50-75",W612&lt;=100,"75-100")</f>
        <v>50-75</v>
      </c>
      <c r="Y612" s="1">
        <v>4</v>
      </c>
      <c r="Z612" s="1" t="b">
        <v>0</v>
      </c>
      <c r="AA612" s="1" t="str" cm="1">
        <f t="array" ref="AA612">_xlfn.IFS(DATA[[#This Row],[Has_Downloaded_Content]]=FALSE,"No",Z612=TRUE,"Yes")</f>
        <v>No</v>
      </c>
      <c r="AB612" s="1" t="s">
        <v>30</v>
      </c>
      <c r="AC612" s="7">
        <v>2610</v>
      </c>
      <c r="AD612" s="7" t="str" cm="1">
        <f t="array" ref="AD612">_xlfn.IFS(DATA[[#This Row],[Loyalty_Points]]&lt;=1000,"0-1000",AC612&lt;=2000,"1000-2000",AC612&lt;=3000,"2000-3000",AC612&lt;=4000,"3000-4000",AC612&lt;=4999,"4000-5000")</f>
        <v>2000-3000</v>
      </c>
      <c r="AE612" s="1" t="s">
        <v>58</v>
      </c>
      <c r="AF612" s="1" t="s">
        <v>59</v>
      </c>
      <c r="AG612" s="1" t="s">
        <v>60</v>
      </c>
    </row>
    <row r="613" spans="1:33" x14ac:dyDescent="0.3">
      <c r="A613" s="13">
        <v>7398</v>
      </c>
      <c r="B613" s="1" t="s">
        <v>349</v>
      </c>
      <c r="C613" s="2" t="s">
        <v>565</v>
      </c>
      <c r="D613" s="2" t="s">
        <v>35</v>
      </c>
      <c r="E613" s="29" t="str">
        <f>TEXT(DATA[[#This Row],[Join_Date]],"mm-yyyy")</f>
        <v>12-2023</v>
      </c>
      <c r="G613" s="31">
        <f>$F$2-DATA[[#This Row],[Last_Login]]</f>
        <v>16</v>
      </c>
      <c r="H613" s="31" t="str" cm="1">
        <f t="array" ref="H613">_xlfn.IFS(DATA[[#This Row],[Difference_from _assume]]&lt;=10,"0-17",DATA[[#This Row],[Difference_from _assume]]&lt;=34,"17-34",DATA[[#This Row],[Difference_from _assume]]&lt;=51,"34-51",DATA[[#This Row],[Difference_from _assume]]&lt;=119,"51-119",DATA[[#This Row],[Difference_from _assume]]&lt;=354,"119-357")</f>
        <v>17-34</v>
      </c>
      <c r="I613" s="31" t="str" cm="1">
        <f t="array" ref="I613">_xlfn.IFS(DATA[[#This Row],[Difference_from _assume]]&lt;=35,"Active",DATA[[#This Row],[Difference_from _assume]]&lt;=110,"Inactive",DATA[[#This Row],[Difference_from _assume]]&lt;=360,"Dormant")</f>
        <v>Active</v>
      </c>
      <c r="J613" s="16">
        <v>11.99</v>
      </c>
      <c r="K613" s="16" t="str" cm="1">
        <f t="array" ref="K613">_xlfn.IFS(DATA[[#This Row],[Monthly_Price]]&lt;=7.99,"Low",J613&lt;=11.99,"Mid",J613&lt;=15.99,"High")</f>
        <v>Mid</v>
      </c>
      <c r="L613" s="1">
        <v>82</v>
      </c>
      <c r="M613" s="1" t="s">
        <v>36</v>
      </c>
      <c r="N613" s="1">
        <v>5</v>
      </c>
      <c r="O613" s="1">
        <v>1</v>
      </c>
      <c r="P613" s="1" t="b">
        <v>1</v>
      </c>
      <c r="Q613" s="1">
        <v>93</v>
      </c>
      <c r="R613" s="10">
        <v>46</v>
      </c>
      <c r="S613" s="10">
        <f>DATA[[#This Row],[Total_Movies_Watched]]+DATA[[#This Row],[Total_Series_Watched]]</f>
        <v>139</v>
      </c>
      <c r="T613" s="1" t="s">
        <v>43</v>
      </c>
      <c r="U613" s="1" t="s">
        <v>28</v>
      </c>
      <c r="V613" s="1" t="s">
        <v>37</v>
      </c>
      <c r="W613" s="1">
        <v>41</v>
      </c>
      <c r="X613" s="1" t="str" cm="1">
        <f t="array" ref="X613">_xlfn.IFS(DATA[[#This Row],[Recommended_Content_Count]]&lt;=25,"0-25",W613&lt;=50,"25-50",W613&lt;=75,"50-75",W613&lt;=100,"75-100")</f>
        <v>25-50</v>
      </c>
      <c r="Y613" s="1">
        <v>4.7</v>
      </c>
      <c r="Z613" s="1" t="b">
        <v>1</v>
      </c>
      <c r="AA613" s="1" t="str" cm="1">
        <f t="array" ref="AA613">_xlfn.IFS(DATA[[#This Row],[Has_Downloaded_Content]]=FALSE,"No",Z613=TRUE,"Yes")</f>
        <v>Yes</v>
      </c>
      <c r="AB613" s="1" t="s">
        <v>30</v>
      </c>
      <c r="AC613" s="7">
        <v>3152</v>
      </c>
      <c r="AD613" s="7" t="str" cm="1">
        <f t="array" ref="AD613">_xlfn.IFS(DATA[[#This Row],[Loyalty_Points]]&lt;=1000,"0-1000",AC613&lt;=2000,"1000-2000",AC613&lt;=3000,"2000-3000",AC613&lt;=4000,"3000-4000",AC613&lt;=4999,"4000-5000")</f>
        <v>3000-4000</v>
      </c>
      <c r="AE613" s="1" t="s">
        <v>31</v>
      </c>
      <c r="AF613" s="1" t="s">
        <v>39</v>
      </c>
      <c r="AG613" s="1" t="s">
        <v>40</v>
      </c>
    </row>
    <row r="614" spans="1:33" x14ac:dyDescent="0.3">
      <c r="A614" s="13">
        <v>3572</v>
      </c>
      <c r="B614" s="1" t="s">
        <v>598</v>
      </c>
      <c r="C614" s="2">
        <v>45386</v>
      </c>
      <c r="D614" s="2" t="s">
        <v>35</v>
      </c>
      <c r="E614" s="29" t="str">
        <f>TEXT(DATA[[#This Row],[Join_Date]],"mm-yyyy")</f>
        <v>04-2024</v>
      </c>
      <c r="G614" s="31">
        <f>$F$2-DATA[[#This Row],[Last_Login]]</f>
        <v>16</v>
      </c>
      <c r="H614" s="31" t="str" cm="1">
        <f t="array" ref="H614">_xlfn.IFS(DATA[[#This Row],[Difference_from _assume]]&lt;=10,"0-17",DATA[[#This Row],[Difference_from _assume]]&lt;=34,"17-34",DATA[[#This Row],[Difference_from _assume]]&lt;=51,"34-51",DATA[[#This Row],[Difference_from _assume]]&lt;=119,"51-119",DATA[[#This Row],[Difference_from _assume]]&lt;=354,"119-357")</f>
        <v>17-34</v>
      </c>
      <c r="I614" s="31" t="str" cm="1">
        <f t="array" ref="I614">_xlfn.IFS(DATA[[#This Row],[Difference_from _assume]]&lt;=35,"Active",DATA[[#This Row],[Difference_from _assume]]&lt;=110,"Inactive",DATA[[#This Row],[Difference_from _assume]]&lt;=360,"Dormant")</f>
        <v>Active</v>
      </c>
      <c r="J614" s="16">
        <v>11.99</v>
      </c>
      <c r="K614" s="16" t="str" cm="1">
        <f t="array" ref="K614">_xlfn.IFS(DATA[[#This Row],[Monthly_Price]]&lt;=7.99,"Low",J614&lt;=11.99,"Mid",J614&lt;=15.99,"High")</f>
        <v>Mid</v>
      </c>
      <c r="L614" s="1">
        <v>468</v>
      </c>
      <c r="M614" s="1" t="s">
        <v>51</v>
      </c>
      <c r="N614" s="1">
        <v>5</v>
      </c>
      <c r="O614" s="1">
        <v>6</v>
      </c>
      <c r="P614" s="1" t="b">
        <v>1</v>
      </c>
      <c r="Q614" s="1">
        <v>799</v>
      </c>
      <c r="R614" s="10">
        <v>44</v>
      </c>
      <c r="S614" s="10">
        <f>DATA[[#This Row],[Total_Movies_Watched]]+DATA[[#This Row],[Total_Series_Watched]]</f>
        <v>843</v>
      </c>
      <c r="T614" s="1" t="s">
        <v>55</v>
      </c>
      <c r="U614" s="1" t="s">
        <v>28</v>
      </c>
      <c r="V614" s="1" t="s">
        <v>57</v>
      </c>
      <c r="W614" s="1">
        <v>98</v>
      </c>
      <c r="X614" s="1" t="str" cm="1">
        <f t="array" ref="X614">_xlfn.IFS(DATA[[#This Row],[Recommended_Content_Count]]&lt;=25,"0-25",W614&lt;=50,"25-50",W614&lt;=75,"50-75",W614&lt;=100,"75-100")</f>
        <v>75-100</v>
      </c>
      <c r="Y614" s="1">
        <v>4.9000000000000004</v>
      </c>
      <c r="Z614" s="1" t="b">
        <v>0</v>
      </c>
      <c r="AA614" s="1" t="str" cm="1">
        <f t="array" ref="AA614">_xlfn.IFS(DATA[[#This Row],[Has_Downloaded_Content]]=FALSE,"No",Z614=TRUE,"Yes")</f>
        <v>No</v>
      </c>
      <c r="AB614" s="1" t="s">
        <v>30</v>
      </c>
      <c r="AC614" s="7">
        <v>4963</v>
      </c>
      <c r="AD614" s="7" t="str" cm="1">
        <f t="array" ref="AD614">_xlfn.IFS(DATA[[#This Row],[Loyalty_Points]]&lt;=1000,"0-1000",AC614&lt;=2000,"1000-2000",AC614&lt;=3000,"2000-3000",AC614&lt;=4000,"3000-4000",AC614&lt;=4999,"4000-5000")</f>
        <v>4000-5000</v>
      </c>
      <c r="AE614" s="1" t="s">
        <v>76</v>
      </c>
      <c r="AF614" s="1" t="s">
        <v>59</v>
      </c>
      <c r="AG614" s="1" t="s">
        <v>40</v>
      </c>
    </row>
    <row r="615" spans="1:33" x14ac:dyDescent="0.3">
      <c r="A615" s="13">
        <v>4590</v>
      </c>
      <c r="B615" s="1" t="s">
        <v>553</v>
      </c>
      <c r="C615" s="2" t="s">
        <v>237</v>
      </c>
      <c r="D615" s="2">
        <v>45363</v>
      </c>
      <c r="E615" s="29" t="str">
        <f>TEXT(DATA[[#This Row],[Join_Date]],"mm-yyyy")</f>
        <v>06-2023</v>
      </c>
      <c r="G615" s="31">
        <f>$F$2-DATA[[#This Row],[Last_Login]]</f>
        <v>294</v>
      </c>
      <c r="H615" s="31" t="str" cm="1">
        <f t="array" ref="H615">_xlfn.IFS(DATA[[#This Row],[Difference_from _assume]]&lt;=10,"0-17",DATA[[#This Row],[Difference_from _assume]]&lt;=34,"17-34",DATA[[#This Row],[Difference_from _assume]]&lt;=51,"34-51",DATA[[#This Row],[Difference_from _assume]]&lt;=119,"51-119",DATA[[#This Row],[Difference_from _assume]]&lt;=354,"119-357")</f>
        <v>119-357</v>
      </c>
      <c r="I615" s="31" t="str" cm="1">
        <f t="array" ref="I615">_xlfn.IFS(DATA[[#This Row],[Difference_from _assume]]&lt;=35,"Active",DATA[[#This Row],[Difference_from _assume]]&lt;=110,"Inactive",DATA[[#This Row],[Difference_from _assume]]&lt;=360,"Dormant")</f>
        <v>Dormant</v>
      </c>
      <c r="J615" s="16">
        <v>11.99</v>
      </c>
      <c r="K615" s="16" t="str" cm="1">
        <f t="array" ref="K615">_xlfn.IFS(DATA[[#This Row],[Monthly_Price]]&lt;=7.99,"Low",J615&lt;=11.99,"Mid",J615&lt;=15.99,"High")</f>
        <v>Mid</v>
      </c>
      <c r="L615" s="1">
        <v>366</v>
      </c>
      <c r="M615" s="1" t="s">
        <v>100</v>
      </c>
      <c r="N615" s="1">
        <v>4</v>
      </c>
      <c r="O615" s="1">
        <v>3</v>
      </c>
      <c r="P615" s="1" t="b">
        <v>0</v>
      </c>
      <c r="Q615" s="1">
        <v>327</v>
      </c>
      <c r="R615" s="10">
        <v>1</v>
      </c>
      <c r="S615" s="10">
        <f>DATA[[#This Row],[Total_Movies_Watched]]+DATA[[#This Row],[Total_Series_Watched]]</f>
        <v>328</v>
      </c>
      <c r="T615" s="1" t="s">
        <v>49</v>
      </c>
      <c r="U615" s="1" t="s">
        <v>44</v>
      </c>
      <c r="V615" s="1" t="s">
        <v>29</v>
      </c>
      <c r="W615" s="1">
        <v>56</v>
      </c>
      <c r="X615" s="1" t="str" cm="1">
        <f t="array" ref="X615">_xlfn.IFS(DATA[[#This Row],[Recommended_Content_Count]]&lt;=25,"0-25",W615&lt;=50,"25-50",W615&lt;=75,"50-75",W615&lt;=100,"75-100")</f>
        <v>50-75</v>
      </c>
      <c r="Y615" s="1">
        <v>3.6</v>
      </c>
      <c r="Z615" s="1" t="b">
        <v>1</v>
      </c>
      <c r="AA615" s="1" t="str" cm="1">
        <f t="array" ref="AA615">_xlfn.IFS(DATA[[#This Row],[Has_Downloaded_Content]]=FALSE,"No",Z615=TRUE,"Yes")</f>
        <v>Yes</v>
      </c>
      <c r="AB615" s="1" t="s">
        <v>30</v>
      </c>
      <c r="AC615" s="7">
        <v>3290</v>
      </c>
      <c r="AD615" s="7" t="str" cm="1">
        <f t="array" ref="AD615">_xlfn.IFS(DATA[[#This Row],[Loyalty_Points]]&lt;=1000,"0-1000",AC615&lt;=2000,"1000-2000",AC615&lt;=3000,"2000-3000",AC615&lt;=4000,"3000-4000",AC615&lt;=4999,"4000-5000")</f>
        <v>3000-4000</v>
      </c>
      <c r="AE615" s="1" t="s">
        <v>38</v>
      </c>
      <c r="AF615" s="1" t="s">
        <v>79</v>
      </c>
      <c r="AG615" s="1" t="s">
        <v>33</v>
      </c>
    </row>
    <row r="616" spans="1:33" x14ac:dyDescent="0.3">
      <c r="A616" s="13">
        <v>1831</v>
      </c>
      <c r="B616" s="1" t="s">
        <v>88</v>
      </c>
      <c r="C616" s="2">
        <v>45636</v>
      </c>
      <c r="D616" s="2">
        <v>45608</v>
      </c>
      <c r="E616" s="29" t="str">
        <f>TEXT(DATA[[#This Row],[Join_Date]],"mm-yyyy")</f>
        <v>12-2024</v>
      </c>
      <c r="G616" s="31">
        <f>$F$2-DATA[[#This Row],[Last_Login]]</f>
        <v>49</v>
      </c>
      <c r="H616" s="31" t="str" cm="1">
        <f t="array" ref="H616">_xlfn.IFS(DATA[[#This Row],[Difference_from _assume]]&lt;=10,"0-17",DATA[[#This Row],[Difference_from _assume]]&lt;=34,"17-34",DATA[[#This Row],[Difference_from _assume]]&lt;=51,"34-51",DATA[[#This Row],[Difference_from _assume]]&lt;=119,"51-119",DATA[[#This Row],[Difference_from _assume]]&lt;=354,"119-357")</f>
        <v>34-51</v>
      </c>
      <c r="I616" s="31" t="str" cm="1">
        <f t="array" ref="I616">_xlfn.IFS(DATA[[#This Row],[Difference_from _assume]]&lt;=35,"Active",DATA[[#This Row],[Difference_from _assume]]&lt;=110,"Inactive",DATA[[#This Row],[Difference_from _assume]]&lt;=360,"Dormant")</f>
        <v>Inactive</v>
      </c>
      <c r="J616" s="16">
        <v>7.99</v>
      </c>
      <c r="K616" s="16" t="str" cm="1">
        <f t="array" ref="K616">_xlfn.IFS(DATA[[#This Row],[Monthly_Price]]&lt;=7.99,"Low",J616&lt;=11.99,"Mid",J616&lt;=15.99,"High")</f>
        <v>Low</v>
      </c>
      <c r="L616" s="1">
        <v>53</v>
      </c>
      <c r="M616" s="1" t="s">
        <v>48</v>
      </c>
      <c r="N616" s="1">
        <v>1</v>
      </c>
      <c r="O616" s="1">
        <v>4</v>
      </c>
      <c r="P616" s="1" t="b">
        <v>0</v>
      </c>
      <c r="Q616" s="1">
        <v>685</v>
      </c>
      <c r="R616" s="10">
        <v>127</v>
      </c>
      <c r="S616" s="10">
        <f>DATA[[#This Row],[Total_Movies_Watched]]+DATA[[#This Row],[Total_Series_Watched]]</f>
        <v>812</v>
      </c>
      <c r="T616" s="1" t="s">
        <v>74</v>
      </c>
      <c r="U616" s="1" t="s">
        <v>56</v>
      </c>
      <c r="V616" s="1" t="s">
        <v>64</v>
      </c>
      <c r="W616" s="1">
        <v>26</v>
      </c>
      <c r="X616" s="1" t="str" cm="1">
        <f t="array" ref="X616">_xlfn.IFS(DATA[[#This Row],[Recommended_Content_Count]]&lt;=25,"0-25",W616&lt;=50,"25-50",W616&lt;=75,"50-75",W616&lt;=100,"75-100")</f>
        <v>25-50</v>
      </c>
      <c r="Y616" s="1">
        <v>4.0999999999999996</v>
      </c>
      <c r="Z616" s="1" t="b">
        <v>1</v>
      </c>
      <c r="AA616" s="1" t="str" cm="1">
        <f t="array" ref="AA616">_xlfn.IFS(DATA[[#This Row],[Has_Downloaded_Content]]=FALSE,"No",Z616=TRUE,"Yes")</f>
        <v>Yes</v>
      </c>
      <c r="AB616" s="1" t="s">
        <v>30</v>
      </c>
      <c r="AC616" s="7">
        <v>2596</v>
      </c>
      <c r="AD616" s="7" t="str" cm="1">
        <f t="array" ref="AD616">_xlfn.IFS(DATA[[#This Row],[Loyalty_Points]]&lt;=1000,"0-1000",AC616&lt;=2000,"1000-2000",AC616&lt;=3000,"2000-3000",AC616&lt;=4000,"3000-4000",AC616&lt;=4999,"4000-5000")</f>
        <v>2000-3000</v>
      </c>
      <c r="AE616" s="1" t="s">
        <v>58</v>
      </c>
      <c r="AF616" s="1" t="s">
        <v>69</v>
      </c>
      <c r="AG616" s="1" t="s">
        <v>33</v>
      </c>
    </row>
    <row r="617" spans="1:33" x14ac:dyDescent="0.3">
      <c r="A617" s="13">
        <v>6899</v>
      </c>
      <c r="B617" s="1" t="s">
        <v>284</v>
      </c>
      <c r="C617" s="2">
        <v>45050</v>
      </c>
      <c r="D617" s="2">
        <v>45424</v>
      </c>
      <c r="E617" s="29" t="str">
        <f>TEXT(DATA[[#This Row],[Join_Date]],"mm-yyyy")</f>
        <v>05-2023</v>
      </c>
      <c r="G617" s="31">
        <f>$F$2-DATA[[#This Row],[Last_Login]]</f>
        <v>233</v>
      </c>
      <c r="H617" s="31" t="str" cm="1">
        <f t="array" ref="H617">_xlfn.IFS(DATA[[#This Row],[Difference_from _assume]]&lt;=10,"0-17",DATA[[#This Row],[Difference_from _assume]]&lt;=34,"17-34",DATA[[#This Row],[Difference_from _assume]]&lt;=51,"34-51",DATA[[#This Row],[Difference_from _assume]]&lt;=119,"51-119",DATA[[#This Row],[Difference_from _assume]]&lt;=354,"119-357")</f>
        <v>119-357</v>
      </c>
      <c r="I617" s="31" t="str" cm="1">
        <f t="array" ref="I617">_xlfn.IFS(DATA[[#This Row],[Difference_from _assume]]&lt;=35,"Active",DATA[[#This Row],[Difference_from _assume]]&lt;=110,"Inactive",DATA[[#This Row],[Difference_from _assume]]&lt;=360,"Dormant")</f>
        <v>Dormant</v>
      </c>
      <c r="J617" s="16">
        <v>15.99</v>
      </c>
      <c r="K617" s="16" t="str" cm="1">
        <f t="array" ref="K617">_xlfn.IFS(DATA[[#This Row],[Monthly_Price]]&lt;=7.99,"Low",J617&lt;=11.99,"Mid",J617&lt;=15.99,"High")</f>
        <v>High</v>
      </c>
      <c r="L617" s="1">
        <v>102</v>
      </c>
      <c r="M617" s="1" t="s">
        <v>63</v>
      </c>
      <c r="N617" s="1">
        <v>1</v>
      </c>
      <c r="O617" s="1">
        <v>1</v>
      </c>
      <c r="P617" s="1" t="b">
        <v>1</v>
      </c>
      <c r="Q617" s="1">
        <v>604</v>
      </c>
      <c r="R617" s="10">
        <v>107</v>
      </c>
      <c r="S617" s="10">
        <f>DATA[[#This Row],[Total_Movies_Watched]]+DATA[[#This Row],[Total_Series_Watched]]</f>
        <v>711</v>
      </c>
      <c r="T617" s="1" t="s">
        <v>92</v>
      </c>
      <c r="U617" s="1" t="s">
        <v>75</v>
      </c>
      <c r="V617" s="1" t="s">
        <v>78</v>
      </c>
      <c r="W617" s="1">
        <v>9</v>
      </c>
      <c r="X617" s="1" t="str" cm="1">
        <f t="array" ref="X617">_xlfn.IFS(DATA[[#This Row],[Recommended_Content_Count]]&lt;=25,"0-25",W617&lt;=50,"25-50",W617&lt;=75,"50-75",W617&lt;=100,"75-100")</f>
        <v>0-25</v>
      </c>
      <c r="Y617" s="1">
        <v>4.3</v>
      </c>
      <c r="Z617" s="1" t="b">
        <v>0</v>
      </c>
      <c r="AA617" s="1" t="str" cm="1">
        <f t="array" ref="AA617">_xlfn.IFS(DATA[[#This Row],[Has_Downloaded_Content]]=FALSE,"No",Z617=TRUE,"Yes")</f>
        <v>No</v>
      </c>
      <c r="AB617" s="1" t="s">
        <v>30</v>
      </c>
      <c r="AC617" s="7">
        <v>745</v>
      </c>
      <c r="AD617" s="7" t="str" cm="1">
        <f t="array" ref="AD617">_xlfn.IFS(DATA[[#This Row],[Loyalty_Points]]&lt;=1000,"0-1000",AC617&lt;=2000,"1000-2000",AC617&lt;=3000,"2000-3000",AC617&lt;=4000,"3000-4000",AC617&lt;=4999,"4000-5000")</f>
        <v>0-1000</v>
      </c>
      <c r="AE617" s="1" t="s">
        <v>76</v>
      </c>
      <c r="AF617" s="1" t="s">
        <v>39</v>
      </c>
      <c r="AG617" s="1" t="s">
        <v>33</v>
      </c>
    </row>
    <row r="618" spans="1:33" x14ac:dyDescent="0.3">
      <c r="A618" s="13">
        <v>1148</v>
      </c>
      <c r="B618" s="1" t="s">
        <v>88</v>
      </c>
      <c r="C618" s="2" t="s">
        <v>265</v>
      </c>
      <c r="D618" s="2" t="s">
        <v>105</v>
      </c>
      <c r="E618" s="29" t="str">
        <f>TEXT(DATA[[#This Row],[Join_Date]],"mm-yyyy")</f>
        <v>05-2024</v>
      </c>
      <c r="G618" s="31">
        <f>$F$2-DATA[[#This Row],[Last_Login]]</f>
        <v>33</v>
      </c>
      <c r="H618" s="31" t="str" cm="1">
        <f t="array" ref="H618">_xlfn.IFS(DATA[[#This Row],[Difference_from _assume]]&lt;=10,"0-17",DATA[[#This Row],[Difference_from _assume]]&lt;=34,"17-34",DATA[[#This Row],[Difference_from _assume]]&lt;=51,"34-51",DATA[[#This Row],[Difference_from _assume]]&lt;=119,"51-119",DATA[[#This Row],[Difference_from _assume]]&lt;=354,"119-357")</f>
        <v>17-34</v>
      </c>
      <c r="I618" s="31" t="str" cm="1">
        <f t="array" ref="I618">_xlfn.IFS(DATA[[#This Row],[Difference_from _assume]]&lt;=35,"Active",DATA[[#This Row],[Difference_from _assume]]&lt;=110,"Inactive",DATA[[#This Row],[Difference_from _assume]]&lt;=360,"Dormant")</f>
        <v>Active</v>
      </c>
      <c r="J618" s="16">
        <v>15.99</v>
      </c>
      <c r="K618" s="16" t="str" cm="1">
        <f t="array" ref="K618">_xlfn.IFS(DATA[[#This Row],[Monthly_Price]]&lt;=7.99,"Low",J618&lt;=11.99,"Mid",J618&lt;=15.99,"High")</f>
        <v>High</v>
      </c>
      <c r="L618" s="1">
        <v>259</v>
      </c>
      <c r="M618" s="1" t="s">
        <v>26</v>
      </c>
      <c r="N618" s="1">
        <v>1</v>
      </c>
      <c r="O618" s="1">
        <v>5</v>
      </c>
      <c r="P618" s="1" t="b">
        <v>1</v>
      </c>
      <c r="Q618" s="1">
        <v>597</v>
      </c>
      <c r="R618" s="10">
        <v>165</v>
      </c>
      <c r="S618" s="10">
        <f>DATA[[#This Row],[Total_Movies_Watched]]+DATA[[#This Row],[Total_Series_Watched]]</f>
        <v>762</v>
      </c>
      <c r="T618" s="1" t="s">
        <v>74</v>
      </c>
      <c r="U618" s="1" t="s">
        <v>75</v>
      </c>
      <c r="V618" s="1" t="s">
        <v>37</v>
      </c>
      <c r="W618" s="1">
        <v>33</v>
      </c>
      <c r="X618" s="1" t="str" cm="1">
        <f t="array" ref="X618">_xlfn.IFS(DATA[[#This Row],[Recommended_Content_Count]]&lt;=25,"0-25",W618&lt;=50,"25-50",W618&lt;=75,"50-75",W618&lt;=100,"75-100")</f>
        <v>25-50</v>
      </c>
      <c r="Y618" s="1">
        <v>4.2</v>
      </c>
      <c r="Z618" s="1" t="b">
        <v>1</v>
      </c>
      <c r="AA618" s="1" t="str" cm="1">
        <f t="array" ref="AA618">_xlfn.IFS(DATA[[#This Row],[Has_Downloaded_Content]]=FALSE,"No",Z618=TRUE,"Yes")</f>
        <v>Yes</v>
      </c>
      <c r="AB618" s="1" t="s">
        <v>30</v>
      </c>
      <c r="AC618" s="7">
        <v>668</v>
      </c>
      <c r="AD618" s="7" t="str" cm="1">
        <f t="array" ref="AD618">_xlfn.IFS(DATA[[#This Row],[Loyalty_Points]]&lt;=1000,"0-1000",AC618&lt;=2000,"1000-2000",AC618&lt;=3000,"2000-3000",AC618&lt;=4000,"3000-4000",AC618&lt;=4999,"4000-5000")</f>
        <v>0-1000</v>
      </c>
      <c r="AE618" s="1" t="s">
        <v>76</v>
      </c>
      <c r="AF618" s="1" t="s">
        <v>39</v>
      </c>
      <c r="AG618" s="1" t="s">
        <v>60</v>
      </c>
    </row>
    <row r="619" spans="1:33" x14ac:dyDescent="0.3">
      <c r="A619" s="13">
        <v>3745</v>
      </c>
      <c r="B619" s="1" t="s">
        <v>325</v>
      </c>
      <c r="C619" s="2">
        <v>45635</v>
      </c>
      <c r="D619" s="2" t="s">
        <v>129</v>
      </c>
      <c r="E619" s="29" t="str">
        <f>TEXT(DATA[[#This Row],[Join_Date]],"mm-yyyy")</f>
        <v>12-2024</v>
      </c>
      <c r="G619" s="31">
        <f>$F$2-DATA[[#This Row],[Last_Login]]</f>
        <v>15</v>
      </c>
      <c r="H619" s="31" t="str" cm="1">
        <f t="array" ref="H619">_xlfn.IFS(DATA[[#This Row],[Difference_from _assume]]&lt;=10,"0-17",DATA[[#This Row],[Difference_from _assume]]&lt;=34,"17-34",DATA[[#This Row],[Difference_from _assume]]&lt;=51,"34-51",DATA[[#This Row],[Difference_from _assume]]&lt;=119,"51-119",DATA[[#This Row],[Difference_from _assume]]&lt;=354,"119-357")</f>
        <v>17-34</v>
      </c>
      <c r="I619" s="31" t="str" cm="1">
        <f t="array" ref="I619">_xlfn.IFS(DATA[[#This Row],[Difference_from _assume]]&lt;=35,"Active",DATA[[#This Row],[Difference_from _assume]]&lt;=110,"Inactive",DATA[[#This Row],[Difference_from _assume]]&lt;=360,"Dormant")</f>
        <v>Active</v>
      </c>
      <c r="J619" s="16">
        <v>11.99</v>
      </c>
      <c r="K619" s="16" t="str" cm="1">
        <f t="array" ref="K619">_xlfn.IFS(DATA[[#This Row],[Monthly_Price]]&lt;=7.99,"Low",J619&lt;=11.99,"Mid",J619&lt;=15.99,"High")</f>
        <v>Mid</v>
      </c>
      <c r="L619" s="1">
        <v>81</v>
      </c>
      <c r="M619" s="1" t="s">
        <v>100</v>
      </c>
      <c r="N619" s="1">
        <v>2</v>
      </c>
      <c r="O619" s="1">
        <v>4</v>
      </c>
      <c r="P619" s="1" t="b">
        <v>0</v>
      </c>
      <c r="Q619" s="1">
        <v>451</v>
      </c>
      <c r="R619" s="10">
        <v>49</v>
      </c>
      <c r="S619" s="10">
        <f>DATA[[#This Row],[Total_Movies_Watched]]+DATA[[#This Row],[Total_Series_Watched]]</f>
        <v>500</v>
      </c>
      <c r="T619" s="1" t="s">
        <v>43</v>
      </c>
      <c r="U619" s="1" t="s">
        <v>44</v>
      </c>
      <c r="V619" s="1" t="s">
        <v>64</v>
      </c>
      <c r="W619" s="1">
        <v>11</v>
      </c>
      <c r="X619" s="1" t="str" cm="1">
        <f t="array" ref="X619">_xlfn.IFS(DATA[[#This Row],[Recommended_Content_Count]]&lt;=25,"0-25",W619&lt;=50,"25-50",W619&lt;=75,"50-75",W619&lt;=100,"75-100")</f>
        <v>0-25</v>
      </c>
      <c r="Y619" s="1">
        <v>4.7</v>
      </c>
      <c r="Z619" s="1" t="b">
        <v>1</v>
      </c>
      <c r="AA619" s="1" t="str" cm="1">
        <f t="array" ref="AA619">_xlfn.IFS(DATA[[#This Row],[Has_Downloaded_Content]]=FALSE,"No",Z619=TRUE,"Yes")</f>
        <v>Yes</v>
      </c>
      <c r="AB619" s="1" t="s">
        <v>30</v>
      </c>
      <c r="AC619" s="7">
        <v>3282</v>
      </c>
      <c r="AD619" s="7" t="str" cm="1">
        <f t="array" ref="AD619">_xlfn.IFS(DATA[[#This Row],[Loyalty_Points]]&lt;=1000,"0-1000",AC619&lt;=2000,"1000-2000",AC619&lt;=3000,"2000-3000",AC619&lt;=4000,"3000-4000",AC619&lt;=4999,"4000-5000")</f>
        <v>3000-4000</v>
      </c>
      <c r="AE619" s="1" t="s">
        <v>76</v>
      </c>
      <c r="AF619" s="1" t="s">
        <v>32</v>
      </c>
      <c r="AG619" s="1" t="s">
        <v>33</v>
      </c>
    </row>
    <row r="620" spans="1:33" x14ac:dyDescent="0.3">
      <c r="A620" s="13">
        <v>5084</v>
      </c>
      <c r="B620" s="1" t="s">
        <v>599</v>
      </c>
      <c r="C620" s="2" t="s">
        <v>195</v>
      </c>
      <c r="D620" s="2" t="s">
        <v>82</v>
      </c>
      <c r="E620" s="29" t="str">
        <f>TEXT(DATA[[#This Row],[Join_Date]],"mm-yyyy")</f>
        <v>10-2023</v>
      </c>
      <c r="G620" s="31">
        <f>$F$2-DATA[[#This Row],[Last_Login]]</f>
        <v>39</v>
      </c>
      <c r="H620" s="31" t="str" cm="1">
        <f t="array" ref="H620">_xlfn.IFS(DATA[[#This Row],[Difference_from _assume]]&lt;=10,"0-17",DATA[[#This Row],[Difference_from _assume]]&lt;=34,"17-34",DATA[[#This Row],[Difference_from _assume]]&lt;=51,"34-51",DATA[[#This Row],[Difference_from _assume]]&lt;=119,"51-119",DATA[[#This Row],[Difference_from _assume]]&lt;=354,"119-357")</f>
        <v>34-51</v>
      </c>
      <c r="I620" s="31" t="str" cm="1">
        <f t="array" ref="I620">_xlfn.IFS(DATA[[#This Row],[Difference_from _assume]]&lt;=35,"Active",DATA[[#This Row],[Difference_from _assume]]&lt;=110,"Inactive",DATA[[#This Row],[Difference_from _assume]]&lt;=360,"Dormant")</f>
        <v>Inactive</v>
      </c>
      <c r="J620" s="16">
        <v>11.99</v>
      </c>
      <c r="K620" s="16" t="str" cm="1">
        <f t="array" ref="K620">_xlfn.IFS(DATA[[#This Row],[Monthly_Price]]&lt;=7.99,"Low",J620&lt;=11.99,"Mid",J620&lt;=15.99,"High")</f>
        <v>Mid</v>
      </c>
      <c r="L620" s="1">
        <v>135</v>
      </c>
      <c r="M620" s="1" t="s">
        <v>26</v>
      </c>
      <c r="N620" s="1">
        <v>4</v>
      </c>
      <c r="O620" s="1">
        <v>6</v>
      </c>
      <c r="P620" s="1" t="b">
        <v>0</v>
      </c>
      <c r="Q620" s="1">
        <v>50</v>
      </c>
      <c r="R620" s="10">
        <v>15</v>
      </c>
      <c r="S620" s="10">
        <f>DATA[[#This Row],[Total_Movies_Watched]]+DATA[[#This Row],[Total_Series_Watched]]</f>
        <v>65</v>
      </c>
      <c r="T620" s="1" t="s">
        <v>43</v>
      </c>
      <c r="U620" s="1" t="s">
        <v>56</v>
      </c>
      <c r="V620" s="1" t="s">
        <v>78</v>
      </c>
      <c r="W620" s="1">
        <v>91</v>
      </c>
      <c r="X620" s="1" t="str" cm="1">
        <f t="array" ref="X620">_xlfn.IFS(DATA[[#This Row],[Recommended_Content_Count]]&lt;=25,"0-25",W620&lt;=50,"25-50",W620&lt;=75,"50-75",W620&lt;=100,"75-100")</f>
        <v>75-100</v>
      </c>
      <c r="Y620" s="1">
        <v>4.4000000000000004</v>
      </c>
      <c r="Z620" s="1" t="b">
        <v>0</v>
      </c>
      <c r="AA620" s="1" t="str" cm="1">
        <f t="array" ref="AA620">_xlfn.IFS(DATA[[#This Row],[Has_Downloaded_Content]]=FALSE,"No",Z620=TRUE,"Yes")</f>
        <v>No</v>
      </c>
      <c r="AB620" s="1" t="s">
        <v>30</v>
      </c>
      <c r="AC620" s="7">
        <v>1510</v>
      </c>
      <c r="AD620" s="7" t="str" cm="1">
        <f t="array" ref="AD620">_xlfn.IFS(DATA[[#This Row],[Loyalty_Points]]&lt;=1000,"0-1000",AC620&lt;=2000,"1000-2000",AC620&lt;=3000,"2000-3000",AC620&lt;=4000,"3000-4000",AC620&lt;=4999,"4000-5000")</f>
        <v>1000-2000</v>
      </c>
      <c r="AE620" s="1" t="s">
        <v>58</v>
      </c>
      <c r="AF620" s="1" t="s">
        <v>79</v>
      </c>
      <c r="AG620" s="1" t="s">
        <v>33</v>
      </c>
    </row>
    <row r="621" spans="1:33" x14ac:dyDescent="0.3">
      <c r="A621" s="13">
        <v>7179</v>
      </c>
      <c r="B621" s="1" t="s">
        <v>157</v>
      </c>
      <c r="C621" s="2">
        <v>45178</v>
      </c>
      <c r="D621" s="2" t="s">
        <v>168</v>
      </c>
      <c r="E621" s="29" t="str">
        <f>TEXT(DATA[[#This Row],[Join_Date]],"mm-yyyy")</f>
        <v>09-2023</v>
      </c>
      <c r="G621" s="31">
        <f>$F$2-DATA[[#This Row],[Last_Login]]</f>
        <v>32</v>
      </c>
      <c r="H621" s="31" t="str" cm="1">
        <f t="array" ref="H621">_xlfn.IFS(DATA[[#This Row],[Difference_from _assume]]&lt;=10,"0-17",DATA[[#This Row],[Difference_from _assume]]&lt;=34,"17-34",DATA[[#This Row],[Difference_from _assume]]&lt;=51,"34-51",DATA[[#This Row],[Difference_from _assume]]&lt;=119,"51-119",DATA[[#This Row],[Difference_from _assume]]&lt;=354,"119-357")</f>
        <v>17-34</v>
      </c>
      <c r="I621" s="31" t="str" cm="1">
        <f t="array" ref="I621">_xlfn.IFS(DATA[[#This Row],[Difference_from _assume]]&lt;=35,"Active",DATA[[#This Row],[Difference_from _assume]]&lt;=110,"Inactive",DATA[[#This Row],[Difference_from _assume]]&lt;=360,"Dormant")</f>
        <v>Active</v>
      </c>
      <c r="J621" s="16">
        <v>11.99</v>
      </c>
      <c r="K621" s="16" t="str" cm="1">
        <f t="array" ref="K621">_xlfn.IFS(DATA[[#This Row],[Monthly_Price]]&lt;=7.99,"Low",J621&lt;=11.99,"Mid",J621&lt;=15.99,"High")</f>
        <v>Mid</v>
      </c>
      <c r="L621" s="1">
        <v>465</v>
      </c>
      <c r="M621" s="1" t="s">
        <v>73</v>
      </c>
      <c r="N621" s="1">
        <v>2</v>
      </c>
      <c r="O621" s="1">
        <v>3</v>
      </c>
      <c r="P621" s="1" t="b">
        <v>1</v>
      </c>
      <c r="Q621" s="1">
        <v>987</v>
      </c>
      <c r="R621" s="10">
        <v>91</v>
      </c>
      <c r="S621" s="10">
        <f>DATA[[#This Row],[Total_Movies_Watched]]+DATA[[#This Row],[Total_Series_Watched]]</f>
        <v>1078</v>
      </c>
      <c r="T621" s="1" t="s">
        <v>92</v>
      </c>
      <c r="U621" s="1" t="s">
        <v>44</v>
      </c>
      <c r="V621" s="1" t="s">
        <v>45</v>
      </c>
      <c r="W621" s="1">
        <v>8</v>
      </c>
      <c r="X621" s="1" t="str" cm="1">
        <f t="array" ref="X621">_xlfn.IFS(DATA[[#This Row],[Recommended_Content_Count]]&lt;=25,"0-25",W621&lt;=50,"25-50",W621&lt;=75,"50-75",W621&lt;=100,"75-100")</f>
        <v>0-25</v>
      </c>
      <c r="Y621" s="1">
        <v>4.5999999999999996</v>
      </c>
      <c r="Z621" s="1" t="b">
        <v>1</v>
      </c>
      <c r="AA621" s="1" t="str" cm="1">
        <f t="array" ref="AA621">_xlfn.IFS(DATA[[#This Row],[Has_Downloaded_Content]]=FALSE,"No",Z621=TRUE,"Yes")</f>
        <v>Yes</v>
      </c>
      <c r="AB621" s="1" t="s">
        <v>30</v>
      </c>
      <c r="AC621" s="7">
        <v>1206</v>
      </c>
      <c r="AD621" s="7" t="str" cm="1">
        <f t="array" ref="AD621">_xlfn.IFS(DATA[[#This Row],[Loyalty_Points]]&lt;=1000,"0-1000",AC621&lt;=2000,"1000-2000",AC621&lt;=3000,"2000-3000",AC621&lt;=4000,"3000-4000",AC621&lt;=4999,"4000-5000")</f>
        <v>1000-2000</v>
      </c>
      <c r="AE621" s="1" t="s">
        <v>31</v>
      </c>
      <c r="AF621" s="1" t="s">
        <v>32</v>
      </c>
      <c r="AG621" s="1" t="s">
        <v>60</v>
      </c>
    </row>
    <row r="622" spans="1:33" x14ac:dyDescent="0.3">
      <c r="A622" s="13">
        <v>1005</v>
      </c>
      <c r="B622" s="1" t="s">
        <v>304</v>
      </c>
      <c r="C622" s="2" t="s">
        <v>402</v>
      </c>
      <c r="D622" s="2">
        <v>45577</v>
      </c>
      <c r="E622" s="29" t="str">
        <f>TEXT(DATA[[#This Row],[Join_Date]],"mm-yyyy")</f>
        <v>02-2023</v>
      </c>
      <c r="G622" s="31">
        <f>$F$2-DATA[[#This Row],[Last_Login]]</f>
        <v>80</v>
      </c>
      <c r="H622" s="31" t="str" cm="1">
        <f t="array" ref="H622">_xlfn.IFS(DATA[[#This Row],[Difference_from _assume]]&lt;=10,"0-17",DATA[[#This Row],[Difference_from _assume]]&lt;=34,"17-34",DATA[[#This Row],[Difference_from _assume]]&lt;=51,"34-51",DATA[[#This Row],[Difference_from _assume]]&lt;=119,"51-119",DATA[[#This Row],[Difference_from _assume]]&lt;=354,"119-357")</f>
        <v>51-119</v>
      </c>
      <c r="I622" s="31" t="str" cm="1">
        <f t="array" ref="I622">_xlfn.IFS(DATA[[#This Row],[Difference_from _assume]]&lt;=35,"Active",DATA[[#This Row],[Difference_from _assume]]&lt;=110,"Inactive",DATA[[#This Row],[Difference_from _assume]]&lt;=360,"Dormant")</f>
        <v>Inactive</v>
      </c>
      <c r="J622" s="16">
        <v>11.99</v>
      </c>
      <c r="K622" s="16" t="str" cm="1">
        <f t="array" ref="K622">_xlfn.IFS(DATA[[#This Row],[Monthly_Price]]&lt;=7.99,"Low",J622&lt;=11.99,"Mid",J622&lt;=15.99,"High")</f>
        <v>Mid</v>
      </c>
      <c r="L622" s="1">
        <v>163</v>
      </c>
      <c r="M622" s="1" t="s">
        <v>63</v>
      </c>
      <c r="N622" s="1">
        <v>2</v>
      </c>
      <c r="O622" s="1">
        <v>1</v>
      </c>
      <c r="P622" s="1" t="b">
        <v>0</v>
      </c>
      <c r="Q622" s="1">
        <v>817</v>
      </c>
      <c r="R622" s="10">
        <v>182</v>
      </c>
      <c r="S622" s="10">
        <f>DATA[[#This Row],[Total_Movies_Watched]]+DATA[[#This Row],[Total_Series_Watched]]</f>
        <v>999</v>
      </c>
      <c r="T622" s="1" t="s">
        <v>55</v>
      </c>
      <c r="U622" s="1" t="s">
        <v>56</v>
      </c>
      <c r="V622" s="1" t="s">
        <v>64</v>
      </c>
      <c r="W622" s="1">
        <v>43</v>
      </c>
      <c r="X622" s="1" t="str" cm="1">
        <f t="array" ref="X622">_xlfn.IFS(DATA[[#This Row],[Recommended_Content_Count]]&lt;=25,"0-25",W622&lt;=50,"25-50",W622&lt;=75,"50-75",W622&lt;=100,"75-100")</f>
        <v>25-50</v>
      </c>
      <c r="Y622" s="1">
        <v>4.5999999999999996</v>
      </c>
      <c r="Z622" s="1" t="b">
        <v>1</v>
      </c>
      <c r="AA622" s="1" t="str" cm="1">
        <f t="array" ref="AA622">_xlfn.IFS(DATA[[#This Row],[Has_Downloaded_Content]]=FALSE,"No",Z622=TRUE,"Yes")</f>
        <v>Yes</v>
      </c>
      <c r="AB622" s="1" t="s">
        <v>30</v>
      </c>
      <c r="AC622" s="7">
        <v>168</v>
      </c>
      <c r="AD622" s="7" t="str" cm="1">
        <f t="array" ref="AD622">_xlfn.IFS(DATA[[#This Row],[Loyalty_Points]]&lt;=1000,"0-1000",AC622&lt;=2000,"1000-2000",AC622&lt;=3000,"2000-3000",AC622&lt;=4000,"3000-4000",AC622&lt;=4999,"4000-5000")</f>
        <v>0-1000</v>
      </c>
      <c r="AE622" s="1" t="s">
        <v>65</v>
      </c>
      <c r="AF622" s="1" t="s">
        <v>79</v>
      </c>
      <c r="AG622" s="1" t="s">
        <v>93</v>
      </c>
    </row>
    <row r="623" spans="1:33" x14ac:dyDescent="0.3">
      <c r="A623" s="13">
        <v>6405</v>
      </c>
      <c r="B623" s="1" t="s">
        <v>598</v>
      </c>
      <c r="C623" s="2" t="s">
        <v>600</v>
      </c>
      <c r="D623" s="2">
        <v>45608</v>
      </c>
      <c r="E623" s="29" t="str">
        <f>TEXT(DATA[[#This Row],[Join_Date]],"mm-yyyy")</f>
        <v>04-2023</v>
      </c>
      <c r="G623" s="31">
        <f>$F$2-DATA[[#This Row],[Last_Login]]</f>
        <v>49</v>
      </c>
      <c r="H623" s="31" t="str" cm="1">
        <f t="array" ref="H623">_xlfn.IFS(DATA[[#This Row],[Difference_from _assume]]&lt;=10,"0-17",DATA[[#This Row],[Difference_from _assume]]&lt;=34,"17-34",DATA[[#This Row],[Difference_from _assume]]&lt;=51,"34-51",DATA[[#This Row],[Difference_from _assume]]&lt;=119,"51-119",DATA[[#This Row],[Difference_from _assume]]&lt;=354,"119-357")</f>
        <v>34-51</v>
      </c>
      <c r="I623" s="31" t="str" cm="1">
        <f t="array" ref="I623">_xlfn.IFS(DATA[[#This Row],[Difference_from _assume]]&lt;=35,"Active",DATA[[#This Row],[Difference_from _assume]]&lt;=110,"Inactive",DATA[[#This Row],[Difference_from _assume]]&lt;=360,"Dormant")</f>
        <v>Inactive</v>
      </c>
      <c r="J623" s="16">
        <v>11.99</v>
      </c>
      <c r="K623" s="16" t="str" cm="1">
        <f t="array" ref="K623">_xlfn.IFS(DATA[[#This Row],[Monthly_Price]]&lt;=7.99,"Low",J623&lt;=11.99,"Mid",J623&lt;=15.99,"High")</f>
        <v>Mid</v>
      </c>
      <c r="L623" s="1">
        <v>321</v>
      </c>
      <c r="M623" s="1" t="s">
        <v>73</v>
      </c>
      <c r="N623" s="1">
        <v>1</v>
      </c>
      <c r="O623" s="1">
        <v>6</v>
      </c>
      <c r="P623" s="1" t="b">
        <v>1</v>
      </c>
      <c r="Q623" s="1">
        <v>361</v>
      </c>
      <c r="R623" s="10">
        <v>12</v>
      </c>
      <c r="S623" s="10">
        <f>DATA[[#This Row],[Total_Movies_Watched]]+DATA[[#This Row],[Total_Series_Watched]]</f>
        <v>373</v>
      </c>
      <c r="T623" s="1" t="s">
        <v>55</v>
      </c>
      <c r="U623" s="1" t="s">
        <v>75</v>
      </c>
      <c r="V623" s="1" t="s">
        <v>37</v>
      </c>
      <c r="W623" s="1">
        <v>72</v>
      </c>
      <c r="X623" s="1" t="str" cm="1">
        <f t="array" ref="X623">_xlfn.IFS(DATA[[#This Row],[Recommended_Content_Count]]&lt;=25,"0-25",W623&lt;=50,"25-50",W623&lt;=75,"50-75",W623&lt;=100,"75-100")</f>
        <v>50-75</v>
      </c>
      <c r="Y623" s="1">
        <v>4.9000000000000004</v>
      </c>
      <c r="Z623" s="1" t="b">
        <v>1</v>
      </c>
      <c r="AA623" s="1" t="str" cm="1">
        <f t="array" ref="AA623">_xlfn.IFS(DATA[[#This Row],[Has_Downloaded_Content]]=FALSE,"No",Z623=TRUE,"Yes")</f>
        <v>Yes</v>
      </c>
      <c r="AB623" s="1" t="s">
        <v>30</v>
      </c>
      <c r="AC623" s="7">
        <v>1303</v>
      </c>
      <c r="AD623" s="7" t="str" cm="1">
        <f t="array" ref="AD623">_xlfn.IFS(DATA[[#This Row],[Loyalty_Points]]&lt;=1000,"0-1000",AC623&lt;=2000,"1000-2000",AC623&lt;=3000,"2000-3000",AC623&lt;=4000,"3000-4000",AC623&lt;=4999,"4000-5000")</f>
        <v>1000-2000</v>
      </c>
      <c r="AE623" s="1" t="s">
        <v>76</v>
      </c>
      <c r="AF623" s="1" t="s">
        <v>59</v>
      </c>
      <c r="AG623" s="1" t="s">
        <v>33</v>
      </c>
    </row>
    <row r="624" spans="1:33" x14ac:dyDescent="0.3">
      <c r="A624" s="13">
        <v>5215</v>
      </c>
      <c r="B624" s="1" t="s">
        <v>41</v>
      </c>
      <c r="C624" s="2" t="s">
        <v>412</v>
      </c>
      <c r="D624" s="2" t="s">
        <v>72</v>
      </c>
      <c r="E624" s="29" t="str">
        <f>TEXT(DATA[[#This Row],[Join_Date]],"mm-yyyy")</f>
        <v>04-2023</v>
      </c>
      <c r="G624" s="31">
        <f>$F$2-DATA[[#This Row],[Last_Login]]</f>
        <v>14</v>
      </c>
      <c r="H624" s="31" t="str" cm="1">
        <f t="array" ref="H624">_xlfn.IFS(DATA[[#This Row],[Difference_from _assume]]&lt;=10,"0-17",DATA[[#This Row],[Difference_from _assume]]&lt;=34,"17-34",DATA[[#This Row],[Difference_from _assume]]&lt;=51,"34-51",DATA[[#This Row],[Difference_from _assume]]&lt;=119,"51-119",DATA[[#This Row],[Difference_from _assume]]&lt;=354,"119-357")</f>
        <v>17-34</v>
      </c>
      <c r="I624" s="31" t="str" cm="1">
        <f t="array" ref="I624">_xlfn.IFS(DATA[[#This Row],[Difference_from _assume]]&lt;=35,"Active",DATA[[#This Row],[Difference_from _assume]]&lt;=110,"Inactive",DATA[[#This Row],[Difference_from _assume]]&lt;=360,"Dormant")</f>
        <v>Active</v>
      </c>
      <c r="J624" s="16">
        <v>7.99</v>
      </c>
      <c r="K624" s="16" t="str" cm="1">
        <f t="array" ref="K624">_xlfn.IFS(DATA[[#This Row],[Monthly_Price]]&lt;=7.99,"Low",J624&lt;=11.99,"Mid",J624&lt;=15.99,"High")</f>
        <v>Low</v>
      </c>
      <c r="L624" s="1">
        <v>212</v>
      </c>
      <c r="M624" s="1" t="s">
        <v>100</v>
      </c>
      <c r="N624" s="1">
        <v>5</v>
      </c>
      <c r="O624" s="1">
        <v>5</v>
      </c>
      <c r="P624" s="1" t="b">
        <v>0</v>
      </c>
      <c r="Q624" s="1">
        <v>146</v>
      </c>
      <c r="R624" s="10">
        <v>147</v>
      </c>
      <c r="S624" s="10">
        <f>DATA[[#This Row],[Total_Movies_Watched]]+DATA[[#This Row],[Total_Series_Watched]]</f>
        <v>293</v>
      </c>
      <c r="T624" s="1" t="s">
        <v>49</v>
      </c>
      <c r="U624" s="1" t="s">
        <v>44</v>
      </c>
      <c r="V624" s="1" t="s">
        <v>78</v>
      </c>
      <c r="W624" s="1">
        <v>23</v>
      </c>
      <c r="X624" s="1" t="str" cm="1">
        <f t="array" ref="X624">_xlfn.IFS(DATA[[#This Row],[Recommended_Content_Count]]&lt;=25,"0-25",W624&lt;=50,"25-50",W624&lt;=75,"50-75",W624&lt;=100,"75-100")</f>
        <v>0-25</v>
      </c>
      <c r="Y624" s="1">
        <v>3.4</v>
      </c>
      <c r="Z624" s="1" t="b">
        <v>0</v>
      </c>
      <c r="AA624" s="1" t="str" cm="1">
        <f t="array" ref="AA624">_xlfn.IFS(DATA[[#This Row],[Has_Downloaded_Content]]=FALSE,"No",Z624=TRUE,"Yes")</f>
        <v>No</v>
      </c>
      <c r="AB624" s="1" t="s">
        <v>30</v>
      </c>
      <c r="AC624" s="7">
        <v>1365</v>
      </c>
      <c r="AD624" s="7" t="str" cm="1">
        <f t="array" ref="AD624">_xlfn.IFS(DATA[[#This Row],[Loyalty_Points]]&lt;=1000,"0-1000",AC624&lt;=2000,"1000-2000",AC624&lt;=3000,"2000-3000",AC624&lt;=4000,"3000-4000",AC624&lt;=4999,"4000-5000")</f>
        <v>1000-2000</v>
      </c>
      <c r="AE624" s="1" t="s">
        <v>58</v>
      </c>
      <c r="AF624" s="1" t="s">
        <v>59</v>
      </c>
      <c r="AG624" s="1" t="s">
        <v>93</v>
      </c>
    </row>
    <row r="625" spans="1:33" x14ac:dyDescent="0.3">
      <c r="A625" s="13">
        <v>7525</v>
      </c>
      <c r="B625" s="1" t="s">
        <v>318</v>
      </c>
      <c r="C625" s="2" t="s">
        <v>601</v>
      </c>
      <c r="D625" s="2" t="s">
        <v>103</v>
      </c>
      <c r="E625" s="29" t="str">
        <f>TEXT(DATA[[#This Row],[Join_Date]],"mm-yyyy")</f>
        <v>06-2024</v>
      </c>
      <c r="G625" s="31">
        <f>$F$2-DATA[[#This Row],[Last_Login]]</f>
        <v>13</v>
      </c>
      <c r="H625" s="31" t="str" cm="1">
        <f t="array" ref="H625">_xlfn.IFS(DATA[[#This Row],[Difference_from _assume]]&lt;=10,"0-17",DATA[[#This Row],[Difference_from _assume]]&lt;=34,"17-34",DATA[[#This Row],[Difference_from _assume]]&lt;=51,"34-51",DATA[[#This Row],[Difference_from _assume]]&lt;=119,"51-119",DATA[[#This Row],[Difference_from _assume]]&lt;=354,"119-357")</f>
        <v>17-34</v>
      </c>
      <c r="I625" s="31" t="str" cm="1">
        <f t="array" ref="I625">_xlfn.IFS(DATA[[#This Row],[Difference_from _assume]]&lt;=35,"Active",DATA[[#This Row],[Difference_from _assume]]&lt;=110,"Inactive",DATA[[#This Row],[Difference_from _assume]]&lt;=360,"Dormant")</f>
        <v>Active</v>
      </c>
      <c r="J625" s="16">
        <v>15.99</v>
      </c>
      <c r="K625" s="16" t="str" cm="1">
        <f t="array" ref="K625">_xlfn.IFS(DATA[[#This Row],[Monthly_Price]]&lt;=7.99,"Low",J625&lt;=11.99,"Mid",J625&lt;=15.99,"High")</f>
        <v>High</v>
      </c>
      <c r="L625" s="1">
        <v>453</v>
      </c>
      <c r="M625" s="1" t="s">
        <v>26</v>
      </c>
      <c r="N625" s="1">
        <v>1</v>
      </c>
      <c r="O625" s="1">
        <v>4</v>
      </c>
      <c r="P625" s="1" t="b">
        <v>0</v>
      </c>
      <c r="Q625" s="1">
        <v>313</v>
      </c>
      <c r="R625" s="10">
        <v>1</v>
      </c>
      <c r="S625" s="10">
        <f>DATA[[#This Row],[Total_Movies_Watched]]+DATA[[#This Row],[Total_Series_Watched]]</f>
        <v>314</v>
      </c>
      <c r="T625" s="1" t="s">
        <v>74</v>
      </c>
      <c r="U625" s="1" t="s">
        <v>28</v>
      </c>
      <c r="V625" s="1" t="s">
        <v>64</v>
      </c>
      <c r="W625" s="1">
        <v>7</v>
      </c>
      <c r="X625" s="1" t="str" cm="1">
        <f t="array" ref="X625">_xlfn.IFS(DATA[[#This Row],[Recommended_Content_Count]]&lt;=25,"0-25",W625&lt;=50,"25-50",W625&lt;=75,"50-75",W625&lt;=100,"75-100")</f>
        <v>0-25</v>
      </c>
      <c r="Y625" s="1">
        <v>3.7</v>
      </c>
      <c r="Z625" s="1" t="b">
        <v>1</v>
      </c>
      <c r="AA625" s="1" t="str" cm="1">
        <f t="array" ref="AA625">_xlfn.IFS(DATA[[#This Row],[Has_Downloaded_Content]]=FALSE,"No",Z625=TRUE,"Yes")</f>
        <v>Yes</v>
      </c>
      <c r="AB625" s="1" t="s">
        <v>30</v>
      </c>
      <c r="AC625" s="7">
        <v>1563</v>
      </c>
      <c r="AD625" s="7" t="str" cm="1">
        <f t="array" ref="AD625">_xlfn.IFS(DATA[[#This Row],[Loyalty_Points]]&lt;=1000,"0-1000",AC625&lt;=2000,"1000-2000",AC625&lt;=3000,"2000-3000",AC625&lt;=4000,"3000-4000",AC625&lt;=4999,"4000-5000")</f>
        <v>1000-2000</v>
      </c>
      <c r="AE625" s="1" t="s">
        <v>58</v>
      </c>
      <c r="AF625" s="1" t="s">
        <v>39</v>
      </c>
      <c r="AG625" s="1" t="s">
        <v>60</v>
      </c>
    </row>
    <row r="626" spans="1:33" x14ac:dyDescent="0.3">
      <c r="A626" s="13">
        <v>9115</v>
      </c>
      <c r="B626" s="1" t="s">
        <v>88</v>
      </c>
      <c r="C626" s="2" t="s">
        <v>324</v>
      </c>
      <c r="D626" s="2" t="s">
        <v>72</v>
      </c>
      <c r="E626" s="29" t="str">
        <f>TEXT(DATA[[#This Row],[Join_Date]],"mm-yyyy")</f>
        <v>07-2024</v>
      </c>
      <c r="G626" s="31">
        <f>$F$2-DATA[[#This Row],[Last_Login]]</f>
        <v>14</v>
      </c>
      <c r="H626" s="31" t="str" cm="1">
        <f t="array" ref="H626">_xlfn.IFS(DATA[[#This Row],[Difference_from _assume]]&lt;=10,"0-17",DATA[[#This Row],[Difference_from _assume]]&lt;=34,"17-34",DATA[[#This Row],[Difference_from _assume]]&lt;=51,"34-51",DATA[[#This Row],[Difference_from _assume]]&lt;=119,"51-119",DATA[[#This Row],[Difference_from _assume]]&lt;=354,"119-357")</f>
        <v>17-34</v>
      </c>
      <c r="I626" s="31" t="str" cm="1">
        <f t="array" ref="I626">_xlfn.IFS(DATA[[#This Row],[Difference_from _assume]]&lt;=35,"Active",DATA[[#This Row],[Difference_from _assume]]&lt;=110,"Inactive",DATA[[#This Row],[Difference_from _assume]]&lt;=360,"Dormant")</f>
        <v>Active</v>
      </c>
      <c r="J626" s="16">
        <v>11.99</v>
      </c>
      <c r="K626" s="16" t="str" cm="1">
        <f t="array" ref="K626">_xlfn.IFS(DATA[[#This Row],[Monthly_Price]]&lt;=7.99,"Low",J626&lt;=11.99,"Mid",J626&lt;=15.99,"High")</f>
        <v>Mid</v>
      </c>
      <c r="L626" s="1">
        <v>34</v>
      </c>
      <c r="M626" s="1" t="s">
        <v>73</v>
      </c>
      <c r="N626" s="1">
        <v>1</v>
      </c>
      <c r="O626" s="1">
        <v>1</v>
      </c>
      <c r="P626" s="1" t="b">
        <v>0</v>
      </c>
      <c r="Q626" s="1">
        <v>80</v>
      </c>
      <c r="R626" s="10">
        <v>71</v>
      </c>
      <c r="S626" s="10">
        <f>DATA[[#This Row],[Total_Movies_Watched]]+DATA[[#This Row],[Total_Series_Watched]]</f>
        <v>151</v>
      </c>
      <c r="T626" s="1" t="s">
        <v>43</v>
      </c>
      <c r="U626" s="1" t="s">
        <v>56</v>
      </c>
      <c r="V626" s="1" t="s">
        <v>37</v>
      </c>
      <c r="W626" s="1">
        <v>55</v>
      </c>
      <c r="X626" s="1" t="str" cm="1">
        <f t="array" ref="X626">_xlfn.IFS(DATA[[#This Row],[Recommended_Content_Count]]&lt;=25,"0-25",W626&lt;=50,"25-50",W626&lt;=75,"50-75",W626&lt;=100,"75-100")</f>
        <v>50-75</v>
      </c>
      <c r="Y626" s="1">
        <v>3.6</v>
      </c>
      <c r="Z626" s="1" t="b">
        <v>0</v>
      </c>
      <c r="AA626" s="1" t="str" cm="1">
        <f t="array" ref="AA626">_xlfn.IFS(DATA[[#This Row],[Has_Downloaded_Content]]=FALSE,"No",Z626=TRUE,"Yes")</f>
        <v>No</v>
      </c>
      <c r="AB626" s="1" t="s">
        <v>30</v>
      </c>
      <c r="AC626" s="7">
        <v>1172</v>
      </c>
      <c r="AD626" s="7" t="str" cm="1">
        <f t="array" ref="AD626">_xlfn.IFS(DATA[[#This Row],[Loyalty_Points]]&lt;=1000,"0-1000",AC626&lt;=2000,"1000-2000",AC626&lt;=3000,"2000-3000",AC626&lt;=4000,"3000-4000",AC626&lt;=4999,"4000-5000")</f>
        <v>1000-2000</v>
      </c>
      <c r="AE626" s="1" t="s">
        <v>65</v>
      </c>
      <c r="AF626" s="1" t="s">
        <v>69</v>
      </c>
      <c r="AG626" s="1" t="s">
        <v>33</v>
      </c>
    </row>
    <row r="627" spans="1:33" x14ac:dyDescent="0.3">
      <c r="A627" s="13">
        <v>6454</v>
      </c>
      <c r="B627" s="1" t="s">
        <v>191</v>
      </c>
      <c r="C627" s="2">
        <v>45508</v>
      </c>
      <c r="D627" s="2" t="s">
        <v>35</v>
      </c>
      <c r="E627" s="29" t="str">
        <f>TEXT(DATA[[#This Row],[Join_Date]],"mm-yyyy")</f>
        <v>08-2024</v>
      </c>
      <c r="G627" s="31">
        <f>$F$2-DATA[[#This Row],[Last_Login]]</f>
        <v>16</v>
      </c>
      <c r="H627" s="31" t="str" cm="1">
        <f t="array" ref="H627">_xlfn.IFS(DATA[[#This Row],[Difference_from _assume]]&lt;=10,"0-17",DATA[[#This Row],[Difference_from _assume]]&lt;=34,"17-34",DATA[[#This Row],[Difference_from _assume]]&lt;=51,"34-51",DATA[[#This Row],[Difference_from _assume]]&lt;=119,"51-119",DATA[[#This Row],[Difference_from _assume]]&lt;=354,"119-357")</f>
        <v>17-34</v>
      </c>
      <c r="I627" s="31" t="str" cm="1">
        <f t="array" ref="I627">_xlfn.IFS(DATA[[#This Row],[Difference_from _assume]]&lt;=35,"Active",DATA[[#This Row],[Difference_from _assume]]&lt;=110,"Inactive",DATA[[#This Row],[Difference_from _assume]]&lt;=360,"Dormant")</f>
        <v>Active</v>
      </c>
      <c r="J627" s="16">
        <v>15.99</v>
      </c>
      <c r="K627" s="16" t="str" cm="1">
        <f t="array" ref="K627">_xlfn.IFS(DATA[[#This Row],[Monthly_Price]]&lt;=7.99,"Low",J627&lt;=11.99,"Mid",J627&lt;=15.99,"High")</f>
        <v>High</v>
      </c>
      <c r="L627" s="1">
        <v>197</v>
      </c>
      <c r="M627" s="1" t="s">
        <v>73</v>
      </c>
      <c r="N627" s="1">
        <v>1</v>
      </c>
      <c r="O627" s="1">
        <v>4</v>
      </c>
      <c r="P627" s="1" t="b">
        <v>1</v>
      </c>
      <c r="Q627" s="1">
        <v>860</v>
      </c>
      <c r="R627" s="10">
        <v>42</v>
      </c>
      <c r="S627" s="10">
        <f>DATA[[#This Row],[Total_Movies_Watched]]+DATA[[#This Row],[Total_Series_Watched]]</f>
        <v>902</v>
      </c>
      <c r="T627" s="1" t="s">
        <v>27</v>
      </c>
      <c r="U627" s="1" t="s">
        <v>56</v>
      </c>
      <c r="V627" s="1" t="s">
        <v>78</v>
      </c>
      <c r="W627" s="1">
        <v>97</v>
      </c>
      <c r="X627" s="1" t="str" cm="1">
        <f t="array" ref="X627">_xlfn.IFS(DATA[[#This Row],[Recommended_Content_Count]]&lt;=25,"0-25",W627&lt;=50,"25-50",W627&lt;=75,"50-75",W627&lt;=100,"75-100")</f>
        <v>75-100</v>
      </c>
      <c r="Y627" s="1">
        <v>4</v>
      </c>
      <c r="Z627" s="1" t="b">
        <v>1</v>
      </c>
      <c r="AA627" s="1" t="str" cm="1">
        <f t="array" ref="AA627">_xlfn.IFS(DATA[[#This Row],[Has_Downloaded_Content]]=FALSE,"No",Z627=TRUE,"Yes")</f>
        <v>Yes</v>
      </c>
      <c r="AB627" s="1" t="s">
        <v>30</v>
      </c>
      <c r="AC627" s="7">
        <v>1704</v>
      </c>
      <c r="AD627" s="7" t="str" cm="1">
        <f t="array" ref="AD627">_xlfn.IFS(DATA[[#This Row],[Loyalty_Points]]&lt;=1000,"0-1000",AC627&lt;=2000,"1000-2000",AC627&lt;=3000,"2000-3000",AC627&lt;=4000,"3000-4000",AC627&lt;=4999,"4000-5000")</f>
        <v>1000-2000</v>
      </c>
      <c r="AE627" s="1" t="s">
        <v>76</v>
      </c>
      <c r="AF627" s="1" t="s">
        <v>32</v>
      </c>
      <c r="AG627" s="1" t="s">
        <v>93</v>
      </c>
    </row>
    <row r="628" spans="1:33" x14ac:dyDescent="0.3">
      <c r="A628" s="13">
        <v>4781</v>
      </c>
      <c r="B628" s="1" t="s">
        <v>602</v>
      </c>
      <c r="C628" s="2" t="s">
        <v>371</v>
      </c>
      <c r="D628" s="2">
        <v>45303</v>
      </c>
      <c r="E628" s="29" t="str">
        <f>TEXT(DATA[[#This Row],[Join_Date]],"mm-yyyy")</f>
        <v>04-2024</v>
      </c>
      <c r="G628" s="31">
        <f>$F$2-DATA[[#This Row],[Last_Login]]</f>
        <v>354</v>
      </c>
      <c r="H628" s="31" t="str" cm="1">
        <f t="array" ref="H628">_xlfn.IFS(DATA[[#This Row],[Difference_from _assume]]&lt;=10,"0-17",DATA[[#This Row],[Difference_from _assume]]&lt;=34,"17-34",DATA[[#This Row],[Difference_from _assume]]&lt;=51,"34-51",DATA[[#This Row],[Difference_from _assume]]&lt;=119,"51-119",DATA[[#This Row],[Difference_from _assume]]&lt;=354,"119-357")</f>
        <v>119-357</v>
      </c>
      <c r="I628" s="31" t="str" cm="1">
        <f t="array" ref="I628">_xlfn.IFS(DATA[[#This Row],[Difference_from _assume]]&lt;=35,"Active",DATA[[#This Row],[Difference_from _assume]]&lt;=110,"Inactive",DATA[[#This Row],[Difference_from _assume]]&lt;=360,"Dormant")</f>
        <v>Dormant</v>
      </c>
      <c r="J628" s="16">
        <v>15.99</v>
      </c>
      <c r="K628" s="16" t="str" cm="1">
        <f t="array" ref="K628">_xlfn.IFS(DATA[[#This Row],[Monthly_Price]]&lt;=7.99,"Low",J628&lt;=11.99,"Mid",J628&lt;=15.99,"High")</f>
        <v>High</v>
      </c>
      <c r="L628" s="1">
        <v>361</v>
      </c>
      <c r="M628" s="1" t="s">
        <v>73</v>
      </c>
      <c r="N628" s="1">
        <v>5</v>
      </c>
      <c r="O628" s="1">
        <v>3</v>
      </c>
      <c r="P628" s="1" t="b">
        <v>1</v>
      </c>
      <c r="Q628" s="1">
        <v>67</v>
      </c>
      <c r="R628" s="10">
        <v>66</v>
      </c>
      <c r="S628" s="10">
        <f>DATA[[#This Row],[Total_Movies_Watched]]+DATA[[#This Row],[Total_Series_Watched]]</f>
        <v>133</v>
      </c>
      <c r="T628" s="1" t="s">
        <v>55</v>
      </c>
      <c r="U628" s="1" t="s">
        <v>28</v>
      </c>
      <c r="V628" s="1" t="s">
        <v>37</v>
      </c>
      <c r="W628" s="1">
        <v>3</v>
      </c>
      <c r="X628" s="1" t="str" cm="1">
        <f t="array" ref="X628">_xlfn.IFS(DATA[[#This Row],[Recommended_Content_Count]]&lt;=25,"0-25",W628&lt;=50,"25-50",W628&lt;=75,"50-75",W628&lt;=100,"75-100")</f>
        <v>0-25</v>
      </c>
      <c r="Y628" s="1">
        <v>3.7</v>
      </c>
      <c r="Z628" s="1" t="b">
        <v>1</v>
      </c>
      <c r="AA628" s="1" t="str" cm="1">
        <f t="array" ref="AA628">_xlfn.IFS(DATA[[#This Row],[Has_Downloaded_Content]]=FALSE,"No",Z628=TRUE,"Yes")</f>
        <v>Yes</v>
      </c>
      <c r="AB628" s="1" t="s">
        <v>30</v>
      </c>
      <c r="AC628" s="7">
        <v>4421</v>
      </c>
      <c r="AD628" s="7" t="str" cm="1">
        <f t="array" ref="AD628">_xlfn.IFS(DATA[[#This Row],[Loyalty_Points]]&lt;=1000,"0-1000",AC628&lt;=2000,"1000-2000",AC628&lt;=3000,"2000-3000",AC628&lt;=4000,"3000-4000",AC628&lt;=4999,"4000-5000")</f>
        <v>4000-5000</v>
      </c>
      <c r="AE628" s="1" t="s">
        <v>76</v>
      </c>
      <c r="AF628" s="1" t="s">
        <v>79</v>
      </c>
      <c r="AG628" s="1" t="s">
        <v>40</v>
      </c>
    </row>
    <row r="629" spans="1:33" x14ac:dyDescent="0.3">
      <c r="A629" s="13">
        <v>5040</v>
      </c>
      <c r="B629" s="1" t="s">
        <v>603</v>
      </c>
      <c r="C629" s="2">
        <v>45028</v>
      </c>
      <c r="D629" s="2">
        <v>45334</v>
      </c>
      <c r="E629" s="29" t="str">
        <f>TEXT(DATA[[#This Row],[Join_Date]],"mm-yyyy")</f>
        <v>04-2023</v>
      </c>
      <c r="G629" s="31">
        <f>$F$2-DATA[[#This Row],[Last_Login]]</f>
        <v>323</v>
      </c>
      <c r="H629" s="31" t="str" cm="1">
        <f t="array" ref="H629">_xlfn.IFS(DATA[[#This Row],[Difference_from _assume]]&lt;=10,"0-17",DATA[[#This Row],[Difference_from _assume]]&lt;=34,"17-34",DATA[[#This Row],[Difference_from _assume]]&lt;=51,"34-51",DATA[[#This Row],[Difference_from _assume]]&lt;=119,"51-119",DATA[[#This Row],[Difference_from _assume]]&lt;=354,"119-357")</f>
        <v>119-357</v>
      </c>
      <c r="I629" s="31" t="str" cm="1">
        <f t="array" ref="I629">_xlfn.IFS(DATA[[#This Row],[Difference_from _assume]]&lt;=35,"Active",DATA[[#This Row],[Difference_from _assume]]&lt;=110,"Inactive",DATA[[#This Row],[Difference_from _assume]]&lt;=360,"Dormant")</f>
        <v>Dormant</v>
      </c>
      <c r="J629" s="16">
        <v>11.99</v>
      </c>
      <c r="K629" s="16" t="str" cm="1">
        <f t="array" ref="K629">_xlfn.IFS(DATA[[#This Row],[Monthly_Price]]&lt;=7.99,"Low",J629&lt;=11.99,"Mid",J629&lt;=15.99,"High")</f>
        <v>Mid</v>
      </c>
      <c r="L629" s="1">
        <v>166</v>
      </c>
      <c r="M629" s="1" t="s">
        <v>48</v>
      </c>
      <c r="N629" s="1">
        <v>5</v>
      </c>
      <c r="O629" s="1">
        <v>2</v>
      </c>
      <c r="P629" s="1" t="b">
        <v>1</v>
      </c>
      <c r="Q629" s="1">
        <v>178</v>
      </c>
      <c r="R629" s="10">
        <v>61</v>
      </c>
      <c r="S629" s="10">
        <f>DATA[[#This Row],[Total_Movies_Watched]]+DATA[[#This Row],[Total_Series_Watched]]</f>
        <v>239</v>
      </c>
      <c r="T629" s="1" t="s">
        <v>92</v>
      </c>
      <c r="U629" s="1" t="s">
        <v>44</v>
      </c>
      <c r="V629" s="1" t="s">
        <v>78</v>
      </c>
      <c r="W629" s="1">
        <v>30</v>
      </c>
      <c r="X629" s="1" t="str" cm="1">
        <f t="array" ref="X629">_xlfn.IFS(DATA[[#This Row],[Recommended_Content_Count]]&lt;=25,"0-25",W629&lt;=50,"25-50",W629&lt;=75,"50-75",W629&lt;=100,"75-100")</f>
        <v>25-50</v>
      </c>
      <c r="Y629" s="1">
        <v>3.1</v>
      </c>
      <c r="Z629" s="1" t="b">
        <v>0</v>
      </c>
      <c r="AA629" s="1" t="str" cm="1">
        <f t="array" ref="AA629">_xlfn.IFS(DATA[[#This Row],[Has_Downloaded_Content]]=FALSE,"No",Z629=TRUE,"Yes")</f>
        <v>No</v>
      </c>
      <c r="AB629" s="1" t="s">
        <v>30</v>
      </c>
      <c r="AC629" s="7">
        <v>2964</v>
      </c>
      <c r="AD629" s="7" t="str" cm="1">
        <f t="array" ref="AD629">_xlfn.IFS(DATA[[#This Row],[Loyalty_Points]]&lt;=1000,"0-1000",AC629&lt;=2000,"1000-2000",AC629&lt;=3000,"2000-3000",AC629&lt;=4000,"3000-4000",AC629&lt;=4999,"4000-5000")</f>
        <v>2000-3000</v>
      </c>
      <c r="AE629" s="1" t="s">
        <v>31</v>
      </c>
      <c r="AF629" s="1" t="s">
        <v>59</v>
      </c>
      <c r="AG629" s="1" t="s">
        <v>33</v>
      </c>
    </row>
    <row r="630" spans="1:33" x14ac:dyDescent="0.3">
      <c r="A630" s="13">
        <v>3209</v>
      </c>
      <c r="B630" s="1" t="s">
        <v>347</v>
      </c>
      <c r="C630" s="2" t="s">
        <v>576</v>
      </c>
      <c r="D630" s="2" t="s">
        <v>214</v>
      </c>
      <c r="E630" s="29" t="str">
        <f>TEXT(DATA[[#This Row],[Join_Date]],"mm-yyyy")</f>
        <v>11-2023</v>
      </c>
      <c r="G630" s="31">
        <f>$F$2-DATA[[#This Row],[Last_Login]]</f>
        <v>35</v>
      </c>
      <c r="H630" s="31" t="str" cm="1">
        <f t="array" ref="H630">_xlfn.IFS(DATA[[#This Row],[Difference_from _assume]]&lt;=10,"0-17",DATA[[#This Row],[Difference_from _assume]]&lt;=34,"17-34",DATA[[#This Row],[Difference_from _assume]]&lt;=51,"34-51",DATA[[#This Row],[Difference_from _assume]]&lt;=119,"51-119",DATA[[#This Row],[Difference_from _assume]]&lt;=354,"119-357")</f>
        <v>34-51</v>
      </c>
      <c r="I630" s="31" t="str" cm="1">
        <f t="array" ref="I630">_xlfn.IFS(DATA[[#This Row],[Difference_from _assume]]&lt;=35,"Active",DATA[[#This Row],[Difference_from _assume]]&lt;=110,"Inactive",DATA[[#This Row],[Difference_from _assume]]&lt;=360,"Dormant")</f>
        <v>Active</v>
      </c>
      <c r="J630" s="16">
        <v>7.99</v>
      </c>
      <c r="K630" s="16" t="str" cm="1">
        <f t="array" ref="K630">_xlfn.IFS(DATA[[#This Row],[Monthly_Price]]&lt;=7.99,"Low",J630&lt;=11.99,"Mid",J630&lt;=15.99,"High")</f>
        <v>Low</v>
      </c>
      <c r="L630" s="1">
        <v>168</v>
      </c>
      <c r="M630" s="1" t="s">
        <v>51</v>
      </c>
      <c r="N630" s="1">
        <v>3</v>
      </c>
      <c r="O630" s="1">
        <v>1</v>
      </c>
      <c r="P630" s="1" t="b">
        <v>0</v>
      </c>
      <c r="Q630" s="1">
        <v>113</v>
      </c>
      <c r="R630" s="10">
        <v>85</v>
      </c>
      <c r="S630" s="10">
        <f>DATA[[#This Row],[Total_Movies_Watched]]+DATA[[#This Row],[Total_Series_Watched]]</f>
        <v>198</v>
      </c>
      <c r="T630" s="1" t="s">
        <v>49</v>
      </c>
      <c r="U630" s="1" t="s">
        <v>75</v>
      </c>
      <c r="V630" s="1" t="s">
        <v>57</v>
      </c>
      <c r="W630" s="1">
        <v>52</v>
      </c>
      <c r="X630" s="1" t="str" cm="1">
        <f t="array" ref="X630">_xlfn.IFS(DATA[[#This Row],[Recommended_Content_Count]]&lt;=25,"0-25",W630&lt;=50,"25-50",W630&lt;=75,"50-75",W630&lt;=100,"75-100")</f>
        <v>50-75</v>
      </c>
      <c r="Y630" s="1">
        <v>4.7</v>
      </c>
      <c r="Z630" s="1" t="b">
        <v>0</v>
      </c>
      <c r="AA630" s="1" t="str" cm="1">
        <f t="array" ref="AA630">_xlfn.IFS(DATA[[#This Row],[Has_Downloaded_Content]]=FALSE,"No",Z630=TRUE,"Yes")</f>
        <v>No</v>
      </c>
      <c r="AB630" s="1" t="s">
        <v>30</v>
      </c>
      <c r="AC630" s="7">
        <v>1094</v>
      </c>
      <c r="AD630" s="7" t="str" cm="1">
        <f t="array" ref="AD630">_xlfn.IFS(DATA[[#This Row],[Loyalty_Points]]&lt;=1000,"0-1000",AC630&lt;=2000,"1000-2000",AC630&lt;=3000,"2000-3000",AC630&lt;=4000,"3000-4000",AC630&lt;=4999,"4000-5000")</f>
        <v>1000-2000</v>
      </c>
      <c r="AE630" s="1" t="s">
        <v>31</v>
      </c>
      <c r="AF630" s="1" t="s">
        <v>59</v>
      </c>
      <c r="AG630" s="1" t="s">
        <v>40</v>
      </c>
    </row>
    <row r="631" spans="1:33" x14ac:dyDescent="0.3">
      <c r="A631" s="13">
        <v>8703</v>
      </c>
      <c r="B631" s="1" t="s">
        <v>254</v>
      </c>
      <c r="C631" s="2">
        <v>45450</v>
      </c>
      <c r="D631" s="2" t="s">
        <v>82</v>
      </c>
      <c r="E631" s="29" t="str">
        <f>TEXT(DATA[[#This Row],[Join_Date]],"mm-yyyy")</f>
        <v>06-2024</v>
      </c>
      <c r="G631" s="31">
        <f>$F$2-DATA[[#This Row],[Last_Login]]</f>
        <v>39</v>
      </c>
      <c r="H631" s="31" t="str" cm="1">
        <f t="array" ref="H631">_xlfn.IFS(DATA[[#This Row],[Difference_from _assume]]&lt;=10,"0-17",DATA[[#This Row],[Difference_from _assume]]&lt;=34,"17-34",DATA[[#This Row],[Difference_from _assume]]&lt;=51,"34-51",DATA[[#This Row],[Difference_from _assume]]&lt;=119,"51-119",DATA[[#This Row],[Difference_from _assume]]&lt;=354,"119-357")</f>
        <v>34-51</v>
      </c>
      <c r="I631" s="31" t="str" cm="1">
        <f t="array" ref="I631">_xlfn.IFS(DATA[[#This Row],[Difference_from _assume]]&lt;=35,"Active",DATA[[#This Row],[Difference_from _assume]]&lt;=110,"Inactive",DATA[[#This Row],[Difference_from _assume]]&lt;=360,"Dormant")</f>
        <v>Inactive</v>
      </c>
      <c r="J631" s="16">
        <v>15.99</v>
      </c>
      <c r="K631" s="16" t="str" cm="1">
        <f t="array" ref="K631">_xlfn.IFS(DATA[[#This Row],[Monthly_Price]]&lt;=7.99,"Low",J631&lt;=11.99,"Mid",J631&lt;=15.99,"High")</f>
        <v>High</v>
      </c>
      <c r="L631" s="1">
        <v>336</v>
      </c>
      <c r="M631" s="1" t="s">
        <v>36</v>
      </c>
      <c r="N631" s="1">
        <v>1</v>
      </c>
      <c r="O631" s="1">
        <v>4</v>
      </c>
      <c r="P631" s="1" t="b">
        <v>1</v>
      </c>
      <c r="Q631" s="1">
        <v>855</v>
      </c>
      <c r="R631" s="10">
        <v>186</v>
      </c>
      <c r="S631" s="10">
        <f>DATA[[#This Row],[Total_Movies_Watched]]+DATA[[#This Row],[Total_Series_Watched]]</f>
        <v>1041</v>
      </c>
      <c r="T631" s="1" t="s">
        <v>43</v>
      </c>
      <c r="U631" s="1" t="s">
        <v>28</v>
      </c>
      <c r="V631" s="1" t="s">
        <v>45</v>
      </c>
      <c r="W631" s="1">
        <v>54</v>
      </c>
      <c r="X631" s="1" t="str" cm="1">
        <f t="array" ref="X631">_xlfn.IFS(DATA[[#This Row],[Recommended_Content_Count]]&lt;=25,"0-25",W631&lt;=50,"25-50",W631&lt;=75,"50-75",W631&lt;=100,"75-100")</f>
        <v>50-75</v>
      </c>
      <c r="Y631" s="1">
        <v>3.6</v>
      </c>
      <c r="Z631" s="1" t="b">
        <v>0</v>
      </c>
      <c r="AA631" s="1" t="str" cm="1">
        <f t="array" ref="AA631">_xlfn.IFS(DATA[[#This Row],[Has_Downloaded_Content]]=FALSE,"No",Z631=TRUE,"Yes")</f>
        <v>No</v>
      </c>
      <c r="AB631" s="1" t="s">
        <v>30</v>
      </c>
      <c r="AC631" s="7">
        <v>3674</v>
      </c>
      <c r="AD631" s="7" t="str" cm="1">
        <f t="array" ref="AD631">_xlfn.IFS(DATA[[#This Row],[Loyalty_Points]]&lt;=1000,"0-1000",AC631&lt;=2000,"1000-2000",AC631&lt;=3000,"2000-3000",AC631&lt;=4000,"3000-4000",AC631&lt;=4999,"4000-5000")</f>
        <v>3000-4000</v>
      </c>
      <c r="AE631" s="1" t="s">
        <v>76</v>
      </c>
      <c r="AF631" s="1" t="s">
        <v>39</v>
      </c>
      <c r="AG631" s="1" t="s">
        <v>33</v>
      </c>
    </row>
    <row r="632" spans="1:33" x14ac:dyDescent="0.3">
      <c r="A632" s="13">
        <v>2536</v>
      </c>
      <c r="B632" s="1" t="s">
        <v>272</v>
      </c>
      <c r="C632" s="2" t="s">
        <v>358</v>
      </c>
      <c r="D632" s="2" t="s">
        <v>42</v>
      </c>
      <c r="E632" s="29" t="str">
        <f>TEXT(DATA[[#This Row],[Join_Date]],"mm-yyyy")</f>
        <v>02-2024</v>
      </c>
      <c r="G632" s="31">
        <f>$F$2-DATA[[#This Row],[Last_Login]]</f>
        <v>17</v>
      </c>
      <c r="H632" s="31" t="str" cm="1">
        <f t="array" ref="H632">_xlfn.IFS(DATA[[#This Row],[Difference_from _assume]]&lt;=10,"0-17",DATA[[#This Row],[Difference_from _assume]]&lt;=34,"17-34",DATA[[#This Row],[Difference_from _assume]]&lt;=51,"34-51",DATA[[#This Row],[Difference_from _assume]]&lt;=119,"51-119",DATA[[#This Row],[Difference_from _assume]]&lt;=354,"119-357")</f>
        <v>17-34</v>
      </c>
      <c r="I632" s="31" t="str" cm="1">
        <f t="array" ref="I632">_xlfn.IFS(DATA[[#This Row],[Difference_from _assume]]&lt;=35,"Active",DATA[[#This Row],[Difference_from _assume]]&lt;=110,"Inactive",DATA[[#This Row],[Difference_from _assume]]&lt;=360,"Dormant")</f>
        <v>Active</v>
      </c>
      <c r="J632" s="16">
        <v>15.99</v>
      </c>
      <c r="K632" s="16" t="str" cm="1">
        <f t="array" ref="K632">_xlfn.IFS(DATA[[#This Row],[Monthly_Price]]&lt;=7.99,"Low",J632&lt;=11.99,"Mid",J632&lt;=15.99,"High")</f>
        <v>High</v>
      </c>
      <c r="L632" s="1">
        <v>212</v>
      </c>
      <c r="M632" s="1" t="s">
        <v>63</v>
      </c>
      <c r="N632" s="1">
        <v>2</v>
      </c>
      <c r="O632" s="1">
        <v>4</v>
      </c>
      <c r="P632" s="1" t="b">
        <v>0</v>
      </c>
      <c r="Q632" s="1">
        <v>608</v>
      </c>
      <c r="R632" s="10">
        <v>96</v>
      </c>
      <c r="S632" s="10">
        <f>DATA[[#This Row],[Total_Movies_Watched]]+DATA[[#This Row],[Total_Series_Watched]]</f>
        <v>704</v>
      </c>
      <c r="T632" s="1" t="s">
        <v>92</v>
      </c>
      <c r="U632" s="1" t="s">
        <v>75</v>
      </c>
      <c r="V632" s="1" t="s">
        <v>45</v>
      </c>
      <c r="W632" s="1">
        <v>76</v>
      </c>
      <c r="X632" s="1" t="str" cm="1">
        <f t="array" ref="X632">_xlfn.IFS(DATA[[#This Row],[Recommended_Content_Count]]&lt;=25,"0-25",W632&lt;=50,"25-50",W632&lt;=75,"50-75",W632&lt;=100,"75-100")</f>
        <v>75-100</v>
      </c>
      <c r="Y632" s="1">
        <v>4</v>
      </c>
      <c r="Z632" s="1" t="b">
        <v>0</v>
      </c>
      <c r="AA632" s="1" t="str" cm="1">
        <f t="array" ref="AA632">_xlfn.IFS(DATA[[#This Row],[Has_Downloaded_Content]]=FALSE,"No",Z632=TRUE,"Yes")</f>
        <v>No</v>
      </c>
      <c r="AB632" s="1" t="s">
        <v>30</v>
      </c>
      <c r="AC632" s="7">
        <v>296</v>
      </c>
      <c r="AD632" s="7" t="str" cm="1">
        <f t="array" ref="AD632">_xlfn.IFS(DATA[[#This Row],[Loyalty_Points]]&lt;=1000,"0-1000",AC632&lt;=2000,"1000-2000",AC632&lt;=3000,"2000-3000",AC632&lt;=4000,"3000-4000",AC632&lt;=4999,"4000-5000")</f>
        <v>0-1000</v>
      </c>
      <c r="AE632" s="1" t="s">
        <v>58</v>
      </c>
      <c r="AF632" s="1" t="s">
        <v>79</v>
      </c>
      <c r="AG632" s="1" t="s">
        <v>93</v>
      </c>
    </row>
    <row r="633" spans="1:33" x14ac:dyDescent="0.3">
      <c r="A633" s="13">
        <v>2057</v>
      </c>
      <c r="B633" s="1" t="s">
        <v>604</v>
      </c>
      <c r="C633" s="2" t="s">
        <v>605</v>
      </c>
      <c r="D633" s="2" t="s">
        <v>109</v>
      </c>
      <c r="E633" s="29" t="str">
        <f>TEXT(DATA[[#This Row],[Join_Date]],"mm-yyyy")</f>
        <v>04-2023</v>
      </c>
      <c r="G633" s="31">
        <f>$F$2-DATA[[#This Row],[Last_Login]]</f>
        <v>38</v>
      </c>
      <c r="H633" s="31" t="str" cm="1">
        <f t="array" ref="H633">_xlfn.IFS(DATA[[#This Row],[Difference_from _assume]]&lt;=10,"0-17",DATA[[#This Row],[Difference_from _assume]]&lt;=34,"17-34",DATA[[#This Row],[Difference_from _assume]]&lt;=51,"34-51",DATA[[#This Row],[Difference_from _assume]]&lt;=119,"51-119",DATA[[#This Row],[Difference_from _assume]]&lt;=354,"119-357")</f>
        <v>34-51</v>
      </c>
      <c r="I633" s="31" t="str" cm="1">
        <f t="array" ref="I633">_xlfn.IFS(DATA[[#This Row],[Difference_from _assume]]&lt;=35,"Active",DATA[[#This Row],[Difference_from _assume]]&lt;=110,"Inactive",DATA[[#This Row],[Difference_from _assume]]&lt;=360,"Dormant")</f>
        <v>Inactive</v>
      </c>
      <c r="J633" s="16">
        <v>7.99</v>
      </c>
      <c r="K633" s="16" t="str" cm="1">
        <f t="array" ref="K633">_xlfn.IFS(DATA[[#This Row],[Monthly_Price]]&lt;=7.99,"Low",J633&lt;=11.99,"Mid",J633&lt;=15.99,"High")</f>
        <v>Low</v>
      </c>
      <c r="L633" s="1">
        <v>185</v>
      </c>
      <c r="M633" s="1" t="s">
        <v>63</v>
      </c>
      <c r="N633" s="1">
        <v>3</v>
      </c>
      <c r="O633" s="1">
        <v>6</v>
      </c>
      <c r="P633" s="1" t="b">
        <v>1</v>
      </c>
      <c r="Q633" s="1">
        <v>804</v>
      </c>
      <c r="R633" s="10">
        <v>49</v>
      </c>
      <c r="S633" s="10">
        <f>DATA[[#This Row],[Total_Movies_Watched]]+DATA[[#This Row],[Total_Series_Watched]]</f>
        <v>853</v>
      </c>
      <c r="T633" s="1" t="s">
        <v>27</v>
      </c>
      <c r="U633" s="1" t="s">
        <v>56</v>
      </c>
      <c r="V633" s="1" t="s">
        <v>45</v>
      </c>
      <c r="W633" s="1">
        <v>32</v>
      </c>
      <c r="X633" s="1" t="str" cm="1">
        <f t="array" ref="X633">_xlfn.IFS(DATA[[#This Row],[Recommended_Content_Count]]&lt;=25,"0-25",W633&lt;=50,"25-50",W633&lt;=75,"50-75",W633&lt;=100,"75-100")</f>
        <v>25-50</v>
      </c>
      <c r="Y633" s="1">
        <v>4.0999999999999996</v>
      </c>
      <c r="Z633" s="1" t="b">
        <v>0</v>
      </c>
      <c r="AA633" s="1" t="str" cm="1">
        <f t="array" ref="AA633">_xlfn.IFS(DATA[[#This Row],[Has_Downloaded_Content]]=FALSE,"No",Z633=TRUE,"Yes")</f>
        <v>No</v>
      </c>
      <c r="AB633" s="1" t="s">
        <v>30</v>
      </c>
      <c r="AC633" s="7">
        <v>4164</v>
      </c>
      <c r="AD633" s="7" t="str" cm="1">
        <f t="array" ref="AD633">_xlfn.IFS(DATA[[#This Row],[Loyalty_Points]]&lt;=1000,"0-1000",AC633&lt;=2000,"1000-2000",AC633&lt;=3000,"2000-3000",AC633&lt;=4000,"3000-4000",AC633&lt;=4999,"4000-5000")</f>
        <v>4000-5000</v>
      </c>
      <c r="AE633" s="1" t="s">
        <v>31</v>
      </c>
      <c r="AF633" s="1" t="s">
        <v>32</v>
      </c>
      <c r="AG633" s="1" t="s">
        <v>60</v>
      </c>
    </row>
    <row r="634" spans="1:33" x14ac:dyDescent="0.3">
      <c r="A634" s="13">
        <v>5627</v>
      </c>
      <c r="B634" s="1" t="s">
        <v>606</v>
      </c>
      <c r="C634" s="2">
        <v>45474</v>
      </c>
      <c r="D634" s="2">
        <v>45424</v>
      </c>
      <c r="E634" s="29" t="str">
        <f>TEXT(DATA[[#This Row],[Join_Date]],"mm-yyyy")</f>
        <v>07-2024</v>
      </c>
      <c r="G634" s="31">
        <f>$F$2-DATA[[#This Row],[Last_Login]]</f>
        <v>233</v>
      </c>
      <c r="H634" s="31" t="str" cm="1">
        <f t="array" ref="H634">_xlfn.IFS(DATA[[#This Row],[Difference_from _assume]]&lt;=10,"0-17",DATA[[#This Row],[Difference_from _assume]]&lt;=34,"17-34",DATA[[#This Row],[Difference_from _assume]]&lt;=51,"34-51",DATA[[#This Row],[Difference_from _assume]]&lt;=119,"51-119",DATA[[#This Row],[Difference_from _assume]]&lt;=354,"119-357")</f>
        <v>119-357</v>
      </c>
      <c r="I634" s="31" t="str" cm="1">
        <f t="array" ref="I634">_xlfn.IFS(DATA[[#This Row],[Difference_from _assume]]&lt;=35,"Active",DATA[[#This Row],[Difference_from _assume]]&lt;=110,"Inactive",DATA[[#This Row],[Difference_from _assume]]&lt;=360,"Dormant")</f>
        <v>Dormant</v>
      </c>
      <c r="J634" s="16">
        <v>11.99</v>
      </c>
      <c r="K634" s="16" t="str" cm="1">
        <f t="array" ref="K634">_xlfn.IFS(DATA[[#This Row],[Monthly_Price]]&lt;=7.99,"Low",J634&lt;=11.99,"Mid",J634&lt;=15.99,"High")</f>
        <v>Mid</v>
      </c>
      <c r="L634" s="1">
        <v>124</v>
      </c>
      <c r="M634" s="1" t="s">
        <v>48</v>
      </c>
      <c r="N634" s="1">
        <v>4</v>
      </c>
      <c r="O634" s="1">
        <v>2</v>
      </c>
      <c r="P634" s="1" t="b">
        <v>1</v>
      </c>
      <c r="Q634" s="1">
        <v>207</v>
      </c>
      <c r="R634" s="10">
        <v>140</v>
      </c>
      <c r="S634" s="10">
        <f>DATA[[#This Row],[Total_Movies_Watched]]+DATA[[#This Row],[Total_Series_Watched]]</f>
        <v>347</v>
      </c>
      <c r="T634" s="1" t="s">
        <v>27</v>
      </c>
      <c r="U634" s="1" t="s">
        <v>75</v>
      </c>
      <c r="V634" s="1" t="s">
        <v>29</v>
      </c>
      <c r="W634" s="1">
        <v>44</v>
      </c>
      <c r="X634" s="1" t="str" cm="1">
        <f t="array" ref="X634">_xlfn.IFS(DATA[[#This Row],[Recommended_Content_Count]]&lt;=25,"0-25",W634&lt;=50,"25-50",W634&lt;=75,"50-75",W634&lt;=100,"75-100")</f>
        <v>25-50</v>
      </c>
      <c r="Y634" s="1">
        <v>4.8</v>
      </c>
      <c r="Z634" s="1" t="b">
        <v>1</v>
      </c>
      <c r="AA634" s="1" t="str" cm="1">
        <f t="array" ref="AA634">_xlfn.IFS(DATA[[#This Row],[Has_Downloaded_Content]]=FALSE,"No",Z634=TRUE,"Yes")</f>
        <v>Yes</v>
      </c>
      <c r="AB634" s="1" t="s">
        <v>30</v>
      </c>
      <c r="AC634" s="7">
        <v>3349</v>
      </c>
      <c r="AD634" s="7" t="str" cm="1">
        <f t="array" ref="AD634">_xlfn.IFS(DATA[[#This Row],[Loyalty_Points]]&lt;=1000,"0-1000",AC634&lt;=2000,"1000-2000",AC634&lt;=3000,"2000-3000",AC634&lt;=4000,"3000-4000",AC634&lt;=4999,"4000-5000")</f>
        <v>3000-4000</v>
      </c>
      <c r="AE634" s="1" t="s">
        <v>65</v>
      </c>
      <c r="AF634" s="1" t="s">
        <v>69</v>
      </c>
      <c r="AG634" s="1" t="s">
        <v>40</v>
      </c>
    </row>
    <row r="635" spans="1:33" x14ac:dyDescent="0.3">
      <c r="A635" s="13">
        <v>4763</v>
      </c>
      <c r="B635" s="1" t="s">
        <v>266</v>
      </c>
      <c r="C635" s="2">
        <v>45628</v>
      </c>
      <c r="D635" s="2">
        <v>45424</v>
      </c>
      <c r="E635" s="29" t="str">
        <f>TEXT(DATA[[#This Row],[Join_Date]],"mm-yyyy")</f>
        <v>12-2024</v>
      </c>
      <c r="G635" s="31">
        <f>$F$2-DATA[[#This Row],[Last_Login]]</f>
        <v>233</v>
      </c>
      <c r="H635" s="31" t="str" cm="1">
        <f t="array" ref="H635">_xlfn.IFS(DATA[[#This Row],[Difference_from _assume]]&lt;=10,"0-17",DATA[[#This Row],[Difference_from _assume]]&lt;=34,"17-34",DATA[[#This Row],[Difference_from _assume]]&lt;=51,"34-51",DATA[[#This Row],[Difference_from _assume]]&lt;=119,"51-119",DATA[[#This Row],[Difference_from _assume]]&lt;=354,"119-357")</f>
        <v>119-357</v>
      </c>
      <c r="I635" s="31" t="str" cm="1">
        <f t="array" ref="I635">_xlfn.IFS(DATA[[#This Row],[Difference_from _assume]]&lt;=35,"Active",DATA[[#This Row],[Difference_from _assume]]&lt;=110,"Inactive",DATA[[#This Row],[Difference_from _assume]]&lt;=360,"Dormant")</f>
        <v>Dormant</v>
      </c>
      <c r="J635" s="16">
        <v>15.99</v>
      </c>
      <c r="K635" s="16" t="str" cm="1">
        <f t="array" ref="K635">_xlfn.IFS(DATA[[#This Row],[Monthly_Price]]&lt;=7.99,"Low",J635&lt;=11.99,"Mid",J635&lt;=15.99,"High")</f>
        <v>High</v>
      </c>
      <c r="L635" s="1">
        <v>256</v>
      </c>
      <c r="M635" s="1" t="s">
        <v>26</v>
      </c>
      <c r="N635" s="1">
        <v>1</v>
      </c>
      <c r="O635" s="1">
        <v>1</v>
      </c>
      <c r="P635" s="1" t="b">
        <v>0</v>
      </c>
      <c r="Q635" s="1">
        <v>118</v>
      </c>
      <c r="R635" s="10">
        <v>104</v>
      </c>
      <c r="S635" s="10">
        <f>DATA[[#This Row],[Total_Movies_Watched]]+DATA[[#This Row],[Total_Series_Watched]]</f>
        <v>222</v>
      </c>
      <c r="T635" s="1" t="s">
        <v>68</v>
      </c>
      <c r="U635" s="1" t="s">
        <v>44</v>
      </c>
      <c r="V635" s="1" t="s">
        <v>45</v>
      </c>
      <c r="W635" s="1">
        <v>8</v>
      </c>
      <c r="X635" s="1" t="str" cm="1">
        <f t="array" ref="X635">_xlfn.IFS(DATA[[#This Row],[Recommended_Content_Count]]&lt;=25,"0-25",W635&lt;=50,"25-50",W635&lt;=75,"50-75",W635&lt;=100,"75-100")</f>
        <v>0-25</v>
      </c>
      <c r="Y635" s="1">
        <v>3.5</v>
      </c>
      <c r="Z635" s="1" t="b">
        <v>0</v>
      </c>
      <c r="AA635" s="1" t="str" cm="1">
        <f t="array" ref="AA635">_xlfn.IFS(DATA[[#This Row],[Has_Downloaded_Content]]=FALSE,"No",Z635=TRUE,"Yes")</f>
        <v>No</v>
      </c>
      <c r="AB635" s="1" t="s">
        <v>30</v>
      </c>
      <c r="AC635" s="7">
        <v>2830</v>
      </c>
      <c r="AD635" s="7" t="str" cm="1">
        <f t="array" ref="AD635">_xlfn.IFS(DATA[[#This Row],[Loyalty_Points]]&lt;=1000,"0-1000",AC635&lt;=2000,"1000-2000",AC635&lt;=3000,"2000-3000",AC635&lt;=4000,"3000-4000",AC635&lt;=4999,"4000-5000")</f>
        <v>2000-3000</v>
      </c>
      <c r="AE635" s="1" t="s">
        <v>38</v>
      </c>
      <c r="AF635" s="1" t="s">
        <v>69</v>
      </c>
      <c r="AG635" s="1" t="s">
        <v>40</v>
      </c>
    </row>
    <row r="636" spans="1:33" x14ac:dyDescent="0.3">
      <c r="A636" s="13">
        <v>4577</v>
      </c>
      <c r="B636" s="1" t="s">
        <v>190</v>
      </c>
      <c r="C636" s="2" t="s">
        <v>523</v>
      </c>
      <c r="D636" s="2">
        <v>45608</v>
      </c>
      <c r="E636" s="29" t="str">
        <f>TEXT(DATA[[#This Row],[Join_Date]],"mm-yyyy")</f>
        <v>06-2024</v>
      </c>
      <c r="G636" s="31">
        <f>$F$2-DATA[[#This Row],[Last_Login]]</f>
        <v>49</v>
      </c>
      <c r="H636" s="31" t="str" cm="1">
        <f t="array" ref="H636">_xlfn.IFS(DATA[[#This Row],[Difference_from _assume]]&lt;=10,"0-17",DATA[[#This Row],[Difference_from _assume]]&lt;=34,"17-34",DATA[[#This Row],[Difference_from _assume]]&lt;=51,"34-51",DATA[[#This Row],[Difference_from _assume]]&lt;=119,"51-119",DATA[[#This Row],[Difference_from _assume]]&lt;=354,"119-357")</f>
        <v>34-51</v>
      </c>
      <c r="I636" s="31" t="str" cm="1">
        <f t="array" ref="I636">_xlfn.IFS(DATA[[#This Row],[Difference_from _assume]]&lt;=35,"Active",DATA[[#This Row],[Difference_from _assume]]&lt;=110,"Inactive",DATA[[#This Row],[Difference_from _assume]]&lt;=360,"Dormant")</f>
        <v>Inactive</v>
      </c>
      <c r="J636" s="16">
        <v>11.99</v>
      </c>
      <c r="K636" s="16" t="str" cm="1">
        <f t="array" ref="K636">_xlfn.IFS(DATA[[#This Row],[Monthly_Price]]&lt;=7.99,"Low",J636&lt;=11.99,"Mid",J636&lt;=15.99,"High")</f>
        <v>Mid</v>
      </c>
      <c r="L636" s="1">
        <v>58</v>
      </c>
      <c r="M636" s="1" t="s">
        <v>73</v>
      </c>
      <c r="N636" s="1">
        <v>1</v>
      </c>
      <c r="O636" s="1">
        <v>6</v>
      </c>
      <c r="P636" s="1" t="b">
        <v>0</v>
      </c>
      <c r="Q636" s="1">
        <v>983</v>
      </c>
      <c r="R636" s="10">
        <v>8</v>
      </c>
      <c r="S636" s="10">
        <f>DATA[[#This Row],[Total_Movies_Watched]]+DATA[[#This Row],[Total_Series_Watched]]</f>
        <v>991</v>
      </c>
      <c r="T636" s="1" t="s">
        <v>49</v>
      </c>
      <c r="U636" s="1" t="s">
        <v>56</v>
      </c>
      <c r="V636" s="1" t="s">
        <v>64</v>
      </c>
      <c r="W636" s="1">
        <v>75</v>
      </c>
      <c r="X636" s="1" t="str" cm="1">
        <f t="array" ref="X636">_xlfn.IFS(DATA[[#This Row],[Recommended_Content_Count]]&lt;=25,"0-25",W636&lt;=50,"25-50",W636&lt;=75,"50-75",W636&lt;=100,"75-100")</f>
        <v>50-75</v>
      </c>
      <c r="Y636" s="1">
        <v>4.3</v>
      </c>
      <c r="Z636" s="1" t="b">
        <v>1</v>
      </c>
      <c r="AA636" s="1" t="str" cm="1">
        <f t="array" ref="AA636">_xlfn.IFS(DATA[[#This Row],[Has_Downloaded_Content]]=FALSE,"No",Z636=TRUE,"Yes")</f>
        <v>Yes</v>
      </c>
      <c r="AB636" s="1" t="s">
        <v>30</v>
      </c>
      <c r="AC636" s="7">
        <v>2409</v>
      </c>
      <c r="AD636" s="7" t="str" cm="1">
        <f t="array" ref="AD636">_xlfn.IFS(DATA[[#This Row],[Loyalty_Points]]&lt;=1000,"0-1000",AC636&lt;=2000,"1000-2000",AC636&lt;=3000,"2000-3000",AC636&lt;=4000,"3000-4000",AC636&lt;=4999,"4000-5000")</f>
        <v>2000-3000</v>
      </c>
      <c r="AE636" s="1" t="s">
        <v>76</v>
      </c>
      <c r="AF636" s="1" t="s">
        <v>79</v>
      </c>
      <c r="AG636" s="1" t="s">
        <v>93</v>
      </c>
    </row>
    <row r="637" spans="1:33" x14ac:dyDescent="0.3">
      <c r="A637" s="13">
        <v>5216</v>
      </c>
      <c r="B637" s="1" t="s">
        <v>367</v>
      </c>
      <c r="C637" s="2" t="s">
        <v>607</v>
      </c>
      <c r="D637" s="2" t="s">
        <v>134</v>
      </c>
      <c r="E637" s="29" t="str">
        <f>TEXT(DATA[[#This Row],[Join_Date]],"mm-yyyy")</f>
        <v>09-2024</v>
      </c>
      <c r="G637" s="31">
        <f>$F$2-DATA[[#This Row],[Last_Login]]</f>
        <v>40</v>
      </c>
      <c r="H637" s="31" t="str" cm="1">
        <f t="array" ref="H637">_xlfn.IFS(DATA[[#This Row],[Difference_from _assume]]&lt;=10,"0-17",DATA[[#This Row],[Difference_from _assume]]&lt;=34,"17-34",DATA[[#This Row],[Difference_from _assume]]&lt;=51,"34-51",DATA[[#This Row],[Difference_from _assume]]&lt;=119,"51-119",DATA[[#This Row],[Difference_from _assume]]&lt;=354,"119-357")</f>
        <v>34-51</v>
      </c>
      <c r="I637" s="31" t="str" cm="1">
        <f t="array" ref="I637">_xlfn.IFS(DATA[[#This Row],[Difference_from _assume]]&lt;=35,"Active",DATA[[#This Row],[Difference_from _assume]]&lt;=110,"Inactive",DATA[[#This Row],[Difference_from _assume]]&lt;=360,"Dormant")</f>
        <v>Inactive</v>
      </c>
      <c r="J637" s="16">
        <v>15.99</v>
      </c>
      <c r="K637" s="16" t="str" cm="1">
        <f t="array" ref="K637">_xlfn.IFS(DATA[[#This Row],[Monthly_Price]]&lt;=7.99,"Low",J637&lt;=11.99,"Mid",J637&lt;=15.99,"High")</f>
        <v>High</v>
      </c>
      <c r="L637" s="1">
        <v>135</v>
      </c>
      <c r="M637" s="1" t="s">
        <v>73</v>
      </c>
      <c r="N637" s="1">
        <v>3</v>
      </c>
      <c r="O637" s="1">
        <v>2</v>
      </c>
      <c r="P637" s="1" t="b">
        <v>0</v>
      </c>
      <c r="Q637" s="1">
        <v>523</v>
      </c>
      <c r="R637" s="10">
        <v>159</v>
      </c>
      <c r="S637" s="10">
        <f>DATA[[#This Row],[Total_Movies_Watched]]+DATA[[#This Row],[Total_Series_Watched]]</f>
        <v>682</v>
      </c>
      <c r="T637" s="1" t="s">
        <v>27</v>
      </c>
      <c r="U637" s="1" t="s">
        <v>44</v>
      </c>
      <c r="V637" s="1" t="s">
        <v>29</v>
      </c>
      <c r="W637" s="1">
        <v>11</v>
      </c>
      <c r="X637" s="1" t="str" cm="1">
        <f t="array" ref="X637">_xlfn.IFS(DATA[[#This Row],[Recommended_Content_Count]]&lt;=25,"0-25",W637&lt;=50,"25-50",W637&lt;=75,"50-75",W637&lt;=100,"75-100")</f>
        <v>0-25</v>
      </c>
      <c r="Y637" s="1">
        <v>4.8</v>
      </c>
      <c r="Z637" s="1" t="b">
        <v>1</v>
      </c>
      <c r="AA637" s="1" t="str" cm="1">
        <f t="array" ref="AA637">_xlfn.IFS(DATA[[#This Row],[Has_Downloaded_Content]]=FALSE,"No",Z637=TRUE,"Yes")</f>
        <v>Yes</v>
      </c>
      <c r="AB637" s="1" t="s">
        <v>30</v>
      </c>
      <c r="AC637" s="7">
        <v>2872</v>
      </c>
      <c r="AD637" s="7" t="str" cm="1">
        <f t="array" ref="AD637">_xlfn.IFS(DATA[[#This Row],[Loyalty_Points]]&lt;=1000,"0-1000",AC637&lt;=2000,"1000-2000",AC637&lt;=3000,"2000-3000",AC637&lt;=4000,"3000-4000",AC637&lt;=4999,"4000-5000")</f>
        <v>2000-3000</v>
      </c>
      <c r="AE637" s="1" t="s">
        <v>65</v>
      </c>
      <c r="AF637" s="1" t="s">
        <v>39</v>
      </c>
      <c r="AG637" s="1" t="s">
        <v>33</v>
      </c>
    </row>
    <row r="638" spans="1:33" x14ac:dyDescent="0.3">
      <c r="A638" s="13">
        <v>3941</v>
      </c>
      <c r="B638" s="1" t="s">
        <v>608</v>
      </c>
      <c r="C638" s="2" t="s">
        <v>454</v>
      </c>
      <c r="D638" s="2" t="s">
        <v>168</v>
      </c>
      <c r="E638" s="29" t="str">
        <f>TEXT(DATA[[#This Row],[Join_Date]],"mm-yyyy")</f>
        <v>09-2024</v>
      </c>
      <c r="G638" s="31">
        <f>$F$2-DATA[[#This Row],[Last_Login]]</f>
        <v>32</v>
      </c>
      <c r="H638" s="31" t="str" cm="1">
        <f t="array" ref="H638">_xlfn.IFS(DATA[[#This Row],[Difference_from _assume]]&lt;=10,"0-17",DATA[[#This Row],[Difference_from _assume]]&lt;=34,"17-34",DATA[[#This Row],[Difference_from _assume]]&lt;=51,"34-51",DATA[[#This Row],[Difference_from _assume]]&lt;=119,"51-119",DATA[[#This Row],[Difference_from _assume]]&lt;=354,"119-357")</f>
        <v>17-34</v>
      </c>
      <c r="I638" s="31" t="str" cm="1">
        <f t="array" ref="I638">_xlfn.IFS(DATA[[#This Row],[Difference_from _assume]]&lt;=35,"Active",DATA[[#This Row],[Difference_from _assume]]&lt;=110,"Inactive",DATA[[#This Row],[Difference_from _assume]]&lt;=360,"Dormant")</f>
        <v>Active</v>
      </c>
      <c r="J638" s="16">
        <v>11.99</v>
      </c>
      <c r="K638" s="16" t="str" cm="1">
        <f t="array" ref="K638">_xlfn.IFS(DATA[[#This Row],[Monthly_Price]]&lt;=7.99,"Low",J638&lt;=11.99,"Mid",J638&lt;=15.99,"High")</f>
        <v>Mid</v>
      </c>
      <c r="L638" s="1">
        <v>163</v>
      </c>
      <c r="M638" s="1" t="s">
        <v>100</v>
      </c>
      <c r="N638" s="1">
        <v>5</v>
      </c>
      <c r="O638" s="1">
        <v>2</v>
      </c>
      <c r="P638" s="1" t="b">
        <v>0</v>
      </c>
      <c r="Q638" s="1">
        <v>786</v>
      </c>
      <c r="R638" s="10">
        <v>94</v>
      </c>
      <c r="S638" s="10">
        <f>DATA[[#This Row],[Total_Movies_Watched]]+DATA[[#This Row],[Total_Series_Watched]]</f>
        <v>880</v>
      </c>
      <c r="T638" s="1" t="s">
        <v>49</v>
      </c>
      <c r="U638" s="1" t="s">
        <v>75</v>
      </c>
      <c r="V638" s="1" t="s">
        <v>45</v>
      </c>
      <c r="W638" s="1">
        <v>18</v>
      </c>
      <c r="X638" s="1" t="str" cm="1">
        <f t="array" ref="X638">_xlfn.IFS(DATA[[#This Row],[Recommended_Content_Count]]&lt;=25,"0-25",W638&lt;=50,"25-50",W638&lt;=75,"50-75",W638&lt;=100,"75-100")</f>
        <v>0-25</v>
      </c>
      <c r="Y638" s="1">
        <v>4.5999999999999996</v>
      </c>
      <c r="Z638" s="1" t="b">
        <v>1</v>
      </c>
      <c r="AA638" s="1" t="str" cm="1">
        <f t="array" ref="AA638">_xlfn.IFS(DATA[[#This Row],[Has_Downloaded_Content]]=FALSE,"No",Z638=TRUE,"Yes")</f>
        <v>Yes</v>
      </c>
      <c r="AB638" s="1" t="s">
        <v>30</v>
      </c>
      <c r="AC638" s="7">
        <v>1364</v>
      </c>
      <c r="AD638" s="7" t="str" cm="1">
        <f t="array" ref="AD638">_xlfn.IFS(DATA[[#This Row],[Loyalty_Points]]&lt;=1000,"0-1000",AC638&lt;=2000,"1000-2000",AC638&lt;=3000,"2000-3000",AC638&lt;=4000,"3000-4000",AC638&lt;=4999,"4000-5000")</f>
        <v>1000-2000</v>
      </c>
      <c r="AE638" s="1" t="s">
        <v>65</v>
      </c>
      <c r="AF638" s="1" t="s">
        <v>39</v>
      </c>
      <c r="AG638" s="1" t="s">
        <v>40</v>
      </c>
    </row>
    <row r="639" spans="1:33" x14ac:dyDescent="0.3">
      <c r="A639" s="13">
        <v>4396</v>
      </c>
      <c r="B639" s="1" t="s">
        <v>234</v>
      </c>
      <c r="C639" s="2">
        <v>44958</v>
      </c>
      <c r="D639" s="2" t="s">
        <v>72</v>
      </c>
      <c r="E639" s="29" t="str">
        <f>TEXT(DATA[[#This Row],[Join_Date]],"mm-yyyy")</f>
        <v>02-2023</v>
      </c>
      <c r="G639" s="31">
        <f>$F$2-DATA[[#This Row],[Last_Login]]</f>
        <v>14</v>
      </c>
      <c r="H639" s="31" t="str" cm="1">
        <f t="array" ref="H639">_xlfn.IFS(DATA[[#This Row],[Difference_from _assume]]&lt;=10,"0-17",DATA[[#This Row],[Difference_from _assume]]&lt;=34,"17-34",DATA[[#This Row],[Difference_from _assume]]&lt;=51,"34-51",DATA[[#This Row],[Difference_from _assume]]&lt;=119,"51-119",DATA[[#This Row],[Difference_from _assume]]&lt;=354,"119-357")</f>
        <v>17-34</v>
      </c>
      <c r="I639" s="31" t="str" cm="1">
        <f t="array" ref="I639">_xlfn.IFS(DATA[[#This Row],[Difference_from _assume]]&lt;=35,"Active",DATA[[#This Row],[Difference_from _assume]]&lt;=110,"Inactive",DATA[[#This Row],[Difference_from _assume]]&lt;=360,"Dormant")</f>
        <v>Active</v>
      </c>
      <c r="J639" s="16">
        <v>15.99</v>
      </c>
      <c r="K639" s="16" t="str" cm="1">
        <f t="array" ref="K639">_xlfn.IFS(DATA[[#This Row],[Monthly_Price]]&lt;=7.99,"Low",J639&lt;=11.99,"Mid",J639&lt;=15.99,"High")</f>
        <v>High</v>
      </c>
      <c r="L639" s="1">
        <v>120</v>
      </c>
      <c r="M639" s="1" t="s">
        <v>36</v>
      </c>
      <c r="N639" s="1">
        <v>2</v>
      </c>
      <c r="O639" s="1">
        <v>3</v>
      </c>
      <c r="P639" s="1" t="b">
        <v>0</v>
      </c>
      <c r="Q639" s="1">
        <v>781</v>
      </c>
      <c r="R639" s="10">
        <v>97</v>
      </c>
      <c r="S639" s="10">
        <f>DATA[[#This Row],[Total_Movies_Watched]]+DATA[[#This Row],[Total_Series_Watched]]</f>
        <v>878</v>
      </c>
      <c r="T639" s="1" t="s">
        <v>43</v>
      </c>
      <c r="U639" s="1" t="s">
        <v>56</v>
      </c>
      <c r="V639" s="1" t="s">
        <v>64</v>
      </c>
      <c r="W639" s="1">
        <v>46</v>
      </c>
      <c r="X639" s="1" t="str" cm="1">
        <f t="array" ref="X639">_xlfn.IFS(DATA[[#This Row],[Recommended_Content_Count]]&lt;=25,"0-25",W639&lt;=50,"25-50",W639&lt;=75,"50-75",W639&lt;=100,"75-100")</f>
        <v>25-50</v>
      </c>
      <c r="Y639" s="1">
        <v>3.3</v>
      </c>
      <c r="Z639" s="1" t="b">
        <v>1</v>
      </c>
      <c r="AA639" s="1" t="str" cm="1">
        <f t="array" ref="AA639">_xlfn.IFS(DATA[[#This Row],[Has_Downloaded_Content]]=FALSE,"No",Z639=TRUE,"Yes")</f>
        <v>Yes</v>
      </c>
      <c r="AB639" s="1" t="s">
        <v>30</v>
      </c>
      <c r="AC639" s="7">
        <v>473</v>
      </c>
      <c r="AD639" s="7" t="str" cm="1">
        <f t="array" ref="AD639">_xlfn.IFS(DATA[[#This Row],[Loyalty_Points]]&lt;=1000,"0-1000",AC639&lt;=2000,"1000-2000",AC639&lt;=3000,"2000-3000",AC639&lt;=4000,"3000-4000",AC639&lt;=4999,"4000-5000")</f>
        <v>0-1000</v>
      </c>
      <c r="AE639" s="1" t="s">
        <v>58</v>
      </c>
      <c r="AF639" s="1" t="s">
        <v>59</v>
      </c>
      <c r="AG639" s="1" t="s">
        <v>40</v>
      </c>
    </row>
    <row r="640" spans="1:33" x14ac:dyDescent="0.3">
      <c r="A640" s="13">
        <v>4865</v>
      </c>
      <c r="B640" s="1" t="s">
        <v>98</v>
      </c>
      <c r="C640" s="2" t="s">
        <v>609</v>
      </c>
      <c r="D640" s="2" t="s">
        <v>105</v>
      </c>
      <c r="E640" s="29" t="str">
        <f>TEXT(DATA[[#This Row],[Join_Date]],"mm-yyyy")</f>
        <v>12-2023</v>
      </c>
      <c r="G640" s="31">
        <f>$F$2-DATA[[#This Row],[Last_Login]]</f>
        <v>33</v>
      </c>
      <c r="H640" s="31" t="str" cm="1">
        <f t="array" ref="H640">_xlfn.IFS(DATA[[#This Row],[Difference_from _assume]]&lt;=10,"0-17",DATA[[#This Row],[Difference_from _assume]]&lt;=34,"17-34",DATA[[#This Row],[Difference_from _assume]]&lt;=51,"34-51",DATA[[#This Row],[Difference_from _assume]]&lt;=119,"51-119",DATA[[#This Row],[Difference_from _assume]]&lt;=354,"119-357")</f>
        <v>17-34</v>
      </c>
      <c r="I640" s="31" t="str" cm="1">
        <f t="array" ref="I640">_xlfn.IFS(DATA[[#This Row],[Difference_from _assume]]&lt;=35,"Active",DATA[[#This Row],[Difference_from _assume]]&lt;=110,"Inactive",DATA[[#This Row],[Difference_from _assume]]&lt;=360,"Dormant")</f>
        <v>Active</v>
      </c>
      <c r="J640" s="16">
        <v>7.99</v>
      </c>
      <c r="K640" s="16" t="str" cm="1">
        <f t="array" ref="K640">_xlfn.IFS(DATA[[#This Row],[Monthly_Price]]&lt;=7.99,"Low",J640&lt;=11.99,"Mid",J640&lt;=15.99,"High")</f>
        <v>Low</v>
      </c>
      <c r="L640" s="1">
        <v>439</v>
      </c>
      <c r="M640" s="1" t="s">
        <v>48</v>
      </c>
      <c r="N640" s="1">
        <v>1</v>
      </c>
      <c r="O640" s="1">
        <v>5</v>
      </c>
      <c r="P640" s="1" t="b">
        <v>1</v>
      </c>
      <c r="Q640" s="1">
        <v>434</v>
      </c>
      <c r="R640" s="10">
        <v>104</v>
      </c>
      <c r="S640" s="10">
        <f>DATA[[#This Row],[Total_Movies_Watched]]+DATA[[#This Row],[Total_Series_Watched]]</f>
        <v>538</v>
      </c>
      <c r="T640" s="1" t="s">
        <v>92</v>
      </c>
      <c r="U640" s="1" t="s">
        <v>28</v>
      </c>
      <c r="V640" s="1" t="s">
        <v>29</v>
      </c>
      <c r="W640" s="1">
        <v>36</v>
      </c>
      <c r="X640" s="1" t="str" cm="1">
        <f t="array" ref="X640">_xlfn.IFS(DATA[[#This Row],[Recommended_Content_Count]]&lt;=25,"0-25",W640&lt;=50,"25-50",W640&lt;=75,"50-75",W640&lt;=100,"75-100")</f>
        <v>25-50</v>
      </c>
      <c r="Y640" s="1">
        <v>4.5</v>
      </c>
      <c r="Z640" s="1" t="b">
        <v>1</v>
      </c>
      <c r="AA640" s="1" t="str" cm="1">
        <f t="array" ref="AA640">_xlfn.IFS(DATA[[#This Row],[Has_Downloaded_Content]]=FALSE,"No",Z640=TRUE,"Yes")</f>
        <v>Yes</v>
      </c>
      <c r="AB640" s="1" t="s">
        <v>30</v>
      </c>
      <c r="AC640" s="7">
        <v>4883</v>
      </c>
      <c r="AD640" s="7" t="str" cm="1">
        <f t="array" ref="AD640">_xlfn.IFS(DATA[[#This Row],[Loyalty_Points]]&lt;=1000,"0-1000",AC640&lt;=2000,"1000-2000",AC640&lt;=3000,"2000-3000",AC640&lt;=4000,"3000-4000",AC640&lt;=4999,"4000-5000")</f>
        <v>4000-5000</v>
      </c>
      <c r="AE640" s="1" t="s">
        <v>31</v>
      </c>
      <c r="AF640" s="1" t="s">
        <v>79</v>
      </c>
      <c r="AG640" s="1" t="s">
        <v>60</v>
      </c>
    </row>
    <row r="641" spans="1:33" x14ac:dyDescent="0.3">
      <c r="A641" s="13">
        <v>2497</v>
      </c>
      <c r="B641" s="1" t="s">
        <v>382</v>
      </c>
      <c r="C641" s="2" t="s">
        <v>410</v>
      </c>
      <c r="D641" s="2" t="s">
        <v>90</v>
      </c>
      <c r="E641" s="29" t="str">
        <f>TEXT(DATA[[#This Row],[Join_Date]],"mm-yyyy")</f>
        <v>07-2023</v>
      </c>
      <c r="G641" s="31">
        <f>$F$2-DATA[[#This Row],[Last_Login]]</f>
        <v>31</v>
      </c>
      <c r="H641" s="31" t="str" cm="1">
        <f t="array" ref="H641">_xlfn.IFS(DATA[[#This Row],[Difference_from _assume]]&lt;=10,"0-17",DATA[[#This Row],[Difference_from _assume]]&lt;=34,"17-34",DATA[[#This Row],[Difference_from _assume]]&lt;=51,"34-51",DATA[[#This Row],[Difference_from _assume]]&lt;=119,"51-119",DATA[[#This Row],[Difference_from _assume]]&lt;=354,"119-357")</f>
        <v>17-34</v>
      </c>
      <c r="I641" s="31" t="str" cm="1">
        <f t="array" ref="I641">_xlfn.IFS(DATA[[#This Row],[Difference_from _assume]]&lt;=35,"Active",DATA[[#This Row],[Difference_from _assume]]&lt;=110,"Inactive",DATA[[#This Row],[Difference_from _assume]]&lt;=360,"Dormant")</f>
        <v>Active</v>
      </c>
      <c r="J641" s="16">
        <v>7.99</v>
      </c>
      <c r="K641" s="16" t="str" cm="1">
        <f t="array" ref="K641">_xlfn.IFS(DATA[[#This Row],[Monthly_Price]]&lt;=7.99,"Low",J641&lt;=11.99,"Mid",J641&lt;=15.99,"High")</f>
        <v>Low</v>
      </c>
      <c r="L641" s="1">
        <v>223</v>
      </c>
      <c r="M641" s="1" t="s">
        <v>51</v>
      </c>
      <c r="N641" s="1">
        <v>1</v>
      </c>
      <c r="O641" s="1">
        <v>4</v>
      </c>
      <c r="P641" s="1" t="b">
        <v>0</v>
      </c>
      <c r="Q641" s="1">
        <v>824</v>
      </c>
      <c r="R641" s="10">
        <v>125</v>
      </c>
      <c r="S641" s="10">
        <f>DATA[[#This Row],[Total_Movies_Watched]]+DATA[[#This Row],[Total_Series_Watched]]</f>
        <v>949</v>
      </c>
      <c r="T641" s="1" t="s">
        <v>49</v>
      </c>
      <c r="U641" s="1" t="s">
        <v>56</v>
      </c>
      <c r="V641" s="1" t="s">
        <v>29</v>
      </c>
      <c r="W641" s="1">
        <v>56</v>
      </c>
      <c r="X641" s="1" t="str" cm="1">
        <f t="array" ref="X641">_xlfn.IFS(DATA[[#This Row],[Recommended_Content_Count]]&lt;=25,"0-25",W641&lt;=50,"25-50",W641&lt;=75,"50-75",W641&lt;=100,"75-100")</f>
        <v>50-75</v>
      </c>
      <c r="Y641" s="1">
        <v>4.5</v>
      </c>
      <c r="Z641" s="1" t="b">
        <v>1</v>
      </c>
      <c r="AA641" s="1" t="str" cm="1">
        <f t="array" ref="AA641">_xlfn.IFS(DATA[[#This Row],[Has_Downloaded_Content]]=FALSE,"No",Z641=TRUE,"Yes")</f>
        <v>Yes</v>
      </c>
      <c r="AB641" s="1" t="s">
        <v>30</v>
      </c>
      <c r="AC641" s="7">
        <v>99</v>
      </c>
      <c r="AD641" s="7" t="str" cm="1">
        <f t="array" ref="AD641">_xlfn.IFS(DATA[[#This Row],[Loyalty_Points]]&lt;=1000,"0-1000",AC641&lt;=2000,"1000-2000",AC641&lt;=3000,"2000-3000",AC641&lt;=4000,"3000-4000",AC641&lt;=4999,"4000-5000")</f>
        <v>0-1000</v>
      </c>
      <c r="AE641" s="1" t="s">
        <v>58</v>
      </c>
      <c r="AF641" s="1" t="s">
        <v>59</v>
      </c>
      <c r="AG641" s="1" t="s">
        <v>40</v>
      </c>
    </row>
    <row r="642" spans="1:33" x14ac:dyDescent="0.3">
      <c r="A642" s="13">
        <v>4945</v>
      </c>
      <c r="B642" s="1" t="s">
        <v>313</v>
      </c>
      <c r="C642" s="2">
        <v>45387</v>
      </c>
      <c r="D642" s="2" t="s">
        <v>82</v>
      </c>
      <c r="E642" s="29" t="str">
        <f>TEXT(DATA[[#This Row],[Join_Date]],"mm-yyyy")</f>
        <v>04-2024</v>
      </c>
      <c r="G642" s="31">
        <f>$F$2-DATA[[#This Row],[Last_Login]]</f>
        <v>39</v>
      </c>
      <c r="H642" s="31" t="str" cm="1">
        <f t="array" ref="H642">_xlfn.IFS(DATA[[#This Row],[Difference_from _assume]]&lt;=10,"0-17",DATA[[#This Row],[Difference_from _assume]]&lt;=34,"17-34",DATA[[#This Row],[Difference_from _assume]]&lt;=51,"34-51",DATA[[#This Row],[Difference_from _assume]]&lt;=119,"51-119",DATA[[#This Row],[Difference_from _assume]]&lt;=354,"119-357")</f>
        <v>34-51</v>
      </c>
      <c r="I642" s="31" t="str" cm="1">
        <f t="array" ref="I642">_xlfn.IFS(DATA[[#This Row],[Difference_from _assume]]&lt;=35,"Active",DATA[[#This Row],[Difference_from _assume]]&lt;=110,"Inactive",DATA[[#This Row],[Difference_from _assume]]&lt;=360,"Dormant")</f>
        <v>Inactive</v>
      </c>
      <c r="J642" s="16">
        <v>11.99</v>
      </c>
      <c r="K642" s="16" t="str" cm="1">
        <f t="array" ref="K642">_xlfn.IFS(DATA[[#This Row],[Monthly_Price]]&lt;=7.99,"Low",J642&lt;=11.99,"Mid",J642&lt;=15.99,"High")</f>
        <v>Mid</v>
      </c>
      <c r="L642" s="1">
        <v>485</v>
      </c>
      <c r="M642" s="1" t="s">
        <v>100</v>
      </c>
      <c r="N642" s="1">
        <v>1</v>
      </c>
      <c r="O642" s="1">
        <v>1</v>
      </c>
      <c r="P642" s="1" t="b">
        <v>1</v>
      </c>
      <c r="Q642" s="1">
        <v>230</v>
      </c>
      <c r="R642" s="10">
        <v>21</v>
      </c>
      <c r="S642" s="10">
        <f>DATA[[#This Row],[Total_Movies_Watched]]+DATA[[#This Row],[Total_Series_Watched]]</f>
        <v>251</v>
      </c>
      <c r="T642" s="1" t="s">
        <v>43</v>
      </c>
      <c r="U642" s="1" t="s">
        <v>28</v>
      </c>
      <c r="V642" s="1" t="s">
        <v>57</v>
      </c>
      <c r="W642" s="1">
        <v>83</v>
      </c>
      <c r="X642" s="1" t="str" cm="1">
        <f t="array" ref="X642">_xlfn.IFS(DATA[[#This Row],[Recommended_Content_Count]]&lt;=25,"0-25",W642&lt;=50,"25-50",W642&lt;=75,"50-75",W642&lt;=100,"75-100")</f>
        <v>75-100</v>
      </c>
      <c r="Y642" s="1">
        <v>4.0999999999999996</v>
      </c>
      <c r="Z642" s="1" t="b">
        <v>0</v>
      </c>
      <c r="AA642" s="1" t="str" cm="1">
        <f t="array" ref="AA642">_xlfn.IFS(DATA[[#This Row],[Has_Downloaded_Content]]=FALSE,"No",Z642=TRUE,"Yes")</f>
        <v>No</v>
      </c>
      <c r="AB642" s="1" t="s">
        <v>30</v>
      </c>
      <c r="AC642" s="7">
        <v>2284</v>
      </c>
      <c r="AD642" s="7" t="str" cm="1">
        <f t="array" ref="AD642">_xlfn.IFS(DATA[[#This Row],[Loyalty_Points]]&lt;=1000,"0-1000",AC642&lt;=2000,"1000-2000",AC642&lt;=3000,"2000-3000",AC642&lt;=4000,"3000-4000",AC642&lt;=4999,"4000-5000")</f>
        <v>2000-3000</v>
      </c>
      <c r="AE642" s="1" t="s">
        <v>31</v>
      </c>
      <c r="AF642" s="1" t="s">
        <v>69</v>
      </c>
      <c r="AG642" s="1" t="s">
        <v>93</v>
      </c>
    </row>
    <row r="643" spans="1:33" x14ac:dyDescent="0.3">
      <c r="A643" s="13">
        <v>5227</v>
      </c>
      <c r="B643" s="1" t="s">
        <v>610</v>
      </c>
      <c r="C643" s="2" t="s">
        <v>611</v>
      </c>
      <c r="D643" s="2">
        <v>45455</v>
      </c>
      <c r="E643" s="29" t="str">
        <f>TEXT(DATA[[#This Row],[Join_Date]],"mm-yyyy")</f>
        <v>02-2024</v>
      </c>
      <c r="G643" s="31">
        <f>$F$2-DATA[[#This Row],[Last_Login]]</f>
        <v>202</v>
      </c>
      <c r="H643" s="31" t="str" cm="1">
        <f t="array" ref="H643">_xlfn.IFS(DATA[[#This Row],[Difference_from _assume]]&lt;=10,"0-17",DATA[[#This Row],[Difference_from _assume]]&lt;=34,"17-34",DATA[[#This Row],[Difference_from _assume]]&lt;=51,"34-51",DATA[[#This Row],[Difference_from _assume]]&lt;=119,"51-119",DATA[[#This Row],[Difference_from _assume]]&lt;=354,"119-357")</f>
        <v>119-357</v>
      </c>
      <c r="I643" s="31" t="str" cm="1">
        <f t="array" ref="I643">_xlfn.IFS(DATA[[#This Row],[Difference_from _assume]]&lt;=35,"Active",DATA[[#This Row],[Difference_from _assume]]&lt;=110,"Inactive",DATA[[#This Row],[Difference_from _assume]]&lt;=360,"Dormant")</f>
        <v>Dormant</v>
      </c>
      <c r="J643" s="16">
        <v>7.99</v>
      </c>
      <c r="K643" s="16" t="str" cm="1">
        <f t="array" ref="K643">_xlfn.IFS(DATA[[#This Row],[Monthly_Price]]&lt;=7.99,"Low",J643&lt;=11.99,"Mid",J643&lt;=15.99,"High")</f>
        <v>Low</v>
      </c>
      <c r="L643" s="1">
        <v>474</v>
      </c>
      <c r="M643" s="1" t="s">
        <v>36</v>
      </c>
      <c r="N643" s="1">
        <v>3</v>
      </c>
      <c r="O643" s="1">
        <v>6</v>
      </c>
      <c r="P643" s="1" t="b">
        <v>1</v>
      </c>
      <c r="Q643" s="1">
        <v>358</v>
      </c>
      <c r="R643" s="10">
        <v>147</v>
      </c>
      <c r="S643" s="10">
        <f>DATA[[#This Row],[Total_Movies_Watched]]+DATA[[#This Row],[Total_Series_Watched]]</f>
        <v>505</v>
      </c>
      <c r="T643" s="1" t="s">
        <v>27</v>
      </c>
      <c r="U643" s="1" t="s">
        <v>75</v>
      </c>
      <c r="V643" s="1" t="s">
        <v>29</v>
      </c>
      <c r="W643" s="1">
        <v>44</v>
      </c>
      <c r="X643" s="1" t="str" cm="1">
        <f t="array" ref="X643">_xlfn.IFS(DATA[[#This Row],[Recommended_Content_Count]]&lt;=25,"0-25",W643&lt;=50,"25-50",W643&lt;=75,"50-75",W643&lt;=100,"75-100")</f>
        <v>25-50</v>
      </c>
      <c r="Y643" s="1">
        <v>3.9</v>
      </c>
      <c r="Z643" s="1" t="b">
        <v>1</v>
      </c>
      <c r="AA643" s="1" t="str" cm="1">
        <f t="array" ref="AA643">_xlfn.IFS(DATA[[#This Row],[Has_Downloaded_Content]]=FALSE,"No",Z643=TRUE,"Yes")</f>
        <v>Yes</v>
      </c>
      <c r="AB643" s="1" t="s">
        <v>30</v>
      </c>
      <c r="AC643" s="7">
        <v>3505</v>
      </c>
      <c r="AD643" s="7" t="str" cm="1">
        <f t="array" ref="AD643">_xlfn.IFS(DATA[[#This Row],[Loyalty_Points]]&lt;=1000,"0-1000",AC643&lt;=2000,"1000-2000",AC643&lt;=3000,"2000-3000",AC643&lt;=4000,"3000-4000",AC643&lt;=4999,"4000-5000")</f>
        <v>3000-4000</v>
      </c>
      <c r="AE643" s="1" t="s">
        <v>76</v>
      </c>
      <c r="AF643" s="1" t="s">
        <v>39</v>
      </c>
      <c r="AG643" s="1" t="s">
        <v>60</v>
      </c>
    </row>
    <row r="644" spans="1:33" x14ac:dyDescent="0.3">
      <c r="A644" s="13">
        <v>2150</v>
      </c>
      <c r="B644" s="1" t="s">
        <v>311</v>
      </c>
      <c r="C644" s="2">
        <v>45630</v>
      </c>
      <c r="D644" s="2">
        <v>45547</v>
      </c>
      <c r="E644" s="29" t="str">
        <f>TEXT(DATA[[#This Row],[Join_Date]],"mm-yyyy")</f>
        <v>12-2024</v>
      </c>
      <c r="G644" s="31">
        <f>$F$2-DATA[[#This Row],[Last_Login]]</f>
        <v>110</v>
      </c>
      <c r="H644" s="31" t="str" cm="1">
        <f t="array" ref="H644">_xlfn.IFS(DATA[[#This Row],[Difference_from _assume]]&lt;=10,"0-17",DATA[[#This Row],[Difference_from _assume]]&lt;=34,"17-34",DATA[[#This Row],[Difference_from _assume]]&lt;=51,"34-51",DATA[[#This Row],[Difference_from _assume]]&lt;=119,"51-119",DATA[[#This Row],[Difference_from _assume]]&lt;=354,"119-357")</f>
        <v>51-119</v>
      </c>
      <c r="I644" s="31" t="str" cm="1">
        <f t="array" ref="I644">_xlfn.IFS(DATA[[#This Row],[Difference_from _assume]]&lt;=35,"Active",DATA[[#This Row],[Difference_from _assume]]&lt;=110,"Inactive",DATA[[#This Row],[Difference_from _assume]]&lt;=360,"Dormant")</f>
        <v>Inactive</v>
      </c>
      <c r="J644" s="16">
        <v>11.99</v>
      </c>
      <c r="K644" s="16" t="str" cm="1">
        <f t="array" ref="K644">_xlfn.IFS(DATA[[#This Row],[Monthly_Price]]&lt;=7.99,"Low",J644&lt;=11.99,"Mid",J644&lt;=15.99,"High")</f>
        <v>Mid</v>
      </c>
      <c r="L644" s="1">
        <v>259</v>
      </c>
      <c r="M644" s="1" t="s">
        <v>63</v>
      </c>
      <c r="N644" s="1">
        <v>2</v>
      </c>
      <c r="O644" s="1">
        <v>1</v>
      </c>
      <c r="P644" s="1" t="b">
        <v>0</v>
      </c>
      <c r="Q644" s="1">
        <v>380</v>
      </c>
      <c r="R644" s="10">
        <v>9</v>
      </c>
      <c r="S644" s="10">
        <f>DATA[[#This Row],[Total_Movies_Watched]]+DATA[[#This Row],[Total_Series_Watched]]</f>
        <v>389</v>
      </c>
      <c r="T644" s="1" t="s">
        <v>27</v>
      </c>
      <c r="U644" s="1" t="s">
        <v>75</v>
      </c>
      <c r="V644" s="1" t="s">
        <v>45</v>
      </c>
      <c r="W644" s="1">
        <v>49</v>
      </c>
      <c r="X644" s="1" t="str" cm="1">
        <f t="array" ref="X644">_xlfn.IFS(DATA[[#This Row],[Recommended_Content_Count]]&lt;=25,"0-25",W644&lt;=50,"25-50",W644&lt;=75,"50-75",W644&lt;=100,"75-100")</f>
        <v>25-50</v>
      </c>
      <c r="Y644" s="1">
        <v>3.2</v>
      </c>
      <c r="Z644" s="1" t="b">
        <v>0</v>
      </c>
      <c r="AA644" s="1" t="str" cm="1">
        <f t="array" ref="AA644">_xlfn.IFS(DATA[[#This Row],[Has_Downloaded_Content]]=FALSE,"No",Z644=TRUE,"Yes")</f>
        <v>No</v>
      </c>
      <c r="AB644" s="1" t="s">
        <v>30</v>
      </c>
      <c r="AC644" s="7">
        <v>412</v>
      </c>
      <c r="AD644" s="7" t="str" cm="1">
        <f t="array" ref="AD644">_xlfn.IFS(DATA[[#This Row],[Loyalty_Points]]&lt;=1000,"0-1000",AC644&lt;=2000,"1000-2000",AC644&lt;=3000,"2000-3000",AC644&lt;=4000,"3000-4000",AC644&lt;=4999,"4000-5000")</f>
        <v>0-1000</v>
      </c>
      <c r="AE644" s="1" t="s">
        <v>31</v>
      </c>
      <c r="AF644" s="1" t="s">
        <v>79</v>
      </c>
      <c r="AG644" s="1" t="s">
        <v>40</v>
      </c>
    </row>
    <row r="645" spans="1:33" x14ac:dyDescent="0.3">
      <c r="A645" s="13">
        <v>7145</v>
      </c>
      <c r="B645" s="1" t="s">
        <v>612</v>
      </c>
      <c r="C645" s="2" t="s">
        <v>403</v>
      </c>
      <c r="D645" s="2" t="s">
        <v>82</v>
      </c>
      <c r="E645" s="29" t="str">
        <f>TEXT(DATA[[#This Row],[Join_Date]],"mm-yyyy")</f>
        <v>10-2024</v>
      </c>
      <c r="G645" s="31">
        <f>$F$2-DATA[[#This Row],[Last_Login]]</f>
        <v>39</v>
      </c>
      <c r="H645" s="31" t="str" cm="1">
        <f t="array" ref="H645">_xlfn.IFS(DATA[[#This Row],[Difference_from _assume]]&lt;=10,"0-17",DATA[[#This Row],[Difference_from _assume]]&lt;=34,"17-34",DATA[[#This Row],[Difference_from _assume]]&lt;=51,"34-51",DATA[[#This Row],[Difference_from _assume]]&lt;=119,"51-119",DATA[[#This Row],[Difference_from _assume]]&lt;=354,"119-357")</f>
        <v>34-51</v>
      </c>
      <c r="I645" s="31" t="str" cm="1">
        <f t="array" ref="I645">_xlfn.IFS(DATA[[#This Row],[Difference_from _assume]]&lt;=35,"Active",DATA[[#This Row],[Difference_from _assume]]&lt;=110,"Inactive",DATA[[#This Row],[Difference_from _assume]]&lt;=360,"Dormant")</f>
        <v>Inactive</v>
      </c>
      <c r="J645" s="16">
        <v>7.99</v>
      </c>
      <c r="K645" s="16" t="str" cm="1">
        <f t="array" ref="K645">_xlfn.IFS(DATA[[#This Row],[Monthly_Price]]&lt;=7.99,"Low",J645&lt;=11.99,"Mid",J645&lt;=15.99,"High")</f>
        <v>Low</v>
      </c>
      <c r="L645" s="1">
        <v>53</v>
      </c>
      <c r="M645" s="1" t="s">
        <v>36</v>
      </c>
      <c r="N645" s="1">
        <v>2</v>
      </c>
      <c r="O645" s="1">
        <v>1</v>
      </c>
      <c r="P645" s="1" t="b">
        <v>0</v>
      </c>
      <c r="Q645" s="1">
        <v>647</v>
      </c>
      <c r="R645" s="10">
        <v>165</v>
      </c>
      <c r="S645" s="10">
        <f>DATA[[#This Row],[Total_Movies_Watched]]+DATA[[#This Row],[Total_Series_Watched]]</f>
        <v>812</v>
      </c>
      <c r="T645" s="1" t="s">
        <v>27</v>
      </c>
      <c r="U645" s="1" t="s">
        <v>28</v>
      </c>
      <c r="V645" s="1" t="s">
        <v>57</v>
      </c>
      <c r="W645" s="1">
        <v>88</v>
      </c>
      <c r="X645" s="1" t="str" cm="1">
        <f t="array" ref="X645">_xlfn.IFS(DATA[[#This Row],[Recommended_Content_Count]]&lt;=25,"0-25",W645&lt;=50,"25-50",W645&lt;=75,"50-75",W645&lt;=100,"75-100")</f>
        <v>75-100</v>
      </c>
      <c r="Y645" s="1">
        <v>4</v>
      </c>
      <c r="Z645" s="1" t="b">
        <v>0</v>
      </c>
      <c r="AA645" s="1" t="str" cm="1">
        <f t="array" ref="AA645">_xlfn.IFS(DATA[[#This Row],[Has_Downloaded_Content]]=FALSE,"No",Z645=TRUE,"Yes")</f>
        <v>No</v>
      </c>
      <c r="AB645" s="1" t="s">
        <v>30</v>
      </c>
      <c r="AC645" s="7">
        <v>4867</v>
      </c>
      <c r="AD645" s="7" t="str" cm="1">
        <f t="array" ref="AD645">_xlfn.IFS(DATA[[#This Row],[Loyalty_Points]]&lt;=1000,"0-1000",AC645&lt;=2000,"1000-2000",AC645&lt;=3000,"2000-3000",AC645&lt;=4000,"3000-4000",AC645&lt;=4999,"4000-5000")</f>
        <v>4000-5000</v>
      </c>
      <c r="AE645" s="1" t="s">
        <v>76</v>
      </c>
      <c r="AF645" s="1" t="s">
        <v>69</v>
      </c>
      <c r="AG645" s="1" t="s">
        <v>33</v>
      </c>
    </row>
    <row r="646" spans="1:33" x14ac:dyDescent="0.3">
      <c r="A646" s="13">
        <v>2040</v>
      </c>
      <c r="B646" s="1" t="s">
        <v>613</v>
      </c>
      <c r="C646" s="2">
        <v>45606</v>
      </c>
      <c r="D646" s="2" t="s">
        <v>90</v>
      </c>
      <c r="E646" s="29" t="str">
        <f>TEXT(DATA[[#This Row],[Join_Date]],"mm-yyyy")</f>
        <v>11-2024</v>
      </c>
      <c r="G646" s="31">
        <f>$F$2-DATA[[#This Row],[Last_Login]]</f>
        <v>31</v>
      </c>
      <c r="H646" s="31" t="str" cm="1">
        <f t="array" ref="H646">_xlfn.IFS(DATA[[#This Row],[Difference_from _assume]]&lt;=10,"0-17",DATA[[#This Row],[Difference_from _assume]]&lt;=34,"17-34",DATA[[#This Row],[Difference_from _assume]]&lt;=51,"34-51",DATA[[#This Row],[Difference_from _assume]]&lt;=119,"51-119",DATA[[#This Row],[Difference_from _assume]]&lt;=354,"119-357")</f>
        <v>17-34</v>
      </c>
      <c r="I646" s="31" t="str" cm="1">
        <f t="array" ref="I646">_xlfn.IFS(DATA[[#This Row],[Difference_from _assume]]&lt;=35,"Active",DATA[[#This Row],[Difference_from _assume]]&lt;=110,"Inactive",DATA[[#This Row],[Difference_from _assume]]&lt;=360,"Dormant")</f>
        <v>Active</v>
      </c>
      <c r="J646" s="16">
        <v>7.99</v>
      </c>
      <c r="K646" s="16" t="str" cm="1">
        <f t="array" ref="K646">_xlfn.IFS(DATA[[#This Row],[Monthly_Price]]&lt;=7.99,"Low",J646&lt;=11.99,"Mid",J646&lt;=15.99,"High")</f>
        <v>Low</v>
      </c>
      <c r="L646" s="1">
        <v>221</v>
      </c>
      <c r="M646" s="1" t="s">
        <v>63</v>
      </c>
      <c r="N646" s="1">
        <v>1</v>
      </c>
      <c r="O646" s="1">
        <v>3</v>
      </c>
      <c r="P646" s="1" t="b">
        <v>1</v>
      </c>
      <c r="Q646" s="1">
        <v>518</v>
      </c>
      <c r="R646" s="10">
        <v>157</v>
      </c>
      <c r="S646" s="10">
        <f>DATA[[#This Row],[Total_Movies_Watched]]+DATA[[#This Row],[Total_Series_Watched]]</f>
        <v>675</v>
      </c>
      <c r="T646" s="1" t="s">
        <v>68</v>
      </c>
      <c r="U646" s="1" t="s">
        <v>75</v>
      </c>
      <c r="V646" s="1" t="s">
        <v>64</v>
      </c>
      <c r="W646" s="1">
        <v>4</v>
      </c>
      <c r="X646" s="1" t="str" cm="1">
        <f t="array" ref="X646">_xlfn.IFS(DATA[[#This Row],[Recommended_Content_Count]]&lt;=25,"0-25",W646&lt;=50,"25-50",W646&lt;=75,"50-75",W646&lt;=100,"75-100")</f>
        <v>0-25</v>
      </c>
      <c r="Y646" s="1">
        <v>3.7</v>
      </c>
      <c r="Z646" s="1" t="b">
        <v>1</v>
      </c>
      <c r="AA646" s="1" t="str" cm="1">
        <f t="array" ref="AA646">_xlfn.IFS(DATA[[#This Row],[Has_Downloaded_Content]]=FALSE,"No",Z646=TRUE,"Yes")</f>
        <v>Yes</v>
      </c>
      <c r="AB646" s="1" t="s">
        <v>30</v>
      </c>
      <c r="AC646" s="7">
        <v>2560</v>
      </c>
      <c r="AD646" s="7" t="str" cm="1">
        <f t="array" ref="AD646">_xlfn.IFS(DATA[[#This Row],[Loyalty_Points]]&lt;=1000,"0-1000",AC646&lt;=2000,"1000-2000",AC646&lt;=3000,"2000-3000",AC646&lt;=4000,"3000-4000",AC646&lt;=4999,"4000-5000")</f>
        <v>2000-3000</v>
      </c>
      <c r="AE646" s="1" t="s">
        <v>65</v>
      </c>
      <c r="AF646" s="1" t="s">
        <v>59</v>
      </c>
      <c r="AG646" s="1" t="s">
        <v>33</v>
      </c>
    </row>
    <row r="647" spans="1:33" x14ac:dyDescent="0.3">
      <c r="A647" s="13">
        <v>4191</v>
      </c>
      <c r="B647" s="1" t="s">
        <v>270</v>
      </c>
      <c r="C647" s="2" t="s">
        <v>310</v>
      </c>
      <c r="D647" s="2">
        <v>45363</v>
      </c>
      <c r="E647" s="29" t="str">
        <f>TEXT(DATA[[#This Row],[Join_Date]],"mm-yyyy")</f>
        <v>04-2023</v>
      </c>
      <c r="G647" s="31">
        <f>$F$2-DATA[[#This Row],[Last_Login]]</f>
        <v>294</v>
      </c>
      <c r="H647" s="31" t="str" cm="1">
        <f t="array" ref="H647">_xlfn.IFS(DATA[[#This Row],[Difference_from _assume]]&lt;=10,"0-17",DATA[[#This Row],[Difference_from _assume]]&lt;=34,"17-34",DATA[[#This Row],[Difference_from _assume]]&lt;=51,"34-51",DATA[[#This Row],[Difference_from _assume]]&lt;=119,"51-119",DATA[[#This Row],[Difference_from _assume]]&lt;=354,"119-357")</f>
        <v>119-357</v>
      </c>
      <c r="I647" s="31" t="str" cm="1">
        <f t="array" ref="I647">_xlfn.IFS(DATA[[#This Row],[Difference_from _assume]]&lt;=35,"Active",DATA[[#This Row],[Difference_from _assume]]&lt;=110,"Inactive",DATA[[#This Row],[Difference_from _assume]]&lt;=360,"Dormant")</f>
        <v>Dormant</v>
      </c>
      <c r="J647" s="16">
        <v>7.99</v>
      </c>
      <c r="K647" s="16" t="str" cm="1">
        <f t="array" ref="K647">_xlfn.IFS(DATA[[#This Row],[Monthly_Price]]&lt;=7.99,"Low",J647&lt;=11.99,"Mid",J647&lt;=15.99,"High")</f>
        <v>Low</v>
      </c>
      <c r="L647" s="1">
        <v>46</v>
      </c>
      <c r="M647" s="1" t="s">
        <v>63</v>
      </c>
      <c r="N647" s="1">
        <v>2</v>
      </c>
      <c r="O647" s="1">
        <v>4</v>
      </c>
      <c r="P647" s="1" t="b">
        <v>0</v>
      </c>
      <c r="Q647" s="1">
        <v>33</v>
      </c>
      <c r="R647" s="10">
        <v>120</v>
      </c>
      <c r="S647" s="10">
        <f>DATA[[#This Row],[Total_Movies_Watched]]+DATA[[#This Row],[Total_Series_Watched]]</f>
        <v>153</v>
      </c>
      <c r="T647" s="1" t="s">
        <v>74</v>
      </c>
      <c r="U647" s="1" t="s">
        <v>75</v>
      </c>
      <c r="V647" s="1" t="s">
        <v>29</v>
      </c>
      <c r="W647" s="1">
        <v>77</v>
      </c>
      <c r="X647" s="1" t="str" cm="1">
        <f t="array" ref="X647">_xlfn.IFS(DATA[[#This Row],[Recommended_Content_Count]]&lt;=25,"0-25",W647&lt;=50,"25-50",W647&lt;=75,"50-75",W647&lt;=100,"75-100")</f>
        <v>75-100</v>
      </c>
      <c r="Y647" s="1">
        <v>3.9</v>
      </c>
      <c r="Z647" s="1" t="b">
        <v>1</v>
      </c>
      <c r="AA647" s="1" t="str" cm="1">
        <f t="array" ref="AA647">_xlfn.IFS(DATA[[#This Row],[Has_Downloaded_Content]]=FALSE,"No",Z647=TRUE,"Yes")</f>
        <v>Yes</v>
      </c>
      <c r="AB647" s="1" t="s">
        <v>30</v>
      </c>
      <c r="AC647" s="7">
        <v>4269</v>
      </c>
      <c r="AD647" s="7" t="str" cm="1">
        <f t="array" ref="AD647">_xlfn.IFS(DATA[[#This Row],[Loyalty_Points]]&lt;=1000,"0-1000",AC647&lt;=2000,"1000-2000",AC647&lt;=3000,"2000-3000",AC647&lt;=4000,"3000-4000",AC647&lt;=4999,"4000-5000")</f>
        <v>4000-5000</v>
      </c>
      <c r="AE647" s="1" t="s">
        <v>76</v>
      </c>
      <c r="AF647" s="1" t="s">
        <v>32</v>
      </c>
      <c r="AG647" s="1" t="s">
        <v>40</v>
      </c>
    </row>
    <row r="648" spans="1:33" x14ac:dyDescent="0.3">
      <c r="A648" s="13">
        <v>4336</v>
      </c>
      <c r="B648" s="1" t="s">
        <v>88</v>
      </c>
      <c r="C648" s="2">
        <v>44965</v>
      </c>
      <c r="D648" s="2">
        <v>45608</v>
      </c>
      <c r="E648" s="29" t="str">
        <f>TEXT(DATA[[#This Row],[Join_Date]],"mm-yyyy")</f>
        <v>02-2023</v>
      </c>
      <c r="G648" s="31">
        <f>$F$2-DATA[[#This Row],[Last_Login]]</f>
        <v>49</v>
      </c>
      <c r="H648" s="31" t="str" cm="1">
        <f t="array" ref="H648">_xlfn.IFS(DATA[[#This Row],[Difference_from _assume]]&lt;=10,"0-17",DATA[[#This Row],[Difference_from _assume]]&lt;=34,"17-34",DATA[[#This Row],[Difference_from _assume]]&lt;=51,"34-51",DATA[[#This Row],[Difference_from _assume]]&lt;=119,"51-119",DATA[[#This Row],[Difference_from _assume]]&lt;=354,"119-357")</f>
        <v>34-51</v>
      </c>
      <c r="I648" s="31" t="str" cm="1">
        <f t="array" ref="I648">_xlfn.IFS(DATA[[#This Row],[Difference_from _assume]]&lt;=35,"Active",DATA[[#This Row],[Difference_from _assume]]&lt;=110,"Inactive",DATA[[#This Row],[Difference_from _assume]]&lt;=360,"Dormant")</f>
        <v>Inactive</v>
      </c>
      <c r="J648" s="16">
        <v>15.99</v>
      </c>
      <c r="K648" s="16" t="str" cm="1">
        <f t="array" ref="K648">_xlfn.IFS(DATA[[#This Row],[Monthly_Price]]&lt;=7.99,"Low",J648&lt;=11.99,"Mid",J648&lt;=15.99,"High")</f>
        <v>High</v>
      </c>
      <c r="L648" s="1">
        <v>253</v>
      </c>
      <c r="M648" s="1" t="s">
        <v>51</v>
      </c>
      <c r="N648" s="1">
        <v>4</v>
      </c>
      <c r="O648" s="1">
        <v>2</v>
      </c>
      <c r="P648" s="1" t="b">
        <v>0</v>
      </c>
      <c r="Q648" s="1">
        <v>660</v>
      </c>
      <c r="R648" s="10">
        <v>151</v>
      </c>
      <c r="S648" s="10">
        <f>DATA[[#This Row],[Total_Movies_Watched]]+DATA[[#This Row],[Total_Series_Watched]]</f>
        <v>811</v>
      </c>
      <c r="T648" s="1" t="s">
        <v>49</v>
      </c>
      <c r="U648" s="1" t="s">
        <v>75</v>
      </c>
      <c r="V648" s="1" t="s">
        <v>29</v>
      </c>
      <c r="W648" s="1">
        <v>43</v>
      </c>
      <c r="X648" s="1" t="str" cm="1">
        <f t="array" ref="X648">_xlfn.IFS(DATA[[#This Row],[Recommended_Content_Count]]&lt;=25,"0-25",W648&lt;=50,"25-50",W648&lt;=75,"50-75",W648&lt;=100,"75-100")</f>
        <v>25-50</v>
      </c>
      <c r="Y648" s="1">
        <v>3.4</v>
      </c>
      <c r="Z648" s="1" t="b">
        <v>1</v>
      </c>
      <c r="AA648" s="1" t="str" cm="1">
        <f t="array" ref="AA648">_xlfn.IFS(DATA[[#This Row],[Has_Downloaded_Content]]=FALSE,"No",Z648=TRUE,"Yes")</f>
        <v>Yes</v>
      </c>
      <c r="AB648" s="1" t="s">
        <v>30</v>
      </c>
      <c r="AC648" s="7">
        <v>1317</v>
      </c>
      <c r="AD648" s="7" t="str" cm="1">
        <f t="array" ref="AD648">_xlfn.IFS(DATA[[#This Row],[Loyalty_Points]]&lt;=1000,"0-1000",AC648&lt;=2000,"1000-2000",AC648&lt;=3000,"2000-3000",AC648&lt;=4000,"3000-4000",AC648&lt;=4999,"4000-5000")</f>
        <v>1000-2000</v>
      </c>
      <c r="AE648" s="1" t="s">
        <v>31</v>
      </c>
      <c r="AF648" s="1" t="s">
        <v>59</v>
      </c>
      <c r="AG648" s="1" t="s">
        <v>33</v>
      </c>
    </row>
    <row r="649" spans="1:33" x14ac:dyDescent="0.3">
      <c r="A649" s="13">
        <v>5438</v>
      </c>
      <c r="B649" s="1" t="s">
        <v>411</v>
      </c>
      <c r="C649" s="2">
        <v>45087</v>
      </c>
      <c r="D649" s="2" t="s">
        <v>90</v>
      </c>
      <c r="E649" s="29" t="str">
        <f>TEXT(DATA[[#This Row],[Join_Date]],"mm-yyyy")</f>
        <v>06-2023</v>
      </c>
      <c r="G649" s="31">
        <f>$F$2-DATA[[#This Row],[Last_Login]]</f>
        <v>31</v>
      </c>
      <c r="H649" s="31" t="str" cm="1">
        <f t="array" ref="H649">_xlfn.IFS(DATA[[#This Row],[Difference_from _assume]]&lt;=10,"0-17",DATA[[#This Row],[Difference_from _assume]]&lt;=34,"17-34",DATA[[#This Row],[Difference_from _assume]]&lt;=51,"34-51",DATA[[#This Row],[Difference_from _assume]]&lt;=119,"51-119",DATA[[#This Row],[Difference_from _assume]]&lt;=354,"119-357")</f>
        <v>17-34</v>
      </c>
      <c r="I649" s="31" t="str" cm="1">
        <f t="array" ref="I649">_xlfn.IFS(DATA[[#This Row],[Difference_from _assume]]&lt;=35,"Active",DATA[[#This Row],[Difference_from _assume]]&lt;=110,"Inactive",DATA[[#This Row],[Difference_from _assume]]&lt;=360,"Dormant")</f>
        <v>Active</v>
      </c>
      <c r="J649" s="16">
        <v>11.99</v>
      </c>
      <c r="K649" s="16" t="str" cm="1">
        <f t="array" ref="K649">_xlfn.IFS(DATA[[#This Row],[Monthly_Price]]&lt;=7.99,"Low",J649&lt;=11.99,"Mid",J649&lt;=15.99,"High")</f>
        <v>Mid</v>
      </c>
      <c r="L649" s="1">
        <v>478</v>
      </c>
      <c r="M649" s="1" t="s">
        <v>36</v>
      </c>
      <c r="N649" s="1">
        <v>1</v>
      </c>
      <c r="O649" s="1">
        <v>6</v>
      </c>
      <c r="P649" s="1" t="b">
        <v>1</v>
      </c>
      <c r="Q649" s="1">
        <v>517</v>
      </c>
      <c r="R649" s="10">
        <v>200</v>
      </c>
      <c r="S649" s="10">
        <f>DATA[[#This Row],[Total_Movies_Watched]]+DATA[[#This Row],[Total_Series_Watched]]</f>
        <v>717</v>
      </c>
      <c r="T649" s="1" t="s">
        <v>92</v>
      </c>
      <c r="U649" s="1" t="s">
        <v>44</v>
      </c>
      <c r="V649" s="1" t="s">
        <v>29</v>
      </c>
      <c r="W649" s="1">
        <v>41</v>
      </c>
      <c r="X649" s="1" t="str" cm="1">
        <f t="array" ref="X649">_xlfn.IFS(DATA[[#This Row],[Recommended_Content_Count]]&lt;=25,"0-25",W649&lt;=50,"25-50",W649&lt;=75,"50-75",W649&lt;=100,"75-100")</f>
        <v>25-50</v>
      </c>
      <c r="Y649" s="1">
        <v>4.8</v>
      </c>
      <c r="Z649" s="1" t="b">
        <v>0</v>
      </c>
      <c r="AA649" s="1" t="str" cm="1">
        <f t="array" ref="AA649">_xlfn.IFS(DATA[[#This Row],[Has_Downloaded_Content]]=FALSE,"No",Z649=TRUE,"Yes")</f>
        <v>No</v>
      </c>
      <c r="AB649" s="1" t="s">
        <v>30</v>
      </c>
      <c r="AC649" s="7">
        <v>2936</v>
      </c>
      <c r="AD649" s="7" t="str" cm="1">
        <f t="array" ref="AD649">_xlfn.IFS(DATA[[#This Row],[Loyalty_Points]]&lt;=1000,"0-1000",AC649&lt;=2000,"1000-2000",AC649&lt;=3000,"2000-3000",AC649&lt;=4000,"3000-4000",AC649&lt;=4999,"4000-5000")</f>
        <v>2000-3000</v>
      </c>
      <c r="AE649" s="1" t="s">
        <v>58</v>
      </c>
      <c r="AF649" s="1" t="s">
        <v>69</v>
      </c>
      <c r="AG649" s="1" t="s">
        <v>33</v>
      </c>
    </row>
    <row r="650" spans="1:33" x14ac:dyDescent="0.3">
      <c r="A650" s="13">
        <v>9857</v>
      </c>
      <c r="B650" s="1" t="s">
        <v>247</v>
      </c>
      <c r="C650" s="2" t="s">
        <v>614</v>
      </c>
      <c r="D650" s="2">
        <v>45334</v>
      </c>
      <c r="E650" s="29" t="str">
        <f>TEXT(DATA[[#This Row],[Join_Date]],"mm-yyyy")</f>
        <v>09-2023</v>
      </c>
      <c r="G650" s="31">
        <f>$F$2-DATA[[#This Row],[Last_Login]]</f>
        <v>323</v>
      </c>
      <c r="H650" s="31" t="str" cm="1">
        <f t="array" ref="H650">_xlfn.IFS(DATA[[#This Row],[Difference_from _assume]]&lt;=10,"0-17",DATA[[#This Row],[Difference_from _assume]]&lt;=34,"17-34",DATA[[#This Row],[Difference_from _assume]]&lt;=51,"34-51",DATA[[#This Row],[Difference_from _assume]]&lt;=119,"51-119",DATA[[#This Row],[Difference_from _assume]]&lt;=354,"119-357")</f>
        <v>119-357</v>
      </c>
      <c r="I650" s="31" t="str" cm="1">
        <f t="array" ref="I650">_xlfn.IFS(DATA[[#This Row],[Difference_from _assume]]&lt;=35,"Active",DATA[[#This Row],[Difference_from _assume]]&lt;=110,"Inactive",DATA[[#This Row],[Difference_from _assume]]&lt;=360,"Dormant")</f>
        <v>Dormant</v>
      </c>
      <c r="J650" s="16">
        <v>7.99</v>
      </c>
      <c r="K650" s="16" t="str" cm="1">
        <f t="array" ref="K650">_xlfn.IFS(DATA[[#This Row],[Monthly_Price]]&lt;=7.99,"Low",J650&lt;=11.99,"Mid",J650&lt;=15.99,"High")</f>
        <v>Low</v>
      </c>
      <c r="L650" s="1">
        <v>145</v>
      </c>
      <c r="M650" s="1" t="s">
        <v>26</v>
      </c>
      <c r="N650" s="1">
        <v>2</v>
      </c>
      <c r="O650" s="1">
        <v>5</v>
      </c>
      <c r="P650" s="1" t="b">
        <v>0</v>
      </c>
      <c r="Q650" s="1">
        <v>882</v>
      </c>
      <c r="R650" s="10">
        <v>23</v>
      </c>
      <c r="S650" s="10">
        <f>DATA[[#This Row],[Total_Movies_Watched]]+DATA[[#This Row],[Total_Series_Watched]]</f>
        <v>905</v>
      </c>
      <c r="T650" s="1" t="s">
        <v>74</v>
      </c>
      <c r="U650" s="1" t="s">
        <v>75</v>
      </c>
      <c r="V650" s="1" t="s">
        <v>78</v>
      </c>
      <c r="W650" s="1">
        <v>79</v>
      </c>
      <c r="X650" s="1" t="str" cm="1">
        <f t="array" ref="X650">_xlfn.IFS(DATA[[#This Row],[Recommended_Content_Count]]&lt;=25,"0-25",W650&lt;=50,"25-50",W650&lt;=75,"50-75",W650&lt;=100,"75-100")</f>
        <v>75-100</v>
      </c>
      <c r="Y650" s="1">
        <v>5</v>
      </c>
      <c r="Z650" s="1" t="b">
        <v>1</v>
      </c>
      <c r="AA650" s="1" t="str" cm="1">
        <f t="array" ref="AA650">_xlfn.IFS(DATA[[#This Row],[Has_Downloaded_Content]]=FALSE,"No",Z650=TRUE,"Yes")</f>
        <v>Yes</v>
      </c>
      <c r="AB650" s="1" t="s">
        <v>30</v>
      </c>
      <c r="AC650" s="7">
        <v>905</v>
      </c>
      <c r="AD650" s="7" t="str" cm="1">
        <f t="array" ref="AD650">_xlfn.IFS(DATA[[#This Row],[Loyalty_Points]]&lt;=1000,"0-1000",AC650&lt;=2000,"1000-2000",AC650&lt;=3000,"2000-3000",AC650&lt;=4000,"3000-4000",AC650&lt;=4999,"4000-5000")</f>
        <v>0-1000</v>
      </c>
      <c r="AE650" s="1" t="s">
        <v>58</v>
      </c>
      <c r="AF650" s="1" t="s">
        <v>69</v>
      </c>
      <c r="AG650" s="1" t="s">
        <v>60</v>
      </c>
    </row>
    <row r="651" spans="1:33" x14ac:dyDescent="0.3">
      <c r="A651" s="13">
        <v>4767</v>
      </c>
      <c r="B651" s="1" t="s">
        <v>98</v>
      </c>
      <c r="C651" s="2" t="s">
        <v>167</v>
      </c>
      <c r="D651" s="2" t="s">
        <v>156</v>
      </c>
      <c r="E651" s="29" t="str">
        <f>TEXT(DATA[[#This Row],[Join_Date]],"mm-yyyy")</f>
        <v>12-2023</v>
      </c>
      <c r="G651" s="31">
        <f>$F$2-DATA[[#This Row],[Last_Login]]</f>
        <v>37</v>
      </c>
      <c r="H651" s="31" t="str" cm="1">
        <f t="array" ref="H651">_xlfn.IFS(DATA[[#This Row],[Difference_from _assume]]&lt;=10,"0-17",DATA[[#This Row],[Difference_from _assume]]&lt;=34,"17-34",DATA[[#This Row],[Difference_from _assume]]&lt;=51,"34-51",DATA[[#This Row],[Difference_from _assume]]&lt;=119,"51-119",DATA[[#This Row],[Difference_from _assume]]&lt;=354,"119-357")</f>
        <v>34-51</v>
      </c>
      <c r="I651" s="31" t="str" cm="1">
        <f t="array" ref="I651">_xlfn.IFS(DATA[[#This Row],[Difference_from _assume]]&lt;=35,"Active",DATA[[#This Row],[Difference_from _assume]]&lt;=110,"Inactive",DATA[[#This Row],[Difference_from _assume]]&lt;=360,"Dormant")</f>
        <v>Inactive</v>
      </c>
      <c r="J651" s="16">
        <v>15.99</v>
      </c>
      <c r="K651" s="16" t="str" cm="1">
        <f t="array" ref="K651">_xlfn.IFS(DATA[[#This Row],[Monthly_Price]]&lt;=7.99,"Low",J651&lt;=11.99,"Mid",J651&lt;=15.99,"High")</f>
        <v>High</v>
      </c>
      <c r="L651" s="1">
        <v>366</v>
      </c>
      <c r="M651" s="1" t="s">
        <v>51</v>
      </c>
      <c r="N651" s="1">
        <v>1</v>
      </c>
      <c r="O651" s="1">
        <v>3</v>
      </c>
      <c r="P651" s="1" t="b">
        <v>1</v>
      </c>
      <c r="Q651" s="1">
        <v>349</v>
      </c>
      <c r="R651" s="10">
        <v>50</v>
      </c>
      <c r="S651" s="10">
        <f>DATA[[#This Row],[Total_Movies_Watched]]+DATA[[#This Row],[Total_Series_Watched]]</f>
        <v>399</v>
      </c>
      <c r="T651" s="1" t="s">
        <v>68</v>
      </c>
      <c r="U651" s="1" t="s">
        <v>75</v>
      </c>
      <c r="V651" s="1" t="s">
        <v>78</v>
      </c>
      <c r="W651" s="1">
        <v>21</v>
      </c>
      <c r="X651" s="1" t="str" cm="1">
        <f t="array" ref="X651">_xlfn.IFS(DATA[[#This Row],[Recommended_Content_Count]]&lt;=25,"0-25",W651&lt;=50,"25-50",W651&lt;=75,"50-75",W651&lt;=100,"75-100")</f>
        <v>0-25</v>
      </c>
      <c r="Y651" s="1">
        <v>5</v>
      </c>
      <c r="Z651" s="1" t="b">
        <v>1</v>
      </c>
      <c r="AA651" s="1" t="str" cm="1">
        <f t="array" ref="AA651">_xlfn.IFS(DATA[[#This Row],[Has_Downloaded_Content]]=FALSE,"No",Z651=TRUE,"Yes")</f>
        <v>Yes</v>
      </c>
      <c r="AB651" s="1" t="s">
        <v>30</v>
      </c>
      <c r="AC651" s="7">
        <v>4513</v>
      </c>
      <c r="AD651" s="7" t="str" cm="1">
        <f t="array" ref="AD651">_xlfn.IFS(DATA[[#This Row],[Loyalty_Points]]&lt;=1000,"0-1000",AC651&lt;=2000,"1000-2000",AC651&lt;=3000,"2000-3000",AC651&lt;=4000,"3000-4000",AC651&lt;=4999,"4000-5000")</f>
        <v>4000-5000</v>
      </c>
      <c r="AE651" s="1" t="s">
        <v>31</v>
      </c>
      <c r="AF651" s="1" t="s">
        <v>39</v>
      </c>
      <c r="AG651" s="1" t="s">
        <v>33</v>
      </c>
    </row>
    <row r="652" spans="1:33" x14ac:dyDescent="0.3">
      <c r="A652" s="13">
        <v>9374</v>
      </c>
      <c r="B652" s="1" t="s">
        <v>224</v>
      </c>
      <c r="C652" s="2" t="s">
        <v>72</v>
      </c>
      <c r="D652" s="2">
        <v>45303</v>
      </c>
      <c r="E652" s="29" t="str">
        <f>TEXT(DATA[[#This Row],[Join_Date]],"mm-yyyy")</f>
        <v>12-2024</v>
      </c>
      <c r="G652" s="31">
        <f>$F$2-DATA[[#This Row],[Last_Login]]</f>
        <v>354</v>
      </c>
      <c r="H652" s="31" t="str" cm="1">
        <f t="array" ref="H652">_xlfn.IFS(DATA[[#This Row],[Difference_from _assume]]&lt;=10,"0-17",DATA[[#This Row],[Difference_from _assume]]&lt;=34,"17-34",DATA[[#This Row],[Difference_from _assume]]&lt;=51,"34-51",DATA[[#This Row],[Difference_from _assume]]&lt;=119,"51-119",DATA[[#This Row],[Difference_from _assume]]&lt;=354,"119-357")</f>
        <v>119-357</v>
      </c>
      <c r="I652" s="31" t="str" cm="1">
        <f t="array" ref="I652">_xlfn.IFS(DATA[[#This Row],[Difference_from _assume]]&lt;=35,"Active",DATA[[#This Row],[Difference_from _assume]]&lt;=110,"Inactive",DATA[[#This Row],[Difference_from _assume]]&lt;=360,"Dormant")</f>
        <v>Dormant</v>
      </c>
      <c r="J652" s="16">
        <v>15.99</v>
      </c>
      <c r="K652" s="16" t="str" cm="1">
        <f t="array" ref="K652">_xlfn.IFS(DATA[[#This Row],[Monthly_Price]]&lt;=7.99,"Low",J652&lt;=11.99,"Mid",J652&lt;=15.99,"High")</f>
        <v>High</v>
      </c>
      <c r="L652" s="1">
        <v>301</v>
      </c>
      <c r="M652" s="1" t="s">
        <v>26</v>
      </c>
      <c r="N652" s="1">
        <v>4</v>
      </c>
      <c r="O652" s="1">
        <v>6</v>
      </c>
      <c r="P652" s="1" t="b">
        <v>0</v>
      </c>
      <c r="Q652" s="1">
        <v>619</v>
      </c>
      <c r="R652" s="10">
        <v>172</v>
      </c>
      <c r="S652" s="10">
        <f>DATA[[#This Row],[Total_Movies_Watched]]+DATA[[#This Row],[Total_Series_Watched]]</f>
        <v>791</v>
      </c>
      <c r="T652" s="1" t="s">
        <v>27</v>
      </c>
      <c r="U652" s="1" t="s">
        <v>44</v>
      </c>
      <c r="V652" s="1" t="s">
        <v>64</v>
      </c>
      <c r="W652" s="1">
        <v>37</v>
      </c>
      <c r="X652" s="1" t="str" cm="1">
        <f t="array" ref="X652">_xlfn.IFS(DATA[[#This Row],[Recommended_Content_Count]]&lt;=25,"0-25",W652&lt;=50,"25-50",W652&lt;=75,"50-75",W652&lt;=100,"75-100")</f>
        <v>25-50</v>
      </c>
      <c r="Y652" s="1">
        <v>4.2</v>
      </c>
      <c r="Z652" s="1" t="b">
        <v>1</v>
      </c>
      <c r="AA652" s="1" t="str" cm="1">
        <f t="array" ref="AA652">_xlfn.IFS(DATA[[#This Row],[Has_Downloaded_Content]]=FALSE,"No",Z652=TRUE,"Yes")</f>
        <v>Yes</v>
      </c>
      <c r="AB652" s="1" t="s">
        <v>30</v>
      </c>
      <c r="AC652" s="7">
        <v>1153</v>
      </c>
      <c r="AD652" s="7" t="str" cm="1">
        <f t="array" ref="AD652">_xlfn.IFS(DATA[[#This Row],[Loyalty_Points]]&lt;=1000,"0-1000",AC652&lt;=2000,"1000-2000",AC652&lt;=3000,"2000-3000",AC652&lt;=4000,"3000-4000",AC652&lt;=4999,"4000-5000")</f>
        <v>1000-2000</v>
      </c>
      <c r="AE652" s="1" t="s">
        <v>76</v>
      </c>
      <c r="AF652" s="1" t="s">
        <v>69</v>
      </c>
      <c r="AG652" s="1" t="s">
        <v>40</v>
      </c>
    </row>
    <row r="653" spans="1:33" x14ac:dyDescent="0.3">
      <c r="A653" s="13">
        <v>3918</v>
      </c>
      <c r="B653" s="1" t="s">
        <v>88</v>
      </c>
      <c r="C653" s="2" t="s">
        <v>309</v>
      </c>
      <c r="D653" s="2" t="s">
        <v>105</v>
      </c>
      <c r="E653" s="29" t="str">
        <f>TEXT(DATA[[#This Row],[Join_Date]],"mm-yyyy")</f>
        <v>10-2023</v>
      </c>
      <c r="G653" s="31">
        <f>$F$2-DATA[[#This Row],[Last_Login]]</f>
        <v>33</v>
      </c>
      <c r="H653" s="31" t="str" cm="1">
        <f t="array" ref="H653">_xlfn.IFS(DATA[[#This Row],[Difference_from _assume]]&lt;=10,"0-17",DATA[[#This Row],[Difference_from _assume]]&lt;=34,"17-34",DATA[[#This Row],[Difference_from _assume]]&lt;=51,"34-51",DATA[[#This Row],[Difference_from _assume]]&lt;=119,"51-119",DATA[[#This Row],[Difference_from _assume]]&lt;=354,"119-357")</f>
        <v>17-34</v>
      </c>
      <c r="I653" s="31" t="str" cm="1">
        <f t="array" ref="I653">_xlfn.IFS(DATA[[#This Row],[Difference_from _assume]]&lt;=35,"Active",DATA[[#This Row],[Difference_from _assume]]&lt;=110,"Inactive",DATA[[#This Row],[Difference_from _assume]]&lt;=360,"Dormant")</f>
        <v>Active</v>
      </c>
      <c r="J653" s="16">
        <v>7.99</v>
      </c>
      <c r="K653" s="16" t="str" cm="1">
        <f t="array" ref="K653">_xlfn.IFS(DATA[[#This Row],[Monthly_Price]]&lt;=7.99,"Low",J653&lt;=11.99,"Mid",J653&lt;=15.99,"High")</f>
        <v>Low</v>
      </c>
      <c r="L653" s="1">
        <v>26</v>
      </c>
      <c r="M653" s="1" t="s">
        <v>26</v>
      </c>
      <c r="N653" s="1">
        <v>4</v>
      </c>
      <c r="O653" s="1">
        <v>5</v>
      </c>
      <c r="P653" s="1" t="b">
        <v>0</v>
      </c>
      <c r="Q653" s="1">
        <v>416</v>
      </c>
      <c r="R653" s="10">
        <v>146</v>
      </c>
      <c r="S653" s="10">
        <f>DATA[[#This Row],[Total_Movies_Watched]]+DATA[[#This Row],[Total_Series_Watched]]</f>
        <v>562</v>
      </c>
      <c r="T653" s="1" t="s">
        <v>49</v>
      </c>
      <c r="U653" s="1" t="s">
        <v>44</v>
      </c>
      <c r="V653" s="1" t="s">
        <v>45</v>
      </c>
      <c r="W653" s="1">
        <v>41</v>
      </c>
      <c r="X653" s="1" t="str" cm="1">
        <f t="array" ref="X653">_xlfn.IFS(DATA[[#This Row],[Recommended_Content_Count]]&lt;=25,"0-25",W653&lt;=50,"25-50",W653&lt;=75,"50-75",W653&lt;=100,"75-100")</f>
        <v>25-50</v>
      </c>
      <c r="Y653" s="1">
        <v>3.5</v>
      </c>
      <c r="Z653" s="1" t="b">
        <v>1</v>
      </c>
      <c r="AA653" s="1" t="str" cm="1">
        <f t="array" ref="AA653">_xlfn.IFS(DATA[[#This Row],[Has_Downloaded_Content]]=FALSE,"No",Z653=TRUE,"Yes")</f>
        <v>Yes</v>
      </c>
      <c r="AB653" s="1" t="s">
        <v>30</v>
      </c>
      <c r="AC653" s="7">
        <v>1506</v>
      </c>
      <c r="AD653" s="7" t="str" cm="1">
        <f t="array" ref="AD653">_xlfn.IFS(DATA[[#This Row],[Loyalty_Points]]&lt;=1000,"0-1000",AC653&lt;=2000,"1000-2000",AC653&lt;=3000,"2000-3000",AC653&lt;=4000,"3000-4000",AC653&lt;=4999,"4000-5000")</f>
        <v>1000-2000</v>
      </c>
      <c r="AE653" s="1" t="s">
        <v>58</v>
      </c>
      <c r="AF653" s="1" t="s">
        <v>32</v>
      </c>
      <c r="AG653" s="1" t="s">
        <v>40</v>
      </c>
    </row>
    <row r="654" spans="1:33" x14ac:dyDescent="0.3">
      <c r="A654" s="13">
        <v>9866</v>
      </c>
      <c r="B654" s="1" t="s">
        <v>138</v>
      </c>
      <c r="C654" s="2">
        <v>45633</v>
      </c>
      <c r="D654" s="2" t="s">
        <v>72</v>
      </c>
      <c r="E654" s="29" t="str">
        <f>TEXT(DATA[[#This Row],[Join_Date]],"mm-yyyy")</f>
        <v>12-2024</v>
      </c>
      <c r="G654" s="31">
        <f>$F$2-DATA[[#This Row],[Last_Login]]</f>
        <v>14</v>
      </c>
      <c r="H654" s="31" t="str" cm="1">
        <f t="array" ref="H654">_xlfn.IFS(DATA[[#This Row],[Difference_from _assume]]&lt;=10,"0-17",DATA[[#This Row],[Difference_from _assume]]&lt;=34,"17-34",DATA[[#This Row],[Difference_from _assume]]&lt;=51,"34-51",DATA[[#This Row],[Difference_from _assume]]&lt;=119,"51-119",DATA[[#This Row],[Difference_from _assume]]&lt;=354,"119-357")</f>
        <v>17-34</v>
      </c>
      <c r="I654" s="31" t="str" cm="1">
        <f t="array" ref="I654">_xlfn.IFS(DATA[[#This Row],[Difference_from _assume]]&lt;=35,"Active",DATA[[#This Row],[Difference_from _assume]]&lt;=110,"Inactive",DATA[[#This Row],[Difference_from _assume]]&lt;=360,"Dormant")</f>
        <v>Active</v>
      </c>
      <c r="J654" s="16">
        <v>11.99</v>
      </c>
      <c r="K654" s="16" t="str" cm="1">
        <f t="array" ref="K654">_xlfn.IFS(DATA[[#This Row],[Monthly_Price]]&lt;=7.99,"Low",J654&lt;=11.99,"Mid",J654&lt;=15.99,"High")</f>
        <v>Mid</v>
      </c>
      <c r="L654" s="1">
        <v>208</v>
      </c>
      <c r="M654" s="1" t="s">
        <v>36</v>
      </c>
      <c r="N654" s="1">
        <v>1</v>
      </c>
      <c r="O654" s="1">
        <v>1</v>
      </c>
      <c r="P654" s="1" t="b">
        <v>0</v>
      </c>
      <c r="Q654" s="1">
        <v>466</v>
      </c>
      <c r="R654" s="10">
        <v>174</v>
      </c>
      <c r="S654" s="10">
        <f>DATA[[#This Row],[Total_Movies_Watched]]+DATA[[#This Row],[Total_Series_Watched]]</f>
        <v>640</v>
      </c>
      <c r="T654" s="1" t="s">
        <v>27</v>
      </c>
      <c r="U654" s="1" t="s">
        <v>56</v>
      </c>
      <c r="V654" s="1" t="s">
        <v>64</v>
      </c>
      <c r="W654" s="1">
        <v>51</v>
      </c>
      <c r="X654" s="1" t="str" cm="1">
        <f t="array" ref="X654">_xlfn.IFS(DATA[[#This Row],[Recommended_Content_Count]]&lt;=25,"0-25",W654&lt;=50,"25-50",W654&lt;=75,"50-75",W654&lt;=100,"75-100")</f>
        <v>50-75</v>
      </c>
      <c r="Y654" s="1">
        <v>4</v>
      </c>
      <c r="Z654" s="1" t="b">
        <v>1</v>
      </c>
      <c r="AA654" s="1" t="str" cm="1">
        <f t="array" ref="AA654">_xlfn.IFS(DATA[[#This Row],[Has_Downloaded_Content]]=FALSE,"No",Z654=TRUE,"Yes")</f>
        <v>Yes</v>
      </c>
      <c r="AB654" s="1" t="s">
        <v>30</v>
      </c>
      <c r="AC654" s="7">
        <v>3817</v>
      </c>
      <c r="AD654" s="7" t="str" cm="1">
        <f t="array" ref="AD654">_xlfn.IFS(DATA[[#This Row],[Loyalty_Points]]&lt;=1000,"0-1000",AC654&lt;=2000,"1000-2000",AC654&lt;=3000,"2000-3000",AC654&lt;=4000,"3000-4000",AC654&lt;=4999,"4000-5000")</f>
        <v>3000-4000</v>
      </c>
      <c r="AE654" s="1" t="s">
        <v>31</v>
      </c>
      <c r="AF654" s="1" t="s">
        <v>32</v>
      </c>
      <c r="AG654" s="1" t="s">
        <v>40</v>
      </c>
    </row>
    <row r="655" spans="1:33" x14ac:dyDescent="0.3">
      <c r="A655" s="13">
        <v>6389</v>
      </c>
      <c r="B655" s="1" t="s">
        <v>541</v>
      </c>
      <c r="C655" s="2" t="s">
        <v>615</v>
      </c>
      <c r="D655" s="2" t="s">
        <v>103</v>
      </c>
      <c r="E655" s="29" t="str">
        <f>TEXT(DATA[[#This Row],[Join_Date]],"mm-yyyy")</f>
        <v>12-2022</v>
      </c>
      <c r="G655" s="31">
        <f>$F$2-DATA[[#This Row],[Last_Login]]</f>
        <v>13</v>
      </c>
      <c r="H655" s="31" t="str" cm="1">
        <f t="array" ref="H655">_xlfn.IFS(DATA[[#This Row],[Difference_from _assume]]&lt;=10,"0-17",DATA[[#This Row],[Difference_from _assume]]&lt;=34,"17-34",DATA[[#This Row],[Difference_from _assume]]&lt;=51,"34-51",DATA[[#This Row],[Difference_from _assume]]&lt;=119,"51-119",DATA[[#This Row],[Difference_from _assume]]&lt;=354,"119-357")</f>
        <v>17-34</v>
      </c>
      <c r="I655" s="31" t="str" cm="1">
        <f t="array" ref="I655">_xlfn.IFS(DATA[[#This Row],[Difference_from _assume]]&lt;=35,"Active",DATA[[#This Row],[Difference_from _assume]]&lt;=110,"Inactive",DATA[[#This Row],[Difference_from _assume]]&lt;=360,"Dormant")</f>
        <v>Active</v>
      </c>
      <c r="J655" s="16">
        <v>11.99</v>
      </c>
      <c r="K655" s="16" t="str" cm="1">
        <f t="array" ref="K655">_xlfn.IFS(DATA[[#This Row],[Monthly_Price]]&lt;=7.99,"Low",J655&lt;=11.99,"Mid",J655&lt;=15.99,"High")</f>
        <v>Mid</v>
      </c>
      <c r="L655" s="1">
        <v>109</v>
      </c>
      <c r="M655" s="1" t="s">
        <v>51</v>
      </c>
      <c r="N655" s="1">
        <v>2</v>
      </c>
      <c r="O655" s="1">
        <v>3</v>
      </c>
      <c r="P655" s="1" t="b">
        <v>0</v>
      </c>
      <c r="Q655" s="1">
        <v>701</v>
      </c>
      <c r="R655" s="10">
        <v>4</v>
      </c>
      <c r="S655" s="10">
        <f>DATA[[#This Row],[Total_Movies_Watched]]+DATA[[#This Row],[Total_Series_Watched]]</f>
        <v>705</v>
      </c>
      <c r="T655" s="1" t="s">
        <v>43</v>
      </c>
      <c r="U655" s="1" t="s">
        <v>28</v>
      </c>
      <c r="V655" s="1" t="s">
        <v>29</v>
      </c>
      <c r="W655" s="1">
        <v>64</v>
      </c>
      <c r="X655" s="1" t="str" cm="1">
        <f t="array" ref="X655">_xlfn.IFS(DATA[[#This Row],[Recommended_Content_Count]]&lt;=25,"0-25",W655&lt;=50,"25-50",W655&lt;=75,"50-75",W655&lt;=100,"75-100")</f>
        <v>50-75</v>
      </c>
      <c r="Y655" s="1">
        <v>3.5</v>
      </c>
      <c r="Z655" s="1" t="b">
        <v>0</v>
      </c>
      <c r="AA655" s="1" t="str" cm="1">
        <f t="array" ref="AA655">_xlfn.IFS(DATA[[#This Row],[Has_Downloaded_Content]]=FALSE,"No",Z655=TRUE,"Yes")</f>
        <v>No</v>
      </c>
      <c r="AB655" s="1" t="s">
        <v>30</v>
      </c>
      <c r="AC655" s="7">
        <v>4662</v>
      </c>
      <c r="AD655" s="7" t="str" cm="1">
        <f t="array" ref="AD655">_xlfn.IFS(DATA[[#This Row],[Loyalty_Points]]&lt;=1000,"0-1000",AC655&lt;=2000,"1000-2000",AC655&lt;=3000,"2000-3000",AC655&lt;=4000,"3000-4000",AC655&lt;=4999,"4000-5000")</f>
        <v>4000-5000</v>
      </c>
      <c r="AE655" s="1" t="s">
        <v>65</v>
      </c>
      <c r="AF655" s="1" t="s">
        <v>32</v>
      </c>
      <c r="AG655" s="1" t="s">
        <v>93</v>
      </c>
    </row>
    <row r="656" spans="1:33" x14ac:dyDescent="0.3">
      <c r="A656" s="13">
        <v>8733</v>
      </c>
      <c r="B656" s="1" t="s">
        <v>294</v>
      </c>
      <c r="C656" s="2">
        <v>45449</v>
      </c>
      <c r="D656" s="2" t="s">
        <v>129</v>
      </c>
      <c r="E656" s="29" t="str">
        <f>TEXT(DATA[[#This Row],[Join_Date]],"mm-yyyy")</f>
        <v>06-2024</v>
      </c>
      <c r="G656" s="31">
        <f>$F$2-DATA[[#This Row],[Last_Login]]</f>
        <v>15</v>
      </c>
      <c r="H656" s="31" t="str" cm="1">
        <f t="array" ref="H656">_xlfn.IFS(DATA[[#This Row],[Difference_from _assume]]&lt;=10,"0-17",DATA[[#This Row],[Difference_from _assume]]&lt;=34,"17-34",DATA[[#This Row],[Difference_from _assume]]&lt;=51,"34-51",DATA[[#This Row],[Difference_from _assume]]&lt;=119,"51-119",DATA[[#This Row],[Difference_from _assume]]&lt;=354,"119-357")</f>
        <v>17-34</v>
      </c>
      <c r="I656" s="31" t="str" cm="1">
        <f t="array" ref="I656">_xlfn.IFS(DATA[[#This Row],[Difference_from _assume]]&lt;=35,"Active",DATA[[#This Row],[Difference_from _assume]]&lt;=110,"Inactive",DATA[[#This Row],[Difference_from _assume]]&lt;=360,"Dormant")</f>
        <v>Active</v>
      </c>
      <c r="J656" s="16">
        <v>15.99</v>
      </c>
      <c r="K656" s="16" t="str" cm="1">
        <f t="array" ref="K656">_xlfn.IFS(DATA[[#This Row],[Monthly_Price]]&lt;=7.99,"Low",J656&lt;=11.99,"Mid",J656&lt;=15.99,"High")</f>
        <v>High</v>
      </c>
      <c r="L656" s="1">
        <v>451</v>
      </c>
      <c r="M656" s="1" t="s">
        <v>63</v>
      </c>
      <c r="N656" s="1">
        <v>4</v>
      </c>
      <c r="O656" s="1">
        <v>4</v>
      </c>
      <c r="P656" s="1" t="b">
        <v>1</v>
      </c>
      <c r="Q656" s="1">
        <v>742</v>
      </c>
      <c r="R656" s="10">
        <v>140</v>
      </c>
      <c r="S656" s="10">
        <f>DATA[[#This Row],[Total_Movies_Watched]]+DATA[[#This Row],[Total_Series_Watched]]</f>
        <v>882</v>
      </c>
      <c r="T656" s="1" t="s">
        <v>68</v>
      </c>
      <c r="U656" s="1" t="s">
        <v>44</v>
      </c>
      <c r="V656" s="1" t="s">
        <v>64</v>
      </c>
      <c r="W656" s="1">
        <v>37</v>
      </c>
      <c r="X656" s="1" t="str" cm="1">
        <f t="array" ref="X656">_xlfn.IFS(DATA[[#This Row],[Recommended_Content_Count]]&lt;=25,"0-25",W656&lt;=50,"25-50",W656&lt;=75,"50-75",W656&lt;=100,"75-100")</f>
        <v>25-50</v>
      </c>
      <c r="Y656" s="1">
        <v>4.0999999999999996</v>
      </c>
      <c r="Z656" s="1" t="b">
        <v>1</v>
      </c>
      <c r="AA656" s="1" t="str" cm="1">
        <f t="array" ref="AA656">_xlfn.IFS(DATA[[#This Row],[Has_Downloaded_Content]]=FALSE,"No",Z656=TRUE,"Yes")</f>
        <v>Yes</v>
      </c>
      <c r="AB656" s="1" t="s">
        <v>30</v>
      </c>
      <c r="AC656" s="7">
        <v>3708</v>
      </c>
      <c r="AD656" s="7" t="str" cm="1">
        <f t="array" ref="AD656">_xlfn.IFS(DATA[[#This Row],[Loyalty_Points]]&lt;=1000,"0-1000",AC656&lt;=2000,"1000-2000",AC656&lt;=3000,"2000-3000",AC656&lt;=4000,"3000-4000",AC656&lt;=4999,"4000-5000")</f>
        <v>3000-4000</v>
      </c>
      <c r="AE656" s="1" t="s">
        <v>58</v>
      </c>
      <c r="AF656" s="1" t="s">
        <v>32</v>
      </c>
      <c r="AG656" s="1" t="s">
        <v>93</v>
      </c>
    </row>
    <row r="657" spans="1:33" x14ac:dyDescent="0.3">
      <c r="A657" s="13">
        <v>8105</v>
      </c>
      <c r="B657" s="1" t="s">
        <v>52</v>
      </c>
      <c r="C657" s="2" t="s">
        <v>616</v>
      </c>
      <c r="D657" s="2" t="s">
        <v>214</v>
      </c>
      <c r="E657" s="29" t="str">
        <f>TEXT(DATA[[#This Row],[Join_Date]],"mm-yyyy")</f>
        <v>09-2023</v>
      </c>
      <c r="G657" s="31">
        <f>$F$2-DATA[[#This Row],[Last_Login]]</f>
        <v>35</v>
      </c>
      <c r="H657" s="31" t="str" cm="1">
        <f t="array" ref="H657">_xlfn.IFS(DATA[[#This Row],[Difference_from _assume]]&lt;=10,"0-17",DATA[[#This Row],[Difference_from _assume]]&lt;=34,"17-34",DATA[[#This Row],[Difference_from _assume]]&lt;=51,"34-51",DATA[[#This Row],[Difference_from _assume]]&lt;=119,"51-119",DATA[[#This Row],[Difference_from _assume]]&lt;=354,"119-357")</f>
        <v>34-51</v>
      </c>
      <c r="I657" s="31" t="str" cm="1">
        <f t="array" ref="I657">_xlfn.IFS(DATA[[#This Row],[Difference_from _assume]]&lt;=35,"Active",DATA[[#This Row],[Difference_from _assume]]&lt;=110,"Inactive",DATA[[#This Row],[Difference_from _assume]]&lt;=360,"Dormant")</f>
        <v>Active</v>
      </c>
      <c r="J657" s="16">
        <v>15.99</v>
      </c>
      <c r="K657" s="16" t="str" cm="1">
        <f t="array" ref="K657">_xlfn.IFS(DATA[[#This Row],[Monthly_Price]]&lt;=7.99,"Low",J657&lt;=11.99,"Mid",J657&lt;=15.99,"High")</f>
        <v>High</v>
      </c>
      <c r="L657" s="1">
        <v>33</v>
      </c>
      <c r="M657" s="1" t="s">
        <v>36</v>
      </c>
      <c r="N657" s="1">
        <v>4</v>
      </c>
      <c r="O657" s="1">
        <v>5</v>
      </c>
      <c r="P657" s="1" t="b">
        <v>1</v>
      </c>
      <c r="Q657" s="1">
        <v>228</v>
      </c>
      <c r="R657" s="10">
        <v>42</v>
      </c>
      <c r="S657" s="10">
        <f>DATA[[#This Row],[Total_Movies_Watched]]+DATA[[#This Row],[Total_Series_Watched]]</f>
        <v>270</v>
      </c>
      <c r="T657" s="1" t="s">
        <v>55</v>
      </c>
      <c r="U657" s="1" t="s">
        <v>56</v>
      </c>
      <c r="V657" s="1" t="s">
        <v>29</v>
      </c>
      <c r="W657" s="1">
        <v>21</v>
      </c>
      <c r="X657" s="1" t="str" cm="1">
        <f t="array" ref="X657">_xlfn.IFS(DATA[[#This Row],[Recommended_Content_Count]]&lt;=25,"0-25",W657&lt;=50,"25-50",W657&lt;=75,"50-75",W657&lt;=100,"75-100")</f>
        <v>0-25</v>
      </c>
      <c r="Y657" s="1">
        <v>4</v>
      </c>
      <c r="Z657" s="1" t="b">
        <v>1</v>
      </c>
      <c r="AA657" s="1" t="str" cm="1">
        <f t="array" ref="AA657">_xlfn.IFS(DATA[[#This Row],[Has_Downloaded_Content]]=FALSE,"No",Z657=TRUE,"Yes")</f>
        <v>Yes</v>
      </c>
      <c r="AB657" s="1" t="s">
        <v>30</v>
      </c>
      <c r="AC657" s="7">
        <v>1256</v>
      </c>
      <c r="AD657" s="7" t="str" cm="1">
        <f t="array" ref="AD657">_xlfn.IFS(DATA[[#This Row],[Loyalty_Points]]&lt;=1000,"0-1000",AC657&lt;=2000,"1000-2000",AC657&lt;=3000,"2000-3000",AC657&lt;=4000,"3000-4000",AC657&lt;=4999,"4000-5000")</f>
        <v>1000-2000</v>
      </c>
      <c r="AE657" s="1" t="s">
        <v>31</v>
      </c>
      <c r="AF657" s="1" t="s">
        <v>32</v>
      </c>
      <c r="AG657" s="1" t="s">
        <v>33</v>
      </c>
    </row>
    <row r="658" spans="1:33" x14ac:dyDescent="0.3">
      <c r="A658" s="13">
        <v>3443</v>
      </c>
      <c r="B658" s="1" t="s">
        <v>190</v>
      </c>
      <c r="C658" s="2">
        <v>45294</v>
      </c>
      <c r="D658" s="2">
        <v>45424</v>
      </c>
      <c r="E658" s="29" t="str">
        <f>TEXT(DATA[[#This Row],[Join_Date]],"mm-yyyy")</f>
        <v>01-2024</v>
      </c>
      <c r="G658" s="31">
        <f>$F$2-DATA[[#This Row],[Last_Login]]</f>
        <v>233</v>
      </c>
      <c r="H658" s="31" t="str" cm="1">
        <f t="array" ref="H658">_xlfn.IFS(DATA[[#This Row],[Difference_from _assume]]&lt;=10,"0-17",DATA[[#This Row],[Difference_from _assume]]&lt;=34,"17-34",DATA[[#This Row],[Difference_from _assume]]&lt;=51,"34-51",DATA[[#This Row],[Difference_from _assume]]&lt;=119,"51-119",DATA[[#This Row],[Difference_from _assume]]&lt;=354,"119-357")</f>
        <v>119-357</v>
      </c>
      <c r="I658" s="31" t="str" cm="1">
        <f t="array" ref="I658">_xlfn.IFS(DATA[[#This Row],[Difference_from _assume]]&lt;=35,"Active",DATA[[#This Row],[Difference_from _assume]]&lt;=110,"Inactive",DATA[[#This Row],[Difference_from _assume]]&lt;=360,"Dormant")</f>
        <v>Dormant</v>
      </c>
      <c r="J658" s="16">
        <v>15.99</v>
      </c>
      <c r="K658" s="16" t="str" cm="1">
        <f t="array" ref="K658">_xlfn.IFS(DATA[[#This Row],[Monthly_Price]]&lt;=7.99,"Low",J658&lt;=11.99,"Mid",J658&lt;=15.99,"High")</f>
        <v>High</v>
      </c>
      <c r="L658" s="1">
        <v>467</v>
      </c>
      <c r="M658" s="1" t="s">
        <v>51</v>
      </c>
      <c r="N658" s="1">
        <v>4</v>
      </c>
      <c r="O658" s="1">
        <v>2</v>
      </c>
      <c r="P658" s="1" t="b">
        <v>0</v>
      </c>
      <c r="Q658" s="1">
        <v>18</v>
      </c>
      <c r="R658" s="10">
        <v>34</v>
      </c>
      <c r="S658" s="10">
        <f>DATA[[#This Row],[Total_Movies_Watched]]+DATA[[#This Row],[Total_Series_Watched]]</f>
        <v>52</v>
      </c>
      <c r="T658" s="1" t="s">
        <v>68</v>
      </c>
      <c r="U658" s="1" t="s">
        <v>75</v>
      </c>
      <c r="V658" s="1" t="s">
        <v>78</v>
      </c>
      <c r="W658" s="1">
        <v>100</v>
      </c>
      <c r="X658" s="1" t="str" cm="1">
        <f t="array" ref="X658">_xlfn.IFS(DATA[[#This Row],[Recommended_Content_Count]]&lt;=25,"0-25",W658&lt;=50,"25-50",W658&lt;=75,"50-75",W658&lt;=100,"75-100")</f>
        <v>75-100</v>
      </c>
      <c r="Y658" s="1">
        <v>4.0999999999999996</v>
      </c>
      <c r="Z658" s="1" t="b">
        <v>1</v>
      </c>
      <c r="AA658" s="1" t="str" cm="1">
        <f t="array" ref="AA658">_xlfn.IFS(DATA[[#This Row],[Has_Downloaded_Content]]=FALSE,"No",Z658=TRUE,"Yes")</f>
        <v>Yes</v>
      </c>
      <c r="AB658" s="1" t="s">
        <v>30</v>
      </c>
      <c r="AC658" s="7">
        <v>1792</v>
      </c>
      <c r="AD658" s="7" t="str" cm="1">
        <f t="array" ref="AD658">_xlfn.IFS(DATA[[#This Row],[Loyalty_Points]]&lt;=1000,"0-1000",AC658&lt;=2000,"1000-2000",AC658&lt;=3000,"2000-3000",AC658&lt;=4000,"3000-4000",AC658&lt;=4999,"4000-5000")</f>
        <v>1000-2000</v>
      </c>
      <c r="AE658" s="1" t="s">
        <v>31</v>
      </c>
      <c r="AF658" s="1" t="s">
        <v>59</v>
      </c>
      <c r="AG658" s="1" t="s">
        <v>93</v>
      </c>
    </row>
    <row r="659" spans="1:33" x14ac:dyDescent="0.3">
      <c r="A659" s="13">
        <v>2664</v>
      </c>
      <c r="B659" s="1" t="s">
        <v>98</v>
      </c>
      <c r="C659" s="2" t="s">
        <v>388</v>
      </c>
      <c r="D659" s="2" t="s">
        <v>99</v>
      </c>
      <c r="E659" s="29" t="str">
        <f>TEXT(DATA[[#This Row],[Join_Date]],"mm-yyyy")</f>
        <v>10-2023</v>
      </c>
      <c r="G659" s="31">
        <f>$F$2-DATA[[#This Row],[Last_Login]]</f>
        <v>34</v>
      </c>
      <c r="H659" s="31" t="str" cm="1">
        <f t="array" ref="H659">_xlfn.IFS(DATA[[#This Row],[Difference_from _assume]]&lt;=10,"0-17",DATA[[#This Row],[Difference_from _assume]]&lt;=34,"17-34",DATA[[#This Row],[Difference_from _assume]]&lt;=51,"34-51",DATA[[#This Row],[Difference_from _assume]]&lt;=119,"51-119",DATA[[#This Row],[Difference_from _assume]]&lt;=354,"119-357")</f>
        <v>17-34</v>
      </c>
      <c r="I659" s="31" t="str" cm="1">
        <f t="array" ref="I659">_xlfn.IFS(DATA[[#This Row],[Difference_from _assume]]&lt;=35,"Active",DATA[[#This Row],[Difference_from _assume]]&lt;=110,"Inactive",DATA[[#This Row],[Difference_from _assume]]&lt;=360,"Dormant")</f>
        <v>Active</v>
      </c>
      <c r="J659" s="16">
        <v>7.99</v>
      </c>
      <c r="K659" s="16" t="str" cm="1">
        <f t="array" ref="K659">_xlfn.IFS(DATA[[#This Row],[Monthly_Price]]&lt;=7.99,"Low",J659&lt;=11.99,"Mid",J659&lt;=15.99,"High")</f>
        <v>Low</v>
      </c>
      <c r="L659" s="1">
        <v>123</v>
      </c>
      <c r="M659" s="1" t="s">
        <v>73</v>
      </c>
      <c r="N659" s="1">
        <v>2</v>
      </c>
      <c r="O659" s="1">
        <v>3</v>
      </c>
      <c r="P659" s="1" t="b">
        <v>1</v>
      </c>
      <c r="Q659" s="1">
        <v>826</v>
      </c>
      <c r="R659" s="10">
        <v>79</v>
      </c>
      <c r="S659" s="10">
        <f>DATA[[#This Row],[Total_Movies_Watched]]+DATA[[#This Row],[Total_Series_Watched]]</f>
        <v>905</v>
      </c>
      <c r="T659" s="1" t="s">
        <v>74</v>
      </c>
      <c r="U659" s="1" t="s">
        <v>56</v>
      </c>
      <c r="V659" s="1" t="s">
        <v>37</v>
      </c>
      <c r="W659" s="1">
        <v>34</v>
      </c>
      <c r="X659" s="1" t="str" cm="1">
        <f t="array" ref="X659">_xlfn.IFS(DATA[[#This Row],[Recommended_Content_Count]]&lt;=25,"0-25",W659&lt;=50,"25-50",W659&lt;=75,"50-75",W659&lt;=100,"75-100")</f>
        <v>25-50</v>
      </c>
      <c r="Y659" s="1">
        <v>3.5</v>
      </c>
      <c r="Z659" s="1" t="b">
        <v>0</v>
      </c>
      <c r="AA659" s="1" t="str" cm="1">
        <f t="array" ref="AA659">_xlfn.IFS(DATA[[#This Row],[Has_Downloaded_Content]]=FALSE,"No",Z659=TRUE,"Yes")</f>
        <v>No</v>
      </c>
      <c r="AB659" s="1" t="s">
        <v>30</v>
      </c>
      <c r="AC659" s="7">
        <v>402</v>
      </c>
      <c r="AD659" s="7" t="str" cm="1">
        <f t="array" ref="AD659">_xlfn.IFS(DATA[[#This Row],[Loyalty_Points]]&lt;=1000,"0-1000",AC659&lt;=2000,"1000-2000",AC659&lt;=3000,"2000-3000",AC659&lt;=4000,"3000-4000",AC659&lt;=4999,"4000-5000")</f>
        <v>0-1000</v>
      </c>
      <c r="AE659" s="1" t="s">
        <v>38</v>
      </c>
      <c r="AF659" s="1" t="s">
        <v>59</v>
      </c>
      <c r="AG659" s="1" t="s">
        <v>40</v>
      </c>
    </row>
    <row r="660" spans="1:33" x14ac:dyDescent="0.3">
      <c r="A660" s="13">
        <v>1782</v>
      </c>
      <c r="B660" s="1" t="s">
        <v>617</v>
      </c>
      <c r="C660" s="2">
        <v>44931</v>
      </c>
      <c r="D660" s="2" t="s">
        <v>168</v>
      </c>
      <c r="E660" s="29" t="str">
        <f>TEXT(DATA[[#This Row],[Join_Date]],"mm-yyyy")</f>
        <v>01-2023</v>
      </c>
      <c r="G660" s="31">
        <f>$F$2-DATA[[#This Row],[Last_Login]]</f>
        <v>32</v>
      </c>
      <c r="H660" s="31" t="str" cm="1">
        <f t="array" ref="H660">_xlfn.IFS(DATA[[#This Row],[Difference_from _assume]]&lt;=10,"0-17",DATA[[#This Row],[Difference_from _assume]]&lt;=34,"17-34",DATA[[#This Row],[Difference_from _assume]]&lt;=51,"34-51",DATA[[#This Row],[Difference_from _assume]]&lt;=119,"51-119",DATA[[#This Row],[Difference_from _assume]]&lt;=354,"119-357")</f>
        <v>17-34</v>
      </c>
      <c r="I660" s="31" t="str" cm="1">
        <f t="array" ref="I660">_xlfn.IFS(DATA[[#This Row],[Difference_from _assume]]&lt;=35,"Active",DATA[[#This Row],[Difference_from _assume]]&lt;=110,"Inactive",DATA[[#This Row],[Difference_from _assume]]&lt;=360,"Dormant")</f>
        <v>Active</v>
      </c>
      <c r="J660" s="16">
        <v>15.99</v>
      </c>
      <c r="K660" s="16" t="str" cm="1">
        <f t="array" ref="K660">_xlfn.IFS(DATA[[#This Row],[Monthly_Price]]&lt;=7.99,"Low",J660&lt;=11.99,"Mid",J660&lt;=15.99,"High")</f>
        <v>High</v>
      </c>
      <c r="L660" s="1">
        <v>139</v>
      </c>
      <c r="M660" s="1" t="s">
        <v>100</v>
      </c>
      <c r="N660" s="1">
        <v>1</v>
      </c>
      <c r="O660" s="1">
        <v>4</v>
      </c>
      <c r="P660" s="1" t="b">
        <v>1</v>
      </c>
      <c r="Q660" s="1">
        <v>357</v>
      </c>
      <c r="R660" s="10">
        <v>44</v>
      </c>
      <c r="S660" s="10">
        <f>DATA[[#This Row],[Total_Movies_Watched]]+DATA[[#This Row],[Total_Series_Watched]]</f>
        <v>401</v>
      </c>
      <c r="T660" s="1" t="s">
        <v>55</v>
      </c>
      <c r="U660" s="1" t="s">
        <v>44</v>
      </c>
      <c r="V660" s="1" t="s">
        <v>57</v>
      </c>
      <c r="W660" s="1">
        <v>67</v>
      </c>
      <c r="X660" s="1" t="str" cm="1">
        <f t="array" ref="X660">_xlfn.IFS(DATA[[#This Row],[Recommended_Content_Count]]&lt;=25,"0-25",W660&lt;=50,"25-50",W660&lt;=75,"50-75",W660&lt;=100,"75-100")</f>
        <v>50-75</v>
      </c>
      <c r="Y660" s="1">
        <v>4.0999999999999996</v>
      </c>
      <c r="Z660" s="1" t="b">
        <v>0</v>
      </c>
      <c r="AA660" s="1" t="str" cm="1">
        <f t="array" ref="AA660">_xlfn.IFS(DATA[[#This Row],[Has_Downloaded_Content]]=FALSE,"No",Z660=TRUE,"Yes")</f>
        <v>No</v>
      </c>
      <c r="AB660" s="1" t="s">
        <v>30</v>
      </c>
      <c r="AC660" s="7">
        <v>1271</v>
      </c>
      <c r="AD660" s="7" t="str" cm="1">
        <f t="array" ref="AD660">_xlfn.IFS(DATA[[#This Row],[Loyalty_Points]]&lt;=1000,"0-1000",AC660&lt;=2000,"1000-2000",AC660&lt;=3000,"2000-3000",AC660&lt;=4000,"3000-4000",AC660&lt;=4999,"4000-5000")</f>
        <v>1000-2000</v>
      </c>
      <c r="AE660" s="1" t="s">
        <v>38</v>
      </c>
      <c r="AF660" s="1" t="s">
        <v>69</v>
      </c>
      <c r="AG660" s="1" t="s">
        <v>40</v>
      </c>
    </row>
    <row r="661" spans="1:33" x14ac:dyDescent="0.3">
      <c r="A661" s="13">
        <v>1337</v>
      </c>
      <c r="B661" s="1" t="s">
        <v>618</v>
      </c>
      <c r="C661" s="2" t="s">
        <v>522</v>
      </c>
      <c r="D661" s="2" t="s">
        <v>129</v>
      </c>
      <c r="E661" s="29" t="str">
        <f>TEXT(DATA[[#This Row],[Join_Date]],"mm-yyyy")</f>
        <v>04-2023</v>
      </c>
      <c r="G661" s="31">
        <f>$F$2-DATA[[#This Row],[Last_Login]]</f>
        <v>15</v>
      </c>
      <c r="H661" s="31" t="str" cm="1">
        <f t="array" ref="H661">_xlfn.IFS(DATA[[#This Row],[Difference_from _assume]]&lt;=10,"0-17",DATA[[#This Row],[Difference_from _assume]]&lt;=34,"17-34",DATA[[#This Row],[Difference_from _assume]]&lt;=51,"34-51",DATA[[#This Row],[Difference_from _assume]]&lt;=119,"51-119",DATA[[#This Row],[Difference_from _assume]]&lt;=354,"119-357")</f>
        <v>17-34</v>
      </c>
      <c r="I661" s="31" t="str" cm="1">
        <f t="array" ref="I661">_xlfn.IFS(DATA[[#This Row],[Difference_from _assume]]&lt;=35,"Active",DATA[[#This Row],[Difference_from _assume]]&lt;=110,"Inactive",DATA[[#This Row],[Difference_from _assume]]&lt;=360,"Dormant")</f>
        <v>Active</v>
      </c>
      <c r="J661" s="16">
        <v>7.99</v>
      </c>
      <c r="K661" s="16" t="str" cm="1">
        <f t="array" ref="K661">_xlfn.IFS(DATA[[#This Row],[Monthly_Price]]&lt;=7.99,"Low",J661&lt;=11.99,"Mid",J661&lt;=15.99,"High")</f>
        <v>Low</v>
      </c>
      <c r="L661" s="1">
        <v>103</v>
      </c>
      <c r="M661" s="1" t="s">
        <v>100</v>
      </c>
      <c r="N661" s="1">
        <v>2</v>
      </c>
      <c r="O661" s="1">
        <v>1</v>
      </c>
      <c r="P661" s="1" t="b">
        <v>0</v>
      </c>
      <c r="Q661" s="1">
        <v>474</v>
      </c>
      <c r="R661" s="10">
        <v>2</v>
      </c>
      <c r="S661" s="10">
        <f>DATA[[#This Row],[Total_Movies_Watched]]+DATA[[#This Row],[Total_Series_Watched]]</f>
        <v>476</v>
      </c>
      <c r="T661" s="1" t="s">
        <v>74</v>
      </c>
      <c r="U661" s="1" t="s">
        <v>28</v>
      </c>
      <c r="V661" s="1" t="s">
        <v>37</v>
      </c>
      <c r="W661" s="1">
        <v>31</v>
      </c>
      <c r="X661" s="1" t="str" cm="1">
        <f t="array" ref="X661">_xlfn.IFS(DATA[[#This Row],[Recommended_Content_Count]]&lt;=25,"0-25",W661&lt;=50,"25-50",W661&lt;=75,"50-75",W661&lt;=100,"75-100")</f>
        <v>25-50</v>
      </c>
      <c r="Y661" s="1">
        <v>3.5</v>
      </c>
      <c r="Z661" s="1" t="b">
        <v>0</v>
      </c>
      <c r="AA661" s="1" t="str" cm="1">
        <f t="array" ref="AA661">_xlfn.IFS(DATA[[#This Row],[Has_Downloaded_Content]]=FALSE,"No",Z661=TRUE,"Yes")</f>
        <v>No</v>
      </c>
      <c r="AB661" s="1" t="s">
        <v>30</v>
      </c>
      <c r="AC661" s="7">
        <v>4537</v>
      </c>
      <c r="AD661" s="7" t="str" cm="1">
        <f t="array" ref="AD661">_xlfn.IFS(DATA[[#This Row],[Loyalty_Points]]&lt;=1000,"0-1000",AC661&lt;=2000,"1000-2000",AC661&lt;=3000,"2000-3000",AC661&lt;=4000,"3000-4000",AC661&lt;=4999,"4000-5000")</f>
        <v>4000-5000</v>
      </c>
      <c r="AE661" s="1" t="s">
        <v>58</v>
      </c>
      <c r="AF661" s="1" t="s">
        <v>59</v>
      </c>
      <c r="AG661" s="1" t="s">
        <v>93</v>
      </c>
    </row>
    <row r="662" spans="1:33" x14ac:dyDescent="0.3">
      <c r="A662" s="13">
        <v>5901</v>
      </c>
      <c r="B662" s="1" t="s">
        <v>41</v>
      </c>
      <c r="C662" s="2">
        <v>45081</v>
      </c>
      <c r="D662" s="2" t="s">
        <v>103</v>
      </c>
      <c r="E662" s="29" t="str">
        <f>TEXT(DATA[[#This Row],[Join_Date]],"mm-yyyy")</f>
        <v>06-2023</v>
      </c>
      <c r="G662" s="31">
        <f>$F$2-DATA[[#This Row],[Last_Login]]</f>
        <v>13</v>
      </c>
      <c r="H662" s="31" t="str" cm="1">
        <f t="array" ref="H662">_xlfn.IFS(DATA[[#This Row],[Difference_from _assume]]&lt;=10,"0-17",DATA[[#This Row],[Difference_from _assume]]&lt;=34,"17-34",DATA[[#This Row],[Difference_from _assume]]&lt;=51,"34-51",DATA[[#This Row],[Difference_from _assume]]&lt;=119,"51-119",DATA[[#This Row],[Difference_from _assume]]&lt;=354,"119-357")</f>
        <v>17-34</v>
      </c>
      <c r="I662" s="31" t="str" cm="1">
        <f t="array" ref="I662">_xlfn.IFS(DATA[[#This Row],[Difference_from _assume]]&lt;=35,"Active",DATA[[#This Row],[Difference_from _assume]]&lt;=110,"Inactive",DATA[[#This Row],[Difference_from _assume]]&lt;=360,"Dormant")</f>
        <v>Active</v>
      </c>
      <c r="J662" s="16">
        <v>7.99</v>
      </c>
      <c r="K662" s="16" t="str" cm="1">
        <f t="array" ref="K662">_xlfn.IFS(DATA[[#This Row],[Monthly_Price]]&lt;=7.99,"Low",J662&lt;=11.99,"Mid",J662&lt;=15.99,"High")</f>
        <v>Low</v>
      </c>
      <c r="L662" s="1">
        <v>207</v>
      </c>
      <c r="M662" s="1" t="s">
        <v>63</v>
      </c>
      <c r="N662" s="1">
        <v>5</v>
      </c>
      <c r="O662" s="1">
        <v>5</v>
      </c>
      <c r="P662" s="1" t="b">
        <v>1</v>
      </c>
      <c r="Q662" s="1">
        <v>946</v>
      </c>
      <c r="R662" s="10">
        <v>166</v>
      </c>
      <c r="S662" s="10">
        <f>DATA[[#This Row],[Total_Movies_Watched]]+DATA[[#This Row],[Total_Series_Watched]]</f>
        <v>1112</v>
      </c>
      <c r="T662" s="1" t="s">
        <v>92</v>
      </c>
      <c r="U662" s="1" t="s">
        <v>75</v>
      </c>
      <c r="V662" s="1" t="s">
        <v>29</v>
      </c>
      <c r="W662" s="1">
        <v>96</v>
      </c>
      <c r="X662" s="1" t="str" cm="1">
        <f t="array" ref="X662">_xlfn.IFS(DATA[[#This Row],[Recommended_Content_Count]]&lt;=25,"0-25",W662&lt;=50,"25-50",W662&lt;=75,"50-75",W662&lt;=100,"75-100")</f>
        <v>75-100</v>
      </c>
      <c r="Y662" s="1">
        <v>4.5999999999999996</v>
      </c>
      <c r="Z662" s="1" t="b">
        <v>0</v>
      </c>
      <c r="AA662" s="1" t="str" cm="1">
        <f t="array" ref="AA662">_xlfn.IFS(DATA[[#This Row],[Has_Downloaded_Content]]=FALSE,"No",Z662=TRUE,"Yes")</f>
        <v>No</v>
      </c>
      <c r="AB662" s="1" t="s">
        <v>30</v>
      </c>
      <c r="AC662" s="7">
        <v>4815</v>
      </c>
      <c r="AD662" s="7" t="str" cm="1">
        <f t="array" ref="AD662">_xlfn.IFS(DATA[[#This Row],[Loyalty_Points]]&lt;=1000,"0-1000",AC662&lt;=2000,"1000-2000",AC662&lt;=3000,"2000-3000",AC662&lt;=4000,"3000-4000",AC662&lt;=4999,"4000-5000")</f>
        <v>4000-5000</v>
      </c>
      <c r="AE662" s="1" t="s">
        <v>76</v>
      </c>
      <c r="AF662" s="1" t="s">
        <v>79</v>
      </c>
      <c r="AG662" s="1" t="s">
        <v>40</v>
      </c>
    </row>
    <row r="663" spans="1:33" x14ac:dyDescent="0.3">
      <c r="A663" s="13">
        <v>2731</v>
      </c>
      <c r="B663" s="1" t="s">
        <v>619</v>
      </c>
      <c r="C663" s="2">
        <v>45602</v>
      </c>
      <c r="D663" s="2" t="s">
        <v>25</v>
      </c>
      <c r="E663" s="29" t="str">
        <f>TEXT(DATA[[#This Row],[Join_Date]],"mm-yyyy")</f>
        <v>11-2024</v>
      </c>
      <c r="G663" s="31">
        <f>$F$2-DATA[[#This Row],[Last_Login]]</f>
        <v>18</v>
      </c>
      <c r="H663" s="31" t="str" cm="1">
        <f t="array" ref="H663">_xlfn.IFS(DATA[[#This Row],[Difference_from _assume]]&lt;=10,"0-17",DATA[[#This Row],[Difference_from _assume]]&lt;=34,"17-34",DATA[[#This Row],[Difference_from _assume]]&lt;=51,"34-51",DATA[[#This Row],[Difference_from _assume]]&lt;=119,"51-119",DATA[[#This Row],[Difference_from _assume]]&lt;=354,"119-357")</f>
        <v>17-34</v>
      </c>
      <c r="I663" s="31" t="str" cm="1">
        <f t="array" ref="I663">_xlfn.IFS(DATA[[#This Row],[Difference_from _assume]]&lt;=35,"Active",DATA[[#This Row],[Difference_from _assume]]&lt;=110,"Inactive",DATA[[#This Row],[Difference_from _assume]]&lt;=360,"Dormant")</f>
        <v>Active</v>
      </c>
      <c r="J663" s="16">
        <v>15.99</v>
      </c>
      <c r="K663" s="16" t="str" cm="1">
        <f t="array" ref="K663">_xlfn.IFS(DATA[[#This Row],[Monthly_Price]]&lt;=7.99,"Low",J663&lt;=11.99,"Mid",J663&lt;=15.99,"High")</f>
        <v>High</v>
      </c>
      <c r="L663" s="1">
        <v>267</v>
      </c>
      <c r="M663" s="1" t="s">
        <v>100</v>
      </c>
      <c r="N663" s="1">
        <v>5</v>
      </c>
      <c r="O663" s="1">
        <v>5</v>
      </c>
      <c r="P663" s="1" t="b">
        <v>1</v>
      </c>
      <c r="Q663" s="1">
        <v>890</v>
      </c>
      <c r="R663" s="10">
        <v>187</v>
      </c>
      <c r="S663" s="10">
        <f>DATA[[#This Row],[Total_Movies_Watched]]+DATA[[#This Row],[Total_Series_Watched]]</f>
        <v>1077</v>
      </c>
      <c r="T663" s="1" t="s">
        <v>49</v>
      </c>
      <c r="U663" s="1" t="s">
        <v>28</v>
      </c>
      <c r="V663" s="1" t="s">
        <v>78</v>
      </c>
      <c r="W663" s="1">
        <v>98</v>
      </c>
      <c r="X663" s="1" t="str" cm="1">
        <f t="array" ref="X663">_xlfn.IFS(DATA[[#This Row],[Recommended_Content_Count]]&lt;=25,"0-25",W663&lt;=50,"25-50",W663&lt;=75,"50-75",W663&lt;=100,"75-100")</f>
        <v>75-100</v>
      </c>
      <c r="Y663" s="1">
        <v>3</v>
      </c>
      <c r="Z663" s="1" t="b">
        <v>1</v>
      </c>
      <c r="AA663" s="1" t="str" cm="1">
        <f t="array" ref="AA663">_xlfn.IFS(DATA[[#This Row],[Has_Downloaded_Content]]=FALSE,"No",Z663=TRUE,"Yes")</f>
        <v>Yes</v>
      </c>
      <c r="AB663" s="1" t="s">
        <v>30</v>
      </c>
      <c r="AC663" s="7">
        <v>3510</v>
      </c>
      <c r="AD663" s="7" t="str" cm="1">
        <f t="array" ref="AD663">_xlfn.IFS(DATA[[#This Row],[Loyalty_Points]]&lt;=1000,"0-1000",AC663&lt;=2000,"1000-2000",AC663&lt;=3000,"2000-3000",AC663&lt;=4000,"3000-4000",AC663&lt;=4999,"4000-5000")</f>
        <v>3000-4000</v>
      </c>
      <c r="AE663" s="1" t="s">
        <v>65</v>
      </c>
      <c r="AF663" s="1" t="s">
        <v>69</v>
      </c>
      <c r="AG663" s="1" t="s">
        <v>60</v>
      </c>
    </row>
    <row r="664" spans="1:33" x14ac:dyDescent="0.3">
      <c r="A664" s="13">
        <v>8307</v>
      </c>
      <c r="B664" s="1" t="s">
        <v>245</v>
      </c>
      <c r="C664" s="2">
        <v>45383</v>
      </c>
      <c r="D664" s="2">
        <v>45455</v>
      </c>
      <c r="E664" s="29" t="str">
        <f>TEXT(DATA[[#This Row],[Join_Date]],"mm-yyyy")</f>
        <v>04-2024</v>
      </c>
      <c r="G664" s="31">
        <f>$F$2-DATA[[#This Row],[Last_Login]]</f>
        <v>202</v>
      </c>
      <c r="H664" s="31" t="str" cm="1">
        <f t="array" ref="H664">_xlfn.IFS(DATA[[#This Row],[Difference_from _assume]]&lt;=10,"0-17",DATA[[#This Row],[Difference_from _assume]]&lt;=34,"17-34",DATA[[#This Row],[Difference_from _assume]]&lt;=51,"34-51",DATA[[#This Row],[Difference_from _assume]]&lt;=119,"51-119",DATA[[#This Row],[Difference_from _assume]]&lt;=354,"119-357")</f>
        <v>119-357</v>
      </c>
      <c r="I664" s="31" t="str" cm="1">
        <f t="array" ref="I664">_xlfn.IFS(DATA[[#This Row],[Difference_from _assume]]&lt;=35,"Active",DATA[[#This Row],[Difference_from _assume]]&lt;=110,"Inactive",DATA[[#This Row],[Difference_from _assume]]&lt;=360,"Dormant")</f>
        <v>Dormant</v>
      </c>
      <c r="J664" s="16">
        <v>7.99</v>
      </c>
      <c r="K664" s="16" t="str" cm="1">
        <f t="array" ref="K664">_xlfn.IFS(DATA[[#This Row],[Monthly_Price]]&lt;=7.99,"Low",J664&lt;=11.99,"Mid",J664&lt;=15.99,"High")</f>
        <v>Low</v>
      </c>
      <c r="L664" s="1">
        <v>266</v>
      </c>
      <c r="M664" s="1" t="s">
        <v>63</v>
      </c>
      <c r="N664" s="1">
        <v>5</v>
      </c>
      <c r="O664" s="1">
        <v>3</v>
      </c>
      <c r="P664" s="1" t="b">
        <v>1</v>
      </c>
      <c r="Q664" s="1">
        <v>583</v>
      </c>
      <c r="R664" s="10">
        <v>131</v>
      </c>
      <c r="S664" s="10">
        <f>DATA[[#This Row],[Total_Movies_Watched]]+DATA[[#This Row],[Total_Series_Watched]]</f>
        <v>714</v>
      </c>
      <c r="T664" s="1" t="s">
        <v>43</v>
      </c>
      <c r="U664" s="1" t="s">
        <v>44</v>
      </c>
      <c r="V664" s="1" t="s">
        <v>45</v>
      </c>
      <c r="W664" s="1">
        <v>0</v>
      </c>
      <c r="X664" s="1" t="str" cm="1">
        <f t="array" ref="X664">_xlfn.IFS(DATA[[#This Row],[Recommended_Content_Count]]&lt;=25,"0-25",W664&lt;=50,"25-50",W664&lt;=75,"50-75",W664&lt;=100,"75-100")</f>
        <v>0-25</v>
      </c>
      <c r="Y664" s="1">
        <v>4</v>
      </c>
      <c r="Z664" s="1" t="b">
        <v>0</v>
      </c>
      <c r="AA664" s="1" t="str" cm="1">
        <f t="array" ref="AA664">_xlfn.IFS(DATA[[#This Row],[Has_Downloaded_Content]]=FALSE,"No",Z664=TRUE,"Yes")</f>
        <v>No</v>
      </c>
      <c r="AB664" s="1" t="s">
        <v>30</v>
      </c>
      <c r="AC664" s="7">
        <v>4789</v>
      </c>
      <c r="AD664" s="7" t="str" cm="1">
        <f t="array" ref="AD664">_xlfn.IFS(DATA[[#This Row],[Loyalty_Points]]&lt;=1000,"0-1000",AC664&lt;=2000,"1000-2000",AC664&lt;=3000,"2000-3000",AC664&lt;=4000,"3000-4000",AC664&lt;=4999,"4000-5000")</f>
        <v>4000-5000</v>
      </c>
      <c r="AE664" s="1" t="s">
        <v>76</v>
      </c>
      <c r="AF664" s="1" t="s">
        <v>32</v>
      </c>
      <c r="AG664" s="1" t="s">
        <v>60</v>
      </c>
    </row>
    <row r="665" spans="1:33" x14ac:dyDescent="0.3">
      <c r="A665" s="13">
        <v>8019</v>
      </c>
      <c r="B665" s="1" t="s">
        <v>620</v>
      </c>
      <c r="C665" s="2" t="s">
        <v>182</v>
      </c>
      <c r="D665" s="2" t="s">
        <v>54</v>
      </c>
      <c r="E665" s="29" t="str">
        <f>TEXT(DATA[[#This Row],[Join_Date]],"mm-yyyy")</f>
        <v>02-2023</v>
      </c>
      <c r="G665" s="31">
        <f>$F$2-DATA[[#This Row],[Last_Login]]</f>
        <v>42</v>
      </c>
      <c r="H665" s="31" t="str" cm="1">
        <f t="array" ref="H665">_xlfn.IFS(DATA[[#This Row],[Difference_from _assume]]&lt;=10,"0-17",DATA[[#This Row],[Difference_from _assume]]&lt;=34,"17-34",DATA[[#This Row],[Difference_from _assume]]&lt;=51,"34-51",DATA[[#This Row],[Difference_from _assume]]&lt;=119,"51-119",DATA[[#This Row],[Difference_from _assume]]&lt;=354,"119-357")</f>
        <v>34-51</v>
      </c>
      <c r="I665" s="31" t="str" cm="1">
        <f t="array" ref="I665">_xlfn.IFS(DATA[[#This Row],[Difference_from _assume]]&lt;=35,"Active",DATA[[#This Row],[Difference_from _assume]]&lt;=110,"Inactive",DATA[[#This Row],[Difference_from _assume]]&lt;=360,"Dormant")</f>
        <v>Inactive</v>
      </c>
      <c r="J665" s="16">
        <v>11.99</v>
      </c>
      <c r="K665" s="16" t="str" cm="1">
        <f t="array" ref="K665">_xlfn.IFS(DATA[[#This Row],[Monthly_Price]]&lt;=7.99,"Low",J665&lt;=11.99,"Mid",J665&lt;=15.99,"High")</f>
        <v>Mid</v>
      </c>
      <c r="L665" s="1">
        <v>240</v>
      </c>
      <c r="M665" s="1" t="s">
        <v>73</v>
      </c>
      <c r="N665" s="1">
        <v>4</v>
      </c>
      <c r="O665" s="1">
        <v>1</v>
      </c>
      <c r="P665" s="1" t="b">
        <v>0</v>
      </c>
      <c r="Q665" s="1">
        <v>304</v>
      </c>
      <c r="R665" s="10">
        <v>25</v>
      </c>
      <c r="S665" s="10">
        <f>DATA[[#This Row],[Total_Movies_Watched]]+DATA[[#This Row],[Total_Series_Watched]]</f>
        <v>329</v>
      </c>
      <c r="T665" s="1" t="s">
        <v>43</v>
      </c>
      <c r="U665" s="1" t="s">
        <v>28</v>
      </c>
      <c r="V665" s="1" t="s">
        <v>37</v>
      </c>
      <c r="W665" s="1">
        <v>66</v>
      </c>
      <c r="X665" s="1" t="str" cm="1">
        <f t="array" ref="X665">_xlfn.IFS(DATA[[#This Row],[Recommended_Content_Count]]&lt;=25,"0-25",W665&lt;=50,"25-50",W665&lt;=75,"50-75",W665&lt;=100,"75-100")</f>
        <v>50-75</v>
      </c>
      <c r="Y665" s="1">
        <v>4.5999999999999996</v>
      </c>
      <c r="Z665" s="1" t="b">
        <v>0</v>
      </c>
      <c r="AA665" s="1" t="str" cm="1">
        <f t="array" ref="AA665">_xlfn.IFS(DATA[[#This Row],[Has_Downloaded_Content]]=FALSE,"No",Z665=TRUE,"Yes")</f>
        <v>No</v>
      </c>
      <c r="AB665" s="1" t="s">
        <v>30</v>
      </c>
      <c r="AC665" s="7">
        <v>863</v>
      </c>
      <c r="AD665" s="7" t="str" cm="1">
        <f t="array" ref="AD665">_xlfn.IFS(DATA[[#This Row],[Loyalty_Points]]&lt;=1000,"0-1000",AC665&lt;=2000,"1000-2000",AC665&lt;=3000,"2000-3000",AC665&lt;=4000,"3000-4000",AC665&lt;=4999,"4000-5000")</f>
        <v>0-1000</v>
      </c>
      <c r="AE665" s="1" t="s">
        <v>58</v>
      </c>
      <c r="AF665" s="1" t="s">
        <v>59</v>
      </c>
      <c r="AG665" s="1" t="s">
        <v>40</v>
      </c>
    </row>
    <row r="666" spans="1:33" x14ac:dyDescent="0.3">
      <c r="A666" s="13">
        <v>4847</v>
      </c>
      <c r="B666" s="1" t="s">
        <v>238</v>
      </c>
      <c r="C666" s="2">
        <v>45303</v>
      </c>
      <c r="D666" s="2" t="s">
        <v>90</v>
      </c>
      <c r="E666" s="29" t="str">
        <f>TEXT(DATA[[#This Row],[Join_Date]],"mm-yyyy")</f>
        <v>01-2024</v>
      </c>
      <c r="G666" s="31">
        <f>$F$2-DATA[[#This Row],[Last_Login]]</f>
        <v>31</v>
      </c>
      <c r="H666" s="31" t="str" cm="1">
        <f t="array" ref="H666">_xlfn.IFS(DATA[[#This Row],[Difference_from _assume]]&lt;=10,"0-17",DATA[[#This Row],[Difference_from _assume]]&lt;=34,"17-34",DATA[[#This Row],[Difference_from _assume]]&lt;=51,"34-51",DATA[[#This Row],[Difference_from _assume]]&lt;=119,"51-119",DATA[[#This Row],[Difference_from _assume]]&lt;=354,"119-357")</f>
        <v>17-34</v>
      </c>
      <c r="I666" s="31" t="str" cm="1">
        <f t="array" ref="I666">_xlfn.IFS(DATA[[#This Row],[Difference_from _assume]]&lt;=35,"Active",DATA[[#This Row],[Difference_from _assume]]&lt;=110,"Inactive",DATA[[#This Row],[Difference_from _assume]]&lt;=360,"Dormant")</f>
        <v>Active</v>
      </c>
      <c r="J666" s="16">
        <v>15.99</v>
      </c>
      <c r="K666" s="16" t="str" cm="1">
        <f t="array" ref="K666">_xlfn.IFS(DATA[[#This Row],[Monthly_Price]]&lt;=7.99,"Low",J666&lt;=11.99,"Mid",J666&lt;=15.99,"High")</f>
        <v>High</v>
      </c>
      <c r="L666" s="1">
        <v>315</v>
      </c>
      <c r="M666" s="1" t="s">
        <v>63</v>
      </c>
      <c r="N666" s="1">
        <v>1</v>
      </c>
      <c r="O666" s="1">
        <v>6</v>
      </c>
      <c r="P666" s="1" t="b">
        <v>0</v>
      </c>
      <c r="Q666" s="1">
        <v>205</v>
      </c>
      <c r="R666" s="10">
        <v>92</v>
      </c>
      <c r="S666" s="10">
        <f>DATA[[#This Row],[Total_Movies_Watched]]+DATA[[#This Row],[Total_Series_Watched]]</f>
        <v>297</v>
      </c>
      <c r="T666" s="1" t="s">
        <v>55</v>
      </c>
      <c r="U666" s="1" t="s">
        <v>28</v>
      </c>
      <c r="V666" s="1" t="s">
        <v>64</v>
      </c>
      <c r="W666" s="1">
        <v>67</v>
      </c>
      <c r="X666" s="1" t="str" cm="1">
        <f t="array" ref="X666">_xlfn.IFS(DATA[[#This Row],[Recommended_Content_Count]]&lt;=25,"0-25",W666&lt;=50,"25-50",W666&lt;=75,"50-75",W666&lt;=100,"75-100")</f>
        <v>50-75</v>
      </c>
      <c r="Y666" s="1">
        <v>3.5</v>
      </c>
      <c r="Z666" s="1" t="b">
        <v>0</v>
      </c>
      <c r="AA666" s="1" t="str" cm="1">
        <f t="array" ref="AA666">_xlfn.IFS(DATA[[#This Row],[Has_Downloaded_Content]]=FALSE,"No",Z666=TRUE,"Yes")</f>
        <v>No</v>
      </c>
      <c r="AB666" s="1" t="s">
        <v>30</v>
      </c>
      <c r="AC666" s="7">
        <v>1584</v>
      </c>
      <c r="AD666" s="7" t="str" cm="1">
        <f t="array" ref="AD666">_xlfn.IFS(DATA[[#This Row],[Loyalty_Points]]&lt;=1000,"0-1000",AC666&lt;=2000,"1000-2000",AC666&lt;=3000,"2000-3000",AC666&lt;=4000,"3000-4000",AC666&lt;=4999,"4000-5000")</f>
        <v>1000-2000</v>
      </c>
      <c r="AE666" s="1" t="s">
        <v>76</v>
      </c>
      <c r="AF666" s="1" t="s">
        <v>79</v>
      </c>
      <c r="AG666" s="1" t="s">
        <v>33</v>
      </c>
    </row>
    <row r="667" spans="1:33" x14ac:dyDescent="0.3">
      <c r="A667" s="13">
        <v>9822</v>
      </c>
      <c r="B667" s="1" t="s">
        <v>212</v>
      </c>
      <c r="C667" s="2" t="s">
        <v>581</v>
      </c>
      <c r="D667" s="2" t="s">
        <v>25</v>
      </c>
      <c r="E667" s="29" t="str">
        <f>TEXT(DATA[[#This Row],[Join_Date]],"mm-yyyy")</f>
        <v>06-2023</v>
      </c>
      <c r="G667" s="31">
        <f>$F$2-DATA[[#This Row],[Last_Login]]</f>
        <v>18</v>
      </c>
      <c r="H667" s="31" t="str" cm="1">
        <f t="array" ref="H667">_xlfn.IFS(DATA[[#This Row],[Difference_from _assume]]&lt;=10,"0-17",DATA[[#This Row],[Difference_from _assume]]&lt;=34,"17-34",DATA[[#This Row],[Difference_from _assume]]&lt;=51,"34-51",DATA[[#This Row],[Difference_from _assume]]&lt;=119,"51-119",DATA[[#This Row],[Difference_from _assume]]&lt;=354,"119-357")</f>
        <v>17-34</v>
      </c>
      <c r="I667" s="31" t="str" cm="1">
        <f t="array" ref="I667">_xlfn.IFS(DATA[[#This Row],[Difference_from _assume]]&lt;=35,"Active",DATA[[#This Row],[Difference_from _assume]]&lt;=110,"Inactive",DATA[[#This Row],[Difference_from _assume]]&lt;=360,"Dormant")</f>
        <v>Active</v>
      </c>
      <c r="J667" s="16">
        <v>7.99</v>
      </c>
      <c r="K667" s="16" t="str" cm="1">
        <f t="array" ref="K667">_xlfn.IFS(DATA[[#This Row],[Monthly_Price]]&lt;=7.99,"Low",J667&lt;=11.99,"Mid",J667&lt;=15.99,"High")</f>
        <v>Low</v>
      </c>
      <c r="L667" s="1">
        <v>276</v>
      </c>
      <c r="M667" s="1" t="s">
        <v>73</v>
      </c>
      <c r="N667" s="1">
        <v>4</v>
      </c>
      <c r="O667" s="1">
        <v>1</v>
      </c>
      <c r="P667" s="1" t="b">
        <v>1</v>
      </c>
      <c r="Q667" s="1">
        <v>348</v>
      </c>
      <c r="R667" s="10">
        <v>13</v>
      </c>
      <c r="S667" s="10">
        <f>DATA[[#This Row],[Total_Movies_Watched]]+DATA[[#This Row],[Total_Series_Watched]]</f>
        <v>361</v>
      </c>
      <c r="T667" s="1" t="s">
        <v>55</v>
      </c>
      <c r="U667" s="1" t="s">
        <v>75</v>
      </c>
      <c r="V667" s="1" t="s">
        <v>37</v>
      </c>
      <c r="W667" s="1">
        <v>34</v>
      </c>
      <c r="X667" s="1" t="str" cm="1">
        <f t="array" ref="X667">_xlfn.IFS(DATA[[#This Row],[Recommended_Content_Count]]&lt;=25,"0-25",W667&lt;=50,"25-50",W667&lt;=75,"50-75",W667&lt;=100,"75-100")</f>
        <v>25-50</v>
      </c>
      <c r="Y667" s="1">
        <v>4.7</v>
      </c>
      <c r="Z667" s="1" t="b">
        <v>0</v>
      </c>
      <c r="AA667" s="1" t="str" cm="1">
        <f t="array" ref="AA667">_xlfn.IFS(DATA[[#This Row],[Has_Downloaded_Content]]=FALSE,"No",Z667=TRUE,"Yes")</f>
        <v>No</v>
      </c>
      <c r="AB667" s="1" t="s">
        <v>30</v>
      </c>
      <c r="AC667" s="7">
        <v>3178</v>
      </c>
      <c r="AD667" s="7" t="str" cm="1">
        <f t="array" ref="AD667">_xlfn.IFS(DATA[[#This Row],[Loyalty_Points]]&lt;=1000,"0-1000",AC667&lt;=2000,"1000-2000",AC667&lt;=3000,"2000-3000",AC667&lt;=4000,"3000-4000",AC667&lt;=4999,"4000-5000")</f>
        <v>3000-4000</v>
      </c>
      <c r="AE667" s="1" t="s">
        <v>58</v>
      </c>
      <c r="AF667" s="1" t="s">
        <v>79</v>
      </c>
      <c r="AG667" s="1" t="s">
        <v>93</v>
      </c>
    </row>
    <row r="668" spans="1:33" x14ac:dyDescent="0.3">
      <c r="A668" s="13">
        <v>9141</v>
      </c>
      <c r="B668" s="1" t="s">
        <v>621</v>
      </c>
      <c r="C668" s="2" t="s">
        <v>622</v>
      </c>
      <c r="D668" s="2" t="s">
        <v>87</v>
      </c>
      <c r="E668" s="29" t="str">
        <f>TEXT(DATA[[#This Row],[Join_Date]],"mm-yyyy")</f>
        <v>10-2023</v>
      </c>
      <c r="G668" s="31">
        <f>$F$2-DATA[[#This Row],[Last_Login]]</f>
        <v>36</v>
      </c>
      <c r="H668" s="31" t="str" cm="1">
        <f t="array" ref="H668">_xlfn.IFS(DATA[[#This Row],[Difference_from _assume]]&lt;=10,"0-17",DATA[[#This Row],[Difference_from _assume]]&lt;=34,"17-34",DATA[[#This Row],[Difference_from _assume]]&lt;=51,"34-51",DATA[[#This Row],[Difference_from _assume]]&lt;=119,"51-119",DATA[[#This Row],[Difference_from _assume]]&lt;=354,"119-357")</f>
        <v>34-51</v>
      </c>
      <c r="I668" s="31" t="str" cm="1">
        <f t="array" ref="I668">_xlfn.IFS(DATA[[#This Row],[Difference_from _assume]]&lt;=35,"Active",DATA[[#This Row],[Difference_from _assume]]&lt;=110,"Inactive",DATA[[#This Row],[Difference_from _assume]]&lt;=360,"Dormant")</f>
        <v>Inactive</v>
      </c>
      <c r="J668" s="16">
        <v>7.99</v>
      </c>
      <c r="K668" s="16" t="str" cm="1">
        <f t="array" ref="K668">_xlfn.IFS(DATA[[#This Row],[Monthly_Price]]&lt;=7.99,"Low",J668&lt;=11.99,"Mid",J668&lt;=15.99,"High")</f>
        <v>Low</v>
      </c>
      <c r="L668" s="1">
        <v>308</v>
      </c>
      <c r="M668" s="1" t="s">
        <v>36</v>
      </c>
      <c r="N668" s="1">
        <v>1</v>
      </c>
      <c r="O668" s="1">
        <v>5</v>
      </c>
      <c r="P668" s="1" t="b">
        <v>0</v>
      </c>
      <c r="Q668" s="1">
        <v>107</v>
      </c>
      <c r="R668" s="10">
        <v>87</v>
      </c>
      <c r="S668" s="10">
        <f>DATA[[#This Row],[Total_Movies_Watched]]+DATA[[#This Row],[Total_Series_Watched]]</f>
        <v>194</v>
      </c>
      <c r="T668" s="1" t="s">
        <v>43</v>
      </c>
      <c r="U668" s="1" t="s">
        <v>75</v>
      </c>
      <c r="V668" s="1" t="s">
        <v>78</v>
      </c>
      <c r="W668" s="1">
        <v>17</v>
      </c>
      <c r="X668" s="1" t="str" cm="1">
        <f t="array" ref="X668">_xlfn.IFS(DATA[[#This Row],[Recommended_Content_Count]]&lt;=25,"0-25",W668&lt;=50,"25-50",W668&lt;=75,"50-75",W668&lt;=100,"75-100")</f>
        <v>0-25</v>
      </c>
      <c r="Y668" s="1">
        <v>3.4</v>
      </c>
      <c r="Z668" s="1" t="b">
        <v>0</v>
      </c>
      <c r="AA668" s="1" t="str" cm="1">
        <f t="array" ref="AA668">_xlfn.IFS(DATA[[#This Row],[Has_Downloaded_Content]]=FALSE,"No",Z668=TRUE,"Yes")</f>
        <v>No</v>
      </c>
      <c r="AB668" s="1" t="s">
        <v>30</v>
      </c>
      <c r="AC668" s="7">
        <v>4108</v>
      </c>
      <c r="AD668" s="7" t="str" cm="1">
        <f t="array" ref="AD668">_xlfn.IFS(DATA[[#This Row],[Loyalty_Points]]&lt;=1000,"0-1000",AC668&lt;=2000,"1000-2000",AC668&lt;=3000,"2000-3000",AC668&lt;=4000,"3000-4000",AC668&lt;=4999,"4000-5000")</f>
        <v>4000-5000</v>
      </c>
      <c r="AE668" s="1" t="s">
        <v>38</v>
      </c>
      <c r="AF668" s="1" t="s">
        <v>59</v>
      </c>
      <c r="AG668" s="1" t="s">
        <v>33</v>
      </c>
    </row>
    <row r="669" spans="1:33" x14ac:dyDescent="0.3">
      <c r="A669" s="13">
        <v>7539</v>
      </c>
      <c r="B669" s="1" t="s">
        <v>606</v>
      </c>
      <c r="C669" s="2">
        <v>44935</v>
      </c>
      <c r="D669" s="2">
        <v>45516</v>
      </c>
      <c r="E669" s="29" t="str">
        <f>TEXT(DATA[[#This Row],[Join_Date]],"mm-yyyy")</f>
        <v>01-2023</v>
      </c>
      <c r="G669" s="31">
        <f>$F$2-DATA[[#This Row],[Last_Login]]</f>
        <v>141</v>
      </c>
      <c r="H669" s="31" t="str" cm="1">
        <f t="array" ref="H669">_xlfn.IFS(DATA[[#This Row],[Difference_from _assume]]&lt;=10,"0-17",DATA[[#This Row],[Difference_from _assume]]&lt;=34,"17-34",DATA[[#This Row],[Difference_from _assume]]&lt;=51,"34-51",DATA[[#This Row],[Difference_from _assume]]&lt;=119,"51-119",DATA[[#This Row],[Difference_from _assume]]&lt;=354,"119-357")</f>
        <v>119-357</v>
      </c>
      <c r="I669" s="31" t="str" cm="1">
        <f t="array" ref="I669">_xlfn.IFS(DATA[[#This Row],[Difference_from _assume]]&lt;=35,"Active",DATA[[#This Row],[Difference_from _assume]]&lt;=110,"Inactive",DATA[[#This Row],[Difference_from _assume]]&lt;=360,"Dormant")</f>
        <v>Dormant</v>
      </c>
      <c r="J669" s="16">
        <v>7.99</v>
      </c>
      <c r="K669" s="16" t="str" cm="1">
        <f t="array" ref="K669">_xlfn.IFS(DATA[[#This Row],[Monthly_Price]]&lt;=7.99,"Low",J669&lt;=11.99,"Mid",J669&lt;=15.99,"High")</f>
        <v>Low</v>
      </c>
      <c r="L669" s="1">
        <v>297</v>
      </c>
      <c r="M669" s="1" t="s">
        <v>63</v>
      </c>
      <c r="N669" s="1">
        <v>1</v>
      </c>
      <c r="O669" s="1">
        <v>6</v>
      </c>
      <c r="P669" s="1" t="b">
        <v>1</v>
      </c>
      <c r="Q669" s="1">
        <v>959</v>
      </c>
      <c r="R669" s="10">
        <v>71</v>
      </c>
      <c r="S669" s="10">
        <f>DATA[[#This Row],[Total_Movies_Watched]]+DATA[[#This Row],[Total_Series_Watched]]</f>
        <v>1030</v>
      </c>
      <c r="T669" s="1" t="s">
        <v>74</v>
      </c>
      <c r="U669" s="1" t="s">
        <v>75</v>
      </c>
      <c r="V669" s="1" t="s">
        <v>78</v>
      </c>
      <c r="W669" s="1">
        <v>82</v>
      </c>
      <c r="X669" s="1" t="str" cm="1">
        <f t="array" ref="X669">_xlfn.IFS(DATA[[#This Row],[Recommended_Content_Count]]&lt;=25,"0-25",W669&lt;=50,"25-50",W669&lt;=75,"50-75",W669&lt;=100,"75-100")</f>
        <v>75-100</v>
      </c>
      <c r="Y669" s="1">
        <v>3.3</v>
      </c>
      <c r="Z669" s="1" t="b">
        <v>1</v>
      </c>
      <c r="AA669" s="1" t="str" cm="1">
        <f t="array" ref="AA669">_xlfn.IFS(DATA[[#This Row],[Has_Downloaded_Content]]=FALSE,"No",Z669=TRUE,"Yes")</f>
        <v>Yes</v>
      </c>
      <c r="AB669" s="1" t="s">
        <v>30</v>
      </c>
      <c r="AC669" s="7">
        <v>2562</v>
      </c>
      <c r="AD669" s="7" t="str" cm="1">
        <f t="array" ref="AD669">_xlfn.IFS(DATA[[#This Row],[Loyalty_Points]]&lt;=1000,"0-1000",AC669&lt;=2000,"1000-2000",AC669&lt;=3000,"2000-3000",AC669&lt;=4000,"3000-4000",AC669&lt;=4999,"4000-5000")</f>
        <v>2000-3000</v>
      </c>
      <c r="AE669" s="1" t="s">
        <v>76</v>
      </c>
      <c r="AF669" s="1" t="s">
        <v>39</v>
      </c>
      <c r="AG669" s="1" t="s">
        <v>93</v>
      </c>
    </row>
    <row r="670" spans="1:33" x14ac:dyDescent="0.3">
      <c r="A670" s="13">
        <v>1390</v>
      </c>
      <c r="B670" s="1" t="s">
        <v>623</v>
      </c>
      <c r="C670" s="2" t="s">
        <v>407</v>
      </c>
      <c r="D670" s="2" t="s">
        <v>168</v>
      </c>
      <c r="E670" s="29" t="str">
        <f>TEXT(DATA[[#This Row],[Join_Date]],"mm-yyyy")</f>
        <v>07-2024</v>
      </c>
      <c r="G670" s="31">
        <f>$F$2-DATA[[#This Row],[Last_Login]]</f>
        <v>32</v>
      </c>
      <c r="H670" s="31" t="str" cm="1">
        <f t="array" ref="H670">_xlfn.IFS(DATA[[#This Row],[Difference_from _assume]]&lt;=10,"0-17",DATA[[#This Row],[Difference_from _assume]]&lt;=34,"17-34",DATA[[#This Row],[Difference_from _assume]]&lt;=51,"34-51",DATA[[#This Row],[Difference_from _assume]]&lt;=119,"51-119",DATA[[#This Row],[Difference_from _assume]]&lt;=354,"119-357")</f>
        <v>17-34</v>
      </c>
      <c r="I670" s="31" t="str" cm="1">
        <f t="array" ref="I670">_xlfn.IFS(DATA[[#This Row],[Difference_from _assume]]&lt;=35,"Active",DATA[[#This Row],[Difference_from _assume]]&lt;=110,"Inactive",DATA[[#This Row],[Difference_from _assume]]&lt;=360,"Dormant")</f>
        <v>Active</v>
      </c>
      <c r="J670" s="16">
        <v>11.99</v>
      </c>
      <c r="K670" s="16" t="str" cm="1">
        <f t="array" ref="K670">_xlfn.IFS(DATA[[#This Row],[Monthly_Price]]&lt;=7.99,"Low",J670&lt;=11.99,"Mid",J670&lt;=15.99,"High")</f>
        <v>Mid</v>
      </c>
      <c r="L670" s="1">
        <v>326</v>
      </c>
      <c r="M670" s="1" t="s">
        <v>63</v>
      </c>
      <c r="N670" s="1">
        <v>4</v>
      </c>
      <c r="O670" s="1">
        <v>1</v>
      </c>
      <c r="P670" s="1" t="b">
        <v>0</v>
      </c>
      <c r="Q670" s="1">
        <v>439</v>
      </c>
      <c r="R670" s="10">
        <v>88</v>
      </c>
      <c r="S670" s="10">
        <f>DATA[[#This Row],[Total_Movies_Watched]]+DATA[[#This Row],[Total_Series_Watched]]</f>
        <v>527</v>
      </c>
      <c r="T670" s="1" t="s">
        <v>92</v>
      </c>
      <c r="U670" s="1" t="s">
        <v>44</v>
      </c>
      <c r="V670" s="1" t="s">
        <v>64</v>
      </c>
      <c r="W670" s="1">
        <v>3</v>
      </c>
      <c r="X670" s="1" t="str" cm="1">
        <f t="array" ref="X670">_xlfn.IFS(DATA[[#This Row],[Recommended_Content_Count]]&lt;=25,"0-25",W670&lt;=50,"25-50",W670&lt;=75,"50-75",W670&lt;=100,"75-100")</f>
        <v>0-25</v>
      </c>
      <c r="Y670" s="1">
        <v>3.3</v>
      </c>
      <c r="Z670" s="1" t="b">
        <v>1</v>
      </c>
      <c r="AA670" s="1" t="str" cm="1">
        <f t="array" ref="AA670">_xlfn.IFS(DATA[[#This Row],[Has_Downloaded_Content]]=FALSE,"No",Z670=TRUE,"Yes")</f>
        <v>Yes</v>
      </c>
      <c r="AB670" s="1" t="s">
        <v>30</v>
      </c>
      <c r="AC670" s="7">
        <v>3499</v>
      </c>
      <c r="AD670" s="7" t="str" cm="1">
        <f t="array" ref="AD670">_xlfn.IFS(DATA[[#This Row],[Loyalty_Points]]&lt;=1000,"0-1000",AC670&lt;=2000,"1000-2000",AC670&lt;=3000,"2000-3000",AC670&lt;=4000,"3000-4000",AC670&lt;=4999,"4000-5000")</f>
        <v>3000-4000</v>
      </c>
      <c r="AE670" s="1" t="s">
        <v>58</v>
      </c>
      <c r="AF670" s="1" t="s">
        <v>39</v>
      </c>
      <c r="AG670" s="1" t="s">
        <v>93</v>
      </c>
    </row>
    <row r="671" spans="1:33" x14ac:dyDescent="0.3">
      <c r="A671" s="13">
        <v>9505</v>
      </c>
      <c r="B671" s="1" t="s">
        <v>284</v>
      </c>
      <c r="C671" s="2" t="s">
        <v>601</v>
      </c>
      <c r="D671" s="2">
        <v>45394</v>
      </c>
      <c r="E671" s="29" t="str">
        <f>TEXT(DATA[[#This Row],[Join_Date]],"mm-yyyy")</f>
        <v>06-2024</v>
      </c>
      <c r="G671" s="31">
        <f>$F$2-DATA[[#This Row],[Last_Login]]</f>
        <v>263</v>
      </c>
      <c r="H671" s="31" t="str" cm="1">
        <f t="array" ref="H671">_xlfn.IFS(DATA[[#This Row],[Difference_from _assume]]&lt;=10,"0-17",DATA[[#This Row],[Difference_from _assume]]&lt;=34,"17-34",DATA[[#This Row],[Difference_from _assume]]&lt;=51,"34-51",DATA[[#This Row],[Difference_from _assume]]&lt;=119,"51-119",DATA[[#This Row],[Difference_from _assume]]&lt;=354,"119-357")</f>
        <v>119-357</v>
      </c>
      <c r="I671" s="31" t="str" cm="1">
        <f t="array" ref="I671">_xlfn.IFS(DATA[[#This Row],[Difference_from _assume]]&lt;=35,"Active",DATA[[#This Row],[Difference_from _assume]]&lt;=110,"Inactive",DATA[[#This Row],[Difference_from _assume]]&lt;=360,"Dormant")</f>
        <v>Dormant</v>
      </c>
      <c r="J671" s="16">
        <v>15.99</v>
      </c>
      <c r="K671" s="16" t="str" cm="1">
        <f t="array" ref="K671">_xlfn.IFS(DATA[[#This Row],[Monthly_Price]]&lt;=7.99,"Low",J671&lt;=11.99,"Mid",J671&lt;=15.99,"High")</f>
        <v>High</v>
      </c>
      <c r="L671" s="1">
        <v>352</v>
      </c>
      <c r="M671" s="1" t="s">
        <v>73</v>
      </c>
      <c r="N671" s="1">
        <v>4</v>
      </c>
      <c r="O671" s="1">
        <v>6</v>
      </c>
      <c r="P671" s="1" t="b">
        <v>0</v>
      </c>
      <c r="Q671" s="1">
        <v>757</v>
      </c>
      <c r="R671" s="10">
        <v>13</v>
      </c>
      <c r="S671" s="10">
        <f>DATA[[#This Row],[Total_Movies_Watched]]+DATA[[#This Row],[Total_Series_Watched]]</f>
        <v>770</v>
      </c>
      <c r="T671" s="1" t="s">
        <v>92</v>
      </c>
      <c r="U671" s="1" t="s">
        <v>44</v>
      </c>
      <c r="V671" s="1" t="s">
        <v>29</v>
      </c>
      <c r="W671" s="1">
        <v>67</v>
      </c>
      <c r="X671" s="1" t="str" cm="1">
        <f t="array" ref="X671">_xlfn.IFS(DATA[[#This Row],[Recommended_Content_Count]]&lt;=25,"0-25",W671&lt;=50,"25-50",W671&lt;=75,"50-75",W671&lt;=100,"75-100")</f>
        <v>50-75</v>
      </c>
      <c r="Y671" s="1">
        <v>4.3</v>
      </c>
      <c r="Z671" s="1" t="b">
        <v>1</v>
      </c>
      <c r="AA671" s="1" t="str" cm="1">
        <f t="array" ref="AA671">_xlfn.IFS(DATA[[#This Row],[Has_Downloaded_Content]]=FALSE,"No",Z671=TRUE,"Yes")</f>
        <v>Yes</v>
      </c>
      <c r="AB671" s="1" t="s">
        <v>30</v>
      </c>
      <c r="AC671" s="7">
        <v>3645</v>
      </c>
      <c r="AD671" s="7" t="str" cm="1">
        <f t="array" ref="AD671">_xlfn.IFS(DATA[[#This Row],[Loyalty_Points]]&lt;=1000,"0-1000",AC671&lt;=2000,"1000-2000",AC671&lt;=3000,"2000-3000",AC671&lt;=4000,"3000-4000",AC671&lt;=4999,"4000-5000")</f>
        <v>3000-4000</v>
      </c>
      <c r="AE671" s="1" t="s">
        <v>76</v>
      </c>
      <c r="AF671" s="1" t="s">
        <v>32</v>
      </c>
      <c r="AG671" s="1" t="s">
        <v>93</v>
      </c>
    </row>
    <row r="672" spans="1:33" x14ac:dyDescent="0.3">
      <c r="A672" s="13">
        <v>6741</v>
      </c>
      <c r="B672" s="1" t="s">
        <v>259</v>
      </c>
      <c r="C672" s="2" t="s">
        <v>225</v>
      </c>
      <c r="D672" s="2" t="s">
        <v>84</v>
      </c>
      <c r="E672" s="29" t="str">
        <f>TEXT(DATA[[#This Row],[Join_Date]],"mm-yyyy")</f>
        <v>10-2023</v>
      </c>
      <c r="G672" s="31">
        <f>$F$2-DATA[[#This Row],[Last_Login]]</f>
        <v>41</v>
      </c>
      <c r="H672" s="31" t="str" cm="1">
        <f t="array" ref="H672">_xlfn.IFS(DATA[[#This Row],[Difference_from _assume]]&lt;=10,"0-17",DATA[[#This Row],[Difference_from _assume]]&lt;=34,"17-34",DATA[[#This Row],[Difference_from _assume]]&lt;=51,"34-51",DATA[[#This Row],[Difference_from _assume]]&lt;=119,"51-119",DATA[[#This Row],[Difference_from _assume]]&lt;=354,"119-357")</f>
        <v>34-51</v>
      </c>
      <c r="I672" s="31" t="str" cm="1">
        <f t="array" ref="I672">_xlfn.IFS(DATA[[#This Row],[Difference_from _assume]]&lt;=35,"Active",DATA[[#This Row],[Difference_from _assume]]&lt;=110,"Inactive",DATA[[#This Row],[Difference_from _assume]]&lt;=360,"Dormant")</f>
        <v>Inactive</v>
      </c>
      <c r="J672" s="16">
        <v>7.99</v>
      </c>
      <c r="K672" s="16" t="str" cm="1">
        <f t="array" ref="K672">_xlfn.IFS(DATA[[#This Row],[Monthly_Price]]&lt;=7.99,"Low",J672&lt;=11.99,"Mid",J672&lt;=15.99,"High")</f>
        <v>Low</v>
      </c>
      <c r="L672" s="1">
        <v>180</v>
      </c>
      <c r="M672" s="1" t="s">
        <v>48</v>
      </c>
      <c r="N672" s="1">
        <v>5</v>
      </c>
      <c r="O672" s="1">
        <v>2</v>
      </c>
      <c r="P672" s="1" t="b">
        <v>1</v>
      </c>
      <c r="Q672" s="1">
        <v>647</v>
      </c>
      <c r="R672" s="10">
        <v>2</v>
      </c>
      <c r="S672" s="10">
        <f>DATA[[#This Row],[Total_Movies_Watched]]+DATA[[#This Row],[Total_Series_Watched]]</f>
        <v>649</v>
      </c>
      <c r="T672" s="1" t="s">
        <v>43</v>
      </c>
      <c r="U672" s="1" t="s">
        <v>75</v>
      </c>
      <c r="V672" s="1" t="s">
        <v>78</v>
      </c>
      <c r="W672" s="1">
        <v>9</v>
      </c>
      <c r="X672" s="1" t="str" cm="1">
        <f t="array" ref="X672">_xlfn.IFS(DATA[[#This Row],[Recommended_Content_Count]]&lt;=25,"0-25",W672&lt;=50,"25-50",W672&lt;=75,"50-75",W672&lt;=100,"75-100")</f>
        <v>0-25</v>
      </c>
      <c r="Y672" s="1">
        <v>3.5</v>
      </c>
      <c r="Z672" s="1" t="b">
        <v>0</v>
      </c>
      <c r="AA672" s="1" t="str" cm="1">
        <f t="array" ref="AA672">_xlfn.IFS(DATA[[#This Row],[Has_Downloaded_Content]]=FALSE,"No",Z672=TRUE,"Yes")</f>
        <v>No</v>
      </c>
      <c r="AB672" s="1" t="s">
        <v>30</v>
      </c>
      <c r="AC672" s="7">
        <v>2989</v>
      </c>
      <c r="AD672" s="7" t="str" cm="1">
        <f t="array" ref="AD672">_xlfn.IFS(DATA[[#This Row],[Loyalty_Points]]&lt;=1000,"0-1000",AC672&lt;=2000,"1000-2000",AC672&lt;=3000,"2000-3000",AC672&lt;=4000,"3000-4000",AC672&lt;=4999,"4000-5000")</f>
        <v>2000-3000</v>
      </c>
      <c r="AE672" s="1" t="s">
        <v>31</v>
      </c>
      <c r="AF672" s="1" t="s">
        <v>79</v>
      </c>
      <c r="AG672" s="1" t="s">
        <v>93</v>
      </c>
    </row>
    <row r="673" spans="1:33" x14ac:dyDescent="0.3">
      <c r="A673" s="13">
        <v>1790</v>
      </c>
      <c r="B673" s="1" t="s">
        <v>624</v>
      </c>
      <c r="C673" s="2">
        <v>45599</v>
      </c>
      <c r="D673" s="2">
        <v>45303</v>
      </c>
      <c r="E673" s="29" t="str">
        <f>TEXT(DATA[[#This Row],[Join_Date]],"mm-yyyy")</f>
        <v>11-2024</v>
      </c>
      <c r="G673" s="31">
        <f>$F$2-DATA[[#This Row],[Last_Login]]</f>
        <v>354</v>
      </c>
      <c r="H673" s="31" t="str" cm="1">
        <f t="array" ref="H673">_xlfn.IFS(DATA[[#This Row],[Difference_from _assume]]&lt;=10,"0-17",DATA[[#This Row],[Difference_from _assume]]&lt;=34,"17-34",DATA[[#This Row],[Difference_from _assume]]&lt;=51,"34-51",DATA[[#This Row],[Difference_from _assume]]&lt;=119,"51-119",DATA[[#This Row],[Difference_from _assume]]&lt;=354,"119-357")</f>
        <v>119-357</v>
      </c>
      <c r="I673" s="31" t="str" cm="1">
        <f t="array" ref="I673">_xlfn.IFS(DATA[[#This Row],[Difference_from _assume]]&lt;=35,"Active",DATA[[#This Row],[Difference_from _assume]]&lt;=110,"Inactive",DATA[[#This Row],[Difference_from _assume]]&lt;=360,"Dormant")</f>
        <v>Dormant</v>
      </c>
      <c r="J673" s="16">
        <v>11.99</v>
      </c>
      <c r="K673" s="16" t="str" cm="1">
        <f t="array" ref="K673">_xlfn.IFS(DATA[[#This Row],[Monthly_Price]]&lt;=7.99,"Low",J673&lt;=11.99,"Mid",J673&lt;=15.99,"High")</f>
        <v>Mid</v>
      </c>
      <c r="L673" s="1">
        <v>362</v>
      </c>
      <c r="M673" s="1" t="s">
        <v>48</v>
      </c>
      <c r="N673" s="1">
        <v>2</v>
      </c>
      <c r="O673" s="1">
        <v>2</v>
      </c>
      <c r="P673" s="1" t="b">
        <v>0</v>
      </c>
      <c r="Q673" s="1">
        <v>535</v>
      </c>
      <c r="R673" s="10">
        <v>200</v>
      </c>
      <c r="S673" s="10">
        <f>DATA[[#This Row],[Total_Movies_Watched]]+DATA[[#This Row],[Total_Series_Watched]]</f>
        <v>735</v>
      </c>
      <c r="T673" s="1" t="s">
        <v>74</v>
      </c>
      <c r="U673" s="1" t="s">
        <v>44</v>
      </c>
      <c r="V673" s="1" t="s">
        <v>29</v>
      </c>
      <c r="W673" s="1">
        <v>60</v>
      </c>
      <c r="X673" s="1" t="str" cm="1">
        <f t="array" ref="X673">_xlfn.IFS(DATA[[#This Row],[Recommended_Content_Count]]&lt;=25,"0-25",W673&lt;=50,"25-50",W673&lt;=75,"50-75",W673&lt;=100,"75-100")</f>
        <v>50-75</v>
      </c>
      <c r="Y673" s="1">
        <v>4.9000000000000004</v>
      </c>
      <c r="Z673" s="1" t="b">
        <v>1</v>
      </c>
      <c r="AA673" s="1" t="str" cm="1">
        <f t="array" ref="AA673">_xlfn.IFS(DATA[[#This Row],[Has_Downloaded_Content]]=FALSE,"No",Z673=TRUE,"Yes")</f>
        <v>Yes</v>
      </c>
      <c r="AB673" s="1" t="s">
        <v>30</v>
      </c>
      <c r="AC673" s="7">
        <v>55</v>
      </c>
      <c r="AD673" s="7" t="str" cm="1">
        <f t="array" ref="AD673">_xlfn.IFS(DATA[[#This Row],[Loyalty_Points]]&lt;=1000,"0-1000",AC673&lt;=2000,"1000-2000",AC673&lt;=3000,"2000-3000",AC673&lt;=4000,"3000-4000",AC673&lt;=4999,"4000-5000")</f>
        <v>0-1000</v>
      </c>
      <c r="AE673" s="1" t="s">
        <v>76</v>
      </c>
      <c r="AF673" s="1" t="s">
        <v>59</v>
      </c>
      <c r="AG673" s="1" t="s">
        <v>33</v>
      </c>
    </row>
    <row r="674" spans="1:33" x14ac:dyDescent="0.3">
      <c r="A674" s="13">
        <v>6491</v>
      </c>
      <c r="B674" s="1" t="s">
        <v>625</v>
      </c>
      <c r="C674" s="2" t="s">
        <v>519</v>
      </c>
      <c r="D674" s="2" t="s">
        <v>105</v>
      </c>
      <c r="E674" s="29" t="str">
        <f>TEXT(DATA[[#This Row],[Join_Date]],"mm-yyyy")</f>
        <v>01-2023</v>
      </c>
      <c r="G674" s="31">
        <f>$F$2-DATA[[#This Row],[Last_Login]]</f>
        <v>33</v>
      </c>
      <c r="H674" s="31" t="str" cm="1">
        <f t="array" ref="H674">_xlfn.IFS(DATA[[#This Row],[Difference_from _assume]]&lt;=10,"0-17",DATA[[#This Row],[Difference_from _assume]]&lt;=34,"17-34",DATA[[#This Row],[Difference_from _assume]]&lt;=51,"34-51",DATA[[#This Row],[Difference_from _assume]]&lt;=119,"51-119",DATA[[#This Row],[Difference_from _assume]]&lt;=354,"119-357")</f>
        <v>17-34</v>
      </c>
      <c r="I674" s="31" t="str" cm="1">
        <f t="array" ref="I674">_xlfn.IFS(DATA[[#This Row],[Difference_from _assume]]&lt;=35,"Active",DATA[[#This Row],[Difference_from _assume]]&lt;=110,"Inactive",DATA[[#This Row],[Difference_from _assume]]&lt;=360,"Dormant")</f>
        <v>Active</v>
      </c>
      <c r="J674" s="16">
        <v>7.99</v>
      </c>
      <c r="K674" s="16" t="str" cm="1">
        <f t="array" ref="K674">_xlfn.IFS(DATA[[#This Row],[Monthly_Price]]&lt;=7.99,"Low",J674&lt;=11.99,"Mid",J674&lt;=15.99,"High")</f>
        <v>Low</v>
      </c>
      <c r="L674" s="1">
        <v>154</v>
      </c>
      <c r="M674" s="1" t="s">
        <v>26</v>
      </c>
      <c r="N674" s="1">
        <v>5</v>
      </c>
      <c r="O674" s="1">
        <v>4</v>
      </c>
      <c r="P674" s="1" t="b">
        <v>1</v>
      </c>
      <c r="Q674" s="1">
        <v>340</v>
      </c>
      <c r="R674" s="10">
        <v>53</v>
      </c>
      <c r="S674" s="10">
        <f>DATA[[#This Row],[Total_Movies_Watched]]+DATA[[#This Row],[Total_Series_Watched]]</f>
        <v>393</v>
      </c>
      <c r="T674" s="1" t="s">
        <v>74</v>
      </c>
      <c r="U674" s="1" t="s">
        <v>56</v>
      </c>
      <c r="V674" s="1" t="s">
        <v>64</v>
      </c>
      <c r="W674" s="1">
        <v>31</v>
      </c>
      <c r="X674" s="1" t="str" cm="1">
        <f t="array" ref="X674">_xlfn.IFS(DATA[[#This Row],[Recommended_Content_Count]]&lt;=25,"0-25",W674&lt;=50,"25-50",W674&lt;=75,"50-75",W674&lt;=100,"75-100")</f>
        <v>25-50</v>
      </c>
      <c r="Y674" s="1">
        <v>4.4000000000000004</v>
      </c>
      <c r="Z674" s="1" t="b">
        <v>0</v>
      </c>
      <c r="AA674" s="1" t="str" cm="1">
        <f t="array" ref="AA674">_xlfn.IFS(DATA[[#This Row],[Has_Downloaded_Content]]=FALSE,"No",Z674=TRUE,"Yes")</f>
        <v>No</v>
      </c>
      <c r="AB674" s="1" t="s">
        <v>30</v>
      </c>
      <c r="AC674" s="7">
        <v>1850</v>
      </c>
      <c r="AD674" s="7" t="str" cm="1">
        <f t="array" ref="AD674">_xlfn.IFS(DATA[[#This Row],[Loyalty_Points]]&lt;=1000,"0-1000",AC674&lt;=2000,"1000-2000",AC674&lt;=3000,"2000-3000",AC674&lt;=4000,"3000-4000",AC674&lt;=4999,"4000-5000")</f>
        <v>1000-2000</v>
      </c>
      <c r="AE674" s="1" t="s">
        <v>38</v>
      </c>
      <c r="AF674" s="1" t="s">
        <v>79</v>
      </c>
      <c r="AG674" s="1" t="s">
        <v>33</v>
      </c>
    </row>
    <row r="675" spans="1:33" x14ac:dyDescent="0.3">
      <c r="A675" s="13">
        <v>3102</v>
      </c>
      <c r="B675" s="1" t="s">
        <v>260</v>
      </c>
      <c r="C675" s="2">
        <v>45360</v>
      </c>
      <c r="D675" s="2" t="s">
        <v>99</v>
      </c>
      <c r="E675" s="29" t="str">
        <f>TEXT(DATA[[#This Row],[Join_Date]],"mm-yyyy")</f>
        <v>03-2024</v>
      </c>
      <c r="G675" s="31">
        <f>$F$2-DATA[[#This Row],[Last_Login]]</f>
        <v>34</v>
      </c>
      <c r="H675" s="31" t="str" cm="1">
        <f t="array" ref="H675">_xlfn.IFS(DATA[[#This Row],[Difference_from _assume]]&lt;=10,"0-17",DATA[[#This Row],[Difference_from _assume]]&lt;=34,"17-34",DATA[[#This Row],[Difference_from _assume]]&lt;=51,"34-51",DATA[[#This Row],[Difference_from _assume]]&lt;=119,"51-119",DATA[[#This Row],[Difference_from _assume]]&lt;=354,"119-357")</f>
        <v>17-34</v>
      </c>
      <c r="I675" s="31" t="str" cm="1">
        <f t="array" ref="I675">_xlfn.IFS(DATA[[#This Row],[Difference_from _assume]]&lt;=35,"Active",DATA[[#This Row],[Difference_from _assume]]&lt;=110,"Inactive",DATA[[#This Row],[Difference_from _assume]]&lt;=360,"Dormant")</f>
        <v>Active</v>
      </c>
      <c r="J675" s="16">
        <v>7.99</v>
      </c>
      <c r="K675" s="16" t="str" cm="1">
        <f t="array" ref="K675">_xlfn.IFS(DATA[[#This Row],[Monthly_Price]]&lt;=7.99,"Low",J675&lt;=11.99,"Mid",J675&lt;=15.99,"High")</f>
        <v>Low</v>
      </c>
      <c r="L675" s="1">
        <v>287</v>
      </c>
      <c r="M675" s="1" t="s">
        <v>36</v>
      </c>
      <c r="N675" s="1">
        <v>1</v>
      </c>
      <c r="O675" s="1">
        <v>2</v>
      </c>
      <c r="P675" s="1" t="b">
        <v>0</v>
      </c>
      <c r="Q675" s="1">
        <v>670</v>
      </c>
      <c r="R675" s="10">
        <v>147</v>
      </c>
      <c r="S675" s="10">
        <f>DATA[[#This Row],[Total_Movies_Watched]]+DATA[[#This Row],[Total_Series_Watched]]</f>
        <v>817</v>
      </c>
      <c r="T675" s="1" t="s">
        <v>27</v>
      </c>
      <c r="U675" s="1" t="s">
        <v>44</v>
      </c>
      <c r="V675" s="1" t="s">
        <v>29</v>
      </c>
      <c r="W675" s="1">
        <v>42</v>
      </c>
      <c r="X675" s="1" t="str" cm="1">
        <f t="array" ref="X675">_xlfn.IFS(DATA[[#This Row],[Recommended_Content_Count]]&lt;=25,"0-25",W675&lt;=50,"25-50",W675&lt;=75,"50-75",W675&lt;=100,"75-100")</f>
        <v>25-50</v>
      </c>
      <c r="Y675" s="1">
        <v>4.3</v>
      </c>
      <c r="Z675" s="1" t="b">
        <v>1</v>
      </c>
      <c r="AA675" s="1" t="str" cm="1">
        <f t="array" ref="AA675">_xlfn.IFS(DATA[[#This Row],[Has_Downloaded_Content]]=FALSE,"No",Z675=TRUE,"Yes")</f>
        <v>Yes</v>
      </c>
      <c r="AB675" s="1" t="s">
        <v>30</v>
      </c>
      <c r="AC675" s="7">
        <v>4672</v>
      </c>
      <c r="AD675" s="7" t="str" cm="1">
        <f t="array" ref="AD675">_xlfn.IFS(DATA[[#This Row],[Loyalty_Points]]&lt;=1000,"0-1000",AC675&lt;=2000,"1000-2000",AC675&lt;=3000,"2000-3000",AC675&lt;=4000,"3000-4000",AC675&lt;=4999,"4000-5000")</f>
        <v>4000-5000</v>
      </c>
      <c r="AE675" s="1" t="s">
        <v>31</v>
      </c>
      <c r="AF675" s="1" t="s">
        <v>59</v>
      </c>
      <c r="AG675" s="1" t="s">
        <v>40</v>
      </c>
    </row>
    <row r="676" spans="1:33" x14ac:dyDescent="0.3">
      <c r="A676" s="13">
        <v>1300</v>
      </c>
      <c r="B676" s="1" t="s">
        <v>626</v>
      </c>
      <c r="C676" s="2" t="s">
        <v>627</v>
      </c>
      <c r="D676" s="2" t="s">
        <v>129</v>
      </c>
      <c r="E676" s="29" t="str">
        <f>TEXT(DATA[[#This Row],[Join_Date]],"mm-yyyy")</f>
        <v>06-2023</v>
      </c>
      <c r="G676" s="31">
        <f>$F$2-DATA[[#This Row],[Last_Login]]</f>
        <v>15</v>
      </c>
      <c r="H676" s="31" t="str" cm="1">
        <f t="array" ref="H676">_xlfn.IFS(DATA[[#This Row],[Difference_from _assume]]&lt;=10,"0-17",DATA[[#This Row],[Difference_from _assume]]&lt;=34,"17-34",DATA[[#This Row],[Difference_from _assume]]&lt;=51,"34-51",DATA[[#This Row],[Difference_from _assume]]&lt;=119,"51-119",DATA[[#This Row],[Difference_from _assume]]&lt;=354,"119-357")</f>
        <v>17-34</v>
      </c>
      <c r="I676" s="31" t="str" cm="1">
        <f t="array" ref="I676">_xlfn.IFS(DATA[[#This Row],[Difference_from _assume]]&lt;=35,"Active",DATA[[#This Row],[Difference_from _assume]]&lt;=110,"Inactive",DATA[[#This Row],[Difference_from _assume]]&lt;=360,"Dormant")</f>
        <v>Active</v>
      </c>
      <c r="J676" s="16">
        <v>11.99</v>
      </c>
      <c r="K676" s="16" t="str" cm="1">
        <f t="array" ref="K676">_xlfn.IFS(DATA[[#This Row],[Monthly_Price]]&lt;=7.99,"Low",J676&lt;=11.99,"Mid",J676&lt;=15.99,"High")</f>
        <v>Mid</v>
      </c>
      <c r="L676" s="1">
        <v>303</v>
      </c>
      <c r="M676" s="1" t="s">
        <v>100</v>
      </c>
      <c r="N676" s="1">
        <v>3</v>
      </c>
      <c r="O676" s="1">
        <v>6</v>
      </c>
      <c r="P676" s="1" t="b">
        <v>1</v>
      </c>
      <c r="Q676" s="1">
        <v>780</v>
      </c>
      <c r="R676" s="10">
        <v>128</v>
      </c>
      <c r="S676" s="10">
        <f>DATA[[#This Row],[Total_Movies_Watched]]+DATA[[#This Row],[Total_Series_Watched]]</f>
        <v>908</v>
      </c>
      <c r="T676" s="1" t="s">
        <v>92</v>
      </c>
      <c r="U676" s="1" t="s">
        <v>44</v>
      </c>
      <c r="V676" s="1" t="s">
        <v>64</v>
      </c>
      <c r="W676" s="1">
        <v>12</v>
      </c>
      <c r="X676" s="1" t="str" cm="1">
        <f t="array" ref="X676">_xlfn.IFS(DATA[[#This Row],[Recommended_Content_Count]]&lt;=25,"0-25",W676&lt;=50,"25-50",W676&lt;=75,"50-75",W676&lt;=100,"75-100")</f>
        <v>0-25</v>
      </c>
      <c r="Y676" s="1">
        <v>4.5999999999999996</v>
      </c>
      <c r="Z676" s="1" t="b">
        <v>1</v>
      </c>
      <c r="AA676" s="1" t="str" cm="1">
        <f t="array" ref="AA676">_xlfn.IFS(DATA[[#This Row],[Has_Downloaded_Content]]=FALSE,"No",Z676=TRUE,"Yes")</f>
        <v>Yes</v>
      </c>
      <c r="AB676" s="1" t="s">
        <v>30</v>
      </c>
      <c r="AC676" s="7">
        <v>2615</v>
      </c>
      <c r="AD676" s="7" t="str" cm="1">
        <f t="array" ref="AD676">_xlfn.IFS(DATA[[#This Row],[Loyalty_Points]]&lt;=1000,"0-1000",AC676&lt;=2000,"1000-2000",AC676&lt;=3000,"2000-3000",AC676&lt;=4000,"3000-4000",AC676&lt;=4999,"4000-5000")</f>
        <v>2000-3000</v>
      </c>
      <c r="AE676" s="1" t="s">
        <v>38</v>
      </c>
      <c r="AF676" s="1" t="s">
        <v>32</v>
      </c>
      <c r="AG676" s="1" t="s">
        <v>60</v>
      </c>
    </row>
    <row r="677" spans="1:33" x14ac:dyDescent="0.3">
      <c r="A677" s="13">
        <v>5410</v>
      </c>
      <c r="B677" s="1" t="s">
        <v>628</v>
      </c>
      <c r="C677" s="2">
        <v>45084</v>
      </c>
      <c r="D677" s="2">
        <v>45303</v>
      </c>
      <c r="E677" s="29" t="str">
        <f>TEXT(DATA[[#This Row],[Join_Date]],"mm-yyyy")</f>
        <v>06-2023</v>
      </c>
      <c r="G677" s="31">
        <f>$F$2-DATA[[#This Row],[Last_Login]]</f>
        <v>354</v>
      </c>
      <c r="H677" s="31" t="str" cm="1">
        <f t="array" ref="H677">_xlfn.IFS(DATA[[#This Row],[Difference_from _assume]]&lt;=10,"0-17",DATA[[#This Row],[Difference_from _assume]]&lt;=34,"17-34",DATA[[#This Row],[Difference_from _assume]]&lt;=51,"34-51",DATA[[#This Row],[Difference_from _assume]]&lt;=119,"51-119",DATA[[#This Row],[Difference_from _assume]]&lt;=354,"119-357")</f>
        <v>119-357</v>
      </c>
      <c r="I677" s="31" t="str" cm="1">
        <f t="array" ref="I677">_xlfn.IFS(DATA[[#This Row],[Difference_from _assume]]&lt;=35,"Active",DATA[[#This Row],[Difference_from _assume]]&lt;=110,"Inactive",DATA[[#This Row],[Difference_from _assume]]&lt;=360,"Dormant")</f>
        <v>Dormant</v>
      </c>
      <c r="J677" s="16">
        <v>15.99</v>
      </c>
      <c r="K677" s="16" t="str" cm="1">
        <f t="array" ref="K677">_xlfn.IFS(DATA[[#This Row],[Monthly_Price]]&lt;=7.99,"Low",J677&lt;=11.99,"Mid",J677&lt;=15.99,"High")</f>
        <v>High</v>
      </c>
      <c r="L677" s="1">
        <v>447</v>
      </c>
      <c r="M677" s="1" t="s">
        <v>63</v>
      </c>
      <c r="N677" s="1">
        <v>1</v>
      </c>
      <c r="O677" s="1">
        <v>5</v>
      </c>
      <c r="P677" s="1" t="b">
        <v>0</v>
      </c>
      <c r="Q677" s="1">
        <v>615</v>
      </c>
      <c r="R677" s="10">
        <v>132</v>
      </c>
      <c r="S677" s="10">
        <f>DATA[[#This Row],[Total_Movies_Watched]]+DATA[[#This Row],[Total_Series_Watched]]</f>
        <v>747</v>
      </c>
      <c r="T677" s="1" t="s">
        <v>68</v>
      </c>
      <c r="U677" s="1" t="s">
        <v>75</v>
      </c>
      <c r="V677" s="1" t="s">
        <v>45</v>
      </c>
      <c r="W677" s="1">
        <v>88</v>
      </c>
      <c r="X677" s="1" t="str" cm="1">
        <f t="array" ref="X677">_xlfn.IFS(DATA[[#This Row],[Recommended_Content_Count]]&lt;=25,"0-25",W677&lt;=50,"25-50",W677&lt;=75,"50-75",W677&lt;=100,"75-100")</f>
        <v>75-100</v>
      </c>
      <c r="Y677" s="1">
        <v>3.9</v>
      </c>
      <c r="Z677" s="1" t="b">
        <v>0</v>
      </c>
      <c r="AA677" s="1" t="str" cm="1">
        <f t="array" ref="AA677">_xlfn.IFS(DATA[[#This Row],[Has_Downloaded_Content]]=FALSE,"No",Z677=TRUE,"Yes")</f>
        <v>No</v>
      </c>
      <c r="AB677" s="1" t="s">
        <v>30</v>
      </c>
      <c r="AC677" s="7">
        <v>4927</v>
      </c>
      <c r="AD677" s="7" t="str" cm="1">
        <f t="array" ref="AD677">_xlfn.IFS(DATA[[#This Row],[Loyalty_Points]]&lt;=1000,"0-1000",AC677&lt;=2000,"1000-2000",AC677&lt;=3000,"2000-3000",AC677&lt;=4000,"3000-4000",AC677&lt;=4999,"4000-5000")</f>
        <v>4000-5000</v>
      </c>
      <c r="AE677" s="1" t="s">
        <v>65</v>
      </c>
      <c r="AF677" s="1" t="s">
        <v>69</v>
      </c>
      <c r="AG677" s="1" t="s">
        <v>60</v>
      </c>
    </row>
    <row r="678" spans="1:33" x14ac:dyDescent="0.3">
      <c r="A678" s="13">
        <v>2714</v>
      </c>
      <c r="B678" s="1" t="s">
        <v>629</v>
      </c>
      <c r="C678" s="2">
        <v>45547</v>
      </c>
      <c r="D678" s="2" t="s">
        <v>105</v>
      </c>
      <c r="E678" s="29" t="str">
        <f>TEXT(DATA[[#This Row],[Join_Date]],"mm-yyyy")</f>
        <v>09-2024</v>
      </c>
      <c r="G678" s="31">
        <f>$F$2-DATA[[#This Row],[Last_Login]]</f>
        <v>33</v>
      </c>
      <c r="H678" s="31" t="str" cm="1">
        <f t="array" ref="H678">_xlfn.IFS(DATA[[#This Row],[Difference_from _assume]]&lt;=10,"0-17",DATA[[#This Row],[Difference_from _assume]]&lt;=34,"17-34",DATA[[#This Row],[Difference_from _assume]]&lt;=51,"34-51",DATA[[#This Row],[Difference_from _assume]]&lt;=119,"51-119",DATA[[#This Row],[Difference_from _assume]]&lt;=354,"119-357")</f>
        <v>17-34</v>
      </c>
      <c r="I678" s="31" t="str" cm="1">
        <f t="array" ref="I678">_xlfn.IFS(DATA[[#This Row],[Difference_from _assume]]&lt;=35,"Active",DATA[[#This Row],[Difference_from _assume]]&lt;=110,"Inactive",DATA[[#This Row],[Difference_from _assume]]&lt;=360,"Dormant")</f>
        <v>Active</v>
      </c>
      <c r="J678" s="16">
        <v>11.99</v>
      </c>
      <c r="K678" s="16" t="str" cm="1">
        <f t="array" ref="K678">_xlfn.IFS(DATA[[#This Row],[Monthly_Price]]&lt;=7.99,"Low",J678&lt;=11.99,"Mid",J678&lt;=15.99,"High")</f>
        <v>Mid</v>
      </c>
      <c r="L678" s="1">
        <v>480</v>
      </c>
      <c r="M678" s="1" t="s">
        <v>48</v>
      </c>
      <c r="N678" s="1">
        <v>4</v>
      </c>
      <c r="O678" s="1">
        <v>6</v>
      </c>
      <c r="P678" s="1" t="b">
        <v>1</v>
      </c>
      <c r="Q678" s="1">
        <v>277</v>
      </c>
      <c r="R678" s="10">
        <v>25</v>
      </c>
      <c r="S678" s="10">
        <f>DATA[[#This Row],[Total_Movies_Watched]]+DATA[[#This Row],[Total_Series_Watched]]</f>
        <v>302</v>
      </c>
      <c r="T678" s="1" t="s">
        <v>74</v>
      </c>
      <c r="U678" s="1" t="s">
        <v>56</v>
      </c>
      <c r="V678" s="1" t="s">
        <v>78</v>
      </c>
      <c r="W678" s="1">
        <v>41</v>
      </c>
      <c r="X678" s="1" t="str" cm="1">
        <f t="array" ref="X678">_xlfn.IFS(DATA[[#This Row],[Recommended_Content_Count]]&lt;=25,"0-25",W678&lt;=50,"25-50",W678&lt;=75,"50-75",W678&lt;=100,"75-100")</f>
        <v>25-50</v>
      </c>
      <c r="Y678" s="1">
        <v>4.8</v>
      </c>
      <c r="Z678" s="1" t="b">
        <v>0</v>
      </c>
      <c r="AA678" s="1" t="str" cm="1">
        <f t="array" ref="AA678">_xlfn.IFS(DATA[[#This Row],[Has_Downloaded_Content]]=FALSE,"No",Z678=TRUE,"Yes")</f>
        <v>No</v>
      </c>
      <c r="AB678" s="1" t="s">
        <v>30</v>
      </c>
      <c r="AC678" s="7">
        <v>3069</v>
      </c>
      <c r="AD678" s="7" t="str" cm="1">
        <f t="array" ref="AD678">_xlfn.IFS(DATA[[#This Row],[Loyalty_Points]]&lt;=1000,"0-1000",AC678&lt;=2000,"1000-2000",AC678&lt;=3000,"2000-3000",AC678&lt;=4000,"3000-4000",AC678&lt;=4999,"4000-5000")</f>
        <v>3000-4000</v>
      </c>
      <c r="AE678" s="1" t="s">
        <v>76</v>
      </c>
      <c r="AF678" s="1" t="s">
        <v>32</v>
      </c>
      <c r="AG678" s="1" t="s">
        <v>93</v>
      </c>
    </row>
    <row r="679" spans="1:33" x14ac:dyDescent="0.3">
      <c r="A679" s="13">
        <v>4700</v>
      </c>
      <c r="B679" s="1" t="s">
        <v>179</v>
      </c>
      <c r="C679" s="2" t="s">
        <v>317</v>
      </c>
      <c r="D679" s="2">
        <v>45394</v>
      </c>
      <c r="E679" s="29" t="str">
        <f>TEXT(DATA[[#This Row],[Join_Date]],"mm-yyyy")</f>
        <v>11-2024</v>
      </c>
      <c r="G679" s="31">
        <f>$F$2-DATA[[#This Row],[Last_Login]]</f>
        <v>263</v>
      </c>
      <c r="H679" s="31" t="str" cm="1">
        <f t="array" ref="H679">_xlfn.IFS(DATA[[#This Row],[Difference_from _assume]]&lt;=10,"0-17",DATA[[#This Row],[Difference_from _assume]]&lt;=34,"17-34",DATA[[#This Row],[Difference_from _assume]]&lt;=51,"34-51",DATA[[#This Row],[Difference_from _assume]]&lt;=119,"51-119",DATA[[#This Row],[Difference_from _assume]]&lt;=354,"119-357")</f>
        <v>119-357</v>
      </c>
      <c r="I679" s="31" t="str" cm="1">
        <f t="array" ref="I679">_xlfn.IFS(DATA[[#This Row],[Difference_from _assume]]&lt;=35,"Active",DATA[[#This Row],[Difference_from _assume]]&lt;=110,"Inactive",DATA[[#This Row],[Difference_from _assume]]&lt;=360,"Dormant")</f>
        <v>Dormant</v>
      </c>
      <c r="J679" s="16">
        <v>7.99</v>
      </c>
      <c r="K679" s="16" t="str" cm="1">
        <f t="array" ref="K679">_xlfn.IFS(DATA[[#This Row],[Monthly_Price]]&lt;=7.99,"Low",J679&lt;=11.99,"Mid",J679&lt;=15.99,"High")</f>
        <v>Low</v>
      </c>
      <c r="L679" s="1">
        <v>438</v>
      </c>
      <c r="M679" s="1" t="s">
        <v>26</v>
      </c>
      <c r="N679" s="1">
        <v>4</v>
      </c>
      <c r="O679" s="1">
        <v>4</v>
      </c>
      <c r="P679" s="1" t="b">
        <v>1</v>
      </c>
      <c r="Q679" s="1">
        <v>546</v>
      </c>
      <c r="R679" s="10">
        <v>88</v>
      </c>
      <c r="S679" s="10">
        <f>DATA[[#This Row],[Total_Movies_Watched]]+DATA[[#This Row],[Total_Series_Watched]]</f>
        <v>634</v>
      </c>
      <c r="T679" s="1" t="s">
        <v>49</v>
      </c>
      <c r="U679" s="1" t="s">
        <v>75</v>
      </c>
      <c r="V679" s="1" t="s">
        <v>78</v>
      </c>
      <c r="W679" s="1">
        <v>36</v>
      </c>
      <c r="X679" s="1" t="str" cm="1">
        <f t="array" ref="X679">_xlfn.IFS(DATA[[#This Row],[Recommended_Content_Count]]&lt;=25,"0-25",W679&lt;=50,"25-50",W679&lt;=75,"50-75",W679&lt;=100,"75-100")</f>
        <v>25-50</v>
      </c>
      <c r="Y679" s="1">
        <v>3.5</v>
      </c>
      <c r="Z679" s="1" t="b">
        <v>0</v>
      </c>
      <c r="AA679" s="1" t="str" cm="1">
        <f t="array" ref="AA679">_xlfn.IFS(DATA[[#This Row],[Has_Downloaded_Content]]=FALSE,"No",Z679=TRUE,"Yes")</f>
        <v>No</v>
      </c>
      <c r="AB679" s="1" t="s">
        <v>30</v>
      </c>
      <c r="AC679" s="7">
        <v>1906</v>
      </c>
      <c r="AD679" s="7" t="str" cm="1">
        <f t="array" ref="AD679">_xlfn.IFS(DATA[[#This Row],[Loyalty_Points]]&lt;=1000,"0-1000",AC679&lt;=2000,"1000-2000",AC679&lt;=3000,"2000-3000",AC679&lt;=4000,"3000-4000",AC679&lt;=4999,"4000-5000")</f>
        <v>1000-2000</v>
      </c>
      <c r="AE679" s="1" t="s">
        <v>65</v>
      </c>
      <c r="AF679" s="1" t="s">
        <v>79</v>
      </c>
      <c r="AG679" s="1" t="s">
        <v>93</v>
      </c>
    </row>
    <row r="680" spans="1:33" x14ac:dyDescent="0.3">
      <c r="A680" s="13">
        <v>7589</v>
      </c>
      <c r="B680" s="1" t="s">
        <v>280</v>
      </c>
      <c r="C680" s="2">
        <v>45115</v>
      </c>
      <c r="D680" s="2">
        <v>45334</v>
      </c>
      <c r="E680" s="29" t="str">
        <f>TEXT(DATA[[#This Row],[Join_Date]],"mm-yyyy")</f>
        <v>07-2023</v>
      </c>
      <c r="G680" s="31">
        <f>$F$2-DATA[[#This Row],[Last_Login]]</f>
        <v>323</v>
      </c>
      <c r="H680" s="31" t="str" cm="1">
        <f t="array" ref="H680">_xlfn.IFS(DATA[[#This Row],[Difference_from _assume]]&lt;=10,"0-17",DATA[[#This Row],[Difference_from _assume]]&lt;=34,"17-34",DATA[[#This Row],[Difference_from _assume]]&lt;=51,"34-51",DATA[[#This Row],[Difference_from _assume]]&lt;=119,"51-119",DATA[[#This Row],[Difference_from _assume]]&lt;=354,"119-357")</f>
        <v>119-357</v>
      </c>
      <c r="I680" s="31" t="str" cm="1">
        <f t="array" ref="I680">_xlfn.IFS(DATA[[#This Row],[Difference_from _assume]]&lt;=35,"Active",DATA[[#This Row],[Difference_from _assume]]&lt;=110,"Inactive",DATA[[#This Row],[Difference_from _assume]]&lt;=360,"Dormant")</f>
        <v>Dormant</v>
      </c>
      <c r="J680" s="16">
        <v>15.99</v>
      </c>
      <c r="K680" s="16" t="str" cm="1">
        <f t="array" ref="K680">_xlfn.IFS(DATA[[#This Row],[Monthly_Price]]&lt;=7.99,"Low",J680&lt;=11.99,"Mid",J680&lt;=15.99,"High")</f>
        <v>High</v>
      </c>
      <c r="L680" s="1">
        <v>295</v>
      </c>
      <c r="M680" s="1" t="s">
        <v>63</v>
      </c>
      <c r="N680" s="1">
        <v>2</v>
      </c>
      <c r="O680" s="1">
        <v>5</v>
      </c>
      <c r="P680" s="1" t="b">
        <v>0</v>
      </c>
      <c r="Q680" s="1">
        <v>514</v>
      </c>
      <c r="R680" s="10">
        <v>102</v>
      </c>
      <c r="S680" s="10">
        <f>DATA[[#This Row],[Total_Movies_Watched]]+DATA[[#This Row],[Total_Series_Watched]]</f>
        <v>616</v>
      </c>
      <c r="T680" s="1" t="s">
        <v>74</v>
      </c>
      <c r="U680" s="1" t="s">
        <v>28</v>
      </c>
      <c r="V680" s="1" t="s">
        <v>37</v>
      </c>
      <c r="W680" s="1">
        <v>3</v>
      </c>
      <c r="X680" s="1" t="str" cm="1">
        <f t="array" ref="X680">_xlfn.IFS(DATA[[#This Row],[Recommended_Content_Count]]&lt;=25,"0-25",W680&lt;=50,"25-50",W680&lt;=75,"50-75",W680&lt;=100,"75-100")</f>
        <v>0-25</v>
      </c>
      <c r="Y680" s="1">
        <v>4.8</v>
      </c>
      <c r="Z680" s="1" t="b">
        <v>0</v>
      </c>
      <c r="AA680" s="1" t="str" cm="1">
        <f t="array" ref="AA680">_xlfn.IFS(DATA[[#This Row],[Has_Downloaded_Content]]=FALSE,"No",Z680=TRUE,"Yes")</f>
        <v>No</v>
      </c>
      <c r="AB680" s="1" t="s">
        <v>30</v>
      </c>
      <c r="AC680" s="7">
        <v>105</v>
      </c>
      <c r="AD680" s="7" t="str" cm="1">
        <f t="array" ref="AD680">_xlfn.IFS(DATA[[#This Row],[Loyalty_Points]]&lt;=1000,"0-1000",AC680&lt;=2000,"1000-2000",AC680&lt;=3000,"2000-3000",AC680&lt;=4000,"3000-4000",AC680&lt;=4999,"4000-5000")</f>
        <v>0-1000</v>
      </c>
      <c r="AE680" s="1" t="s">
        <v>31</v>
      </c>
      <c r="AF680" s="1" t="s">
        <v>69</v>
      </c>
      <c r="AG680" s="1" t="s">
        <v>93</v>
      </c>
    </row>
    <row r="681" spans="1:33" x14ac:dyDescent="0.3">
      <c r="A681" s="13">
        <v>6866</v>
      </c>
      <c r="B681" s="1" t="s">
        <v>199</v>
      </c>
      <c r="C681" s="2" t="s">
        <v>95</v>
      </c>
      <c r="D681" s="2" t="s">
        <v>156</v>
      </c>
      <c r="E681" s="29" t="str">
        <f>TEXT(DATA[[#This Row],[Join_Date]],"mm-yyyy")</f>
        <v>05-2024</v>
      </c>
      <c r="G681" s="31">
        <f>$F$2-DATA[[#This Row],[Last_Login]]</f>
        <v>37</v>
      </c>
      <c r="H681" s="31" t="str" cm="1">
        <f t="array" ref="H681">_xlfn.IFS(DATA[[#This Row],[Difference_from _assume]]&lt;=10,"0-17",DATA[[#This Row],[Difference_from _assume]]&lt;=34,"17-34",DATA[[#This Row],[Difference_from _assume]]&lt;=51,"34-51",DATA[[#This Row],[Difference_from _assume]]&lt;=119,"51-119",DATA[[#This Row],[Difference_from _assume]]&lt;=354,"119-357")</f>
        <v>34-51</v>
      </c>
      <c r="I681" s="31" t="str" cm="1">
        <f t="array" ref="I681">_xlfn.IFS(DATA[[#This Row],[Difference_from _assume]]&lt;=35,"Active",DATA[[#This Row],[Difference_from _assume]]&lt;=110,"Inactive",DATA[[#This Row],[Difference_from _assume]]&lt;=360,"Dormant")</f>
        <v>Inactive</v>
      </c>
      <c r="J681" s="16">
        <v>11.99</v>
      </c>
      <c r="K681" s="16" t="str" cm="1">
        <f t="array" ref="K681">_xlfn.IFS(DATA[[#This Row],[Monthly_Price]]&lt;=7.99,"Low",J681&lt;=11.99,"Mid",J681&lt;=15.99,"High")</f>
        <v>Mid</v>
      </c>
      <c r="L681" s="1">
        <v>479</v>
      </c>
      <c r="M681" s="1" t="s">
        <v>63</v>
      </c>
      <c r="N681" s="1">
        <v>1</v>
      </c>
      <c r="O681" s="1">
        <v>3</v>
      </c>
      <c r="P681" s="1" t="b">
        <v>1</v>
      </c>
      <c r="Q681" s="1">
        <v>952</v>
      </c>
      <c r="R681" s="10">
        <v>48</v>
      </c>
      <c r="S681" s="10">
        <f>DATA[[#This Row],[Total_Movies_Watched]]+DATA[[#This Row],[Total_Series_Watched]]</f>
        <v>1000</v>
      </c>
      <c r="T681" s="1" t="s">
        <v>27</v>
      </c>
      <c r="U681" s="1" t="s">
        <v>56</v>
      </c>
      <c r="V681" s="1" t="s">
        <v>64</v>
      </c>
      <c r="W681" s="1">
        <v>54</v>
      </c>
      <c r="X681" s="1" t="str" cm="1">
        <f t="array" ref="X681">_xlfn.IFS(DATA[[#This Row],[Recommended_Content_Count]]&lt;=25,"0-25",W681&lt;=50,"25-50",W681&lt;=75,"50-75",W681&lt;=100,"75-100")</f>
        <v>50-75</v>
      </c>
      <c r="Y681" s="1">
        <v>4.5999999999999996</v>
      </c>
      <c r="Z681" s="1" t="b">
        <v>1</v>
      </c>
      <c r="AA681" s="1" t="str" cm="1">
        <f t="array" ref="AA681">_xlfn.IFS(DATA[[#This Row],[Has_Downloaded_Content]]=FALSE,"No",Z681=TRUE,"Yes")</f>
        <v>Yes</v>
      </c>
      <c r="AB681" s="1" t="s">
        <v>30</v>
      </c>
      <c r="AC681" s="7">
        <v>4</v>
      </c>
      <c r="AD681" s="7" t="str" cm="1">
        <f t="array" ref="AD681">_xlfn.IFS(DATA[[#This Row],[Loyalty_Points]]&lt;=1000,"0-1000",AC681&lt;=2000,"1000-2000",AC681&lt;=3000,"2000-3000",AC681&lt;=4000,"3000-4000",AC681&lt;=4999,"4000-5000")</f>
        <v>0-1000</v>
      </c>
      <c r="AE681" s="1" t="s">
        <v>38</v>
      </c>
      <c r="AF681" s="1" t="s">
        <v>79</v>
      </c>
      <c r="AG681" s="1" t="s">
        <v>40</v>
      </c>
    </row>
    <row r="682" spans="1:33" x14ac:dyDescent="0.3">
      <c r="A682" s="13">
        <v>6960</v>
      </c>
      <c r="B682" s="1" t="s">
        <v>630</v>
      </c>
      <c r="C682" s="2">
        <v>45271</v>
      </c>
      <c r="D682" s="2" t="s">
        <v>214</v>
      </c>
      <c r="E682" s="29" t="str">
        <f>TEXT(DATA[[#This Row],[Join_Date]],"mm-yyyy")</f>
        <v>12-2023</v>
      </c>
      <c r="G682" s="31">
        <f>$F$2-DATA[[#This Row],[Last_Login]]</f>
        <v>35</v>
      </c>
      <c r="H682" s="31" t="str" cm="1">
        <f t="array" ref="H682">_xlfn.IFS(DATA[[#This Row],[Difference_from _assume]]&lt;=10,"0-17",DATA[[#This Row],[Difference_from _assume]]&lt;=34,"17-34",DATA[[#This Row],[Difference_from _assume]]&lt;=51,"34-51",DATA[[#This Row],[Difference_from _assume]]&lt;=119,"51-119",DATA[[#This Row],[Difference_from _assume]]&lt;=354,"119-357")</f>
        <v>34-51</v>
      </c>
      <c r="I682" s="31" t="str" cm="1">
        <f t="array" ref="I682">_xlfn.IFS(DATA[[#This Row],[Difference_from _assume]]&lt;=35,"Active",DATA[[#This Row],[Difference_from _assume]]&lt;=110,"Inactive",DATA[[#This Row],[Difference_from _assume]]&lt;=360,"Dormant")</f>
        <v>Active</v>
      </c>
      <c r="J682" s="16">
        <v>15.99</v>
      </c>
      <c r="K682" s="16" t="str" cm="1">
        <f t="array" ref="K682">_xlfn.IFS(DATA[[#This Row],[Monthly_Price]]&lt;=7.99,"Low",J682&lt;=11.99,"Mid",J682&lt;=15.99,"High")</f>
        <v>High</v>
      </c>
      <c r="L682" s="1">
        <v>214</v>
      </c>
      <c r="M682" s="1" t="s">
        <v>51</v>
      </c>
      <c r="N682" s="1">
        <v>5</v>
      </c>
      <c r="O682" s="1">
        <v>6</v>
      </c>
      <c r="P682" s="1" t="b">
        <v>1</v>
      </c>
      <c r="Q682" s="1">
        <v>780</v>
      </c>
      <c r="R682" s="10">
        <v>16</v>
      </c>
      <c r="S682" s="10">
        <f>DATA[[#This Row],[Total_Movies_Watched]]+DATA[[#This Row],[Total_Series_Watched]]</f>
        <v>796</v>
      </c>
      <c r="T682" s="1" t="s">
        <v>92</v>
      </c>
      <c r="U682" s="1" t="s">
        <v>28</v>
      </c>
      <c r="V682" s="1" t="s">
        <v>78</v>
      </c>
      <c r="W682" s="1">
        <v>1</v>
      </c>
      <c r="X682" s="1" t="str" cm="1">
        <f t="array" ref="X682">_xlfn.IFS(DATA[[#This Row],[Recommended_Content_Count]]&lt;=25,"0-25",W682&lt;=50,"25-50",W682&lt;=75,"50-75",W682&lt;=100,"75-100")</f>
        <v>0-25</v>
      </c>
      <c r="Y682" s="1">
        <v>3.3</v>
      </c>
      <c r="Z682" s="1" t="b">
        <v>1</v>
      </c>
      <c r="AA682" s="1" t="str" cm="1">
        <f t="array" ref="AA682">_xlfn.IFS(DATA[[#This Row],[Has_Downloaded_Content]]=FALSE,"No",Z682=TRUE,"Yes")</f>
        <v>Yes</v>
      </c>
      <c r="AB682" s="1" t="s">
        <v>30</v>
      </c>
      <c r="AC682" s="7">
        <v>1651</v>
      </c>
      <c r="AD682" s="7" t="str" cm="1">
        <f t="array" ref="AD682">_xlfn.IFS(DATA[[#This Row],[Loyalty_Points]]&lt;=1000,"0-1000",AC682&lt;=2000,"1000-2000",AC682&lt;=3000,"2000-3000",AC682&lt;=4000,"3000-4000",AC682&lt;=4999,"4000-5000")</f>
        <v>1000-2000</v>
      </c>
      <c r="AE682" s="1" t="s">
        <v>58</v>
      </c>
      <c r="AF682" s="1" t="s">
        <v>79</v>
      </c>
      <c r="AG682" s="1" t="s">
        <v>40</v>
      </c>
    </row>
    <row r="683" spans="1:33" x14ac:dyDescent="0.3">
      <c r="A683" s="13">
        <v>5808</v>
      </c>
      <c r="B683" s="1" t="s">
        <v>491</v>
      </c>
      <c r="C683" s="2" t="s">
        <v>543</v>
      </c>
      <c r="D683" s="2" t="s">
        <v>54</v>
      </c>
      <c r="E683" s="29" t="str">
        <f>TEXT(DATA[[#This Row],[Join_Date]],"mm-yyyy")</f>
        <v>03-2024</v>
      </c>
      <c r="G683" s="31">
        <f>$F$2-DATA[[#This Row],[Last_Login]]</f>
        <v>42</v>
      </c>
      <c r="H683" s="31" t="str" cm="1">
        <f t="array" ref="H683">_xlfn.IFS(DATA[[#This Row],[Difference_from _assume]]&lt;=10,"0-17",DATA[[#This Row],[Difference_from _assume]]&lt;=34,"17-34",DATA[[#This Row],[Difference_from _assume]]&lt;=51,"34-51",DATA[[#This Row],[Difference_from _assume]]&lt;=119,"51-119",DATA[[#This Row],[Difference_from _assume]]&lt;=354,"119-357")</f>
        <v>34-51</v>
      </c>
      <c r="I683" s="31" t="str" cm="1">
        <f t="array" ref="I683">_xlfn.IFS(DATA[[#This Row],[Difference_from _assume]]&lt;=35,"Active",DATA[[#This Row],[Difference_from _assume]]&lt;=110,"Inactive",DATA[[#This Row],[Difference_from _assume]]&lt;=360,"Dormant")</f>
        <v>Inactive</v>
      </c>
      <c r="J683" s="16">
        <v>15.99</v>
      </c>
      <c r="K683" s="16" t="str" cm="1">
        <f t="array" ref="K683">_xlfn.IFS(DATA[[#This Row],[Monthly_Price]]&lt;=7.99,"Low",J683&lt;=11.99,"Mid",J683&lt;=15.99,"High")</f>
        <v>High</v>
      </c>
      <c r="L683" s="1">
        <v>69</v>
      </c>
      <c r="M683" s="1" t="s">
        <v>26</v>
      </c>
      <c r="N683" s="1">
        <v>4</v>
      </c>
      <c r="O683" s="1">
        <v>5</v>
      </c>
      <c r="P683" s="1" t="b">
        <v>0</v>
      </c>
      <c r="Q683" s="1">
        <v>976</v>
      </c>
      <c r="R683" s="10">
        <v>105</v>
      </c>
      <c r="S683" s="10">
        <f>DATA[[#This Row],[Total_Movies_Watched]]+DATA[[#This Row],[Total_Series_Watched]]</f>
        <v>1081</v>
      </c>
      <c r="T683" s="1" t="s">
        <v>27</v>
      </c>
      <c r="U683" s="1" t="s">
        <v>75</v>
      </c>
      <c r="V683" s="1" t="s">
        <v>45</v>
      </c>
      <c r="W683" s="1">
        <v>50</v>
      </c>
      <c r="X683" s="1" t="str" cm="1">
        <f t="array" ref="X683">_xlfn.IFS(DATA[[#This Row],[Recommended_Content_Count]]&lt;=25,"0-25",W683&lt;=50,"25-50",W683&lt;=75,"50-75",W683&lt;=100,"75-100")</f>
        <v>25-50</v>
      </c>
      <c r="Y683" s="1">
        <v>4.7</v>
      </c>
      <c r="Z683" s="1" t="b">
        <v>1</v>
      </c>
      <c r="AA683" s="1" t="str" cm="1">
        <f t="array" ref="AA683">_xlfn.IFS(DATA[[#This Row],[Has_Downloaded_Content]]=FALSE,"No",Z683=TRUE,"Yes")</f>
        <v>Yes</v>
      </c>
      <c r="AB683" s="1" t="s">
        <v>30</v>
      </c>
      <c r="AC683" s="7">
        <v>1828</v>
      </c>
      <c r="AD683" s="7" t="str" cm="1">
        <f t="array" ref="AD683">_xlfn.IFS(DATA[[#This Row],[Loyalty_Points]]&lt;=1000,"0-1000",AC683&lt;=2000,"1000-2000",AC683&lt;=3000,"2000-3000",AC683&lt;=4000,"3000-4000",AC683&lt;=4999,"4000-5000")</f>
        <v>1000-2000</v>
      </c>
      <c r="AE683" s="1" t="s">
        <v>76</v>
      </c>
      <c r="AF683" s="1" t="s">
        <v>69</v>
      </c>
      <c r="AG683" s="1" t="s">
        <v>40</v>
      </c>
    </row>
    <row r="684" spans="1:33" x14ac:dyDescent="0.3">
      <c r="A684" s="13">
        <v>5525</v>
      </c>
      <c r="B684" s="1" t="s">
        <v>224</v>
      </c>
      <c r="C684" s="2">
        <v>45056</v>
      </c>
      <c r="D684" s="2">
        <v>45455</v>
      </c>
      <c r="E684" s="29" t="str">
        <f>TEXT(DATA[[#This Row],[Join_Date]],"mm-yyyy")</f>
        <v>05-2023</v>
      </c>
      <c r="G684" s="31">
        <f>$F$2-DATA[[#This Row],[Last_Login]]</f>
        <v>202</v>
      </c>
      <c r="H684" s="31" t="str" cm="1">
        <f t="array" ref="H684">_xlfn.IFS(DATA[[#This Row],[Difference_from _assume]]&lt;=10,"0-17",DATA[[#This Row],[Difference_from _assume]]&lt;=34,"17-34",DATA[[#This Row],[Difference_from _assume]]&lt;=51,"34-51",DATA[[#This Row],[Difference_from _assume]]&lt;=119,"51-119",DATA[[#This Row],[Difference_from _assume]]&lt;=354,"119-357")</f>
        <v>119-357</v>
      </c>
      <c r="I684" s="31" t="str" cm="1">
        <f t="array" ref="I684">_xlfn.IFS(DATA[[#This Row],[Difference_from _assume]]&lt;=35,"Active",DATA[[#This Row],[Difference_from _assume]]&lt;=110,"Inactive",DATA[[#This Row],[Difference_from _assume]]&lt;=360,"Dormant")</f>
        <v>Dormant</v>
      </c>
      <c r="J684" s="16">
        <v>15.99</v>
      </c>
      <c r="K684" s="16" t="str" cm="1">
        <f t="array" ref="K684">_xlfn.IFS(DATA[[#This Row],[Monthly_Price]]&lt;=7.99,"Low",J684&lt;=11.99,"Mid",J684&lt;=15.99,"High")</f>
        <v>High</v>
      </c>
      <c r="L684" s="1">
        <v>344</v>
      </c>
      <c r="M684" s="1" t="s">
        <v>26</v>
      </c>
      <c r="N684" s="1">
        <v>5</v>
      </c>
      <c r="O684" s="1">
        <v>2</v>
      </c>
      <c r="P684" s="1" t="b">
        <v>0</v>
      </c>
      <c r="Q684" s="1">
        <v>91</v>
      </c>
      <c r="R684" s="10">
        <v>137</v>
      </c>
      <c r="S684" s="10">
        <f>DATA[[#This Row],[Total_Movies_Watched]]+DATA[[#This Row],[Total_Series_Watched]]</f>
        <v>228</v>
      </c>
      <c r="T684" s="1" t="s">
        <v>74</v>
      </c>
      <c r="U684" s="1" t="s">
        <v>75</v>
      </c>
      <c r="V684" s="1" t="s">
        <v>37</v>
      </c>
      <c r="W684" s="1">
        <v>37</v>
      </c>
      <c r="X684" s="1" t="str" cm="1">
        <f t="array" ref="X684">_xlfn.IFS(DATA[[#This Row],[Recommended_Content_Count]]&lt;=25,"0-25",W684&lt;=50,"25-50",W684&lt;=75,"50-75",W684&lt;=100,"75-100")</f>
        <v>25-50</v>
      </c>
      <c r="Y684" s="1">
        <v>3.4</v>
      </c>
      <c r="Z684" s="1" t="b">
        <v>1</v>
      </c>
      <c r="AA684" s="1" t="str" cm="1">
        <f t="array" ref="AA684">_xlfn.IFS(DATA[[#This Row],[Has_Downloaded_Content]]=FALSE,"No",Z684=TRUE,"Yes")</f>
        <v>Yes</v>
      </c>
      <c r="AB684" s="1" t="s">
        <v>30</v>
      </c>
      <c r="AC684" s="7">
        <v>396</v>
      </c>
      <c r="AD684" s="7" t="str" cm="1">
        <f t="array" ref="AD684">_xlfn.IFS(DATA[[#This Row],[Loyalty_Points]]&lt;=1000,"0-1000",AC684&lt;=2000,"1000-2000",AC684&lt;=3000,"2000-3000",AC684&lt;=4000,"3000-4000",AC684&lt;=4999,"4000-5000")</f>
        <v>0-1000</v>
      </c>
      <c r="AE684" s="1" t="s">
        <v>58</v>
      </c>
      <c r="AF684" s="1" t="s">
        <v>32</v>
      </c>
      <c r="AG684" s="1" t="s">
        <v>33</v>
      </c>
    </row>
    <row r="685" spans="1:33" x14ac:dyDescent="0.3">
      <c r="A685" s="13">
        <v>1272</v>
      </c>
      <c r="B685" s="1" t="s">
        <v>272</v>
      </c>
      <c r="C685" s="2" t="s">
        <v>324</v>
      </c>
      <c r="D685" s="2" t="s">
        <v>84</v>
      </c>
      <c r="E685" s="29" t="str">
        <f>TEXT(DATA[[#This Row],[Join_Date]],"mm-yyyy")</f>
        <v>07-2024</v>
      </c>
      <c r="G685" s="31">
        <f>$F$2-DATA[[#This Row],[Last_Login]]</f>
        <v>41</v>
      </c>
      <c r="H685" s="31" t="str" cm="1">
        <f t="array" ref="H685">_xlfn.IFS(DATA[[#This Row],[Difference_from _assume]]&lt;=10,"0-17",DATA[[#This Row],[Difference_from _assume]]&lt;=34,"17-34",DATA[[#This Row],[Difference_from _assume]]&lt;=51,"34-51",DATA[[#This Row],[Difference_from _assume]]&lt;=119,"51-119",DATA[[#This Row],[Difference_from _assume]]&lt;=354,"119-357")</f>
        <v>34-51</v>
      </c>
      <c r="I685" s="31" t="str" cm="1">
        <f t="array" ref="I685">_xlfn.IFS(DATA[[#This Row],[Difference_from _assume]]&lt;=35,"Active",DATA[[#This Row],[Difference_from _assume]]&lt;=110,"Inactive",DATA[[#This Row],[Difference_from _assume]]&lt;=360,"Dormant")</f>
        <v>Inactive</v>
      </c>
      <c r="J685" s="16">
        <v>15.99</v>
      </c>
      <c r="K685" s="16" t="str" cm="1">
        <f t="array" ref="K685">_xlfn.IFS(DATA[[#This Row],[Monthly_Price]]&lt;=7.99,"Low",J685&lt;=11.99,"Mid",J685&lt;=15.99,"High")</f>
        <v>High</v>
      </c>
      <c r="L685" s="1">
        <v>163</v>
      </c>
      <c r="M685" s="1" t="s">
        <v>73</v>
      </c>
      <c r="N685" s="1">
        <v>5</v>
      </c>
      <c r="O685" s="1">
        <v>1</v>
      </c>
      <c r="P685" s="1" t="b">
        <v>0</v>
      </c>
      <c r="Q685" s="1">
        <v>683</v>
      </c>
      <c r="R685" s="10">
        <v>108</v>
      </c>
      <c r="S685" s="10">
        <f>DATA[[#This Row],[Total_Movies_Watched]]+DATA[[#This Row],[Total_Series_Watched]]</f>
        <v>791</v>
      </c>
      <c r="T685" s="1" t="s">
        <v>49</v>
      </c>
      <c r="U685" s="1" t="s">
        <v>75</v>
      </c>
      <c r="V685" s="1" t="s">
        <v>45</v>
      </c>
      <c r="W685" s="1">
        <v>10</v>
      </c>
      <c r="X685" s="1" t="str" cm="1">
        <f t="array" ref="X685">_xlfn.IFS(DATA[[#This Row],[Recommended_Content_Count]]&lt;=25,"0-25",W685&lt;=50,"25-50",W685&lt;=75,"50-75",W685&lt;=100,"75-100")</f>
        <v>0-25</v>
      </c>
      <c r="Y685" s="1">
        <v>4.2</v>
      </c>
      <c r="Z685" s="1" t="b">
        <v>0</v>
      </c>
      <c r="AA685" s="1" t="str" cm="1">
        <f t="array" ref="AA685">_xlfn.IFS(DATA[[#This Row],[Has_Downloaded_Content]]=FALSE,"No",Z685=TRUE,"Yes")</f>
        <v>No</v>
      </c>
      <c r="AB685" s="1" t="s">
        <v>30</v>
      </c>
      <c r="AC685" s="7">
        <v>809</v>
      </c>
      <c r="AD685" s="7" t="str" cm="1">
        <f t="array" ref="AD685">_xlfn.IFS(DATA[[#This Row],[Loyalty_Points]]&lt;=1000,"0-1000",AC685&lt;=2000,"1000-2000",AC685&lt;=3000,"2000-3000",AC685&lt;=4000,"3000-4000",AC685&lt;=4999,"4000-5000")</f>
        <v>0-1000</v>
      </c>
      <c r="AE685" s="1" t="s">
        <v>31</v>
      </c>
      <c r="AF685" s="1" t="s">
        <v>79</v>
      </c>
      <c r="AG685" s="1" t="s">
        <v>40</v>
      </c>
    </row>
    <row r="686" spans="1:33" x14ac:dyDescent="0.3">
      <c r="A686" s="13">
        <v>8063</v>
      </c>
      <c r="B686" s="1" t="s">
        <v>304</v>
      </c>
      <c r="C686" s="2" t="s">
        <v>627</v>
      </c>
      <c r="D686" s="2">
        <v>45638</v>
      </c>
      <c r="E686" s="29" t="str">
        <f>TEXT(DATA[[#This Row],[Join_Date]],"mm-yyyy")</f>
        <v>06-2023</v>
      </c>
      <c r="G686" s="31">
        <f>$F$2-DATA[[#This Row],[Last_Login]]</f>
        <v>19</v>
      </c>
      <c r="H686" s="31" t="str" cm="1">
        <f t="array" ref="H686">_xlfn.IFS(DATA[[#This Row],[Difference_from _assume]]&lt;=10,"0-17",DATA[[#This Row],[Difference_from _assume]]&lt;=34,"17-34",DATA[[#This Row],[Difference_from _assume]]&lt;=51,"34-51",DATA[[#This Row],[Difference_from _assume]]&lt;=119,"51-119",DATA[[#This Row],[Difference_from _assume]]&lt;=354,"119-357")</f>
        <v>17-34</v>
      </c>
      <c r="I686" s="31" t="str" cm="1">
        <f t="array" ref="I686">_xlfn.IFS(DATA[[#This Row],[Difference_from _assume]]&lt;=35,"Active",DATA[[#This Row],[Difference_from _assume]]&lt;=110,"Inactive",DATA[[#This Row],[Difference_from _assume]]&lt;=360,"Dormant")</f>
        <v>Active</v>
      </c>
      <c r="J686" s="16">
        <v>7.99</v>
      </c>
      <c r="K686" s="16" t="str" cm="1">
        <f t="array" ref="K686">_xlfn.IFS(DATA[[#This Row],[Monthly_Price]]&lt;=7.99,"Low",J686&lt;=11.99,"Mid",J686&lt;=15.99,"High")</f>
        <v>Low</v>
      </c>
      <c r="L686" s="1">
        <v>217</v>
      </c>
      <c r="M686" s="1" t="s">
        <v>73</v>
      </c>
      <c r="N686" s="1">
        <v>1</v>
      </c>
      <c r="O686" s="1">
        <v>6</v>
      </c>
      <c r="P686" s="1" t="b">
        <v>0</v>
      </c>
      <c r="Q686" s="1">
        <v>53</v>
      </c>
      <c r="R686" s="10">
        <v>153</v>
      </c>
      <c r="S686" s="10">
        <f>DATA[[#This Row],[Total_Movies_Watched]]+DATA[[#This Row],[Total_Series_Watched]]</f>
        <v>206</v>
      </c>
      <c r="T686" s="1" t="s">
        <v>43</v>
      </c>
      <c r="U686" s="1" t="s">
        <v>28</v>
      </c>
      <c r="V686" s="1" t="s">
        <v>57</v>
      </c>
      <c r="W686" s="1">
        <v>2</v>
      </c>
      <c r="X686" s="1" t="str" cm="1">
        <f t="array" ref="X686">_xlfn.IFS(DATA[[#This Row],[Recommended_Content_Count]]&lt;=25,"0-25",W686&lt;=50,"25-50",W686&lt;=75,"50-75",W686&lt;=100,"75-100")</f>
        <v>0-25</v>
      </c>
      <c r="Y686" s="1">
        <v>3.1</v>
      </c>
      <c r="Z686" s="1" t="b">
        <v>1</v>
      </c>
      <c r="AA686" s="1" t="str" cm="1">
        <f t="array" ref="AA686">_xlfn.IFS(DATA[[#This Row],[Has_Downloaded_Content]]=FALSE,"No",Z686=TRUE,"Yes")</f>
        <v>Yes</v>
      </c>
      <c r="AB686" s="1" t="s">
        <v>30</v>
      </c>
      <c r="AC686" s="7">
        <v>1431</v>
      </c>
      <c r="AD686" s="7" t="str" cm="1">
        <f t="array" ref="AD686">_xlfn.IFS(DATA[[#This Row],[Loyalty_Points]]&lt;=1000,"0-1000",AC686&lt;=2000,"1000-2000",AC686&lt;=3000,"2000-3000",AC686&lt;=4000,"3000-4000",AC686&lt;=4999,"4000-5000")</f>
        <v>1000-2000</v>
      </c>
      <c r="AE686" s="1" t="s">
        <v>65</v>
      </c>
      <c r="AF686" s="1" t="s">
        <v>79</v>
      </c>
      <c r="AG686" s="1" t="s">
        <v>40</v>
      </c>
    </row>
    <row r="687" spans="1:33" x14ac:dyDescent="0.3">
      <c r="A687" s="13">
        <v>1856</v>
      </c>
      <c r="B687" s="1" t="s">
        <v>631</v>
      </c>
      <c r="C687" s="2" t="s">
        <v>616</v>
      </c>
      <c r="D687" s="2">
        <v>45608</v>
      </c>
      <c r="E687" s="29" t="str">
        <f>TEXT(DATA[[#This Row],[Join_Date]],"mm-yyyy")</f>
        <v>09-2023</v>
      </c>
      <c r="G687" s="31">
        <f>$F$2-DATA[[#This Row],[Last_Login]]</f>
        <v>49</v>
      </c>
      <c r="H687" s="31" t="str" cm="1">
        <f t="array" ref="H687">_xlfn.IFS(DATA[[#This Row],[Difference_from _assume]]&lt;=10,"0-17",DATA[[#This Row],[Difference_from _assume]]&lt;=34,"17-34",DATA[[#This Row],[Difference_from _assume]]&lt;=51,"34-51",DATA[[#This Row],[Difference_from _assume]]&lt;=119,"51-119",DATA[[#This Row],[Difference_from _assume]]&lt;=354,"119-357")</f>
        <v>34-51</v>
      </c>
      <c r="I687" s="31" t="str" cm="1">
        <f t="array" ref="I687">_xlfn.IFS(DATA[[#This Row],[Difference_from _assume]]&lt;=35,"Active",DATA[[#This Row],[Difference_from _assume]]&lt;=110,"Inactive",DATA[[#This Row],[Difference_from _assume]]&lt;=360,"Dormant")</f>
        <v>Inactive</v>
      </c>
      <c r="J687" s="16">
        <v>15.99</v>
      </c>
      <c r="K687" s="16" t="str" cm="1">
        <f t="array" ref="K687">_xlfn.IFS(DATA[[#This Row],[Monthly_Price]]&lt;=7.99,"Low",J687&lt;=11.99,"Mid",J687&lt;=15.99,"High")</f>
        <v>High</v>
      </c>
      <c r="L687" s="1">
        <v>177</v>
      </c>
      <c r="M687" s="1" t="s">
        <v>63</v>
      </c>
      <c r="N687" s="1">
        <v>3</v>
      </c>
      <c r="O687" s="1">
        <v>2</v>
      </c>
      <c r="P687" s="1" t="b">
        <v>1</v>
      </c>
      <c r="Q687" s="1">
        <v>246</v>
      </c>
      <c r="R687" s="10">
        <v>182</v>
      </c>
      <c r="S687" s="10">
        <f>DATA[[#This Row],[Total_Movies_Watched]]+DATA[[#This Row],[Total_Series_Watched]]</f>
        <v>428</v>
      </c>
      <c r="T687" s="1" t="s">
        <v>74</v>
      </c>
      <c r="U687" s="1" t="s">
        <v>44</v>
      </c>
      <c r="V687" s="1" t="s">
        <v>57</v>
      </c>
      <c r="W687" s="1">
        <v>89</v>
      </c>
      <c r="X687" s="1" t="str" cm="1">
        <f t="array" ref="X687">_xlfn.IFS(DATA[[#This Row],[Recommended_Content_Count]]&lt;=25,"0-25",W687&lt;=50,"25-50",W687&lt;=75,"50-75",W687&lt;=100,"75-100")</f>
        <v>75-100</v>
      </c>
      <c r="Y687" s="1">
        <v>3.1</v>
      </c>
      <c r="Z687" s="1" t="b">
        <v>0</v>
      </c>
      <c r="AA687" s="1" t="str" cm="1">
        <f t="array" ref="AA687">_xlfn.IFS(DATA[[#This Row],[Has_Downloaded_Content]]=FALSE,"No",Z687=TRUE,"Yes")</f>
        <v>No</v>
      </c>
      <c r="AB687" s="1" t="s">
        <v>30</v>
      </c>
      <c r="AC687" s="7">
        <v>2394</v>
      </c>
      <c r="AD687" s="7" t="str" cm="1">
        <f t="array" ref="AD687">_xlfn.IFS(DATA[[#This Row],[Loyalty_Points]]&lt;=1000,"0-1000",AC687&lt;=2000,"1000-2000",AC687&lt;=3000,"2000-3000",AC687&lt;=4000,"3000-4000",AC687&lt;=4999,"4000-5000")</f>
        <v>2000-3000</v>
      </c>
      <c r="AE687" s="1" t="s">
        <v>76</v>
      </c>
      <c r="AF687" s="1" t="s">
        <v>59</v>
      </c>
      <c r="AG687" s="1" t="s">
        <v>93</v>
      </c>
    </row>
    <row r="688" spans="1:33" x14ac:dyDescent="0.3">
      <c r="A688" s="13">
        <v>2830</v>
      </c>
      <c r="B688" s="1" t="s">
        <v>579</v>
      </c>
      <c r="C688" s="2">
        <v>44990</v>
      </c>
      <c r="D688" s="2">
        <v>45516</v>
      </c>
      <c r="E688" s="29" t="str">
        <f>TEXT(DATA[[#This Row],[Join_Date]],"mm-yyyy")</f>
        <v>03-2023</v>
      </c>
      <c r="G688" s="31">
        <f>$F$2-DATA[[#This Row],[Last_Login]]</f>
        <v>141</v>
      </c>
      <c r="H688" s="31" t="str" cm="1">
        <f t="array" ref="H688">_xlfn.IFS(DATA[[#This Row],[Difference_from _assume]]&lt;=10,"0-17",DATA[[#This Row],[Difference_from _assume]]&lt;=34,"17-34",DATA[[#This Row],[Difference_from _assume]]&lt;=51,"34-51",DATA[[#This Row],[Difference_from _assume]]&lt;=119,"51-119",DATA[[#This Row],[Difference_from _assume]]&lt;=354,"119-357")</f>
        <v>119-357</v>
      </c>
      <c r="I688" s="31" t="str" cm="1">
        <f t="array" ref="I688">_xlfn.IFS(DATA[[#This Row],[Difference_from _assume]]&lt;=35,"Active",DATA[[#This Row],[Difference_from _assume]]&lt;=110,"Inactive",DATA[[#This Row],[Difference_from _assume]]&lt;=360,"Dormant")</f>
        <v>Dormant</v>
      </c>
      <c r="J688" s="16">
        <v>11.99</v>
      </c>
      <c r="K688" s="16" t="str" cm="1">
        <f t="array" ref="K688">_xlfn.IFS(DATA[[#This Row],[Monthly_Price]]&lt;=7.99,"Low",J688&lt;=11.99,"Mid",J688&lt;=15.99,"High")</f>
        <v>Mid</v>
      </c>
      <c r="L688" s="1">
        <v>304</v>
      </c>
      <c r="M688" s="1" t="s">
        <v>73</v>
      </c>
      <c r="N688" s="1">
        <v>1</v>
      </c>
      <c r="O688" s="1">
        <v>1</v>
      </c>
      <c r="P688" s="1" t="b">
        <v>1</v>
      </c>
      <c r="Q688" s="1">
        <v>389</v>
      </c>
      <c r="R688" s="10">
        <v>137</v>
      </c>
      <c r="S688" s="10">
        <f>DATA[[#This Row],[Total_Movies_Watched]]+DATA[[#This Row],[Total_Series_Watched]]</f>
        <v>526</v>
      </c>
      <c r="T688" s="1" t="s">
        <v>55</v>
      </c>
      <c r="U688" s="1" t="s">
        <v>75</v>
      </c>
      <c r="V688" s="1" t="s">
        <v>78</v>
      </c>
      <c r="W688" s="1">
        <v>2</v>
      </c>
      <c r="X688" s="1" t="str" cm="1">
        <f t="array" ref="X688">_xlfn.IFS(DATA[[#This Row],[Recommended_Content_Count]]&lt;=25,"0-25",W688&lt;=50,"25-50",W688&lt;=75,"50-75",W688&lt;=100,"75-100")</f>
        <v>0-25</v>
      </c>
      <c r="Y688" s="1">
        <v>4.8</v>
      </c>
      <c r="Z688" s="1" t="b">
        <v>1</v>
      </c>
      <c r="AA688" s="1" t="str" cm="1">
        <f t="array" ref="AA688">_xlfn.IFS(DATA[[#This Row],[Has_Downloaded_Content]]=FALSE,"No",Z688=TRUE,"Yes")</f>
        <v>Yes</v>
      </c>
      <c r="AB688" s="1" t="s">
        <v>30</v>
      </c>
      <c r="AC688" s="7">
        <v>4685</v>
      </c>
      <c r="AD688" s="7" t="str" cm="1">
        <f t="array" ref="AD688">_xlfn.IFS(DATA[[#This Row],[Loyalty_Points]]&lt;=1000,"0-1000",AC688&lt;=2000,"1000-2000",AC688&lt;=3000,"2000-3000",AC688&lt;=4000,"3000-4000",AC688&lt;=4999,"4000-5000")</f>
        <v>4000-5000</v>
      </c>
      <c r="AE688" s="1" t="s">
        <v>38</v>
      </c>
      <c r="AF688" s="1" t="s">
        <v>79</v>
      </c>
      <c r="AG688" s="1" t="s">
        <v>60</v>
      </c>
    </row>
    <row r="689" spans="1:33" x14ac:dyDescent="0.3">
      <c r="A689" s="13">
        <v>3287</v>
      </c>
      <c r="B689" s="1" t="s">
        <v>508</v>
      </c>
      <c r="C689" s="2" t="s">
        <v>609</v>
      </c>
      <c r="D689" s="2" t="s">
        <v>134</v>
      </c>
      <c r="E689" s="29" t="str">
        <f>TEXT(DATA[[#This Row],[Join_Date]],"mm-yyyy")</f>
        <v>12-2023</v>
      </c>
      <c r="G689" s="31">
        <f>$F$2-DATA[[#This Row],[Last_Login]]</f>
        <v>40</v>
      </c>
      <c r="H689" s="31" t="str" cm="1">
        <f t="array" ref="H689">_xlfn.IFS(DATA[[#This Row],[Difference_from _assume]]&lt;=10,"0-17",DATA[[#This Row],[Difference_from _assume]]&lt;=34,"17-34",DATA[[#This Row],[Difference_from _assume]]&lt;=51,"34-51",DATA[[#This Row],[Difference_from _assume]]&lt;=119,"51-119",DATA[[#This Row],[Difference_from _assume]]&lt;=354,"119-357")</f>
        <v>34-51</v>
      </c>
      <c r="I689" s="31" t="str" cm="1">
        <f t="array" ref="I689">_xlfn.IFS(DATA[[#This Row],[Difference_from _assume]]&lt;=35,"Active",DATA[[#This Row],[Difference_from _assume]]&lt;=110,"Inactive",DATA[[#This Row],[Difference_from _assume]]&lt;=360,"Dormant")</f>
        <v>Inactive</v>
      </c>
      <c r="J689" s="16">
        <v>15.99</v>
      </c>
      <c r="K689" s="16" t="str" cm="1">
        <f t="array" ref="K689">_xlfn.IFS(DATA[[#This Row],[Monthly_Price]]&lt;=7.99,"Low",J689&lt;=11.99,"Mid",J689&lt;=15.99,"High")</f>
        <v>High</v>
      </c>
      <c r="L689" s="1">
        <v>90</v>
      </c>
      <c r="M689" s="1" t="s">
        <v>63</v>
      </c>
      <c r="N689" s="1">
        <v>3</v>
      </c>
      <c r="O689" s="1">
        <v>2</v>
      </c>
      <c r="P689" s="1" t="b">
        <v>0</v>
      </c>
      <c r="Q689" s="1">
        <v>399</v>
      </c>
      <c r="R689" s="10">
        <v>9</v>
      </c>
      <c r="S689" s="10">
        <f>DATA[[#This Row],[Total_Movies_Watched]]+DATA[[#This Row],[Total_Series_Watched]]</f>
        <v>408</v>
      </c>
      <c r="T689" s="1" t="s">
        <v>92</v>
      </c>
      <c r="U689" s="1" t="s">
        <v>28</v>
      </c>
      <c r="V689" s="1" t="s">
        <v>45</v>
      </c>
      <c r="W689" s="1">
        <v>73</v>
      </c>
      <c r="X689" s="1" t="str" cm="1">
        <f t="array" ref="X689">_xlfn.IFS(DATA[[#This Row],[Recommended_Content_Count]]&lt;=25,"0-25",W689&lt;=50,"25-50",W689&lt;=75,"50-75",W689&lt;=100,"75-100")</f>
        <v>50-75</v>
      </c>
      <c r="Y689" s="1">
        <v>4.4000000000000004</v>
      </c>
      <c r="Z689" s="1" t="b">
        <v>1</v>
      </c>
      <c r="AA689" s="1" t="str" cm="1">
        <f t="array" ref="AA689">_xlfn.IFS(DATA[[#This Row],[Has_Downloaded_Content]]=FALSE,"No",Z689=TRUE,"Yes")</f>
        <v>Yes</v>
      </c>
      <c r="AB689" s="1" t="s">
        <v>30</v>
      </c>
      <c r="AC689" s="7">
        <v>4332</v>
      </c>
      <c r="AD689" s="7" t="str" cm="1">
        <f t="array" ref="AD689">_xlfn.IFS(DATA[[#This Row],[Loyalty_Points]]&lt;=1000,"0-1000",AC689&lt;=2000,"1000-2000",AC689&lt;=3000,"2000-3000",AC689&lt;=4000,"3000-4000",AC689&lt;=4999,"4000-5000")</f>
        <v>4000-5000</v>
      </c>
      <c r="AE689" s="1" t="s">
        <v>31</v>
      </c>
      <c r="AF689" s="1" t="s">
        <v>79</v>
      </c>
      <c r="AG689" s="1" t="s">
        <v>93</v>
      </c>
    </row>
    <row r="690" spans="1:33" x14ac:dyDescent="0.3">
      <c r="A690" s="13">
        <v>5679</v>
      </c>
      <c r="B690" s="1" t="s">
        <v>444</v>
      </c>
      <c r="C690" s="2" t="s">
        <v>526</v>
      </c>
      <c r="D690" s="2">
        <v>45455</v>
      </c>
      <c r="E690" s="29" t="str">
        <f>TEXT(DATA[[#This Row],[Join_Date]],"mm-yyyy")</f>
        <v>10-2023</v>
      </c>
      <c r="G690" s="31">
        <f>$F$2-DATA[[#This Row],[Last_Login]]</f>
        <v>202</v>
      </c>
      <c r="H690" s="31" t="str" cm="1">
        <f t="array" ref="H690">_xlfn.IFS(DATA[[#This Row],[Difference_from _assume]]&lt;=10,"0-17",DATA[[#This Row],[Difference_from _assume]]&lt;=34,"17-34",DATA[[#This Row],[Difference_from _assume]]&lt;=51,"34-51",DATA[[#This Row],[Difference_from _assume]]&lt;=119,"51-119",DATA[[#This Row],[Difference_from _assume]]&lt;=354,"119-357")</f>
        <v>119-357</v>
      </c>
      <c r="I690" s="31" t="str" cm="1">
        <f t="array" ref="I690">_xlfn.IFS(DATA[[#This Row],[Difference_from _assume]]&lt;=35,"Active",DATA[[#This Row],[Difference_from _assume]]&lt;=110,"Inactive",DATA[[#This Row],[Difference_from _assume]]&lt;=360,"Dormant")</f>
        <v>Dormant</v>
      </c>
      <c r="J690" s="16">
        <v>15.99</v>
      </c>
      <c r="K690" s="16" t="str" cm="1">
        <f t="array" ref="K690">_xlfn.IFS(DATA[[#This Row],[Monthly_Price]]&lt;=7.99,"Low",J690&lt;=11.99,"Mid",J690&lt;=15.99,"High")</f>
        <v>High</v>
      </c>
      <c r="L690" s="1">
        <v>108</v>
      </c>
      <c r="M690" s="1" t="s">
        <v>26</v>
      </c>
      <c r="N690" s="1">
        <v>4</v>
      </c>
      <c r="O690" s="1">
        <v>2</v>
      </c>
      <c r="P690" s="1" t="b">
        <v>0</v>
      </c>
      <c r="Q690" s="1">
        <v>694</v>
      </c>
      <c r="R690" s="10">
        <v>199</v>
      </c>
      <c r="S690" s="10">
        <f>DATA[[#This Row],[Total_Movies_Watched]]+DATA[[#This Row],[Total_Series_Watched]]</f>
        <v>893</v>
      </c>
      <c r="T690" s="1" t="s">
        <v>49</v>
      </c>
      <c r="U690" s="1" t="s">
        <v>75</v>
      </c>
      <c r="V690" s="1" t="s">
        <v>45</v>
      </c>
      <c r="W690" s="1">
        <v>81</v>
      </c>
      <c r="X690" s="1" t="str" cm="1">
        <f t="array" ref="X690">_xlfn.IFS(DATA[[#This Row],[Recommended_Content_Count]]&lt;=25,"0-25",W690&lt;=50,"25-50",W690&lt;=75,"50-75",W690&lt;=100,"75-100")</f>
        <v>75-100</v>
      </c>
      <c r="Y690" s="1">
        <v>5</v>
      </c>
      <c r="Z690" s="1" t="b">
        <v>0</v>
      </c>
      <c r="AA690" s="1" t="str" cm="1">
        <f t="array" ref="AA690">_xlfn.IFS(DATA[[#This Row],[Has_Downloaded_Content]]=FALSE,"No",Z690=TRUE,"Yes")</f>
        <v>No</v>
      </c>
      <c r="AB690" s="1" t="s">
        <v>30</v>
      </c>
      <c r="AC690" s="7">
        <v>851</v>
      </c>
      <c r="AD690" s="7" t="str" cm="1">
        <f t="array" ref="AD690">_xlfn.IFS(DATA[[#This Row],[Loyalty_Points]]&lt;=1000,"0-1000",AC690&lt;=2000,"1000-2000",AC690&lt;=3000,"2000-3000",AC690&lt;=4000,"3000-4000",AC690&lt;=4999,"4000-5000")</f>
        <v>0-1000</v>
      </c>
      <c r="AE690" s="1" t="s">
        <v>65</v>
      </c>
      <c r="AF690" s="1" t="s">
        <v>69</v>
      </c>
      <c r="AG690" s="1" t="s">
        <v>93</v>
      </c>
    </row>
    <row r="691" spans="1:33" x14ac:dyDescent="0.3">
      <c r="A691" s="13">
        <v>6399</v>
      </c>
      <c r="B691" s="1" t="s">
        <v>157</v>
      </c>
      <c r="C691" s="2">
        <v>44927</v>
      </c>
      <c r="D691" s="2">
        <v>45424</v>
      </c>
      <c r="E691" s="29" t="str">
        <f>TEXT(DATA[[#This Row],[Join_Date]],"mm-yyyy")</f>
        <v>01-2023</v>
      </c>
      <c r="G691" s="31">
        <f>$F$2-DATA[[#This Row],[Last_Login]]</f>
        <v>233</v>
      </c>
      <c r="H691" s="31" t="str" cm="1">
        <f t="array" ref="H691">_xlfn.IFS(DATA[[#This Row],[Difference_from _assume]]&lt;=10,"0-17",DATA[[#This Row],[Difference_from _assume]]&lt;=34,"17-34",DATA[[#This Row],[Difference_from _assume]]&lt;=51,"34-51",DATA[[#This Row],[Difference_from _assume]]&lt;=119,"51-119",DATA[[#This Row],[Difference_from _assume]]&lt;=354,"119-357")</f>
        <v>119-357</v>
      </c>
      <c r="I691" s="31" t="str" cm="1">
        <f t="array" ref="I691">_xlfn.IFS(DATA[[#This Row],[Difference_from _assume]]&lt;=35,"Active",DATA[[#This Row],[Difference_from _assume]]&lt;=110,"Inactive",DATA[[#This Row],[Difference_from _assume]]&lt;=360,"Dormant")</f>
        <v>Dormant</v>
      </c>
      <c r="J691" s="16">
        <v>11.99</v>
      </c>
      <c r="K691" s="16" t="str" cm="1">
        <f t="array" ref="K691">_xlfn.IFS(DATA[[#This Row],[Monthly_Price]]&lt;=7.99,"Low",J691&lt;=11.99,"Mid",J691&lt;=15.99,"High")</f>
        <v>Mid</v>
      </c>
      <c r="L691" s="1">
        <v>96</v>
      </c>
      <c r="M691" s="1" t="s">
        <v>51</v>
      </c>
      <c r="N691" s="1">
        <v>3</v>
      </c>
      <c r="O691" s="1">
        <v>2</v>
      </c>
      <c r="P691" s="1" t="b">
        <v>0</v>
      </c>
      <c r="Q691" s="1">
        <v>434</v>
      </c>
      <c r="R691" s="10">
        <v>11</v>
      </c>
      <c r="S691" s="10">
        <f>DATA[[#This Row],[Total_Movies_Watched]]+DATA[[#This Row],[Total_Series_Watched]]</f>
        <v>445</v>
      </c>
      <c r="T691" s="1" t="s">
        <v>27</v>
      </c>
      <c r="U691" s="1" t="s">
        <v>56</v>
      </c>
      <c r="V691" s="1" t="s">
        <v>78</v>
      </c>
      <c r="W691" s="1">
        <v>80</v>
      </c>
      <c r="X691" s="1" t="str" cm="1">
        <f t="array" ref="X691">_xlfn.IFS(DATA[[#This Row],[Recommended_Content_Count]]&lt;=25,"0-25",W691&lt;=50,"25-50",W691&lt;=75,"50-75",W691&lt;=100,"75-100")</f>
        <v>75-100</v>
      </c>
      <c r="Y691" s="1">
        <v>4.5999999999999996</v>
      </c>
      <c r="Z691" s="1" t="b">
        <v>0</v>
      </c>
      <c r="AA691" s="1" t="str" cm="1">
        <f t="array" ref="AA691">_xlfn.IFS(DATA[[#This Row],[Has_Downloaded_Content]]=FALSE,"No",Z691=TRUE,"Yes")</f>
        <v>No</v>
      </c>
      <c r="AB691" s="1" t="s">
        <v>30</v>
      </c>
      <c r="AC691" s="7">
        <v>2261</v>
      </c>
      <c r="AD691" s="7" t="str" cm="1">
        <f t="array" ref="AD691">_xlfn.IFS(DATA[[#This Row],[Loyalty_Points]]&lt;=1000,"0-1000",AC691&lt;=2000,"1000-2000",AC691&lt;=3000,"2000-3000",AC691&lt;=4000,"3000-4000",AC691&lt;=4999,"4000-5000")</f>
        <v>2000-3000</v>
      </c>
      <c r="AE691" s="1" t="s">
        <v>65</v>
      </c>
      <c r="AF691" s="1" t="s">
        <v>59</v>
      </c>
      <c r="AG691" s="1" t="s">
        <v>93</v>
      </c>
    </row>
    <row r="692" spans="1:33" x14ac:dyDescent="0.3">
      <c r="A692" s="13">
        <v>8753</v>
      </c>
      <c r="B692" s="1" t="s">
        <v>257</v>
      </c>
      <c r="C692" s="2" t="s">
        <v>632</v>
      </c>
      <c r="D692" s="2" t="s">
        <v>90</v>
      </c>
      <c r="E692" s="29" t="str">
        <f>TEXT(DATA[[#This Row],[Join_Date]],"mm-yyyy")</f>
        <v>02-2024</v>
      </c>
      <c r="G692" s="31">
        <f>$F$2-DATA[[#This Row],[Last_Login]]</f>
        <v>31</v>
      </c>
      <c r="H692" s="31" t="str" cm="1">
        <f t="array" ref="H692">_xlfn.IFS(DATA[[#This Row],[Difference_from _assume]]&lt;=10,"0-17",DATA[[#This Row],[Difference_from _assume]]&lt;=34,"17-34",DATA[[#This Row],[Difference_from _assume]]&lt;=51,"34-51",DATA[[#This Row],[Difference_from _assume]]&lt;=119,"51-119",DATA[[#This Row],[Difference_from _assume]]&lt;=354,"119-357")</f>
        <v>17-34</v>
      </c>
      <c r="I692" s="31" t="str" cm="1">
        <f t="array" ref="I692">_xlfn.IFS(DATA[[#This Row],[Difference_from _assume]]&lt;=35,"Active",DATA[[#This Row],[Difference_from _assume]]&lt;=110,"Inactive",DATA[[#This Row],[Difference_from _assume]]&lt;=360,"Dormant")</f>
        <v>Active</v>
      </c>
      <c r="J692" s="16">
        <v>11.99</v>
      </c>
      <c r="K692" s="16" t="str" cm="1">
        <f t="array" ref="K692">_xlfn.IFS(DATA[[#This Row],[Monthly_Price]]&lt;=7.99,"Low",J692&lt;=11.99,"Mid",J692&lt;=15.99,"High")</f>
        <v>Mid</v>
      </c>
      <c r="L692" s="1">
        <v>247</v>
      </c>
      <c r="M692" s="1" t="s">
        <v>26</v>
      </c>
      <c r="N692" s="1">
        <v>2</v>
      </c>
      <c r="O692" s="1">
        <v>3</v>
      </c>
      <c r="P692" s="1" t="b">
        <v>0</v>
      </c>
      <c r="Q692" s="1">
        <v>696</v>
      </c>
      <c r="R692" s="10">
        <v>28</v>
      </c>
      <c r="S692" s="10">
        <f>DATA[[#This Row],[Total_Movies_Watched]]+DATA[[#This Row],[Total_Series_Watched]]</f>
        <v>724</v>
      </c>
      <c r="T692" s="1" t="s">
        <v>74</v>
      </c>
      <c r="U692" s="1" t="s">
        <v>44</v>
      </c>
      <c r="V692" s="1" t="s">
        <v>78</v>
      </c>
      <c r="W692" s="1">
        <v>79</v>
      </c>
      <c r="X692" s="1" t="str" cm="1">
        <f t="array" ref="X692">_xlfn.IFS(DATA[[#This Row],[Recommended_Content_Count]]&lt;=25,"0-25",W692&lt;=50,"25-50",W692&lt;=75,"50-75",W692&lt;=100,"75-100")</f>
        <v>75-100</v>
      </c>
      <c r="Y692" s="1">
        <v>4.8</v>
      </c>
      <c r="Z692" s="1" t="b">
        <v>0</v>
      </c>
      <c r="AA692" s="1" t="str" cm="1">
        <f t="array" ref="AA692">_xlfn.IFS(DATA[[#This Row],[Has_Downloaded_Content]]=FALSE,"No",Z692=TRUE,"Yes")</f>
        <v>No</v>
      </c>
      <c r="AB692" s="1" t="s">
        <v>30</v>
      </c>
      <c r="AC692" s="7">
        <v>1500</v>
      </c>
      <c r="AD692" s="7" t="str" cm="1">
        <f t="array" ref="AD692">_xlfn.IFS(DATA[[#This Row],[Loyalty_Points]]&lt;=1000,"0-1000",AC692&lt;=2000,"1000-2000",AC692&lt;=3000,"2000-3000",AC692&lt;=4000,"3000-4000",AC692&lt;=4999,"4000-5000")</f>
        <v>1000-2000</v>
      </c>
      <c r="AE692" s="1" t="s">
        <v>31</v>
      </c>
      <c r="AF692" s="1" t="s">
        <v>79</v>
      </c>
      <c r="AG692" s="1" t="s">
        <v>33</v>
      </c>
    </row>
    <row r="693" spans="1:33" x14ac:dyDescent="0.3">
      <c r="A693" s="13">
        <v>9267</v>
      </c>
      <c r="B693" s="1" t="s">
        <v>284</v>
      </c>
      <c r="C693" s="2">
        <v>45478</v>
      </c>
      <c r="D693" s="2" t="s">
        <v>156</v>
      </c>
      <c r="E693" s="29" t="str">
        <f>TEXT(DATA[[#This Row],[Join_Date]],"mm-yyyy")</f>
        <v>07-2024</v>
      </c>
      <c r="G693" s="31">
        <f>$F$2-DATA[[#This Row],[Last_Login]]</f>
        <v>37</v>
      </c>
      <c r="H693" s="31" t="str" cm="1">
        <f t="array" ref="H693">_xlfn.IFS(DATA[[#This Row],[Difference_from _assume]]&lt;=10,"0-17",DATA[[#This Row],[Difference_from _assume]]&lt;=34,"17-34",DATA[[#This Row],[Difference_from _assume]]&lt;=51,"34-51",DATA[[#This Row],[Difference_from _assume]]&lt;=119,"51-119",DATA[[#This Row],[Difference_from _assume]]&lt;=354,"119-357")</f>
        <v>34-51</v>
      </c>
      <c r="I693" s="31" t="str" cm="1">
        <f t="array" ref="I693">_xlfn.IFS(DATA[[#This Row],[Difference_from _assume]]&lt;=35,"Active",DATA[[#This Row],[Difference_from _assume]]&lt;=110,"Inactive",DATA[[#This Row],[Difference_from _assume]]&lt;=360,"Dormant")</f>
        <v>Inactive</v>
      </c>
      <c r="J693" s="16">
        <v>15.99</v>
      </c>
      <c r="K693" s="16" t="str" cm="1">
        <f t="array" ref="K693">_xlfn.IFS(DATA[[#This Row],[Monthly_Price]]&lt;=7.99,"Low",J693&lt;=11.99,"Mid",J693&lt;=15.99,"High")</f>
        <v>High</v>
      </c>
      <c r="L693" s="1">
        <v>245</v>
      </c>
      <c r="M693" s="1" t="s">
        <v>100</v>
      </c>
      <c r="N693" s="1">
        <v>3</v>
      </c>
      <c r="O693" s="1">
        <v>5</v>
      </c>
      <c r="P693" s="1" t="b">
        <v>1</v>
      </c>
      <c r="Q693" s="1">
        <v>862</v>
      </c>
      <c r="R693" s="10">
        <v>129</v>
      </c>
      <c r="S693" s="10">
        <f>DATA[[#This Row],[Total_Movies_Watched]]+DATA[[#This Row],[Total_Series_Watched]]</f>
        <v>991</v>
      </c>
      <c r="T693" s="1" t="s">
        <v>55</v>
      </c>
      <c r="U693" s="1" t="s">
        <v>44</v>
      </c>
      <c r="V693" s="1" t="s">
        <v>45</v>
      </c>
      <c r="W693" s="1">
        <v>6</v>
      </c>
      <c r="X693" s="1" t="str" cm="1">
        <f t="array" ref="X693">_xlfn.IFS(DATA[[#This Row],[Recommended_Content_Count]]&lt;=25,"0-25",W693&lt;=50,"25-50",W693&lt;=75,"50-75",W693&lt;=100,"75-100")</f>
        <v>0-25</v>
      </c>
      <c r="Y693" s="1">
        <v>3.7</v>
      </c>
      <c r="Z693" s="1" t="b">
        <v>1</v>
      </c>
      <c r="AA693" s="1" t="str" cm="1">
        <f t="array" ref="AA693">_xlfn.IFS(DATA[[#This Row],[Has_Downloaded_Content]]=FALSE,"No",Z693=TRUE,"Yes")</f>
        <v>Yes</v>
      </c>
      <c r="AB693" s="1" t="s">
        <v>30</v>
      </c>
      <c r="AC693" s="7">
        <v>2130</v>
      </c>
      <c r="AD693" s="7" t="str" cm="1">
        <f t="array" ref="AD693">_xlfn.IFS(DATA[[#This Row],[Loyalty_Points]]&lt;=1000,"0-1000",AC693&lt;=2000,"1000-2000",AC693&lt;=3000,"2000-3000",AC693&lt;=4000,"3000-4000",AC693&lt;=4999,"4000-5000")</f>
        <v>2000-3000</v>
      </c>
      <c r="AE693" s="1" t="s">
        <v>76</v>
      </c>
      <c r="AF693" s="1" t="s">
        <v>39</v>
      </c>
      <c r="AG693" s="1" t="s">
        <v>40</v>
      </c>
    </row>
    <row r="694" spans="1:33" x14ac:dyDescent="0.3">
      <c r="A694" s="13">
        <v>9846</v>
      </c>
      <c r="B694" s="1" t="s">
        <v>128</v>
      </c>
      <c r="C694" s="2" t="s">
        <v>633</v>
      </c>
      <c r="D694" s="2" t="s">
        <v>25</v>
      </c>
      <c r="E694" s="29" t="str">
        <f>TEXT(DATA[[#This Row],[Join_Date]],"mm-yyyy")</f>
        <v>02-2023</v>
      </c>
      <c r="G694" s="31">
        <f>$F$2-DATA[[#This Row],[Last_Login]]</f>
        <v>18</v>
      </c>
      <c r="H694" s="31" t="str" cm="1">
        <f t="array" ref="H694">_xlfn.IFS(DATA[[#This Row],[Difference_from _assume]]&lt;=10,"0-17",DATA[[#This Row],[Difference_from _assume]]&lt;=34,"17-34",DATA[[#This Row],[Difference_from _assume]]&lt;=51,"34-51",DATA[[#This Row],[Difference_from _assume]]&lt;=119,"51-119",DATA[[#This Row],[Difference_from _assume]]&lt;=354,"119-357")</f>
        <v>17-34</v>
      </c>
      <c r="I694" s="31" t="str" cm="1">
        <f t="array" ref="I694">_xlfn.IFS(DATA[[#This Row],[Difference_from _assume]]&lt;=35,"Active",DATA[[#This Row],[Difference_from _assume]]&lt;=110,"Inactive",DATA[[#This Row],[Difference_from _assume]]&lt;=360,"Dormant")</f>
        <v>Active</v>
      </c>
      <c r="J694" s="16">
        <v>7.99</v>
      </c>
      <c r="K694" s="16" t="str" cm="1">
        <f t="array" ref="K694">_xlfn.IFS(DATA[[#This Row],[Monthly_Price]]&lt;=7.99,"Low",J694&lt;=11.99,"Mid",J694&lt;=15.99,"High")</f>
        <v>Low</v>
      </c>
      <c r="L694" s="1">
        <v>366</v>
      </c>
      <c r="M694" s="1" t="s">
        <v>36</v>
      </c>
      <c r="N694" s="1">
        <v>4</v>
      </c>
      <c r="O694" s="1">
        <v>5</v>
      </c>
      <c r="P694" s="1" t="b">
        <v>0</v>
      </c>
      <c r="Q694" s="1">
        <v>631</v>
      </c>
      <c r="R694" s="10">
        <v>56</v>
      </c>
      <c r="S694" s="10">
        <f>DATA[[#This Row],[Total_Movies_Watched]]+DATA[[#This Row],[Total_Series_Watched]]</f>
        <v>687</v>
      </c>
      <c r="T694" s="1" t="s">
        <v>92</v>
      </c>
      <c r="U694" s="1" t="s">
        <v>28</v>
      </c>
      <c r="V694" s="1" t="s">
        <v>57</v>
      </c>
      <c r="W694" s="1">
        <v>35</v>
      </c>
      <c r="X694" s="1" t="str" cm="1">
        <f t="array" ref="X694">_xlfn.IFS(DATA[[#This Row],[Recommended_Content_Count]]&lt;=25,"0-25",W694&lt;=50,"25-50",W694&lt;=75,"50-75",W694&lt;=100,"75-100")</f>
        <v>25-50</v>
      </c>
      <c r="Y694" s="1">
        <v>4.0999999999999996</v>
      </c>
      <c r="Z694" s="1" t="b">
        <v>0</v>
      </c>
      <c r="AA694" s="1" t="str" cm="1">
        <f t="array" ref="AA694">_xlfn.IFS(DATA[[#This Row],[Has_Downloaded_Content]]=FALSE,"No",Z694=TRUE,"Yes")</f>
        <v>No</v>
      </c>
      <c r="AB694" s="1" t="s">
        <v>30</v>
      </c>
      <c r="AC694" s="7">
        <v>4308</v>
      </c>
      <c r="AD694" s="7" t="str" cm="1">
        <f t="array" ref="AD694">_xlfn.IFS(DATA[[#This Row],[Loyalty_Points]]&lt;=1000,"0-1000",AC694&lt;=2000,"1000-2000",AC694&lt;=3000,"2000-3000",AC694&lt;=4000,"3000-4000",AC694&lt;=4999,"4000-5000")</f>
        <v>4000-5000</v>
      </c>
      <c r="AE694" s="1" t="s">
        <v>38</v>
      </c>
      <c r="AF694" s="1" t="s">
        <v>32</v>
      </c>
      <c r="AG694" s="1" t="s">
        <v>33</v>
      </c>
    </row>
    <row r="695" spans="1:33" x14ac:dyDescent="0.3">
      <c r="A695" s="13">
        <v>2382</v>
      </c>
      <c r="B695" s="1" t="s">
        <v>584</v>
      </c>
      <c r="C695" s="2">
        <v>45571</v>
      </c>
      <c r="D695" s="2">
        <v>45547</v>
      </c>
      <c r="E695" s="29" t="str">
        <f>TEXT(DATA[[#This Row],[Join_Date]],"mm-yyyy")</f>
        <v>10-2024</v>
      </c>
      <c r="G695" s="31">
        <f>$F$2-DATA[[#This Row],[Last_Login]]</f>
        <v>110</v>
      </c>
      <c r="H695" s="31" t="str" cm="1">
        <f t="array" ref="H695">_xlfn.IFS(DATA[[#This Row],[Difference_from _assume]]&lt;=10,"0-17",DATA[[#This Row],[Difference_from _assume]]&lt;=34,"17-34",DATA[[#This Row],[Difference_from _assume]]&lt;=51,"34-51",DATA[[#This Row],[Difference_from _assume]]&lt;=119,"51-119",DATA[[#This Row],[Difference_from _assume]]&lt;=354,"119-357")</f>
        <v>51-119</v>
      </c>
      <c r="I695" s="31" t="str" cm="1">
        <f t="array" ref="I695">_xlfn.IFS(DATA[[#This Row],[Difference_from _assume]]&lt;=35,"Active",DATA[[#This Row],[Difference_from _assume]]&lt;=110,"Inactive",DATA[[#This Row],[Difference_from _assume]]&lt;=360,"Dormant")</f>
        <v>Inactive</v>
      </c>
      <c r="J695" s="16">
        <v>15.99</v>
      </c>
      <c r="K695" s="16" t="str" cm="1">
        <f t="array" ref="K695">_xlfn.IFS(DATA[[#This Row],[Monthly_Price]]&lt;=7.99,"Low",J695&lt;=11.99,"Mid",J695&lt;=15.99,"High")</f>
        <v>High</v>
      </c>
      <c r="L695" s="1">
        <v>170</v>
      </c>
      <c r="M695" s="1" t="s">
        <v>48</v>
      </c>
      <c r="N695" s="1">
        <v>1</v>
      </c>
      <c r="O695" s="1">
        <v>3</v>
      </c>
      <c r="P695" s="1" t="b">
        <v>0</v>
      </c>
      <c r="Q695" s="1">
        <v>144</v>
      </c>
      <c r="R695" s="10">
        <v>142</v>
      </c>
      <c r="S695" s="10">
        <f>DATA[[#This Row],[Total_Movies_Watched]]+DATA[[#This Row],[Total_Series_Watched]]</f>
        <v>286</v>
      </c>
      <c r="T695" s="1" t="s">
        <v>55</v>
      </c>
      <c r="U695" s="1" t="s">
        <v>75</v>
      </c>
      <c r="V695" s="1" t="s">
        <v>29</v>
      </c>
      <c r="W695" s="1">
        <v>81</v>
      </c>
      <c r="X695" s="1" t="str" cm="1">
        <f t="array" ref="X695">_xlfn.IFS(DATA[[#This Row],[Recommended_Content_Count]]&lt;=25,"0-25",W695&lt;=50,"25-50",W695&lt;=75,"50-75",W695&lt;=100,"75-100")</f>
        <v>75-100</v>
      </c>
      <c r="Y695" s="1">
        <v>4.7</v>
      </c>
      <c r="Z695" s="1" t="b">
        <v>1</v>
      </c>
      <c r="AA695" s="1" t="str" cm="1">
        <f t="array" ref="AA695">_xlfn.IFS(DATA[[#This Row],[Has_Downloaded_Content]]=FALSE,"No",Z695=TRUE,"Yes")</f>
        <v>Yes</v>
      </c>
      <c r="AB695" s="1" t="s">
        <v>30</v>
      </c>
      <c r="AC695" s="7">
        <v>421</v>
      </c>
      <c r="AD695" s="7" t="str" cm="1">
        <f t="array" ref="AD695">_xlfn.IFS(DATA[[#This Row],[Loyalty_Points]]&lt;=1000,"0-1000",AC695&lt;=2000,"1000-2000",AC695&lt;=3000,"2000-3000",AC695&lt;=4000,"3000-4000",AC695&lt;=4999,"4000-5000")</f>
        <v>0-1000</v>
      </c>
      <c r="AE695" s="1" t="s">
        <v>65</v>
      </c>
      <c r="AF695" s="1" t="s">
        <v>39</v>
      </c>
      <c r="AG695" s="1" t="s">
        <v>93</v>
      </c>
    </row>
    <row r="696" spans="1:33" x14ac:dyDescent="0.3">
      <c r="A696" s="13">
        <v>3593</v>
      </c>
      <c r="B696" s="1" t="s">
        <v>335</v>
      </c>
      <c r="C696" s="2" t="s">
        <v>634</v>
      </c>
      <c r="D696" s="2" t="s">
        <v>156</v>
      </c>
      <c r="E696" s="29" t="str">
        <f>TEXT(DATA[[#This Row],[Join_Date]],"mm-yyyy")</f>
        <v>09-2023</v>
      </c>
      <c r="G696" s="31">
        <f>$F$2-DATA[[#This Row],[Last_Login]]</f>
        <v>37</v>
      </c>
      <c r="H696" s="31" t="str" cm="1">
        <f t="array" ref="H696">_xlfn.IFS(DATA[[#This Row],[Difference_from _assume]]&lt;=10,"0-17",DATA[[#This Row],[Difference_from _assume]]&lt;=34,"17-34",DATA[[#This Row],[Difference_from _assume]]&lt;=51,"34-51",DATA[[#This Row],[Difference_from _assume]]&lt;=119,"51-119",DATA[[#This Row],[Difference_from _assume]]&lt;=354,"119-357")</f>
        <v>34-51</v>
      </c>
      <c r="I696" s="31" t="str" cm="1">
        <f t="array" ref="I696">_xlfn.IFS(DATA[[#This Row],[Difference_from _assume]]&lt;=35,"Active",DATA[[#This Row],[Difference_from _assume]]&lt;=110,"Inactive",DATA[[#This Row],[Difference_from _assume]]&lt;=360,"Dormant")</f>
        <v>Inactive</v>
      </c>
      <c r="J696" s="16">
        <v>7.99</v>
      </c>
      <c r="K696" s="16" t="str" cm="1">
        <f t="array" ref="K696">_xlfn.IFS(DATA[[#This Row],[Monthly_Price]]&lt;=7.99,"Low",J696&lt;=11.99,"Mid",J696&lt;=15.99,"High")</f>
        <v>Low</v>
      </c>
      <c r="L696" s="1">
        <v>447</v>
      </c>
      <c r="M696" s="1" t="s">
        <v>51</v>
      </c>
      <c r="N696" s="1">
        <v>3</v>
      </c>
      <c r="O696" s="1">
        <v>1</v>
      </c>
      <c r="P696" s="1" t="b">
        <v>1</v>
      </c>
      <c r="Q696" s="1">
        <v>466</v>
      </c>
      <c r="R696" s="10">
        <v>198</v>
      </c>
      <c r="S696" s="10">
        <f>DATA[[#This Row],[Total_Movies_Watched]]+DATA[[#This Row],[Total_Series_Watched]]</f>
        <v>664</v>
      </c>
      <c r="T696" s="1" t="s">
        <v>55</v>
      </c>
      <c r="U696" s="1" t="s">
        <v>75</v>
      </c>
      <c r="V696" s="1" t="s">
        <v>29</v>
      </c>
      <c r="W696" s="1">
        <v>3</v>
      </c>
      <c r="X696" s="1" t="str" cm="1">
        <f t="array" ref="X696">_xlfn.IFS(DATA[[#This Row],[Recommended_Content_Count]]&lt;=25,"0-25",W696&lt;=50,"25-50",W696&lt;=75,"50-75",W696&lt;=100,"75-100")</f>
        <v>0-25</v>
      </c>
      <c r="Y696" s="1">
        <v>4.5</v>
      </c>
      <c r="Z696" s="1" t="b">
        <v>0</v>
      </c>
      <c r="AA696" s="1" t="str" cm="1">
        <f t="array" ref="AA696">_xlfn.IFS(DATA[[#This Row],[Has_Downloaded_Content]]=FALSE,"No",Z696=TRUE,"Yes")</f>
        <v>No</v>
      </c>
      <c r="AB696" s="1" t="s">
        <v>30</v>
      </c>
      <c r="AC696" s="7">
        <v>2163</v>
      </c>
      <c r="AD696" s="7" t="str" cm="1">
        <f t="array" ref="AD696">_xlfn.IFS(DATA[[#This Row],[Loyalty_Points]]&lt;=1000,"0-1000",AC696&lt;=2000,"1000-2000",AC696&lt;=3000,"2000-3000",AC696&lt;=4000,"3000-4000",AC696&lt;=4999,"4000-5000")</f>
        <v>2000-3000</v>
      </c>
      <c r="AE696" s="1" t="s">
        <v>65</v>
      </c>
      <c r="AF696" s="1" t="s">
        <v>32</v>
      </c>
      <c r="AG696" s="1" t="s">
        <v>33</v>
      </c>
    </row>
    <row r="697" spans="1:33" x14ac:dyDescent="0.3">
      <c r="A697" s="13">
        <v>4097</v>
      </c>
      <c r="B697" s="1" t="s">
        <v>280</v>
      </c>
      <c r="C697" s="2" t="s">
        <v>412</v>
      </c>
      <c r="D697" s="2" t="s">
        <v>129</v>
      </c>
      <c r="E697" s="29" t="str">
        <f>TEXT(DATA[[#This Row],[Join_Date]],"mm-yyyy")</f>
        <v>04-2023</v>
      </c>
      <c r="G697" s="31">
        <f>$F$2-DATA[[#This Row],[Last_Login]]</f>
        <v>15</v>
      </c>
      <c r="H697" s="31" t="str" cm="1">
        <f t="array" ref="H697">_xlfn.IFS(DATA[[#This Row],[Difference_from _assume]]&lt;=10,"0-17",DATA[[#This Row],[Difference_from _assume]]&lt;=34,"17-34",DATA[[#This Row],[Difference_from _assume]]&lt;=51,"34-51",DATA[[#This Row],[Difference_from _assume]]&lt;=119,"51-119",DATA[[#This Row],[Difference_from _assume]]&lt;=354,"119-357")</f>
        <v>17-34</v>
      </c>
      <c r="I697" s="31" t="str" cm="1">
        <f t="array" ref="I697">_xlfn.IFS(DATA[[#This Row],[Difference_from _assume]]&lt;=35,"Active",DATA[[#This Row],[Difference_from _assume]]&lt;=110,"Inactive",DATA[[#This Row],[Difference_from _assume]]&lt;=360,"Dormant")</f>
        <v>Active</v>
      </c>
      <c r="J697" s="16">
        <v>7.99</v>
      </c>
      <c r="K697" s="16" t="str" cm="1">
        <f t="array" ref="K697">_xlfn.IFS(DATA[[#This Row],[Monthly_Price]]&lt;=7.99,"Low",J697&lt;=11.99,"Mid",J697&lt;=15.99,"High")</f>
        <v>Low</v>
      </c>
      <c r="L697" s="1">
        <v>369</v>
      </c>
      <c r="M697" s="1" t="s">
        <v>63</v>
      </c>
      <c r="N697" s="1">
        <v>3</v>
      </c>
      <c r="O697" s="1">
        <v>1</v>
      </c>
      <c r="P697" s="1" t="b">
        <v>0</v>
      </c>
      <c r="Q697" s="1">
        <v>759</v>
      </c>
      <c r="R697" s="10">
        <v>56</v>
      </c>
      <c r="S697" s="10">
        <f>DATA[[#This Row],[Total_Movies_Watched]]+DATA[[#This Row],[Total_Series_Watched]]</f>
        <v>815</v>
      </c>
      <c r="T697" s="1" t="s">
        <v>68</v>
      </c>
      <c r="U697" s="1" t="s">
        <v>28</v>
      </c>
      <c r="V697" s="1" t="s">
        <v>29</v>
      </c>
      <c r="W697" s="1">
        <v>30</v>
      </c>
      <c r="X697" s="1" t="str" cm="1">
        <f t="array" ref="X697">_xlfn.IFS(DATA[[#This Row],[Recommended_Content_Count]]&lt;=25,"0-25",W697&lt;=50,"25-50",W697&lt;=75,"50-75",W697&lt;=100,"75-100")</f>
        <v>25-50</v>
      </c>
      <c r="Y697" s="1">
        <v>4</v>
      </c>
      <c r="Z697" s="1" t="b">
        <v>0</v>
      </c>
      <c r="AA697" s="1" t="str" cm="1">
        <f t="array" ref="AA697">_xlfn.IFS(DATA[[#This Row],[Has_Downloaded_Content]]=FALSE,"No",Z697=TRUE,"Yes")</f>
        <v>No</v>
      </c>
      <c r="AB697" s="1" t="s">
        <v>30</v>
      </c>
      <c r="AC697" s="7">
        <v>3354</v>
      </c>
      <c r="AD697" s="7" t="str" cm="1">
        <f t="array" ref="AD697">_xlfn.IFS(DATA[[#This Row],[Loyalty_Points]]&lt;=1000,"0-1000",AC697&lt;=2000,"1000-2000",AC697&lt;=3000,"2000-3000",AC697&lt;=4000,"3000-4000",AC697&lt;=4999,"4000-5000")</f>
        <v>3000-4000</v>
      </c>
      <c r="AE697" s="1" t="s">
        <v>76</v>
      </c>
      <c r="AF697" s="1" t="s">
        <v>59</v>
      </c>
      <c r="AG697" s="1" t="s">
        <v>33</v>
      </c>
    </row>
    <row r="698" spans="1:33" x14ac:dyDescent="0.3">
      <c r="A698" s="13">
        <v>2886</v>
      </c>
      <c r="B698" s="1" t="s">
        <v>106</v>
      </c>
      <c r="C698" s="2" t="s">
        <v>173</v>
      </c>
      <c r="D698" s="2" t="s">
        <v>214</v>
      </c>
      <c r="E698" s="29" t="str">
        <f>TEXT(DATA[[#This Row],[Join_Date]],"mm-yyyy")</f>
        <v>06-2023</v>
      </c>
      <c r="G698" s="31">
        <f>$F$2-DATA[[#This Row],[Last_Login]]</f>
        <v>35</v>
      </c>
      <c r="H698" s="31" t="str" cm="1">
        <f t="array" ref="H698">_xlfn.IFS(DATA[[#This Row],[Difference_from _assume]]&lt;=10,"0-17",DATA[[#This Row],[Difference_from _assume]]&lt;=34,"17-34",DATA[[#This Row],[Difference_from _assume]]&lt;=51,"34-51",DATA[[#This Row],[Difference_from _assume]]&lt;=119,"51-119",DATA[[#This Row],[Difference_from _assume]]&lt;=354,"119-357")</f>
        <v>34-51</v>
      </c>
      <c r="I698" s="31" t="str" cm="1">
        <f t="array" ref="I698">_xlfn.IFS(DATA[[#This Row],[Difference_from _assume]]&lt;=35,"Active",DATA[[#This Row],[Difference_from _assume]]&lt;=110,"Inactive",DATA[[#This Row],[Difference_from _assume]]&lt;=360,"Dormant")</f>
        <v>Active</v>
      </c>
      <c r="J698" s="16">
        <v>15.99</v>
      </c>
      <c r="K698" s="16" t="str" cm="1">
        <f t="array" ref="K698">_xlfn.IFS(DATA[[#This Row],[Monthly_Price]]&lt;=7.99,"Low",J698&lt;=11.99,"Mid",J698&lt;=15.99,"High")</f>
        <v>High</v>
      </c>
      <c r="L698" s="1">
        <v>62</v>
      </c>
      <c r="M698" s="1" t="s">
        <v>73</v>
      </c>
      <c r="N698" s="1">
        <v>5</v>
      </c>
      <c r="O698" s="1">
        <v>1</v>
      </c>
      <c r="P698" s="1" t="b">
        <v>0</v>
      </c>
      <c r="Q698" s="1">
        <v>811</v>
      </c>
      <c r="R698" s="10">
        <v>109</v>
      </c>
      <c r="S698" s="10">
        <f>DATA[[#This Row],[Total_Movies_Watched]]+DATA[[#This Row],[Total_Series_Watched]]</f>
        <v>920</v>
      </c>
      <c r="T698" s="1" t="s">
        <v>74</v>
      </c>
      <c r="U698" s="1" t="s">
        <v>75</v>
      </c>
      <c r="V698" s="1" t="s">
        <v>37</v>
      </c>
      <c r="W698" s="1">
        <v>14</v>
      </c>
      <c r="X698" s="1" t="str" cm="1">
        <f t="array" ref="X698">_xlfn.IFS(DATA[[#This Row],[Recommended_Content_Count]]&lt;=25,"0-25",W698&lt;=50,"25-50",W698&lt;=75,"50-75",W698&lt;=100,"75-100")</f>
        <v>0-25</v>
      </c>
      <c r="Y698" s="1">
        <v>3.1</v>
      </c>
      <c r="Z698" s="1" t="b">
        <v>0</v>
      </c>
      <c r="AA698" s="1" t="str" cm="1">
        <f t="array" ref="AA698">_xlfn.IFS(DATA[[#This Row],[Has_Downloaded_Content]]=FALSE,"No",Z698=TRUE,"Yes")</f>
        <v>No</v>
      </c>
      <c r="AB698" s="1" t="s">
        <v>30</v>
      </c>
      <c r="AC698" s="7">
        <v>3702</v>
      </c>
      <c r="AD698" s="7" t="str" cm="1">
        <f t="array" ref="AD698">_xlfn.IFS(DATA[[#This Row],[Loyalty_Points]]&lt;=1000,"0-1000",AC698&lt;=2000,"1000-2000",AC698&lt;=3000,"2000-3000",AC698&lt;=4000,"3000-4000",AC698&lt;=4999,"4000-5000")</f>
        <v>3000-4000</v>
      </c>
      <c r="AE698" s="1" t="s">
        <v>65</v>
      </c>
      <c r="AF698" s="1" t="s">
        <v>79</v>
      </c>
      <c r="AG698" s="1" t="s">
        <v>60</v>
      </c>
    </row>
    <row r="699" spans="1:33" x14ac:dyDescent="0.3">
      <c r="A699" s="13">
        <v>3255</v>
      </c>
      <c r="B699" s="1" t="s">
        <v>547</v>
      </c>
      <c r="C699" s="2">
        <v>45444</v>
      </c>
      <c r="D699" s="2" t="s">
        <v>99</v>
      </c>
      <c r="E699" s="29" t="str">
        <f>TEXT(DATA[[#This Row],[Join_Date]],"mm-yyyy")</f>
        <v>06-2024</v>
      </c>
      <c r="G699" s="31">
        <f>$F$2-DATA[[#This Row],[Last_Login]]</f>
        <v>34</v>
      </c>
      <c r="H699" s="31" t="str" cm="1">
        <f t="array" ref="H699">_xlfn.IFS(DATA[[#This Row],[Difference_from _assume]]&lt;=10,"0-17",DATA[[#This Row],[Difference_from _assume]]&lt;=34,"17-34",DATA[[#This Row],[Difference_from _assume]]&lt;=51,"34-51",DATA[[#This Row],[Difference_from _assume]]&lt;=119,"51-119",DATA[[#This Row],[Difference_from _assume]]&lt;=354,"119-357")</f>
        <v>17-34</v>
      </c>
      <c r="I699" s="31" t="str" cm="1">
        <f t="array" ref="I699">_xlfn.IFS(DATA[[#This Row],[Difference_from _assume]]&lt;=35,"Active",DATA[[#This Row],[Difference_from _assume]]&lt;=110,"Inactive",DATA[[#This Row],[Difference_from _assume]]&lt;=360,"Dormant")</f>
        <v>Active</v>
      </c>
      <c r="J699" s="16">
        <v>7.99</v>
      </c>
      <c r="K699" s="16" t="str" cm="1">
        <f t="array" ref="K699">_xlfn.IFS(DATA[[#This Row],[Monthly_Price]]&lt;=7.99,"Low",J699&lt;=11.99,"Mid",J699&lt;=15.99,"High")</f>
        <v>Low</v>
      </c>
      <c r="L699" s="1">
        <v>294</v>
      </c>
      <c r="M699" s="1" t="s">
        <v>63</v>
      </c>
      <c r="N699" s="1">
        <v>1</v>
      </c>
      <c r="O699" s="1">
        <v>3</v>
      </c>
      <c r="P699" s="1" t="b">
        <v>1</v>
      </c>
      <c r="Q699" s="1">
        <v>936</v>
      </c>
      <c r="R699" s="10">
        <v>120</v>
      </c>
      <c r="S699" s="10">
        <f>DATA[[#This Row],[Total_Movies_Watched]]+DATA[[#This Row],[Total_Series_Watched]]</f>
        <v>1056</v>
      </c>
      <c r="T699" s="1" t="s">
        <v>92</v>
      </c>
      <c r="U699" s="1" t="s">
        <v>44</v>
      </c>
      <c r="V699" s="1" t="s">
        <v>57</v>
      </c>
      <c r="W699" s="1">
        <v>49</v>
      </c>
      <c r="X699" s="1" t="str" cm="1">
        <f t="array" ref="X699">_xlfn.IFS(DATA[[#This Row],[Recommended_Content_Count]]&lt;=25,"0-25",W699&lt;=50,"25-50",W699&lt;=75,"50-75",W699&lt;=100,"75-100")</f>
        <v>25-50</v>
      </c>
      <c r="Y699" s="1">
        <v>3.2</v>
      </c>
      <c r="Z699" s="1" t="b">
        <v>1</v>
      </c>
      <c r="AA699" s="1" t="str" cm="1">
        <f t="array" ref="AA699">_xlfn.IFS(DATA[[#This Row],[Has_Downloaded_Content]]=FALSE,"No",Z699=TRUE,"Yes")</f>
        <v>Yes</v>
      </c>
      <c r="AB699" s="1" t="s">
        <v>30</v>
      </c>
      <c r="AC699" s="7">
        <v>3758</v>
      </c>
      <c r="AD699" s="7" t="str" cm="1">
        <f t="array" ref="AD699">_xlfn.IFS(DATA[[#This Row],[Loyalty_Points]]&lt;=1000,"0-1000",AC699&lt;=2000,"1000-2000",AC699&lt;=3000,"2000-3000",AC699&lt;=4000,"3000-4000",AC699&lt;=4999,"4000-5000")</f>
        <v>3000-4000</v>
      </c>
      <c r="AE699" s="1" t="s">
        <v>76</v>
      </c>
      <c r="AF699" s="1" t="s">
        <v>32</v>
      </c>
      <c r="AG699" s="1" t="s">
        <v>93</v>
      </c>
    </row>
    <row r="700" spans="1:33" x14ac:dyDescent="0.3">
      <c r="A700" s="13">
        <v>6752</v>
      </c>
      <c r="B700" s="1" t="s">
        <v>194</v>
      </c>
      <c r="C700" s="2" t="s">
        <v>571</v>
      </c>
      <c r="D700" s="2">
        <v>45547</v>
      </c>
      <c r="E700" s="29" t="str">
        <f>TEXT(DATA[[#This Row],[Join_Date]],"mm-yyyy")</f>
        <v>04-2024</v>
      </c>
      <c r="G700" s="31">
        <f>$F$2-DATA[[#This Row],[Last_Login]]</f>
        <v>110</v>
      </c>
      <c r="H700" s="31" t="str" cm="1">
        <f t="array" ref="H700">_xlfn.IFS(DATA[[#This Row],[Difference_from _assume]]&lt;=10,"0-17",DATA[[#This Row],[Difference_from _assume]]&lt;=34,"17-34",DATA[[#This Row],[Difference_from _assume]]&lt;=51,"34-51",DATA[[#This Row],[Difference_from _assume]]&lt;=119,"51-119",DATA[[#This Row],[Difference_from _assume]]&lt;=354,"119-357")</f>
        <v>51-119</v>
      </c>
      <c r="I700" s="31" t="str" cm="1">
        <f t="array" ref="I700">_xlfn.IFS(DATA[[#This Row],[Difference_from _assume]]&lt;=35,"Active",DATA[[#This Row],[Difference_from _assume]]&lt;=110,"Inactive",DATA[[#This Row],[Difference_from _assume]]&lt;=360,"Dormant")</f>
        <v>Inactive</v>
      </c>
      <c r="J700" s="16">
        <v>11.99</v>
      </c>
      <c r="K700" s="16" t="str" cm="1">
        <f t="array" ref="K700">_xlfn.IFS(DATA[[#This Row],[Monthly_Price]]&lt;=7.99,"Low",J700&lt;=11.99,"Mid",J700&lt;=15.99,"High")</f>
        <v>Mid</v>
      </c>
      <c r="L700" s="1">
        <v>10</v>
      </c>
      <c r="M700" s="1" t="s">
        <v>51</v>
      </c>
      <c r="N700" s="1">
        <v>2</v>
      </c>
      <c r="O700" s="1">
        <v>4</v>
      </c>
      <c r="P700" s="1" t="b">
        <v>0</v>
      </c>
      <c r="Q700" s="1">
        <v>146</v>
      </c>
      <c r="R700" s="10">
        <v>95</v>
      </c>
      <c r="S700" s="10">
        <f>DATA[[#This Row],[Total_Movies_Watched]]+DATA[[#This Row],[Total_Series_Watched]]</f>
        <v>241</v>
      </c>
      <c r="T700" s="1" t="s">
        <v>68</v>
      </c>
      <c r="U700" s="1" t="s">
        <v>56</v>
      </c>
      <c r="V700" s="1" t="s">
        <v>57</v>
      </c>
      <c r="W700" s="1">
        <v>99</v>
      </c>
      <c r="X700" s="1" t="str" cm="1">
        <f t="array" ref="X700">_xlfn.IFS(DATA[[#This Row],[Recommended_Content_Count]]&lt;=25,"0-25",W700&lt;=50,"25-50",W700&lt;=75,"50-75",W700&lt;=100,"75-100")</f>
        <v>75-100</v>
      </c>
      <c r="Y700" s="1">
        <v>3.8</v>
      </c>
      <c r="Z700" s="1" t="b">
        <v>1</v>
      </c>
      <c r="AA700" s="1" t="str" cm="1">
        <f t="array" ref="AA700">_xlfn.IFS(DATA[[#This Row],[Has_Downloaded_Content]]=FALSE,"No",Z700=TRUE,"Yes")</f>
        <v>Yes</v>
      </c>
      <c r="AB700" s="1" t="s">
        <v>30</v>
      </c>
      <c r="AC700" s="7">
        <v>3942</v>
      </c>
      <c r="AD700" s="7" t="str" cm="1">
        <f t="array" ref="AD700">_xlfn.IFS(DATA[[#This Row],[Loyalty_Points]]&lt;=1000,"0-1000",AC700&lt;=2000,"1000-2000",AC700&lt;=3000,"2000-3000",AC700&lt;=4000,"3000-4000",AC700&lt;=4999,"4000-5000")</f>
        <v>3000-4000</v>
      </c>
      <c r="AE700" s="1" t="s">
        <v>76</v>
      </c>
      <c r="AF700" s="1" t="s">
        <v>32</v>
      </c>
      <c r="AG700" s="1" t="s">
        <v>93</v>
      </c>
    </row>
    <row r="701" spans="1:33" x14ac:dyDescent="0.3">
      <c r="A701" s="13">
        <v>7945</v>
      </c>
      <c r="B701" s="1" t="s">
        <v>631</v>
      </c>
      <c r="C701" s="2" t="s">
        <v>227</v>
      </c>
      <c r="D701" s="2" t="s">
        <v>168</v>
      </c>
      <c r="E701" s="29" t="str">
        <f>TEXT(DATA[[#This Row],[Join_Date]],"mm-yyyy")</f>
        <v>04-2023</v>
      </c>
      <c r="G701" s="31">
        <f>$F$2-DATA[[#This Row],[Last_Login]]</f>
        <v>32</v>
      </c>
      <c r="H701" s="31" t="str" cm="1">
        <f t="array" ref="H701">_xlfn.IFS(DATA[[#This Row],[Difference_from _assume]]&lt;=10,"0-17",DATA[[#This Row],[Difference_from _assume]]&lt;=34,"17-34",DATA[[#This Row],[Difference_from _assume]]&lt;=51,"34-51",DATA[[#This Row],[Difference_from _assume]]&lt;=119,"51-119",DATA[[#This Row],[Difference_from _assume]]&lt;=354,"119-357")</f>
        <v>17-34</v>
      </c>
      <c r="I701" s="31" t="str" cm="1">
        <f t="array" ref="I701">_xlfn.IFS(DATA[[#This Row],[Difference_from _assume]]&lt;=35,"Active",DATA[[#This Row],[Difference_from _assume]]&lt;=110,"Inactive",DATA[[#This Row],[Difference_from _assume]]&lt;=360,"Dormant")</f>
        <v>Active</v>
      </c>
      <c r="J701" s="16">
        <v>11.99</v>
      </c>
      <c r="K701" s="16" t="str" cm="1">
        <f t="array" ref="K701">_xlfn.IFS(DATA[[#This Row],[Monthly_Price]]&lt;=7.99,"Low",J701&lt;=11.99,"Mid",J701&lt;=15.99,"High")</f>
        <v>Mid</v>
      </c>
      <c r="L701" s="1">
        <v>389</v>
      </c>
      <c r="M701" s="1" t="s">
        <v>63</v>
      </c>
      <c r="N701" s="1">
        <v>2</v>
      </c>
      <c r="O701" s="1">
        <v>2</v>
      </c>
      <c r="P701" s="1" t="b">
        <v>1</v>
      </c>
      <c r="Q701" s="1">
        <v>631</v>
      </c>
      <c r="R701" s="10">
        <v>85</v>
      </c>
      <c r="S701" s="10">
        <f>DATA[[#This Row],[Total_Movies_Watched]]+DATA[[#This Row],[Total_Series_Watched]]</f>
        <v>716</v>
      </c>
      <c r="T701" s="1" t="s">
        <v>68</v>
      </c>
      <c r="U701" s="1" t="s">
        <v>44</v>
      </c>
      <c r="V701" s="1" t="s">
        <v>57</v>
      </c>
      <c r="W701" s="1">
        <v>53</v>
      </c>
      <c r="X701" s="1" t="str" cm="1">
        <f t="array" ref="X701">_xlfn.IFS(DATA[[#This Row],[Recommended_Content_Count]]&lt;=25,"0-25",W701&lt;=50,"25-50",W701&lt;=75,"50-75",W701&lt;=100,"75-100")</f>
        <v>50-75</v>
      </c>
      <c r="Y701" s="1">
        <v>3.3</v>
      </c>
      <c r="Z701" s="1" t="b">
        <v>1</v>
      </c>
      <c r="AA701" s="1" t="str" cm="1">
        <f t="array" ref="AA701">_xlfn.IFS(DATA[[#This Row],[Has_Downloaded_Content]]=FALSE,"No",Z701=TRUE,"Yes")</f>
        <v>Yes</v>
      </c>
      <c r="AB701" s="1" t="s">
        <v>30</v>
      </c>
      <c r="AC701" s="7">
        <v>2242</v>
      </c>
      <c r="AD701" s="7" t="str" cm="1">
        <f t="array" ref="AD701">_xlfn.IFS(DATA[[#This Row],[Loyalty_Points]]&lt;=1000,"0-1000",AC701&lt;=2000,"1000-2000",AC701&lt;=3000,"2000-3000",AC701&lt;=4000,"3000-4000",AC701&lt;=4999,"4000-5000")</f>
        <v>2000-3000</v>
      </c>
      <c r="AE701" s="1" t="s">
        <v>38</v>
      </c>
      <c r="AF701" s="1" t="s">
        <v>79</v>
      </c>
      <c r="AG701" s="1" t="s">
        <v>93</v>
      </c>
    </row>
    <row r="702" spans="1:33" x14ac:dyDescent="0.3">
      <c r="A702" s="13">
        <v>6658</v>
      </c>
      <c r="B702" s="1" t="s">
        <v>157</v>
      </c>
      <c r="C702" s="2">
        <v>45295</v>
      </c>
      <c r="D702" s="2">
        <v>45424</v>
      </c>
      <c r="E702" s="29" t="str">
        <f>TEXT(DATA[[#This Row],[Join_Date]],"mm-yyyy")</f>
        <v>01-2024</v>
      </c>
      <c r="G702" s="31">
        <f>$F$2-DATA[[#This Row],[Last_Login]]</f>
        <v>233</v>
      </c>
      <c r="H702" s="31" t="str" cm="1">
        <f t="array" ref="H702">_xlfn.IFS(DATA[[#This Row],[Difference_from _assume]]&lt;=10,"0-17",DATA[[#This Row],[Difference_from _assume]]&lt;=34,"17-34",DATA[[#This Row],[Difference_from _assume]]&lt;=51,"34-51",DATA[[#This Row],[Difference_from _assume]]&lt;=119,"51-119",DATA[[#This Row],[Difference_from _assume]]&lt;=354,"119-357")</f>
        <v>119-357</v>
      </c>
      <c r="I702" s="31" t="str" cm="1">
        <f t="array" ref="I702">_xlfn.IFS(DATA[[#This Row],[Difference_from _assume]]&lt;=35,"Active",DATA[[#This Row],[Difference_from _assume]]&lt;=110,"Inactive",DATA[[#This Row],[Difference_from _assume]]&lt;=360,"Dormant")</f>
        <v>Dormant</v>
      </c>
      <c r="J702" s="16">
        <v>7.99</v>
      </c>
      <c r="K702" s="16" t="str" cm="1">
        <f t="array" ref="K702">_xlfn.IFS(DATA[[#This Row],[Monthly_Price]]&lt;=7.99,"Low",J702&lt;=11.99,"Mid",J702&lt;=15.99,"High")</f>
        <v>Low</v>
      </c>
      <c r="L702" s="1">
        <v>55</v>
      </c>
      <c r="M702" s="1" t="s">
        <v>48</v>
      </c>
      <c r="N702" s="1">
        <v>5</v>
      </c>
      <c r="O702" s="1">
        <v>6</v>
      </c>
      <c r="P702" s="1" t="b">
        <v>0</v>
      </c>
      <c r="Q702" s="1">
        <v>682</v>
      </c>
      <c r="R702" s="10">
        <v>141</v>
      </c>
      <c r="S702" s="10">
        <f>DATA[[#This Row],[Total_Movies_Watched]]+DATA[[#This Row],[Total_Series_Watched]]</f>
        <v>823</v>
      </c>
      <c r="T702" s="1" t="s">
        <v>27</v>
      </c>
      <c r="U702" s="1" t="s">
        <v>44</v>
      </c>
      <c r="V702" s="1" t="s">
        <v>29</v>
      </c>
      <c r="W702" s="1">
        <v>42</v>
      </c>
      <c r="X702" s="1" t="str" cm="1">
        <f t="array" ref="X702">_xlfn.IFS(DATA[[#This Row],[Recommended_Content_Count]]&lt;=25,"0-25",W702&lt;=50,"25-50",W702&lt;=75,"50-75",W702&lt;=100,"75-100")</f>
        <v>25-50</v>
      </c>
      <c r="Y702" s="1">
        <v>3.6</v>
      </c>
      <c r="Z702" s="1" t="b">
        <v>1</v>
      </c>
      <c r="AA702" s="1" t="str" cm="1">
        <f t="array" ref="AA702">_xlfn.IFS(DATA[[#This Row],[Has_Downloaded_Content]]=FALSE,"No",Z702=TRUE,"Yes")</f>
        <v>Yes</v>
      </c>
      <c r="AB702" s="1" t="s">
        <v>30</v>
      </c>
      <c r="AC702" s="7">
        <v>2561</v>
      </c>
      <c r="AD702" s="7" t="str" cm="1">
        <f t="array" ref="AD702">_xlfn.IFS(DATA[[#This Row],[Loyalty_Points]]&lt;=1000,"0-1000",AC702&lt;=2000,"1000-2000",AC702&lt;=3000,"2000-3000",AC702&lt;=4000,"3000-4000",AC702&lt;=4999,"4000-5000")</f>
        <v>2000-3000</v>
      </c>
      <c r="AE702" s="1" t="s">
        <v>38</v>
      </c>
      <c r="AF702" s="1" t="s">
        <v>69</v>
      </c>
      <c r="AG702" s="1" t="s">
        <v>33</v>
      </c>
    </row>
    <row r="703" spans="1:33" x14ac:dyDescent="0.3">
      <c r="A703" s="13">
        <v>5468</v>
      </c>
      <c r="B703" s="1" t="s">
        <v>635</v>
      </c>
      <c r="C703" s="2">
        <v>45326</v>
      </c>
      <c r="D703" s="2" t="s">
        <v>84</v>
      </c>
      <c r="E703" s="29" t="str">
        <f>TEXT(DATA[[#This Row],[Join_Date]],"mm-yyyy")</f>
        <v>02-2024</v>
      </c>
      <c r="G703" s="31">
        <f>$F$2-DATA[[#This Row],[Last_Login]]</f>
        <v>41</v>
      </c>
      <c r="H703" s="31" t="str" cm="1">
        <f t="array" ref="H703">_xlfn.IFS(DATA[[#This Row],[Difference_from _assume]]&lt;=10,"0-17",DATA[[#This Row],[Difference_from _assume]]&lt;=34,"17-34",DATA[[#This Row],[Difference_from _assume]]&lt;=51,"34-51",DATA[[#This Row],[Difference_from _assume]]&lt;=119,"51-119",DATA[[#This Row],[Difference_from _assume]]&lt;=354,"119-357")</f>
        <v>34-51</v>
      </c>
      <c r="I703" s="31" t="str" cm="1">
        <f t="array" ref="I703">_xlfn.IFS(DATA[[#This Row],[Difference_from _assume]]&lt;=35,"Active",DATA[[#This Row],[Difference_from _assume]]&lt;=110,"Inactive",DATA[[#This Row],[Difference_from _assume]]&lt;=360,"Dormant")</f>
        <v>Inactive</v>
      </c>
      <c r="J703" s="16">
        <v>11.99</v>
      </c>
      <c r="K703" s="16" t="str" cm="1">
        <f t="array" ref="K703">_xlfn.IFS(DATA[[#This Row],[Monthly_Price]]&lt;=7.99,"Low",J703&lt;=11.99,"Mid",J703&lt;=15.99,"High")</f>
        <v>Mid</v>
      </c>
      <c r="L703" s="1">
        <v>208</v>
      </c>
      <c r="M703" s="1" t="s">
        <v>100</v>
      </c>
      <c r="N703" s="1">
        <v>4</v>
      </c>
      <c r="O703" s="1">
        <v>6</v>
      </c>
      <c r="P703" s="1" t="b">
        <v>1</v>
      </c>
      <c r="Q703" s="1">
        <v>135</v>
      </c>
      <c r="R703" s="10">
        <v>9</v>
      </c>
      <c r="S703" s="10">
        <f>DATA[[#This Row],[Total_Movies_Watched]]+DATA[[#This Row],[Total_Series_Watched]]</f>
        <v>144</v>
      </c>
      <c r="T703" s="1" t="s">
        <v>27</v>
      </c>
      <c r="U703" s="1" t="s">
        <v>28</v>
      </c>
      <c r="V703" s="1" t="s">
        <v>29</v>
      </c>
      <c r="W703" s="1">
        <v>41</v>
      </c>
      <c r="X703" s="1" t="str" cm="1">
        <f t="array" ref="X703">_xlfn.IFS(DATA[[#This Row],[Recommended_Content_Count]]&lt;=25,"0-25",W703&lt;=50,"25-50",W703&lt;=75,"50-75",W703&lt;=100,"75-100")</f>
        <v>25-50</v>
      </c>
      <c r="Y703" s="1">
        <v>3</v>
      </c>
      <c r="Z703" s="1" t="b">
        <v>1</v>
      </c>
      <c r="AA703" s="1" t="str" cm="1">
        <f t="array" ref="AA703">_xlfn.IFS(DATA[[#This Row],[Has_Downloaded_Content]]=FALSE,"No",Z703=TRUE,"Yes")</f>
        <v>Yes</v>
      </c>
      <c r="AB703" s="1" t="s">
        <v>30</v>
      </c>
      <c r="AC703" s="7">
        <v>2465</v>
      </c>
      <c r="AD703" s="7" t="str" cm="1">
        <f t="array" ref="AD703">_xlfn.IFS(DATA[[#This Row],[Loyalty_Points]]&lt;=1000,"0-1000",AC703&lt;=2000,"1000-2000",AC703&lt;=3000,"2000-3000",AC703&lt;=4000,"3000-4000",AC703&lt;=4999,"4000-5000")</f>
        <v>2000-3000</v>
      </c>
      <c r="AE703" s="1" t="s">
        <v>76</v>
      </c>
      <c r="AF703" s="1" t="s">
        <v>32</v>
      </c>
      <c r="AG703" s="1" t="s">
        <v>33</v>
      </c>
    </row>
    <row r="704" spans="1:33" x14ac:dyDescent="0.3">
      <c r="A704" s="13">
        <v>7451</v>
      </c>
      <c r="B704" s="1" t="s">
        <v>244</v>
      </c>
      <c r="C704" s="2" t="s">
        <v>636</v>
      </c>
      <c r="D704" s="2">
        <v>45547</v>
      </c>
      <c r="E704" s="29" t="str">
        <f>TEXT(DATA[[#This Row],[Join_Date]],"mm-yyyy")</f>
        <v>07-2024</v>
      </c>
      <c r="G704" s="31">
        <f>$F$2-DATA[[#This Row],[Last_Login]]</f>
        <v>110</v>
      </c>
      <c r="H704" s="31" t="str" cm="1">
        <f t="array" ref="H704">_xlfn.IFS(DATA[[#This Row],[Difference_from _assume]]&lt;=10,"0-17",DATA[[#This Row],[Difference_from _assume]]&lt;=34,"17-34",DATA[[#This Row],[Difference_from _assume]]&lt;=51,"34-51",DATA[[#This Row],[Difference_from _assume]]&lt;=119,"51-119",DATA[[#This Row],[Difference_from _assume]]&lt;=354,"119-357")</f>
        <v>51-119</v>
      </c>
      <c r="I704" s="31" t="str" cm="1">
        <f t="array" ref="I704">_xlfn.IFS(DATA[[#This Row],[Difference_from _assume]]&lt;=35,"Active",DATA[[#This Row],[Difference_from _assume]]&lt;=110,"Inactive",DATA[[#This Row],[Difference_from _assume]]&lt;=360,"Dormant")</f>
        <v>Inactive</v>
      </c>
      <c r="J704" s="16">
        <v>15.99</v>
      </c>
      <c r="K704" s="16" t="str" cm="1">
        <f t="array" ref="K704">_xlfn.IFS(DATA[[#This Row],[Monthly_Price]]&lt;=7.99,"Low",J704&lt;=11.99,"Mid",J704&lt;=15.99,"High")</f>
        <v>High</v>
      </c>
      <c r="L704" s="1">
        <v>198</v>
      </c>
      <c r="M704" s="1" t="s">
        <v>48</v>
      </c>
      <c r="N704" s="1">
        <v>5</v>
      </c>
      <c r="O704" s="1">
        <v>5</v>
      </c>
      <c r="P704" s="1" t="b">
        <v>1</v>
      </c>
      <c r="Q704" s="1">
        <v>255</v>
      </c>
      <c r="R704" s="10">
        <v>183</v>
      </c>
      <c r="S704" s="10">
        <f>DATA[[#This Row],[Total_Movies_Watched]]+DATA[[#This Row],[Total_Series_Watched]]</f>
        <v>438</v>
      </c>
      <c r="T704" s="1" t="s">
        <v>43</v>
      </c>
      <c r="U704" s="1" t="s">
        <v>44</v>
      </c>
      <c r="V704" s="1" t="s">
        <v>78</v>
      </c>
      <c r="W704" s="1">
        <v>92</v>
      </c>
      <c r="X704" s="1" t="str" cm="1">
        <f t="array" ref="X704">_xlfn.IFS(DATA[[#This Row],[Recommended_Content_Count]]&lt;=25,"0-25",W704&lt;=50,"25-50",W704&lt;=75,"50-75",W704&lt;=100,"75-100")</f>
        <v>75-100</v>
      </c>
      <c r="Y704" s="1">
        <v>4.9000000000000004</v>
      </c>
      <c r="Z704" s="1" t="b">
        <v>0</v>
      </c>
      <c r="AA704" s="1" t="str" cm="1">
        <f t="array" ref="AA704">_xlfn.IFS(DATA[[#This Row],[Has_Downloaded_Content]]=FALSE,"No",Z704=TRUE,"Yes")</f>
        <v>No</v>
      </c>
      <c r="AB704" s="1" t="s">
        <v>30</v>
      </c>
      <c r="AC704" s="7">
        <v>4435</v>
      </c>
      <c r="AD704" s="7" t="str" cm="1">
        <f t="array" ref="AD704">_xlfn.IFS(DATA[[#This Row],[Loyalty_Points]]&lt;=1000,"0-1000",AC704&lt;=2000,"1000-2000",AC704&lt;=3000,"2000-3000",AC704&lt;=4000,"3000-4000",AC704&lt;=4999,"4000-5000")</f>
        <v>4000-5000</v>
      </c>
      <c r="AE704" s="1" t="s">
        <v>76</v>
      </c>
      <c r="AF704" s="1" t="s">
        <v>59</v>
      </c>
      <c r="AG704" s="1" t="s">
        <v>60</v>
      </c>
    </row>
    <row r="705" spans="1:33" x14ac:dyDescent="0.3">
      <c r="A705" s="13">
        <v>1253</v>
      </c>
      <c r="B705" s="1" t="s">
        <v>157</v>
      </c>
      <c r="C705" s="2">
        <v>45542</v>
      </c>
      <c r="D705" s="2">
        <v>45424</v>
      </c>
      <c r="E705" s="29" t="str">
        <f>TEXT(DATA[[#This Row],[Join_Date]],"mm-yyyy")</f>
        <v>09-2024</v>
      </c>
      <c r="G705" s="31">
        <f>$F$2-DATA[[#This Row],[Last_Login]]</f>
        <v>233</v>
      </c>
      <c r="H705" s="31" t="str" cm="1">
        <f t="array" ref="H705">_xlfn.IFS(DATA[[#This Row],[Difference_from _assume]]&lt;=10,"0-17",DATA[[#This Row],[Difference_from _assume]]&lt;=34,"17-34",DATA[[#This Row],[Difference_from _assume]]&lt;=51,"34-51",DATA[[#This Row],[Difference_from _assume]]&lt;=119,"51-119",DATA[[#This Row],[Difference_from _assume]]&lt;=354,"119-357")</f>
        <v>119-357</v>
      </c>
      <c r="I705" s="31" t="str" cm="1">
        <f t="array" ref="I705">_xlfn.IFS(DATA[[#This Row],[Difference_from _assume]]&lt;=35,"Active",DATA[[#This Row],[Difference_from _assume]]&lt;=110,"Inactive",DATA[[#This Row],[Difference_from _assume]]&lt;=360,"Dormant")</f>
        <v>Dormant</v>
      </c>
      <c r="J705" s="16">
        <v>11.99</v>
      </c>
      <c r="K705" s="16" t="str" cm="1">
        <f t="array" ref="K705">_xlfn.IFS(DATA[[#This Row],[Monthly_Price]]&lt;=7.99,"Low",J705&lt;=11.99,"Mid",J705&lt;=15.99,"High")</f>
        <v>Mid</v>
      </c>
      <c r="L705" s="1">
        <v>280</v>
      </c>
      <c r="M705" s="1" t="s">
        <v>63</v>
      </c>
      <c r="N705" s="1">
        <v>1</v>
      </c>
      <c r="O705" s="1">
        <v>1</v>
      </c>
      <c r="P705" s="1" t="b">
        <v>1</v>
      </c>
      <c r="Q705" s="1">
        <v>702</v>
      </c>
      <c r="R705" s="10">
        <v>58</v>
      </c>
      <c r="S705" s="10">
        <f>DATA[[#This Row],[Total_Movies_Watched]]+DATA[[#This Row],[Total_Series_Watched]]</f>
        <v>760</v>
      </c>
      <c r="T705" s="1" t="s">
        <v>92</v>
      </c>
      <c r="U705" s="1" t="s">
        <v>28</v>
      </c>
      <c r="V705" s="1" t="s">
        <v>78</v>
      </c>
      <c r="W705" s="1">
        <v>13</v>
      </c>
      <c r="X705" s="1" t="str" cm="1">
        <f t="array" ref="X705">_xlfn.IFS(DATA[[#This Row],[Recommended_Content_Count]]&lt;=25,"0-25",W705&lt;=50,"25-50",W705&lt;=75,"50-75",W705&lt;=100,"75-100")</f>
        <v>0-25</v>
      </c>
      <c r="Y705" s="1">
        <v>3.2</v>
      </c>
      <c r="Z705" s="1" t="b">
        <v>0</v>
      </c>
      <c r="AA705" s="1" t="str" cm="1">
        <f t="array" ref="AA705">_xlfn.IFS(DATA[[#This Row],[Has_Downloaded_Content]]=FALSE,"No",Z705=TRUE,"Yes")</f>
        <v>No</v>
      </c>
      <c r="AB705" s="1" t="s">
        <v>30</v>
      </c>
      <c r="AC705" s="7">
        <v>4116</v>
      </c>
      <c r="AD705" s="7" t="str" cm="1">
        <f t="array" ref="AD705">_xlfn.IFS(DATA[[#This Row],[Loyalty_Points]]&lt;=1000,"0-1000",AC705&lt;=2000,"1000-2000",AC705&lt;=3000,"2000-3000",AC705&lt;=4000,"3000-4000",AC705&lt;=4999,"4000-5000")</f>
        <v>4000-5000</v>
      </c>
      <c r="AE705" s="1" t="s">
        <v>31</v>
      </c>
      <c r="AF705" s="1" t="s">
        <v>69</v>
      </c>
      <c r="AG705" s="1" t="s">
        <v>93</v>
      </c>
    </row>
    <row r="706" spans="1:33" x14ac:dyDescent="0.3">
      <c r="A706" s="13">
        <v>6746</v>
      </c>
      <c r="B706" s="1" t="s">
        <v>558</v>
      </c>
      <c r="C706" s="2">
        <v>45333</v>
      </c>
      <c r="D706" s="2" t="s">
        <v>105</v>
      </c>
      <c r="E706" s="29" t="str">
        <f>TEXT(DATA[[#This Row],[Join_Date]],"mm-yyyy")</f>
        <v>02-2024</v>
      </c>
      <c r="G706" s="31">
        <f>$F$2-DATA[[#This Row],[Last_Login]]</f>
        <v>33</v>
      </c>
      <c r="H706" s="31" t="str" cm="1">
        <f t="array" ref="H706">_xlfn.IFS(DATA[[#This Row],[Difference_from _assume]]&lt;=10,"0-17",DATA[[#This Row],[Difference_from _assume]]&lt;=34,"17-34",DATA[[#This Row],[Difference_from _assume]]&lt;=51,"34-51",DATA[[#This Row],[Difference_from _assume]]&lt;=119,"51-119",DATA[[#This Row],[Difference_from _assume]]&lt;=354,"119-357")</f>
        <v>17-34</v>
      </c>
      <c r="I706" s="31" t="str" cm="1">
        <f t="array" ref="I706">_xlfn.IFS(DATA[[#This Row],[Difference_from _assume]]&lt;=35,"Active",DATA[[#This Row],[Difference_from _assume]]&lt;=110,"Inactive",DATA[[#This Row],[Difference_from _assume]]&lt;=360,"Dormant")</f>
        <v>Active</v>
      </c>
      <c r="J706" s="16">
        <v>7.99</v>
      </c>
      <c r="K706" s="16" t="str" cm="1">
        <f t="array" ref="K706">_xlfn.IFS(DATA[[#This Row],[Monthly_Price]]&lt;=7.99,"Low",J706&lt;=11.99,"Mid",J706&lt;=15.99,"High")</f>
        <v>Low</v>
      </c>
      <c r="L706" s="1">
        <v>161</v>
      </c>
      <c r="M706" s="1" t="s">
        <v>73</v>
      </c>
      <c r="N706" s="1">
        <v>2</v>
      </c>
      <c r="O706" s="1">
        <v>5</v>
      </c>
      <c r="P706" s="1" t="b">
        <v>0</v>
      </c>
      <c r="Q706" s="1">
        <v>151</v>
      </c>
      <c r="R706" s="10">
        <v>109</v>
      </c>
      <c r="S706" s="10">
        <f>DATA[[#This Row],[Total_Movies_Watched]]+DATA[[#This Row],[Total_Series_Watched]]</f>
        <v>260</v>
      </c>
      <c r="T706" s="1" t="s">
        <v>49</v>
      </c>
      <c r="U706" s="1" t="s">
        <v>75</v>
      </c>
      <c r="V706" s="1" t="s">
        <v>64</v>
      </c>
      <c r="W706" s="1">
        <v>27</v>
      </c>
      <c r="X706" s="1" t="str" cm="1">
        <f t="array" ref="X706">_xlfn.IFS(DATA[[#This Row],[Recommended_Content_Count]]&lt;=25,"0-25",W706&lt;=50,"25-50",W706&lt;=75,"50-75",W706&lt;=100,"75-100")</f>
        <v>25-50</v>
      </c>
      <c r="Y706" s="1">
        <v>3.3</v>
      </c>
      <c r="Z706" s="1" t="b">
        <v>0</v>
      </c>
      <c r="AA706" s="1" t="str" cm="1">
        <f t="array" ref="AA706">_xlfn.IFS(DATA[[#This Row],[Has_Downloaded_Content]]=FALSE,"No",Z706=TRUE,"Yes")</f>
        <v>No</v>
      </c>
      <c r="AB706" s="1" t="s">
        <v>30</v>
      </c>
      <c r="AC706" s="7">
        <v>944</v>
      </c>
      <c r="AD706" s="7" t="str" cm="1">
        <f t="array" ref="AD706">_xlfn.IFS(DATA[[#This Row],[Loyalty_Points]]&lt;=1000,"0-1000",AC706&lt;=2000,"1000-2000",AC706&lt;=3000,"2000-3000",AC706&lt;=4000,"3000-4000",AC706&lt;=4999,"4000-5000")</f>
        <v>0-1000</v>
      </c>
      <c r="AE706" s="1" t="s">
        <v>58</v>
      </c>
      <c r="AF706" s="1" t="s">
        <v>32</v>
      </c>
      <c r="AG706" s="1" t="s">
        <v>93</v>
      </c>
    </row>
    <row r="707" spans="1:33" x14ac:dyDescent="0.3">
      <c r="A707" s="13">
        <v>8089</v>
      </c>
      <c r="B707" s="1" t="s">
        <v>232</v>
      </c>
      <c r="C707" s="2">
        <v>45510</v>
      </c>
      <c r="D707" s="2" t="s">
        <v>99</v>
      </c>
      <c r="E707" s="29" t="str">
        <f>TEXT(DATA[[#This Row],[Join_Date]],"mm-yyyy")</f>
        <v>08-2024</v>
      </c>
      <c r="G707" s="31">
        <f>$F$2-DATA[[#This Row],[Last_Login]]</f>
        <v>34</v>
      </c>
      <c r="H707" s="31" t="str" cm="1">
        <f t="array" ref="H707">_xlfn.IFS(DATA[[#This Row],[Difference_from _assume]]&lt;=10,"0-17",DATA[[#This Row],[Difference_from _assume]]&lt;=34,"17-34",DATA[[#This Row],[Difference_from _assume]]&lt;=51,"34-51",DATA[[#This Row],[Difference_from _assume]]&lt;=119,"51-119",DATA[[#This Row],[Difference_from _assume]]&lt;=354,"119-357")</f>
        <v>17-34</v>
      </c>
      <c r="I707" s="31" t="str" cm="1">
        <f t="array" ref="I707">_xlfn.IFS(DATA[[#This Row],[Difference_from _assume]]&lt;=35,"Active",DATA[[#This Row],[Difference_from _assume]]&lt;=110,"Inactive",DATA[[#This Row],[Difference_from _assume]]&lt;=360,"Dormant")</f>
        <v>Active</v>
      </c>
      <c r="J707" s="16">
        <v>7.99</v>
      </c>
      <c r="K707" s="16" t="str" cm="1">
        <f t="array" ref="K707">_xlfn.IFS(DATA[[#This Row],[Monthly_Price]]&lt;=7.99,"Low",J707&lt;=11.99,"Mid",J707&lt;=15.99,"High")</f>
        <v>Low</v>
      </c>
      <c r="L707" s="1">
        <v>439</v>
      </c>
      <c r="M707" s="1" t="s">
        <v>26</v>
      </c>
      <c r="N707" s="1">
        <v>2</v>
      </c>
      <c r="O707" s="1">
        <v>2</v>
      </c>
      <c r="P707" s="1" t="b">
        <v>1</v>
      </c>
      <c r="Q707" s="1">
        <v>421</v>
      </c>
      <c r="R707" s="10">
        <v>138</v>
      </c>
      <c r="S707" s="10">
        <f>DATA[[#This Row],[Total_Movies_Watched]]+DATA[[#This Row],[Total_Series_Watched]]</f>
        <v>559</v>
      </c>
      <c r="T707" s="1" t="s">
        <v>55</v>
      </c>
      <c r="U707" s="1" t="s">
        <v>44</v>
      </c>
      <c r="V707" s="1" t="s">
        <v>57</v>
      </c>
      <c r="W707" s="1">
        <v>14</v>
      </c>
      <c r="X707" s="1" t="str" cm="1">
        <f t="array" ref="X707">_xlfn.IFS(DATA[[#This Row],[Recommended_Content_Count]]&lt;=25,"0-25",W707&lt;=50,"25-50",W707&lt;=75,"50-75",W707&lt;=100,"75-100")</f>
        <v>0-25</v>
      </c>
      <c r="Y707" s="1">
        <v>4.0999999999999996</v>
      </c>
      <c r="Z707" s="1" t="b">
        <v>0</v>
      </c>
      <c r="AA707" s="1" t="str" cm="1">
        <f t="array" ref="AA707">_xlfn.IFS(DATA[[#This Row],[Has_Downloaded_Content]]=FALSE,"No",Z707=TRUE,"Yes")</f>
        <v>No</v>
      </c>
      <c r="AB707" s="1" t="s">
        <v>30</v>
      </c>
      <c r="AC707" s="7">
        <v>4219</v>
      </c>
      <c r="AD707" s="7" t="str" cm="1">
        <f t="array" ref="AD707">_xlfn.IFS(DATA[[#This Row],[Loyalty_Points]]&lt;=1000,"0-1000",AC707&lt;=2000,"1000-2000",AC707&lt;=3000,"2000-3000",AC707&lt;=4000,"3000-4000",AC707&lt;=4999,"4000-5000")</f>
        <v>4000-5000</v>
      </c>
      <c r="AE707" s="1" t="s">
        <v>58</v>
      </c>
      <c r="AF707" s="1" t="s">
        <v>32</v>
      </c>
      <c r="AG707" s="1" t="s">
        <v>60</v>
      </c>
    </row>
    <row r="708" spans="1:33" x14ac:dyDescent="0.3">
      <c r="A708" s="13">
        <v>8045</v>
      </c>
      <c r="B708" s="1" t="s">
        <v>304</v>
      </c>
      <c r="C708" s="2">
        <v>44996</v>
      </c>
      <c r="D708" s="2">
        <v>45334</v>
      </c>
      <c r="E708" s="29" t="str">
        <f>TEXT(DATA[[#This Row],[Join_Date]],"mm-yyyy")</f>
        <v>03-2023</v>
      </c>
      <c r="G708" s="31">
        <f>$F$2-DATA[[#This Row],[Last_Login]]</f>
        <v>323</v>
      </c>
      <c r="H708" s="31" t="str" cm="1">
        <f t="array" ref="H708">_xlfn.IFS(DATA[[#This Row],[Difference_from _assume]]&lt;=10,"0-17",DATA[[#This Row],[Difference_from _assume]]&lt;=34,"17-34",DATA[[#This Row],[Difference_from _assume]]&lt;=51,"34-51",DATA[[#This Row],[Difference_from _assume]]&lt;=119,"51-119",DATA[[#This Row],[Difference_from _assume]]&lt;=354,"119-357")</f>
        <v>119-357</v>
      </c>
      <c r="I708" s="31" t="str" cm="1">
        <f t="array" ref="I708">_xlfn.IFS(DATA[[#This Row],[Difference_from _assume]]&lt;=35,"Active",DATA[[#This Row],[Difference_from _assume]]&lt;=110,"Inactive",DATA[[#This Row],[Difference_from _assume]]&lt;=360,"Dormant")</f>
        <v>Dormant</v>
      </c>
      <c r="J708" s="16">
        <v>7.99</v>
      </c>
      <c r="K708" s="16" t="str" cm="1">
        <f t="array" ref="K708">_xlfn.IFS(DATA[[#This Row],[Monthly_Price]]&lt;=7.99,"Low",J708&lt;=11.99,"Mid",J708&lt;=15.99,"High")</f>
        <v>Low</v>
      </c>
      <c r="L708" s="1">
        <v>339</v>
      </c>
      <c r="M708" s="1" t="s">
        <v>100</v>
      </c>
      <c r="N708" s="1">
        <v>5</v>
      </c>
      <c r="O708" s="1">
        <v>5</v>
      </c>
      <c r="P708" s="1" t="b">
        <v>1</v>
      </c>
      <c r="Q708" s="1">
        <v>354</v>
      </c>
      <c r="R708" s="10">
        <v>129</v>
      </c>
      <c r="S708" s="10">
        <f>DATA[[#This Row],[Total_Movies_Watched]]+DATA[[#This Row],[Total_Series_Watched]]</f>
        <v>483</v>
      </c>
      <c r="T708" s="1" t="s">
        <v>92</v>
      </c>
      <c r="U708" s="1" t="s">
        <v>75</v>
      </c>
      <c r="V708" s="1" t="s">
        <v>78</v>
      </c>
      <c r="W708" s="1">
        <v>14</v>
      </c>
      <c r="X708" s="1" t="str" cm="1">
        <f t="array" ref="X708">_xlfn.IFS(DATA[[#This Row],[Recommended_Content_Count]]&lt;=25,"0-25",W708&lt;=50,"25-50",W708&lt;=75,"50-75",W708&lt;=100,"75-100")</f>
        <v>0-25</v>
      </c>
      <c r="Y708" s="1">
        <v>3.9</v>
      </c>
      <c r="Z708" s="1" t="b">
        <v>0</v>
      </c>
      <c r="AA708" s="1" t="str" cm="1">
        <f t="array" ref="AA708">_xlfn.IFS(DATA[[#This Row],[Has_Downloaded_Content]]=FALSE,"No",Z708=TRUE,"Yes")</f>
        <v>No</v>
      </c>
      <c r="AB708" s="1" t="s">
        <v>30</v>
      </c>
      <c r="AC708" s="7">
        <v>4311</v>
      </c>
      <c r="AD708" s="7" t="str" cm="1">
        <f t="array" ref="AD708">_xlfn.IFS(DATA[[#This Row],[Loyalty_Points]]&lt;=1000,"0-1000",AC708&lt;=2000,"1000-2000",AC708&lt;=3000,"2000-3000",AC708&lt;=4000,"3000-4000",AC708&lt;=4999,"4000-5000")</f>
        <v>4000-5000</v>
      </c>
      <c r="AE708" s="1" t="s">
        <v>38</v>
      </c>
      <c r="AF708" s="1" t="s">
        <v>69</v>
      </c>
      <c r="AG708" s="1" t="s">
        <v>33</v>
      </c>
    </row>
    <row r="709" spans="1:33" x14ac:dyDescent="0.3">
      <c r="A709" s="13">
        <v>9417</v>
      </c>
      <c r="B709" s="1" t="s">
        <v>126</v>
      </c>
      <c r="C709" s="2" t="s">
        <v>264</v>
      </c>
      <c r="D709" s="2" t="s">
        <v>105</v>
      </c>
      <c r="E709" s="29" t="str">
        <f>TEXT(DATA[[#This Row],[Join_Date]],"mm-yyyy")</f>
        <v>10-2024</v>
      </c>
      <c r="G709" s="31">
        <f>$F$2-DATA[[#This Row],[Last_Login]]</f>
        <v>33</v>
      </c>
      <c r="H709" s="31" t="str" cm="1">
        <f t="array" ref="H709">_xlfn.IFS(DATA[[#This Row],[Difference_from _assume]]&lt;=10,"0-17",DATA[[#This Row],[Difference_from _assume]]&lt;=34,"17-34",DATA[[#This Row],[Difference_from _assume]]&lt;=51,"34-51",DATA[[#This Row],[Difference_from _assume]]&lt;=119,"51-119",DATA[[#This Row],[Difference_from _assume]]&lt;=354,"119-357")</f>
        <v>17-34</v>
      </c>
      <c r="I709" s="31" t="str" cm="1">
        <f t="array" ref="I709">_xlfn.IFS(DATA[[#This Row],[Difference_from _assume]]&lt;=35,"Active",DATA[[#This Row],[Difference_from _assume]]&lt;=110,"Inactive",DATA[[#This Row],[Difference_from _assume]]&lt;=360,"Dormant")</f>
        <v>Active</v>
      </c>
      <c r="J709" s="16">
        <v>11.99</v>
      </c>
      <c r="K709" s="16" t="str" cm="1">
        <f t="array" ref="K709">_xlfn.IFS(DATA[[#This Row],[Monthly_Price]]&lt;=7.99,"Low",J709&lt;=11.99,"Mid",J709&lt;=15.99,"High")</f>
        <v>Mid</v>
      </c>
      <c r="L709" s="1">
        <v>52</v>
      </c>
      <c r="M709" s="1" t="s">
        <v>26</v>
      </c>
      <c r="N709" s="1">
        <v>4</v>
      </c>
      <c r="O709" s="1">
        <v>4</v>
      </c>
      <c r="P709" s="1" t="b">
        <v>0</v>
      </c>
      <c r="Q709" s="1">
        <v>377</v>
      </c>
      <c r="R709" s="10">
        <v>135</v>
      </c>
      <c r="S709" s="10">
        <f>DATA[[#This Row],[Total_Movies_Watched]]+DATA[[#This Row],[Total_Series_Watched]]</f>
        <v>512</v>
      </c>
      <c r="T709" s="1" t="s">
        <v>49</v>
      </c>
      <c r="U709" s="1" t="s">
        <v>56</v>
      </c>
      <c r="V709" s="1" t="s">
        <v>57</v>
      </c>
      <c r="W709" s="1">
        <v>90</v>
      </c>
      <c r="X709" s="1" t="str" cm="1">
        <f t="array" ref="X709">_xlfn.IFS(DATA[[#This Row],[Recommended_Content_Count]]&lt;=25,"0-25",W709&lt;=50,"25-50",W709&lt;=75,"50-75",W709&lt;=100,"75-100")</f>
        <v>75-100</v>
      </c>
      <c r="Y709" s="1">
        <v>4.0999999999999996</v>
      </c>
      <c r="Z709" s="1" t="b">
        <v>1</v>
      </c>
      <c r="AA709" s="1" t="str" cm="1">
        <f t="array" ref="AA709">_xlfn.IFS(DATA[[#This Row],[Has_Downloaded_Content]]=FALSE,"No",Z709=TRUE,"Yes")</f>
        <v>Yes</v>
      </c>
      <c r="AB709" s="1" t="s">
        <v>30</v>
      </c>
      <c r="AC709" s="7">
        <v>1972</v>
      </c>
      <c r="AD709" s="7" t="str" cm="1">
        <f t="array" ref="AD709">_xlfn.IFS(DATA[[#This Row],[Loyalty_Points]]&lt;=1000,"0-1000",AC709&lt;=2000,"1000-2000",AC709&lt;=3000,"2000-3000",AC709&lt;=4000,"3000-4000",AC709&lt;=4999,"4000-5000")</f>
        <v>1000-2000</v>
      </c>
      <c r="AE709" s="1" t="s">
        <v>58</v>
      </c>
      <c r="AF709" s="1" t="s">
        <v>39</v>
      </c>
      <c r="AG709" s="1" t="s">
        <v>40</v>
      </c>
    </row>
    <row r="710" spans="1:33" x14ac:dyDescent="0.3">
      <c r="A710" s="13">
        <v>3217</v>
      </c>
      <c r="B710" s="1" t="s">
        <v>140</v>
      </c>
      <c r="C710" s="2">
        <v>45509</v>
      </c>
      <c r="D710" s="2" t="s">
        <v>129</v>
      </c>
      <c r="E710" s="29" t="str">
        <f>TEXT(DATA[[#This Row],[Join_Date]],"mm-yyyy")</f>
        <v>08-2024</v>
      </c>
      <c r="G710" s="31">
        <f>$F$2-DATA[[#This Row],[Last_Login]]</f>
        <v>15</v>
      </c>
      <c r="H710" s="31" t="str" cm="1">
        <f t="array" ref="H710">_xlfn.IFS(DATA[[#This Row],[Difference_from _assume]]&lt;=10,"0-17",DATA[[#This Row],[Difference_from _assume]]&lt;=34,"17-34",DATA[[#This Row],[Difference_from _assume]]&lt;=51,"34-51",DATA[[#This Row],[Difference_from _assume]]&lt;=119,"51-119",DATA[[#This Row],[Difference_from _assume]]&lt;=354,"119-357")</f>
        <v>17-34</v>
      </c>
      <c r="I710" s="31" t="str" cm="1">
        <f t="array" ref="I710">_xlfn.IFS(DATA[[#This Row],[Difference_from _assume]]&lt;=35,"Active",DATA[[#This Row],[Difference_from _assume]]&lt;=110,"Inactive",DATA[[#This Row],[Difference_from _assume]]&lt;=360,"Dormant")</f>
        <v>Active</v>
      </c>
      <c r="J710" s="16">
        <v>15.99</v>
      </c>
      <c r="K710" s="16" t="str" cm="1">
        <f t="array" ref="K710">_xlfn.IFS(DATA[[#This Row],[Monthly_Price]]&lt;=7.99,"Low",J710&lt;=11.99,"Mid",J710&lt;=15.99,"High")</f>
        <v>High</v>
      </c>
      <c r="L710" s="1">
        <v>297</v>
      </c>
      <c r="M710" s="1" t="s">
        <v>73</v>
      </c>
      <c r="N710" s="1">
        <v>5</v>
      </c>
      <c r="O710" s="1">
        <v>3</v>
      </c>
      <c r="P710" s="1" t="b">
        <v>0</v>
      </c>
      <c r="Q710" s="1">
        <v>796</v>
      </c>
      <c r="R710" s="10">
        <v>200</v>
      </c>
      <c r="S710" s="10">
        <f>DATA[[#This Row],[Total_Movies_Watched]]+DATA[[#This Row],[Total_Series_Watched]]</f>
        <v>996</v>
      </c>
      <c r="T710" s="1" t="s">
        <v>92</v>
      </c>
      <c r="U710" s="1" t="s">
        <v>75</v>
      </c>
      <c r="V710" s="1" t="s">
        <v>78</v>
      </c>
      <c r="W710" s="1">
        <v>36</v>
      </c>
      <c r="X710" s="1" t="str" cm="1">
        <f t="array" ref="X710">_xlfn.IFS(DATA[[#This Row],[Recommended_Content_Count]]&lt;=25,"0-25",W710&lt;=50,"25-50",W710&lt;=75,"50-75",W710&lt;=100,"75-100")</f>
        <v>25-50</v>
      </c>
      <c r="Y710" s="1">
        <v>3.1</v>
      </c>
      <c r="Z710" s="1" t="b">
        <v>1</v>
      </c>
      <c r="AA710" s="1" t="str" cm="1">
        <f t="array" ref="AA710">_xlfn.IFS(DATA[[#This Row],[Has_Downloaded_Content]]=FALSE,"No",Z710=TRUE,"Yes")</f>
        <v>Yes</v>
      </c>
      <c r="AB710" s="1" t="s">
        <v>30</v>
      </c>
      <c r="AC710" s="7">
        <v>2132</v>
      </c>
      <c r="AD710" s="7" t="str" cm="1">
        <f t="array" ref="AD710">_xlfn.IFS(DATA[[#This Row],[Loyalty_Points]]&lt;=1000,"0-1000",AC710&lt;=2000,"1000-2000",AC710&lt;=3000,"2000-3000",AC710&lt;=4000,"3000-4000",AC710&lt;=4999,"4000-5000")</f>
        <v>2000-3000</v>
      </c>
      <c r="AE710" s="1" t="s">
        <v>31</v>
      </c>
      <c r="AF710" s="1" t="s">
        <v>79</v>
      </c>
      <c r="AG710" s="1" t="s">
        <v>40</v>
      </c>
    </row>
    <row r="711" spans="1:33" x14ac:dyDescent="0.3">
      <c r="A711" s="13">
        <v>4234</v>
      </c>
      <c r="B711" s="1" t="s">
        <v>157</v>
      </c>
      <c r="C711" s="2">
        <v>45139</v>
      </c>
      <c r="D711" s="2" t="s">
        <v>54</v>
      </c>
      <c r="E711" s="29" t="str">
        <f>TEXT(DATA[[#This Row],[Join_Date]],"mm-yyyy")</f>
        <v>08-2023</v>
      </c>
      <c r="G711" s="31">
        <f>$F$2-DATA[[#This Row],[Last_Login]]</f>
        <v>42</v>
      </c>
      <c r="H711" s="31" t="str" cm="1">
        <f t="array" ref="H711">_xlfn.IFS(DATA[[#This Row],[Difference_from _assume]]&lt;=10,"0-17",DATA[[#This Row],[Difference_from _assume]]&lt;=34,"17-34",DATA[[#This Row],[Difference_from _assume]]&lt;=51,"34-51",DATA[[#This Row],[Difference_from _assume]]&lt;=119,"51-119",DATA[[#This Row],[Difference_from _assume]]&lt;=354,"119-357")</f>
        <v>34-51</v>
      </c>
      <c r="I711" s="31" t="str" cm="1">
        <f t="array" ref="I711">_xlfn.IFS(DATA[[#This Row],[Difference_from _assume]]&lt;=35,"Active",DATA[[#This Row],[Difference_from _assume]]&lt;=110,"Inactive",DATA[[#This Row],[Difference_from _assume]]&lt;=360,"Dormant")</f>
        <v>Inactive</v>
      </c>
      <c r="J711" s="16">
        <v>15.99</v>
      </c>
      <c r="K711" s="16" t="str" cm="1">
        <f t="array" ref="K711">_xlfn.IFS(DATA[[#This Row],[Monthly_Price]]&lt;=7.99,"Low",J711&lt;=11.99,"Mid",J711&lt;=15.99,"High")</f>
        <v>High</v>
      </c>
      <c r="L711" s="1">
        <v>40</v>
      </c>
      <c r="M711" s="1" t="s">
        <v>51</v>
      </c>
      <c r="N711" s="1">
        <v>5</v>
      </c>
      <c r="O711" s="1">
        <v>1</v>
      </c>
      <c r="P711" s="1" t="b">
        <v>1</v>
      </c>
      <c r="Q711" s="1">
        <v>841</v>
      </c>
      <c r="R711" s="10">
        <v>179</v>
      </c>
      <c r="S711" s="10">
        <f>DATA[[#This Row],[Total_Movies_Watched]]+DATA[[#This Row],[Total_Series_Watched]]</f>
        <v>1020</v>
      </c>
      <c r="T711" s="1" t="s">
        <v>68</v>
      </c>
      <c r="U711" s="1" t="s">
        <v>28</v>
      </c>
      <c r="V711" s="1" t="s">
        <v>37</v>
      </c>
      <c r="W711" s="1">
        <v>59</v>
      </c>
      <c r="X711" s="1" t="str" cm="1">
        <f t="array" ref="X711">_xlfn.IFS(DATA[[#This Row],[Recommended_Content_Count]]&lt;=25,"0-25",W711&lt;=50,"25-50",W711&lt;=75,"50-75",W711&lt;=100,"75-100")</f>
        <v>50-75</v>
      </c>
      <c r="Y711" s="1">
        <v>3.5</v>
      </c>
      <c r="Z711" s="1" t="b">
        <v>1</v>
      </c>
      <c r="AA711" s="1" t="str" cm="1">
        <f t="array" ref="AA711">_xlfn.IFS(DATA[[#This Row],[Has_Downloaded_Content]]=FALSE,"No",Z711=TRUE,"Yes")</f>
        <v>Yes</v>
      </c>
      <c r="AB711" s="1" t="s">
        <v>30</v>
      </c>
      <c r="AC711" s="7">
        <v>2370</v>
      </c>
      <c r="AD711" s="7" t="str" cm="1">
        <f t="array" ref="AD711">_xlfn.IFS(DATA[[#This Row],[Loyalty_Points]]&lt;=1000,"0-1000",AC711&lt;=2000,"1000-2000",AC711&lt;=3000,"2000-3000",AC711&lt;=4000,"3000-4000",AC711&lt;=4999,"4000-5000")</f>
        <v>2000-3000</v>
      </c>
      <c r="AE711" s="1" t="s">
        <v>58</v>
      </c>
      <c r="AF711" s="1" t="s">
        <v>79</v>
      </c>
      <c r="AG711" s="1" t="s">
        <v>93</v>
      </c>
    </row>
    <row r="712" spans="1:33" x14ac:dyDescent="0.3">
      <c r="A712" s="13">
        <v>1118</v>
      </c>
      <c r="B712" s="1" t="s">
        <v>240</v>
      </c>
      <c r="C712" s="2">
        <v>45475</v>
      </c>
      <c r="D712" s="2">
        <v>45608</v>
      </c>
      <c r="E712" s="29" t="str">
        <f>TEXT(DATA[[#This Row],[Join_Date]],"mm-yyyy")</f>
        <v>07-2024</v>
      </c>
      <c r="G712" s="31">
        <f>$F$2-DATA[[#This Row],[Last_Login]]</f>
        <v>49</v>
      </c>
      <c r="H712" s="31" t="str" cm="1">
        <f t="array" ref="H712">_xlfn.IFS(DATA[[#This Row],[Difference_from _assume]]&lt;=10,"0-17",DATA[[#This Row],[Difference_from _assume]]&lt;=34,"17-34",DATA[[#This Row],[Difference_from _assume]]&lt;=51,"34-51",DATA[[#This Row],[Difference_from _assume]]&lt;=119,"51-119",DATA[[#This Row],[Difference_from _assume]]&lt;=354,"119-357")</f>
        <v>34-51</v>
      </c>
      <c r="I712" s="31" t="str" cm="1">
        <f t="array" ref="I712">_xlfn.IFS(DATA[[#This Row],[Difference_from _assume]]&lt;=35,"Active",DATA[[#This Row],[Difference_from _assume]]&lt;=110,"Inactive",DATA[[#This Row],[Difference_from _assume]]&lt;=360,"Dormant")</f>
        <v>Inactive</v>
      </c>
      <c r="J712" s="16">
        <v>15.99</v>
      </c>
      <c r="K712" s="16" t="str" cm="1">
        <f t="array" ref="K712">_xlfn.IFS(DATA[[#This Row],[Monthly_Price]]&lt;=7.99,"Low",J712&lt;=11.99,"Mid",J712&lt;=15.99,"High")</f>
        <v>High</v>
      </c>
      <c r="L712" s="1">
        <v>379</v>
      </c>
      <c r="M712" s="1" t="s">
        <v>26</v>
      </c>
      <c r="N712" s="1">
        <v>2</v>
      </c>
      <c r="O712" s="1">
        <v>1</v>
      </c>
      <c r="P712" s="1" t="b">
        <v>1</v>
      </c>
      <c r="Q712" s="1">
        <v>885</v>
      </c>
      <c r="R712" s="10">
        <v>110</v>
      </c>
      <c r="S712" s="10">
        <f>DATA[[#This Row],[Total_Movies_Watched]]+DATA[[#This Row],[Total_Series_Watched]]</f>
        <v>995</v>
      </c>
      <c r="T712" s="1" t="s">
        <v>49</v>
      </c>
      <c r="U712" s="1" t="s">
        <v>44</v>
      </c>
      <c r="V712" s="1" t="s">
        <v>57</v>
      </c>
      <c r="W712" s="1">
        <v>43</v>
      </c>
      <c r="X712" s="1" t="str" cm="1">
        <f t="array" ref="X712">_xlfn.IFS(DATA[[#This Row],[Recommended_Content_Count]]&lt;=25,"0-25",W712&lt;=50,"25-50",W712&lt;=75,"50-75",W712&lt;=100,"75-100")</f>
        <v>25-50</v>
      </c>
      <c r="Y712" s="1">
        <v>4.2</v>
      </c>
      <c r="Z712" s="1" t="b">
        <v>1</v>
      </c>
      <c r="AA712" s="1" t="str" cm="1">
        <f t="array" ref="AA712">_xlfn.IFS(DATA[[#This Row],[Has_Downloaded_Content]]=FALSE,"No",Z712=TRUE,"Yes")</f>
        <v>Yes</v>
      </c>
      <c r="AB712" s="1" t="s">
        <v>30</v>
      </c>
      <c r="AC712" s="7">
        <v>1312</v>
      </c>
      <c r="AD712" s="7" t="str" cm="1">
        <f t="array" ref="AD712">_xlfn.IFS(DATA[[#This Row],[Loyalty_Points]]&lt;=1000,"0-1000",AC712&lt;=2000,"1000-2000",AC712&lt;=3000,"2000-3000",AC712&lt;=4000,"3000-4000",AC712&lt;=4999,"4000-5000")</f>
        <v>1000-2000</v>
      </c>
      <c r="AE712" s="1" t="s">
        <v>58</v>
      </c>
      <c r="AF712" s="1" t="s">
        <v>79</v>
      </c>
      <c r="AG712" s="1" t="s">
        <v>40</v>
      </c>
    </row>
    <row r="713" spans="1:33" x14ac:dyDescent="0.3">
      <c r="A713" s="13">
        <v>4027</v>
      </c>
      <c r="B713" s="1" t="s">
        <v>631</v>
      </c>
      <c r="C713" s="2" t="s">
        <v>447</v>
      </c>
      <c r="D713" s="2" t="s">
        <v>156</v>
      </c>
      <c r="E713" s="29" t="str">
        <f>TEXT(DATA[[#This Row],[Join_Date]],"mm-yyyy")</f>
        <v>04-2024</v>
      </c>
      <c r="G713" s="31">
        <f>$F$2-DATA[[#This Row],[Last_Login]]</f>
        <v>37</v>
      </c>
      <c r="H713" s="31" t="str" cm="1">
        <f t="array" ref="H713">_xlfn.IFS(DATA[[#This Row],[Difference_from _assume]]&lt;=10,"0-17",DATA[[#This Row],[Difference_from _assume]]&lt;=34,"17-34",DATA[[#This Row],[Difference_from _assume]]&lt;=51,"34-51",DATA[[#This Row],[Difference_from _assume]]&lt;=119,"51-119",DATA[[#This Row],[Difference_from _assume]]&lt;=354,"119-357")</f>
        <v>34-51</v>
      </c>
      <c r="I713" s="31" t="str" cm="1">
        <f t="array" ref="I713">_xlfn.IFS(DATA[[#This Row],[Difference_from _assume]]&lt;=35,"Active",DATA[[#This Row],[Difference_from _assume]]&lt;=110,"Inactive",DATA[[#This Row],[Difference_from _assume]]&lt;=360,"Dormant")</f>
        <v>Inactive</v>
      </c>
      <c r="J713" s="16">
        <v>15.99</v>
      </c>
      <c r="K713" s="16" t="str" cm="1">
        <f t="array" ref="K713">_xlfn.IFS(DATA[[#This Row],[Monthly_Price]]&lt;=7.99,"Low",J713&lt;=11.99,"Mid",J713&lt;=15.99,"High")</f>
        <v>High</v>
      </c>
      <c r="L713" s="1">
        <v>82</v>
      </c>
      <c r="M713" s="1" t="s">
        <v>63</v>
      </c>
      <c r="N713" s="1">
        <v>2</v>
      </c>
      <c r="O713" s="1">
        <v>3</v>
      </c>
      <c r="P713" s="1" t="b">
        <v>0</v>
      </c>
      <c r="Q713" s="1">
        <v>999</v>
      </c>
      <c r="R713" s="10">
        <v>190</v>
      </c>
      <c r="S713" s="10">
        <f>DATA[[#This Row],[Total_Movies_Watched]]+DATA[[#This Row],[Total_Series_Watched]]</f>
        <v>1189</v>
      </c>
      <c r="T713" s="1" t="s">
        <v>92</v>
      </c>
      <c r="U713" s="1" t="s">
        <v>28</v>
      </c>
      <c r="V713" s="1" t="s">
        <v>57</v>
      </c>
      <c r="W713" s="1">
        <v>57</v>
      </c>
      <c r="X713" s="1" t="str" cm="1">
        <f t="array" ref="X713">_xlfn.IFS(DATA[[#This Row],[Recommended_Content_Count]]&lt;=25,"0-25",W713&lt;=50,"25-50",W713&lt;=75,"50-75",W713&lt;=100,"75-100")</f>
        <v>50-75</v>
      </c>
      <c r="Y713" s="1">
        <v>3.1</v>
      </c>
      <c r="Z713" s="1" t="b">
        <v>1</v>
      </c>
      <c r="AA713" s="1" t="str" cm="1">
        <f t="array" ref="AA713">_xlfn.IFS(DATA[[#This Row],[Has_Downloaded_Content]]=FALSE,"No",Z713=TRUE,"Yes")</f>
        <v>Yes</v>
      </c>
      <c r="AB713" s="1" t="s">
        <v>30</v>
      </c>
      <c r="AC713" s="7">
        <v>4920</v>
      </c>
      <c r="AD713" s="7" t="str" cm="1">
        <f t="array" ref="AD713">_xlfn.IFS(DATA[[#This Row],[Loyalty_Points]]&lt;=1000,"0-1000",AC713&lt;=2000,"1000-2000",AC713&lt;=3000,"2000-3000",AC713&lt;=4000,"3000-4000",AC713&lt;=4999,"4000-5000")</f>
        <v>4000-5000</v>
      </c>
      <c r="AE713" s="1" t="s">
        <v>76</v>
      </c>
      <c r="AF713" s="1" t="s">
        <v>32</v>
      </c>
      <c r="AG713" s="1" t="s">
        <v>93</v>
      </c>
    </row>
    <row r="714" spans="1:33" x14ac:dyDescent="0.3">
      <c r="A714" s="13">
        <v>8451</v>
      </c>
      <c r="B714" s="1" t="s">
        <v>637</v>
      </c>
      <c r="C714" s="2">
        <v>44960</v>
      </c>
      <c r="D714" s="2" t="s">
        <v>109</v>
      </c>
      <c r="E714" s="29" t="str">
        <f>TEXT(DATA[[#This Row],[Join_Date]],"mm-yyyy")</f>
        <v>02-2023</v>
      </c>
      <c r="G714" s="31">
        <f>$F$2-DATA[[#This Row],[Last_Login]]</f>
        <v>38</v>
      </c>
      <c r="H714" s="31" t="str" cm="1">
        <f t="array" ref="H714">_xlfn.IFS(DATA[[#This Row],[Difference_from _assume]]&lt;=10,"0-17",DATA[[#This Row],[Difference_from _assume]]&lt;=34,"17-34",DATA[[#This Row],[Difference_from _assume]]&lt;=51,"34-51",DATA[[#This Row],[Difference_from _assume]]&lt;=119,"51-119",DATA[[#This Row],[Difference_from _assume]]&lt;=354,"119-357")</f>
        <v>34-51</v>
      </c>
      <c r="I714" s="31" t="str" cm="1">
        <f t="array" ref="I714">_xlfn.IFS(DATA[[#This Row],[Difference_from _assume]]&lt;=35,"Active",DATA[[#This Row],[Difference_from _assume]]&lt;=110,"Inactive",DATA[[#This Row],[Difference_from _assume]]&lt;=360,"Dormant")</f>
        <v>Inactive</v>
      </c>
      <c r="J714" s="16">
        <v>11.99</v>
      </c>
      <c r="K714" s="16" t="str" cm="1">
        <f t="array" ref="K714">_xlfn.IFS(DATA[[#This Row],[Monthly_Price]]&lt;=7.99,"Low",J714&lt;=11.99,"Mid",J714&lt;=15.99,"High")</f>
        <v>Mid</v>
      </c>
      <c r="L714" s="1">
        <v>192</v>
      </c>
      <c r="M714" s="1" t="s">
        <v>26</v>
      </c>
      <c r="N714" s="1">
        <v>3</v>
      </c>
      <c r="O714" s="1">
        <v>3</v>
      </c>
      <c r="P714" s="1" t="b">
        <v>0</v>
      </c>
      <c r="Q714" s="1">
        <v>585</v>
      </c>
      <c r="R714" s="10">
        <v>82</v>
      </c>
      <c r="S714" s="10">
        <f>DATA[[#This Row],[Total_Movies_Watched]]+DATA[[#This Row],[Total_Series_Watched]]</f>
        <v>667</v>
      </c>
      <c r="T714" s="1" t="s">
        <v>74</v>
      </c>
      <c r="U714" s="1" t="s">
        <v>75</v>
      </c>
      <c r="V714" s="1" t="s">
        <v>29</v>
      </c>
      <c r="W714" s="1">
        <v>59</v>
      </c>
      <c r="X714" s="1" t="str" cm="1">
        <f t="array" ref="X714">_xlfn.IFS(DATA[[#This Row],[Recommended_Content_Count]]&lt;=25,"0-25",W714&lt;=50,"25-50",W714&lt;=75,"50-75",W714&lt;=100,"75-100")</f>
        <v>50-75</v>
      </c>
      <c r="Y714" s="1">
        <v>4.0999999999999996</v>
      </c>
      <c r="Z714" s="1" t="b">
        <v>1</v>
      </c>
      <c r="AA714" s="1" t="str" cm="1">
        <f t="array" ref="AA714">_xlfn.IFS(DATA[[#This Row],[Has_Downloaded_Content]]=FALSE,"No",Z714=TRUE,"Yes")</f>
        <v>Yes</v>
      </c>
      <c r="AB714" s="1" t="s">
        <v>30</v>
      </c>
      <c r="AC714" s="7">
        <v>2897</v>
      </c>
      <c r="AD714" s="7" t="str" cm="1">
        <f t="array" ref="AD714">_xlfn.IFS(DATA[[#This Row],[Loyalty_Points]]&lt;=1000,"0-1000",AC714&lt;=2000,"1000-2000",AC714&lt;=3000,"2000-3000",AC714&lt;=4000,"3000-4000",AC714&lt;=4999,"4000-5000")</f>
        <v>2000-3000</v>
      </c>
      <c r="AE714" s="1" t="s">
        <v>58</v>
      </c>
      <c r="AF714" s="1" t="s">
        <v>69</v>
      </c>
      <c r="AG714" s="1" t="s">
        <v>60</v>
      </c>
    </row>
    <row r="715" spans="1:33" x14ac:dyDescent="0.3">
      <c r="A715" s="13">
        <v>6647</v>
      </c>
      <c r="B715" s="1" t="s">
        <v>88</v>
      </c>
      <c r="C715" s="2" t="s">
        <v>638</v>
      </c>
      <c r="D715" s="2" t="s">
        <v>168</v>
      </c>
      <c r="E715" s="29" t="str">
        <f>TEXT(DATA[[#This Row],[Join_Date]],"mm-yyyy")</f>
        <v>10-2024</v>
      </c>
      <c r="G715" s="31">
        <f>$F$2-DATA[[#This Row],[Last_Login]]</f>
        <v>32</v>
      </c>
      <c r="H715" s="31" t="str" cm="1">
        <f t="array" ref="H715">_xlfn.IFS(DATA[[#This Row],[Difference_from _assume]]&lt;=10,"0-17",DATA[[#This Row],[Difference_from _assume]]&lt;=34,"17-34",DATA[[#This Row],[Difference_from _assume]]&lt;=51,"34-51",DATA[[#This Row],[Difference_from _assume]]&lt;=119,"51-119",DATA[[#This Row],[Difference_from _assume]]&lt;=354,"119-357")</f>
        <v>17-34</v>
      </c>
      <c r="I715" s="31" t="str" cm="1">
        <f t="array" ref="I715">_xlfn.IFS(DATA[[#This Row],[Difference_from _assume]]&lt;=35,"Active",DATA[[#This Row],[Difference_from _assume]]&lt;=110,"Inactive",DATA[[#This Row],[Difference_from _assume]]&lt;=360,"Dormant")</f>
        <v>Active</v>
      </c>
      <c r="J715" s="16">
        <v>15.99</v>
      </c>
      <c r="K715" s="16" t="str" cm="1">
        <f t="array" ref="K715">_xlfn.IFS(DATA[[#This Row],[Monthly_Price]]&lt;=7.99,"Low",J715&lt;=11.99,"Mid",J715&lt;=15.99,"High")</f>
        <v>High</v>
      </c>
      <c r="L715" s="1">
        <v>286</v>
      </c>
      <c r="M715" s="1" t="s">
        <v>36</v>
      </c>
      <c r="N715" s="1">
        <v>5</v>
      </c>
      <c r="O715" s="1">
        <v>2</v>
      </c>
      <c r="P715" s="1" t="b">
        <v>0</v>
      </c>
      <c r="Q715" s="1">
        <v>617</v>
      </c>
      <c r="R715" s="10">
        <v>89</v>
      </c>
      <c r="S715" s="10">
        <f>DATA[[#This Row],[Total_Movies_Watched]]+DATA[[#This Row],[Total_Series_Watched]]</f>
        <v>706</v>
      </c>
      <c r="T715" s="1" t="s">
        <v>43</v>
      </c>
      <c r="U715" s="1" t="s">
        <v>28</v>
      </c>
      <c r="V715" s="1" t="s">
        <v>37</v>
      </c>
      <c r="W715" s="1">
        <v>64</v>
      </c>
      <c r="X715" s="1" t="str" cm="1">
        <f t="array" ref="X715">_xlfn.IFS(DATA[[#This Row],[Recommended_Content_Count]]&lt;=25,"0-25",W715&lt;=50,"25-50",W715&lt;=75,"50-75",W715&lt;=100,"75-100")</f>
        <v>50-75</v>
      </c>
      <c r="Y715" s="1">
        <v>3.2</v>
      </c>
      <c r="Z715" s="1" t="b">
        <v>1</v>
      </c>
      <c r="AA715" s="1" t="str" cm="1">
        <f t="array" ref="AA715">_xlfn.IFS(DATA[[#This Row],[Has_Downloaded_Content]]=FALSE,"No",Z715=TRUE,"Yes")</f>
        <v>Yes</v>
      </c>
      <c r="AB715" s="1" t="s">
        <v>30</v>
      </c>
      <c r="AC715" s="7">
        <v>1275</v>
      </c>
      <c r="AD715" s="7" t="str" cm="1">
        <f t="array" ref="AD715">_xlfn.IFS(DATA[[#This Row],[Loyalty_Points]]&lt;=1000,"0-1000",AC715&lt;=2000,"1000-2000",AC715&lt;=3000,"2000-3000",AC715&lt;=4000,"3000-4000",AC715&lt;=4999,"4000-5000")</f>
        <v>1000-2000</v>
      </c>
      <c r="AE715" s="1" t="s">
        <v>31</v>
      </c>
      <c r="AF715" s="1" t="s">
        <v>69</v>
      </c>
      <c r="AG715" s="1" t="s">
        <v>93</v>
      </c>
    </row>
    <row r="716" spans="1:33" x14ac:dyDescent="0.3">
      <c r="A716" s="13">
        <v>4002</v>
      </c>
      <c r="B716" s="1" t="s">
        <v>441</v>
      </c>
      <c r="C716" s="2">
        <v>45477</v>
      </c>
      <c r="D716" s="2">
        <v>45608</v>
      </c>
      <c r="E716" s="29" t="str">
        <f>TEXT(DATA[[#This Row],[Join_Date]],"mm-yyyy")</f>
        <v>07-2024</v>
      </c>
      <c r="G716" s="31">
        <f>$F$2-DATA[[#This Row],[Last_Login]]</f>
        <v>49</v>
      </c>
      <c r="H716" s="31" t="str" cm="1">
        <f t="array" ref="H716">_xlfn.IFS(DATA[[#This Row],[Difference_from _assume]]&lt;=10,"0-17",DATA[[#This Row],[Difference_from _assume]]&lt;=34,"17-34",DATA[[#This Row],[Difference_from _assume]]&lt;=51,"34-51",DATA[[#This Row],[Difference_from _assume]]&lt;=119,"51-119",DATA[[#This Row],[Difference_from _assume]]&lt;=354,"119-357")</f>
        <v>34-51</v>
      </c>
      <c r="I716" s="31" t="str" cm="1">
        <f t="array" ref="I716">_xlfn.IFS(DATA[[#This Row],[Difference_from _assume]]&lt;=35,"Active",DATA[[#This Row],[Difference_from _assume]]&lt;=110,"Inactive",DATA[[#This Row],[Difference_from _assume]]&lt;=360,"Dormant")</f>
        <v>Inactive</v>
      </c>
      <c r="J716" s="16">
        <v>11.99</v>
      </c>
      <c r="K716" s="16" t="str" cm="1">
        <f t="array" ref="K716">_xlfn.IFS(DATA[[#This Row],[Monthly_Price]]&lt;=7.99,"Low",J716&lt;=11.99,"Mid",J716&lt;=15.99,"High")</f>
        <v>Mid</v>
      </c>
      <c r="L716" s="1">
        <v>452</v>
      </c>
      <c r="M716" s="1" t="s">
        <v>63</v>
      </c>
      <c r="N716" s="1">
        <v>2</v>
      </c>
      <c r="O716" s="1">
        <v>6</v>
      </c>
      <c r="P716" s="1" t="b">
        <v>0</v>
      </c>
      <c r="Q716" s="1">
        <v>196</v>
      </c>
      <c r="R716" s="10">
        <v>132</v>
      </c>
      <c r="S716" s="10">
        <f>DATA[[#This Row],[Total_Movies_Watched]]+DATA[[#This Row],[Total_Series_Watched]]</f>
        <v>328</v>
      </c>
      <c r="T716" s="1" t="s">
        <v>92</v>
      </c>
      <c r="U716" s="1" t="s">
        <v>75</v>
      </c>
      <c r="V716" s="1" t="s">
        <v>57</v>
      </c>
      <c r="W716" s="1">
        <v>84</v>
      </c>
      <c r="X716" s="1" t="str" cm="1">
        <f t="array" ref="X716">_xlfn.IFS(DATA[[#This Row],[Recommended_Content_Count]]&lt;=25,"0-25",W716&lt;=50,"25-50",W716&lt;=75,"50-75",W716&lt;=100,"75-100")</f>
        <v>75-100</v>
      </c>
      <c r="Y716" s="1">
        <v>3.7</v>
      </c>
      <c r="Z716" s="1" t="b">
        <v>1</v>
      </c>
      <c r="AA716" s="1" t="str" cm="1">
        <f t="array" ref="AA716">_xlfn.IFS(DATA[[#This Row],[Has_Downloaded_Content]]=FALSE,"No",Z716=TRUE,"Yes")</f>
        <v>Yes</v>
      </c>
      <c r="AB716" s="1" t="s">
        <v>30</v>
      </c>
      <c r="AC716" s="7">
        <v>340</v>
      </c>
      <c r="AD716" s="7" t="str" cm="1">
        <f t="array" ref="AD716">_xlfn.IFS(DATA[[#This Row],[Loyalty_Points]]&lt;=1000,"0-1000",AC716&lt;=2000,"1000-2000",AC716&lt;=3000,"2000-3000",AC716&lt;=4000,"3000-4000",AC716&lt;=4999,"4000-5000")</f>
        <v>0-1000</v>
      </c>
      <c r="AE716" s="1" t="s">
        <v>76</v>
      </c>
      <c r="AF716" s="1" t="s">
        <v>59</v>
      </c>
      <c r="AG716" s="1" t="s">
        <v>40</v>
      </c>
    </row>
    <row r="717" spans="1:33" x14ac:dyDescent="0.3">
      <c r="A717" s="13">
        <v>6910</v>
      </c>
      <c r="B717" s="1" t="s">
        <v>347</v>
      </c>
      <c r="C717" s="2">
        <v>44988</v>
      </c>
      <c r="D717" s="2" t="s">
        <v>99</v>
      </c>
      <c r="E717" s="29" t="str">
        <f>TEXT(DATA[[#This Row],[Join_Date]],"mm-yyyy")</f>
        <v>03-2023</v>
      </c>
      <c r="G717" s="31">
        <f>$F$2-DATA[[#This Row],[Last_Login]]</f>
        <v>34</v>
      </c>
      <c r="H717" s="31" t="str" cm="1">
        <f t="array" ref="H717">_xlfn.IFS(DATA[[#This Row],[Difference_from _assume]]&lt;=10,"0-17",DATA[[#This Row],[Difference_from _assume]]&lt;=34,"17-34",DATA[[#This Row],[Difference_from _assume]]&lt;=51,"34-51",DATA[[#This Row],[Difference_from _assume]]&lt;=119,"51-119",DATA[[#This Row],[Difference_from _assume]]&lt;=354,"119-357")</f>
        <v>17-34</v>
      </c>
      <c r="I717" s="31" t="str" cm="1">
        <f t="array" ref="I717">_xlfn.IFS(DATA[[#This Row],[Difference_from _assume]]&lt;=35,"Active",DATA[[#This Row],[Difference_from _assume]]&lt;=110,"Inactive",DATA[[#This Row],[Difference_from _assume]]&lt;=360,"Dormant")</f>
        <v>Active</v>
      </c>
      <c r="J717" s="16">
        <v>7.99</v>
      </c>
      <c r="K717" s="16" t="str" cm="1">
        <f t="array" ref="K717">_xlfn.IFS(DATA[[#This Row],[Monthly_Price]]&lt;=7.99,"Low",J717&lt;=11.99,"Mid",J717&lt;=15.99,"High")</f>
        <v>Low</v>
      </c>
      <c r="L717" s="1">
        <v>417</v>
      </c>
      <c r="M717" s="1" t="s">
        <v>63</v>
      </c>
      <c r="N717" s="1">
        <v>4</v>
      </c>
      <c r="O717" s="1">
        <v>5</v>
      </c>
      <c r="P717" s="1" t="b">
        <v>0</v>
      </c>
      <c r="Q717" s="1">
        <v>792</v>
      </c>
      <c r="R717" s="10">
        <v>187</v>
      </c>
      <c r="S717" s="10">
        <f>DATA[[#This Row],[Total_Movies_Watched]]+DATA[[#This Row],[Total_Series_Watched]]</f>
        <v>979</v>
      </c>
      <c r="T717" s="1" t="s">
        <v>92</v>
      </c>
      <c r="U717" s="1" t="s">
        <v>75</v>
      </c>
      <c r="V717" s="1" t="s">
        <v>64</v>
      </c>
      <c r="W717" s="1">
        <v>5</v>
      </c>
      <c r="X717" s="1" t="str" cm="1">
        <f t="array" ref="X717">_xlfn.IFS(DATA[[#This Row],[Recommended_Content_Count]]&lt;=25,"0-25",W717&lt;=50,"25-50",W717&lt;=75,"50-75",W717&lt;=100,"75-100")</f>
        <v>0-25</v>
      </c>
      <c r="Y717" s="1">
        <v>4.5999999999999996</v>
      </c>
      <c r="Z717" s="1" t="b">
        <v>1</v>
      </c>
      <c r="AA717" s="1" t="str" cm="1">
        <f t="array" ref="AA717">_xlfn.IFS(DATA[[#This Row],[Has_Downloaded_Content]]=FALSE,"No",Z717=TRUE,"Yes")</f>
        <v>Yes</v>
      </c>
      <c r="AB717" s="1" t="s">
        <v>30</v>
      </c>
      <c r="AC717" s="7">
        <v>444</v>
      </c>
      <c r="AD717" s="7" t="str" cm="1">
        <f t="array" ref="AD717">_xlfn.IFS(DATA[[#This Row],[Loyalty_Points]]&lt;=1000,"0-1000",AC717&lt;=2000,"1000-2000",AC717&lt;=3000,"2000-3000",AC717&lt;=4000,"3000-4000",AC717&lt;=4999,"4000-5000")</f>
        <v>0-1000</v>
      </c>
      <c r="AE717" s="1" t="s">
        <v>58</v>
      </c>
      <c r="AF717" s="1" t="s">
        <v>39</v>
      </c>
      <c r="AG717" s="1" t="s">
        <v>93</v>
      </c>
    </row>
    <row r="718" spans="1:33" x14ac:dyDescent="0.3">
      <c r="A718" s="13">
        <v>3164</v>
      </c>
      <c r="B718" s="1" t="s">
        <v>325</v>
      </c>
      <c r="C718" s="2" t="s">
        <v>113</v>
      </c>
      <c r="D718" s="2" t="s">
        <v>25</v>
      </c>
      <c r="E718" s="29" t="str">
        <f>TEXT(DATA[[#This Row],[Join_Date]],"mm-yyyy")</f>
        <v>09-2023</v>
      </c>
      <c r="G718" s="31">
        <f>$F$2-DATA[[#This Row],[Last_Login]]</f>
        <v>18</v>
      </c>
      <c r="H718" s="31" t="str" cm="1">
        <f t="array" ref="H718">_xlfn.IFS(DATA[[#This Row],[Difference_from _assume]]&lt;=10,"0-17",DATA[[#This Row],[Difference_from _assume]]&lt;=34,"17-34",DATA[[#This Row],[Difference_from _assume]]&lt;=51,"34-51",DATA[[#This Row],[Difference_from _assume]]&lt;=119,"51-119",DATA[[#This Row],[Difference_from _assume]]&lt;=354,"119-357")</f>
        <v>17-34</v>
      </c>
      <c r="I718" s="31" t="str" cm="1">
        <f t="array" ref="I718">_xlfn.IFS(DATA[[#This Row],[Difference_from _assume]]&lt;=35,"Active",DATA[[#This Row],[Difference_from _assume]]&lt;=110,"Inactive",DATA[[#This Row],[Difference_from _assume]]&lt;=360,"Dormant")</f>
        <v>Active</v>
      </c>
      <c r="J718" s="16">
        <v>15.99</v>
      </c>
      <c r="K718" s="16" t="str" cm="1">
        <f t="array" ref="K718">_xlfn.IFS(DATA[[#This Row],[Monthly_Price]]&lt;=7.99,"Low",J718&lt;=11.99,"Mid",J718&lt;=15.99,"High")</f>
        <v>High</v>
      </c>
      <c r="L718" s="1">
        <v>371</v>
      </c>
      <c r="M718" s="1" t="s">
        <v>73</v>
      </c>
      <c r="N718" s="1">
        <v>1</v>
      </c>
      <c r="O718" s="1">
        <v>5</v>
      </c>
      <c r="P718" s="1" t="b">
        <v>1</v>
      </c>
      <c r="Q718" s="1">
        <v>466</v>
      </c>
      <c r="R718" s="10">
        <v>176</v>
      </c>
      <c r="S718" s="10">
        <f>DATA[[#This Row],[Total_Movies_Watched]]+DATA[[#This Row],[Total_Series_Watched]]</f>
        <v>642</v>
      </c>
      <c r="T718" s="1" t="s">
        <v>43</v>
      </c>
      <c r="U718" s="1" t="s">
        <v>75</v>
      </c>
      <c r="V718" s="1" t="s">
        <v>29</v>
      </c>
      <c r="W718" s="1">
        <v>73</v>
      </c>
      <c r="X718" s="1" t="str" cm="1">
        <f t="array" ref="X718">_xlfn.IFS(DATA[[#This Row],[Recommended_Content_Count]]&lt;=25,"0-25",W718&lt;=50,"25-50",W718&lt;=75,"50-75",W718&lt;=100,"75-100")</f>
        <v>50-75</v>
      </c>
      <c r="Y718" s="1">
        <v>4.9000000000000004</v>
      </c>
      <c r="Z718" s="1" t="b">
        <v>0</v>
      </c>
      <c r="AA718" s="1" t="str" cm="1">
        <f t="array" ref="AA718">_xlfn.IFS(DATA[[#This Row],[Has_Downloaded_Content]]=FALSE,"No",Z718=TRUE,"Yes")</f>
        <v>No</v>
      </c>
      <c r="AB718" s="1" t="s">
        <v>30</v>
      </c>
      <c r="AC718" s="7">
        <v>292</v>
      </c>
      <c r="AD718" s="7" t="str" cm="1">
        <f t="array" ref="AD718">_xlfn.IFS(DATA[[#This Row],[Loyalty_Points]]&lt;=1000,"0-1000",AC718&lt;=2000,"1000-2000",AC718&lt;=3000,"2000-3000",AC718&lt;=4000,"3000-4000",AC718&lt;=4999,"4000-5000")</f>
        <v>0-1000</v>
      </c>
      <c r="AE718" s="1" t="s">
        <v>38</v>
      </c>
      <c r="AF718" s="1" t="s">
        <v>39</v>
      </c>
      <c r="AG718" s="1" t="s">
        <v>60</v>
      </c>
    </row>
    <row r="719" spans="1:33" x14ac:dyDescent="0.3">
      <c r="A719" s="13">
        <v>2400</v>
      </c>
      <c r="B719" s="1" t="s">
        <v>138</v>
      </c>
      <c r="C719" s="2">
        <v>45180</v>
      </c>
      <c r="D719" s="2">
        <v>45638</v>
      </c>
      <c r="E719" s="29" t="str">
        <f>TEXT(DATA[[#This Row],[Join_Date]],"mm-yyyy")</f>
        <v>09-2023</v>
      </c>
      <c r="G719" s="31">
        <f>$F$2-DATA[[#This Row],[Last_Login]]</f>
        <v>19</v>
      </c>
      <c r="H719" s="31" t="str" cm="1">
        <f t="array" ref="H719">_xlfn.IFS(DATA[[#This Row],[Difference_from _assume]]&lt;=10,"0-17",DATA[[#This Row],[Difference_from _assume]]&lt;=34,"17-34",DATA[[#This Row],[Difference_from _assume]]&lt;=51,"34-51",DATA[[#This Row],[Difference_from _assume]]&lt;=119,"51-119",DATA[[#This Row],[Difference_from _assume]]&lt;=354,"119-357")</f>
        <v>17-34</v>
      </c>
      <c r="I719" s="31" t="str" cm="1">
        <f t="array" ref="I719">_xlfn.IFS(DATA[[#This Row],[Difference_from _assume]]&lt;=35,"Active",DATA[[#This Row],[Difference_from _assume]]&lt;=110,"Inactive",DATA[[#This Row],[Difference_from _assume]]&lt;=360,"Dormant")</f>
        <v>Active</v>
      </c>
      <c r="J719" s="16">
        <v>15.99</v>
      </c>
      <c r="K719" s="16" t="str" cm="1">
        <f t="array" ref="K719">_xlfn.IFS(DATA[[#This Row],[Monthly_Price]]&lt;=7.99,"Low",J719&lt;=11.99,"Mid",J719&lt;=15.99,"High")</f>
        <v>High</v>
      </c>
      <c r="L719" s="1">
        <v>110</v>
      </c>
      <c r="M719" s="1" t="s">
        <v>63</v>
      </c>
      <c r="N719" s="1">
        <v>2</v>
      </c>
      <c r="O719" s="1">
        <v>5</v>
      </c>
      <c r="P719" s="1" t="b">
        <v>1</v>
      </c>
      <c r="Q719" s="1">
        <v>684</v>
      </c>
      <c r="R719" s="10">
        <v>32</v>
      </c>
      <c r="S719" s="10">
        <f>DATA[[#This Row],[Total_Movies_Watched]]+DATA[[#This Row],[Total_Series_Watched]]</f>
        <v>716</v>
      </c>
      <c r="T719" s="1" t="s">
        <v>49</v>
      </c>
      <c r="U719" s="1" t="s">
        <v>28</v>
      </c>
      <c r="V719" s="1" t="s">
        <v>78</v>
      </c>
      <c r="W719" s="1">
        <v>68</v>
      </c>
      <c r="X719" s="1" t="str" cm="1">
        <f t="array" ref="X719">_xlfn.IFS(DATA[[#This Row],[Recommended_Content_Count]]&lt;=25,"0-25",W719&lt;=50,"25-50",W719&lt;=75,"50-75",W719&lt;=100,"75-100")</f>
        <v>50-75</v>
      </c>
      <c r="Y719" s="1">
        <v>4</v>
      </c>
      <c r="Z719" s="1" t="b">
        <v>0</v>
      </c>
      <c r="AA719" s="1" t="str" cm="1">
        <f t="array" ref="AA719">_xlfn.IFS(DATA[[#This Row],[Has_Downloaded_Content]]=FALSE,"No",Z719=TRUE,"Yes")</f>
        <v>No</v>
      </c>
      <c r="AB719" s="1" t="s">
        <v>30</v>
      </c>
      <c r="AC719" s="7">
        <v>53</v>
      </c>
      <c r="AD719" s="7" t="str" cm="1">
        <f t="array" ref="AD719">_xlfn.IFS(DATA[[#This Row],[Loyalty_Points]]&lt;=1000,"0-1000",AC719&lt;=2000,"1000-2000",AC719&lt;=3000,"2000-3000",AC719&lt;=4000,"3000-4000",AC719&lt;=4999,"4000-5000")</f>
        <v>0-1000</v>
      </c>
      <c r="AE719" s="1" t="s">
        <v>65</v>
      </c>
      <c r="AF719" s="1" t="s">
        <v>39</v>
      </c>
      <c r="AG719" s="1" t="s">
        <v>33</v>
      </c>
    </row>
    <row r="720" spans="1:33" x14ac:dyDescent="0.3">
      <c r="A720" s="13">
        <v>5499</v>
      </c>
      <c r="B720" s="1" t="s">
        <v>404</v>
      </c>
      <c r="C720" s="2" t="s">
        <v>173</v>
      </c>
      <c r="D720" s="2">
        <v>45334</v>
      </c>
      <c r="E720" s="29" t="str">
        <f>TEXT(DATA[[#This Row],[Join_Date]],"mm-yyyy")</f>
        <v>06-2023</v>
      </c>
      <c r="G720" s="31">
        <f>$F$2-DATA[[#This Row],[Last_Login]]</f>
        <v>323</v>
      </c>
      <c r="H720" s="31" t="str" cm="1">
        <f t="array" ref="H720">_xlfn.IFS(DATA[[#This Row],[Difference_from _assume]]&lt;=10,"0-17",DATA[[#This Row],[Difference_from _assume]]&lt;=34,"17-34",DATA[[#This Row],[Difference_from _assume]]&lt;=51,"34-51",DATA[[#This Row],[Difference_from _assume]]&lt;=119,"51-119",DATA[[#This Row],[Difference_from _assume]]&lt;=354,"119-357")</f>
        <v>119-357</v>
      </c>
      <c r="I720" s="31" t="str" cm="1">
        <f t="array" ref="I720">_xlfn.IFS(DATA[[#This Row],[Difference_from _assume]]&lt;=35,"Active",DATA[[#This Row],[Difference_from _assume]]&lt;=110,"Inactive",DATA[[#This Row],[Difference_from _assume]]&lt;=360,"Dormant")</f>
        <v>Dormant</v>
      </c>
      <c r="J720" s="16">
        <v>15.99</v>
      </c>
      <c r="K720" s="16" t="str" cm="1">
        <f t="array" ref="K720">_xlfn.IFS(DATA[[#This Row],[Monthly_Price]]&lt;=7.99,"Low",J720&lt;=11.99,"Mid",J720&lt;=15.99,"High")</f>
        <v>High</v>
      </c>
      <c r="L720" s="1">
        <v>274</v>
      </c>
      <c r="M720" s="1" t="s">
        <v>63</v>
      </c>
      <c r="N720" s="1">
        <v>2</v>
      </c>
      <c r="O720" s="1">
        <v>1</v>
      </c>
      <c r="P720" s="1" t="b">
        <v>1</v>
      </c>
      <c r="Q720" s="1">
        <v>155</v>
      </c>
      <c r="R720" s="10">
        <v>94</v>
      </c>
      <c r="S720" s="10">
        <f>DATA[[#This Row],[Total_Movies_Watched]]+DATA[[#This Row],[Total_Series_Watched]]</f>
        <v>249</v>
      </c>
      <c r="T720" s="1" t="s">
        <v>49</v>
      </c>
      <c r="U720" s="1" t="s">
        <v>44</v>
      </c>
      <c r="V720" s="1" t="s">
        <v>37</v>
      </c>
      <c r="W720" s="1">
        <v>96</v>
      </c>
      <c r="X720" s="1" t="str" cm="1">
        <f t="array" ref="X720">_xlfn.IFS(DATA[[#This Row],[Recommended_Content_Count]]&lt;=25,"0-25",W720&lt;=50,"25-50",W720&lt;=75,"50-75",W720&lt;=100,"75-100")</f>
        <v>75-100</v>
      </c>
      <c r="Y720" s="1">
        <v>3.5</v>
      </c>
      <c r="Z720" s="1" t="b">
        <v>0</v>
      </c>
      <c r="AA720" s="1" t="str" cm="1">
        <f t="array" ref="AA720">_xlfn.IFS(DATA[[#This Row],[Has_Downloaded_Content]]=FALSE,"No",Z720=TRUE,"Yes")</f>
        <v>No</v>
      </c>
      <c r="AB720" s="1" t="s">
        <v>30</v>
      </c>
      <c r="AC720" s="7">
        <v>1638</v>
      </c>
      <c r="AD720" s="7" t="str" cm="1">
        <f t="array" ref="AD720">_xlfn.IFS(DATA[[#This Row],[Loyalty_Points]]&lt;=1000,"0-1000",AC720&lt;=2000,"1000-2000",AC720&lt;=3000,"2000-3000",AC720&lt;=4000,"3000-4000",AC720&lt;=4999,"4000-5000")</f>
        <v>1000-2000</v>
      </c>
      <c r="AE720" s="1" t="s">
        <v>38</v>
      </c>
      <c r="AF720" s="1" t="s">
        <v>32</v>
      </c>
      <c r="AG720" s="1" t="s">
        <v>40</v>
      </c>
    </row>
    <row r="721" spans="1:33" x14ac:dyDescent="0.3">
      <c r="A721" s="13">
        <v>7221</v>
      </c>
      <c r="B721" s="1" t="s">
        <v>367</v>
      </c>
      <c r="C721" s="2" t="s">
        <v>178</v>
      </c>
      <c r="D721" s="2" t="s">
        <v>87</v>
      </c>
      <c r="E721" s="29" t="str">
        <f>TEXT(DATA[[#This Row],[Join_Date]],"mm-yyyy")</f>
        <v>03-2024</v>
      </c>
      <c r="G721" s="31">
        <f>$F$2-DATA[[#This Row],[Last_Login]]</f>
        <v>36</v>
      </c>
      <c r="H721" s="31" t="str" cm="1">
        <f t="array" ref="H721">_xlfn.IFS(DATA[[#This Row],[Difference_from _assume]]&lt;=10,"0-17",DATA[[#This Row],[Difference_from _assume]]&lt;=34,"17-34",DATA[[#This Row],[Difference_from _assume]]&lt;=51,"34-51",DATA[[#This Row],[Difference_from _assume]]&lt;=119,"51-119",DATA[[#This Row],[Difference_from _assume]]&lt;=354,"119-357")</f>
        <v>34-51</v>
      </c>
      <c r="I721" s="31" t="str" cm="1">
        <f t="array" ref="I721">_xlfn.IFS(DATA[[#This Row],[Difference_from _assume]]&lt;=35,"Active",DATA[[#This Row],[Difference_from _assume]]&lt;=110,"Inactive",DATA[[#This Row],[Difference_from _assume]]&lt;=360,"Dormant")</f>
        <v>Inactive</v>
      </c>
      <c r="J721" s="16">
        <v>15.99</v>
      </c>
      <c r="K721" s="16" t="str" cm="1">
        <f t="array" ref="K721">_xlfn.IFS(DATA[[#This Row],[Monthly_Price]]&lt;=7.99,"Low",J721&lt;=11.99,"Mid",J721&lt;=15.99,"High")</f>
        <v>High</v>
      </c>
      <c r="L721" s="1">
        <v>412</v>
      </c>
      <c r="M721" s="1" t="s">
        <v>48</v>
      </c>
      <c r="N721" s="1">
        <v>2</v>
      </c>
      <c r="O721" s="1">
        <v>5</v>
      </c>
      <c r="P721" s="1" t="b">
        <v>1</v>
      </c>
      <c r="Q721" s="1">
        <v>450</v>
      </c>
      <c r="R721" s="10">
        <v>147</v>
      </c>
      <c r="S721" s="10">
        <f>DATA[[#This Row],[Total_Movies_Watched]]+DATA[[#This Row],[Total_Series_Watched]]</f>
        <v>597</v>
      </c>
      <c r="T721" s="1" t="s">
        <v>68</v>
      </c>
      <c r="U721" s="1" t="s">
        <v>44</v>
      </c>
      <c r="V721" s="1" t="s">
        <v>29</v>
      </c>
      <c r="W721" s="1">
        <v>11</v>
      </c>
      <c r="X721" s="1" t="str" cm="1">
        <f t="array" ref="X721">_xlfn.IFS(DATA[[#This Row],[Recommended_Content_Count]]&lt;=25,"0-25",W721&lt;=50,"25-50",W721&lt;=75,"50-75",W721&lt;=100,"75-100")</f>
        <v>0-25</v>
      </c>
      <c r="Y721" s="1">
        <v>4.4000000000000004</v>
      </c>
      <c r="Z721" s="1" t="b">
        <v>1</v>
      </c>
      <c r="AA721" s="1" t="str" cm="1">
        <f t="array" ref="AA721">_xlfn.IFS(DATA[[#This Row],[Has_Downloaded_Content]]=FALSE,"No",Z721=TRUE,"Yes")</f>
        <v>Yes</v>
      </c>
      <c r="AB721" s="1" t="s">
        <v>30</v>
      </c>
      <c r="AC721" s="7">
        <v>3542</v>
      </c>
      <c r="AD721" s="7" t="str" cm="1">
        <f t="array" ref="AD721">_xlfn.IFS(DATA[[#This Row],[Loyalty_Points]]&lt;=1000,"0-1000",AC721&lt;=2000,"1000-2000",AC721&lt;=3000,"2000-3000",AC721&lt;=4000,"3000-4000",AC721&lt;=4999,"4000-5000")</f>
        <v>3000-4000</v>
      </c>
      <c r="AE721" s="1" t="s">
        <v>76</v>
      </c>
      <c r="AF721" s="1" t="s">
        <v>39</v>
      </c>
      <c r="AG721" s="1" t="s">
        <v>33</v>
      </c>
    </row>
    <row r="722" spans="1:33" x14ac:dyDescent="0.3">
      <c r="A722" s="13">
        <v>4556</v>
      </c>
      <c r="B722" s="1" t="s">
        <v>120</v>
      </c>
      <c r="C722" s="2">
        <v>45201</v>
      </c>
      <c r="D722" s="2" t="s">
        <v>168</v>
      </c>
      <c r="E722" s="29" t="str">
        <f>TEXT(DATA[[#This Row],[Join_Date]],"mm-yyyy")</f>
        <v>10-2023</v>
      </c>
      <c r="G722" s="31">
        <f>$F$2-DATA[[#This Row],[Last_Login]]</f>
        <v>32</v>
      </c>
      <c r="H722" s="31" t="str" cm="1">
        <f t="array" ref="H722">_xlfn.IFS(DATA[[#This Row],[Difference_from _assume]]&lt;=10,"0-17",DATA[[#This Row],[Difference_from _assume]]&lt;=34,"17-34",DATA[[#This Row],[Difference_from _assume]]&lt;=51,"34-51",DATA[[#This Row],[Difference_from _assume]]&lt;=119,"51-119",DATA[[#This Row],[Difference_from _assume]]&lt;=354,"119-357")</f>
        <v>17-34</v>
      </c>
      <c r="I722" s="31" t="str" cm="1">
        <f t="array" ref="I722">_xlfn.IFS(DATA[[#This Row],[Difference_from _assume]]&lt;=35,"Active",DATA[[#This Row],[Difference_from _assume]]&lt;=110,"Inactive",DATA[[#This Row],[Difference_from _assume]]&lt;=360,"Dormant")</f>
        <v>Active</v>
      </c>
      <c r="J722" s="16">
        <v>11.99</v>
      </c>
      <c r="K722" s="16" t="str" cm="1">
        <f t="array" ref="K722">_xlfn.IFS(DATA[[#This Row],[Monthly_Price]]&lt;=7.99,"Low",J722&lt;=11.99,"Mid",J722&lt;=15.99,"High")</f>
        <v>Mid</v>
      </c>
      <c r="L722" s="1">
        <v>341</v>
      </c>
      <c r="M722" s="1" t="s">
        <v>100</v>
      </c>
      <c r="N722" s="1">
        <v>4</v>
      </c>
      <c r="O722" s="1">
        <v>1</v>
      </c>
      <c r="P722" s="1" t="b">
        <v>1</v>
      </c>
      <c r="Q722" s="1">
        <v>744</v>
      </c>
      <c r="R722" s="10">
        <v>146</v>
      </c>
      <c r="S722" s="10">
        <f>DATA[[#This Row],[Total_Movies_Watched]]+DATA[[#This Row],[Total_Series_Watched]]</f>
        <v>890</v>
      </c>
      <c r="T722" s="1" t="s">
        <v>68</v>
      </c>
      <c r="U722" s="1" t="s">
        <v>28</v>
      </c>
      <c r="V722" s="1" t="s">
        <v>64</v>
      </c>
      <c r="W722" s="1">
        <v>75</v>
      </c>
      <c r="X722" s="1" t="str" cm="1">
        <f t="array" ref="X722">_xlfn.IFS(DATA[[#This Row],[Recommended_Content_Count]]&lt;=25,"0-25",W722&lt;=50,"25-50",W722&lt;=75,"50-75",W722&lt;=100,"75-100")</f>
        <v>50-75</v>
      </c>
      <c r="Y722" s="1">
        <v>4.4000000000000004</v>
      </c>
      <c r="Z722" s="1" t="b">
        <v>0</v>
      </c>
      <c r="AA722" s="1" t="str" cm="1">
        <f t="array" ref="AA722">_xlfn.IFS(DATA[[#This Row],[Has_Downloaded_Content]]=FALSE,"No",Z722=TRUE,"Yes")</f>
        <v>No</v>
      </c>
      <c r="AB722" s="1" t="s">
        <v>30</v>
      </c>
      <c r="AC722" s="7">
        <v>4935</v>
      </c>
      <c r="AD722" s="7" t="str" cm="1">
        <f t="array" ref="AD722">_xlfn.IFS(DATA[[#This Row],[Loyalty_Points]]&lt;=1000,"0-1000",AC722&lt;=2000,"1000-2000",AC722&lt;=3000,"2000-3000",AC722&lt;=4000,"3000-4000",AC722&lt;=4999,"4000-5000")</f>
        <v>4000-5000</v>
      </c>
      <c r="AE722" s="1" t="s">
        <v>58</v>
      </c>
      <c r="AF722" s="1" t="s">
        <v>32</v>
      </c>
      <c r="AG722" s="1" t="s">
        <v>60</v>
      </c>
    </row>
    <row r="723" spans="1:33" x14ac:dyDescent="0.3">
      <c r="A723" s="13">
        <v>7175</v>
      </c>
      <c r="B723" s="1" t="s">
        <v>517</v>
      </c>
      <c r="C723" s="2" t="s">
        <v>639</v>
      </c>
      <c r="D723" s="2" t="s">
        <v>35</v>
      </c>
      <c r="E723" s="29" t="str">
        <f>TEXT(DATA[[#This Row],[Join_Date]],"mm-yyyy")</f>
        <v>11-2024</v>
      </c>
      <c r="G723" s="31">
        <f>$F$2-DATA[[#This Row],[Last_Login]]</f>
        <v>16</v>
      </c>
      <c r="H723" s="31" t="str" cm="1">
        <f t="array" ref="H723">_xlfn.IFS(DATA[[#This Row],[Difference_from _assume]]&lt;=10,"0-17",DATA[[#This Row],[Difference_from _assume]]&lt;=34,"17-34",DATA[[#This Row],[Difference_from _assume]]&lt;=51,"34-51",DATA[[#This Row],[Difference_from _assume]]&lt;=119,"51-119",DATA[[#This Row],[Difference_from _assume]]&lt;=354,"119-357")</f>
        <v>17-34</v>
      </c>
      <c r="I723" s="31" t="str" cm="1">
        <f t="array" ref="I723">_xlfn.IFS(DATA[[#This Row],[Difference_from _assume]]&lt;=35,"Active",DATA[[#This Row],[Difference_from _assume]]&lt;=110,"Inactive",DATA[[#This Row],[Difference_from _assume]]&lt;=360,"Dormant")</f>
        <v>Active</v>
      </c>
      <c r="J723" s="16">
        <v>11.99</v>
      </c>
      <c r="K723" s="16" t="str" cm="1">
        <f t="array" ref="K723">_xlfn.IFS(DATA[[#This Row],[Monthly_Price]]&lt;=7.99,"Low",J723&lt;=11.99,"Mid",J723&lt;=15.99,"High")</f>
        <v>Mid</v>
      </c>
      <c r="L723" s="1">
        <v>388</v>
      </c>
      <c r="M723" s="1" t="s">
        <v>100</v>
      </c>
      <c r="N723" s="1">
        <v>3</v>
      </c>
      <c r="O723" s="1">
        <v>6</v>
      </c>
      <c r="P723" s="1" t="b">
        <v>0</v>
      </c>
      <c r="Q723" s="1">
        <v>51</v>
      </c>
      <c r="R723" s="10">
        <v>27</v>
      </c>
      <c r="S723" s="10">
        <f>DATA[[#This Row],[Total_Movies_Watched]]+DATA[[#This Row],[Total_Series_Watched]]</f>
        <v>78</v>
      </c>
      <c r="T723" s="1" t="s">
        <v>43</v>
      </c>
      <c r="U723" s="1" t="s">
        <v>44</v>
      </c>
      <c r="V723" s="1" t="s">
        <v>37</v>
      </c>
      <c r="W723" s="1">
        <v>66</v>
      </c>
      <c r="X723" s="1" t="str" cm="1">
        <f t="array" ref="X723">_xlfn.IFS(DATA[[#This Row],[Recommended_Content_Count]]&lt;=25,"0-25",W723&lt;=50,"25-50",W723&lt;=75,"50-75",W723&lt;=100,"75-100")</f>
        <v>50-75</v>
      </c>
      <c r="Y723" s="1">
        <v>3.2</v>
      </c>
      <c r="Z723" s="1" t="b">
        <v>1</v>
      </c>
      <c r="AA723" s="1" t="str" cm="1">
        <f t="array" ref="AA723">_xlfn.IFS(DATA[[#This Row],[Has_Downloaded_Content]]=FALSE,"No",Z723=TRUE,"Yes")</f>
        <v>Yes</v>
      </c>
      <c r="AB723" s="1" t="s">
        <v>30</v>
      </c>
      <c r="AC723" s="7">
        <v>1216</v>
      </c>
      <c r="AD723" s="7" t="str" cm="1">
        <f t="array" ref="AD723">_xlfn.IFS(DATA[[#This Row],[Loyalty_Points]]&lt;=1000,"0-1000",AC723&lt;=2000,"1000-2000",AC723&lt;=3000,"2000-3000",AC723&lt;=4000,"3000-4000",AC723&lt;=4999,"4000-5000")</f>
        <v>1000-2000</v>
      </c>
      <c r="AE723" s="1" t="s">
        <v>65</v>
      </c>
      <c r="AF723" s="1" t="s">
        <v>79</v>
      </c>
      <c r="AG723" s="1" t="s">
        <v>93</v>
      </c>
    </row>
    <row r="724" spans="1:33" x14ac:dyDescent="0.3">
      <c r="A724" s="13">
        <v>7072</v>
      </c>
      <c r="B724" s="1" t="s">
        <v>592</v>
      </c>
      <c r="C724" s="2">
        <v>45109</v>
      </c>
      <c r="D724" s="2" t="s">
        <v>54</v>
      </c>
      <c r="E724" s="29" t="str">
        <f>TEXT(DATA[[#This Row],[Join_Date]],"mm-yyyy")</f>
        <v>07-2023</v>
      </c>
      <c r="G724" s="31">
        <f>$F$2-DATA[[#This Row],[Last_Login]]</f>
        <v>42</v>
      </c>
      <c r="H724" s="31" t="str" cm="1">
        <f t="array" ref="H724">_xlfn.IFS(DATA[[#This Row],[Difference_from _assume]]&lt;=10,"0-17",DATA[[#This Row],[Difference_from _assume]]&lt;=34,"17-34",DATA[[#This Row],[Difference_from _assume]]&lt;=51,"34-51",DATA[[#This Row],[Difference_from _assume]]&lt;=119,"51-119",DATA[[#This Row],[Difference_from _assume]]&lt;=354,"119-357")</f>
        <v>34-51</v>
      </c>
      <c r="I724" s="31" t="str" cm="1">
        <f t="array" ref="I724">_xlfn.IFS(DATA[[#This Row],[Difference_from _assume]]&lt;=35,"Active",DATA[[#This Row],[Difference_from _assume]]&lt;=110,"Inactive",DATA[[#This Row],[Difference_from _assume]]&lt;=360,"Dormant")</f>
        <v>Inactive</v>
      </c>
      <c r="J724" s="16">
        <v>15.99</v>
      </c>
      <c r="K724" s="16" t="str" cm="1">
        <f t="array" ref="K724">_xlfn.IFS(DATA[[#This Row],[Monthly_Price]]&lt;=7.99,"Low",J724&lt;=11.99,"Mid",J724&lt;=15.99,"High")</f>
        <v>High</v>
      </c>
      <c r="L724" s="1">
        <v>446</v>
      </c>
      <c r="M724" s="1" t="s">
        <v>48</v>
      </c>
      <c r="N724" s="1">
        <v>1</v>
      </c>
      <c r="O724" s="1">
        <v>4</v>
      </c>
      <c r="P724" s="1" t="b">
        <v>1</v>
      </c>
      <c r="Q724" s="1">
        <v>897</v>
      </c>
      <c r="R724" s="10">
        <v>19</v>
      </c>
      <c r="S724" s="10">
        <f>DATA[[#This Row],[Total_Movies_Watched]]+DATA[[#This Row],[Total_Series_Watched]]</f>
        <v>916</v>
      </c>
      <c r="T724" s="1" t="s">
        <v>74</v>
      </c>
      <c r="U724" s="1" t="s">
        <v>28</v>
      </c>
      <c r="V724" s="1" t="s">
        <v>64</v>
      </c>
      <c r="W724" s="1">
        <v>14</v>
      </c>
      <c r="X724" s="1" t="str" cm="1">
        <f t="array" ref="X724">_xlfn.IFS(DATA[[#This Row],[Recommended_Content_Count]]&lt;=25,"0-25",W724&lt;=50,"25-50",W724&lt;=75,"50-75",W724&lt;=100,"75-100")</f>
        <v>0-25</v>
      </c>
      <c r="Y724" s="1">
        <v>3.5</v>
      </c>
      <c r="Z724" s="1" t="b">
        <v>1</v>
      </c>
      <c r="AA724" s="1" t="str" cm="1">
        <f t="array" ref="AA724">_xlfn.IFS(DATA[[#This Row],[Has_Downloaded_Content]]=FALSE,"No",Z724=TRUE,"Yes")</f>
        <v>Yes</v>
      </c>
      <c r="AB724" s="1" t="s">
        <v>30</v>
      </c>
      <c r="AC724" s="7">
        <v>4409</v>
      </c>
      <c r="AD724" s="7" t="str" cm="1">
        <f t="array" ref="AD724">_xlfn.IFS(DATA[[#This Row],[Loyalty_Points]]&lt;=1000,"0-1000",AC724&lt;=2000,"1000-2000",AC724&lt;=3000,"2000-3000",AC724&lt;=4000,"3000-4000",AC724&lt;=4999,"4000-5000")</f>
        <v>4000-5000</v>
      </c>
      <c r="AE724" s="1" t="s">
        <v>38</v>
      </c>
      <c r="AF724" s="1" t="s">
        <v>39</v>
      </c>
      <c r="AG724" s="1" t="s">
        <v>33</v>
      </c>
    </row>
    <row r="725" spans="1:33" x14ac:dyDescent="0.3">
      <c r="A725" s="13">
        <v>4320</v>
      </c>
      <c r="B725" s="1" t="s">
        <v>307</v>
      </c>
      <c r="C725" s="2">
        <v>45292</v>
      </c>
      <c r="D725" s="2" t="s">
        <v>72</v>
      </c>
      <c r="E725" s="29" t="str">
        <f>TEXT(DATA[[#This Row],[Join_Date]],"mm-yyyy")</f>
        <v>01-2024</v>
      </c>
      <c r="G725" s="31">
        <f>$F$2-DATA[[#This Row],[Last_Login]]</f>
        <v>14</v>
      </c>
      <c r="H725" s="31" t="str" cm="1">
        <f t="array" ref="H725">_xlfn.IFS(DATA[[#This Row],[Difference_from _assume]]&lt;=10,"0-17",DATA[[#This Row],[Difference_from _assume]]&lt;=34,"17-34",DATA[[#This Row],[Difference_from _assume]]&lt;=51,"34-51",DATA[[#This Row],[Difference_from _assume]]&lt;=119,"51-119",DATA[[#This Row],[Difference_from _assume]]&lt;=354,"119-357")</f>
        <v>17-34</v>
      </c>
      <c r="I725" s="31" t="str" cm="1">
        <f t="array" ref="I725">_xlfn.IFS(DATA[[#This Row],[Difference_from _assume]]&lt;=35,"Active",DATA[[#This Row],[Difference_from _assume]]&lt;=110,"Inactive",DATA[[#This Row],[Difference_from _assume]]&lt;=360,"Dormant")</f>
        <v>Active</v>
      </c>
      <c r="J725" s="16">
        <v>15.99</v>
      </c>
      <c r="K725" s="16" t="str" cm="1">
        <f t="array" ref="K725">_xlfn.IFS(DATA[[#This Row],[Monthly_Price]]&lt;=7.99,"Low",J725&lt;=11.99,"Mid",J725&lt;=15.99,"High")</f>
        <v>High</v>
      </c>
      <c r="L725" s="1">
        <v>223</v>
      </c>
      <c r="M725" s="1" t="s">
        <v>26</v>
      </c>
      <c r="N725" s="1">
        <v>5</v>
      </c>
      <c r="O725" s="1">
        <v>3</v>
      </c>
      <c r="P725" s="1" t="b">
        <v>1</v>
      </c>
      <c r="Q725" s="1">
        <v>499</v>
      </c>
      <c r="R725" s="10">
        <v>124</v>
      </c>
      <c r="S725" s="10">
        <f>DATA[[#This Row],[Total_Movies_Watched]]+DATA[[#This Row],[Total_Series_Watched]]</f>
        <v>623</v>
      </c>
      <c r="T725" s="1" t="s">
        <v>43</v>
      </c>
      <c r="U725" s="1" t="s">
        <v>28</v>
      </c>
      <c r="V725" s="1" t="s">
        <v>37</v>
      </c>
      <c r="W725" s="1">
        <v>78</v>
      </c>
      <c r="X725" s="1" t="str" cm="1">
        <f t="array" ref="X725">_xlfn.IFS(DATA[[#This Row],[Recommended_Content_Count]]&lt;=25,"0-25",W725&lt;=50,"25-50",W725&lt;=75,"50-75",W725&lt;=100,"75-100")</f>
        <v>75-100</v>
      </c>
      <c r="Y725" s="1">
        <v>4.7</v>
      </c>
      <c r="Z725" s="1" t="b">
        <v>1</v>
      </c>
      <c r="AA725" s="1" t="str" cm="1">
        <f t="array" ref="AA725">_xlfn.IFS(DATA[[#This Row],[Has_Downloaded_Content]]=FALSE,"No",Z725=TRUE,"Yes")</f>
        <v>Yes</v>
      </c>
      <c r="AB725" s="1" t="s">
        <v>30</v>
      </c>
      <c r="AC725" s="7">
        <v>2853</v>
      </c>
      <c r="AD725" s="7" t="str" cm="1">
        <f t="array" ref="AD725">_xlfn.IFS(DATA[[#This Row],[Loyalty_Points]]&lt;=1000,"0-1000",AC725&lt;=2000,"1000-2000",AC725&lt;=3000,"2000-3000",AC725&lt;=4000,"3000-4000",AC725&lt;=4999,"4000-5000")</f>
        <v>2000-3000</v>
      </c>
      <c r="AE725" s="1" t="s">
        <v>65</v>
      </c>
      <c r="AF725" s="1" t="s">
        <v>69</v>
      </c>
      <c r="AG725" s="1" t="s">
        <v>60</v>
      </c>
    </row>
    <row r="726" spans="1:33" x14ac:dyDescent="0.3">
      <c r="A726" s="13">
        <v>3558</v>
      </c>
      <c r="B726" s="1" t="s">
        <v>640</v>
      </c>
      <c r="C726" s="2">
        <v>45292</v>
      </c>
      <c r="D726" s="2" t="s">
        <v>129</v>
      </c>
      <c r="E726" s="29" t="str">
        <f>TEXT(DATA[[#This Row],[Join_Date]],"mm-yyyy")</f>
        <v>01-2024</v>
      </c>
      <c r="G726" s="31">
        <f>$F$2-DATA[[#This Row],[Last_Login]]</f>
        <v>15</v>
      </c>
      <c r="H726" s="31" t="str" cm="1">
        <f t="array" ref="H726">_xlfn.IFS(DATA[[#This Row],[Difference_from _assume]]&lt;=10,"0-17",DATA[[#This Row],[Difference_from _assume]]&lt;=34,"17-34",DATA[[#This Row],[Difference_from _assume]]&lt;=51,"34-51",DATA[[#This Row],[Difference_from _assume]]&lt;=119,"51-119",DATA[[#This Row],[Difference_from _assume]]&lt;=354,"119-357")</f>
        <v>17-34</v>
      </c>
      <c r="I726" s="31" t="str" cm="1">
        <f t="array" ref="I726">_xlfn.IFS(DATA[[#This Row],[Difference_from _assume]]&lt;=35,"Active",DATA[[#This Row],[Difference_from _assume]]&lt;=110,"Inactive",DATA[[#This Row],[Difference_from _assume]]&lt;=360,"Dormant")</f>
        <v>Active</v>
      </c>
      <c r="J726" s="16">
        <v>15.99</v>
      </c>
      <c r="K726" s="16" t="str" cm="1">
        <f t="array" ref="K726">_xlfn.IFS(DATA[[#This Row],[Monthly_Price]]&lt;=7.99,"Low",J726&lt;=11.99,"Mid",J726&lt;=15.99,"High")</f>
        <v>High</v>
      </c>
      <c r="L726" s="1">
        <v>417</v>
      </c>
      <c r="M726" s="1" t="s">
        <v>48</v>
      </c>
      <c r="N726" s="1">
        <v>5</v>
      </c>
      <c r="O726" s="1">
        <v>4</v>
      </c>
      <c r="P726" s="1" t="b">
        <v>0</v>
      </c>
      <c r="Q726" s="1">
        <v>179</v>
      </c>
      <c r="R726" s="10">
        <v>29</v>
      </c>
      <c r="S726" s="10">
        <f>DATA[[#This Row],[Total_Movies_Watched]]+DATA[[#This Row],[Total_Series_Watched]]</f>
        <v>208</v>
      </c>
      <c r="T726" s="1" t="s">
        <v>43</v>
      </c>
      <c r="U726" s="1" t="s">
        <v>56</v>
      </c>
      <c r="V726" s="1" t="s">
        <v>45</v>
      </c>
      <c r="W726" s="1">
        <v>84</v>
      </c>
      <c r="X726" s="1" t="str" cm="1">
        <f t="array" ref="X726">_xlfn.IFS(DATA[[#This Row],[Recommended_Content_Count]]&lt;=25,"0-25",W726&lt;=50,"25-50",W726&lt;=75,"50-75",W726&lt;=100,"75-100")</f>
        <v>75-100</v>
      </c>
      <c r="Y726" s="1">
        <v>4.5</v>
      </c>
      <c r="Z726" s="1" t="b">
        <v>0</v>
      </c>
      <c r="AA726" s="1" t="str" cm="1">
        <f t="array" ref="AA726">_xlfn.IFS(DATA[[#This Row],[Has_Downloaded_Content]]=FALSE,"No",Z726=TRUE,"Yes")</f>
        <v>No</v>
      </c>
      <c r="AB726" s="1" t="s">
        <v>30</v>
      </c>
      <c r="AC726" s="7">
        <v>1252</v>
      </c>
      <c r="AD726" s="7" t="str" cm="1">
        <f t="array" ref="AD726">_xlfn.IFS(DATA[[#This Row],[Loyalty_Points]]&lt;=1000,"0-1000",AC726&lt;=2000,"1000-2000",AC726&lt;=3000,"2000-3000",AC726&lt;=4000,"3000-4000",AC726&lt;=4999,"4000-5000")</f>
        <v>1000-2000</v>
      </c>
      <c r="AE726" s="1" t="s">
        <v>58</v>
      </c>
      <c r="AF726" s="1" t="s">
        <v>32</v>
      </c>
      <c r="AG726" s="1" t="s">
        <v>40</v>
      </c>
    </row>
    <row r="727" spans="1:33" x14ac:dyDescent="0.3">
      <c r="A727" s="13">
        <v>8581</v>
      </c>
      <c r="B727" s="1" t="s">
        <v>196</v>
      </c>
      <c r="C727" s="2" t="s">
        <v>641</v>
      </c>
      <c r="D727" s="2" t="s">
        <v>84</v>
      </c>
      <c r="E727" s="29" t="str">
        <f>TEXT(DATA[[#This Row],[Join_Date]],"mm-yyyy")</f>
        <v>12-2023</v>
      </c>
      <c r="G727" s="31">
        <f>$F$2-DATA[[#This Row],[Last_Login]]</f>
        <v>41</v>
      </c>
      <c r="H727" s="31" t="str" cm="1">
        <f t="array" ref="H727">_xlfn.IFS(DATA[[#This Row],[Difference_from _assume]]&lt;=10,"0-17",DATA[[#This Row],[Difference_from _assume]]&lt;=34,"17-34",DATA[[#This Row],[Difference_from _assume]]&lt;=51,"34-51",DATA[[#This Row],[Difference_from _assume]]&lt;=119,"51-119",DATA[[#This Row],[Difference_from _assume]]&lt;=354,"119-357")</f>
        <v>34-51</v>
      </c>
      <c r="I727" s="31" t="str" cm="1">
        <f t="array" ref="I727">_xlfn.IFS(DATA[[#This Row],[Difference_from _assume]]&lt;=35,"Active",DATA[[#This Row],[Difference_from _assume]]&lt;=110,"Inactive",DATA[[#This Row],[Difference_from _assume]]&lt;=360,"Dormant")</f>
        <v>Inactive</v>
      </c>
      <c r="J727" s="16">
        <v>11.99</v>
      </c>
      <c r="K727" s="16" t="str" cm="1">
        <f t="array" ref="K727">_xlfn.IFS(DATA[[#This Row],[Monthly_Price]]&lt;=7.99,"Low",J727&lt;=11.99,"Mid",J727&lt;=15.99,"High")</f>
        <v>Mid</v>
      </c>
      <c r="L727" s="1">
        <v>390</v>
      </c>
      <c r="M727" s="1" t="s">
        <v>100</v>
      </c>
      <c r="N727" s="1">
        <v>5</v>
      </c>
      <c r="O727" s="1">
        <v>1</v>
      </c>
      <c r="P727" s="1" t="b">
        <v>1</v>
      </c>
      <c r="Q727" s="1">
        <v>889</v>
      </c>
      <c r="R727" s="10">
        <v>145</v>
      </c>
      <c r="S727" s="10">
        <f>DATA[[#This Row],[Total_Movies_Watched]]+DATA[[#This Row],[Total_Series_Watched]]</f>
        <v>1034</v>
      </c>
      <c r="T727" s="1" t="s">
        <v>27</v>
      </c>
      <c r="U727" s="1" t="s">
        <v>28</v>
      </c>
      <c r="V727" s="1" t="s">
        <v>29</v>
      </c>
      <c r="W727" s="1">
        <v>60</v>
      </c>
      <c r="X727" s="1" t="str" cm="1">
        <f t="array" ref="X727">_xlfn.IFS(DATA[[#This Row],[Recommended_Content_Count]]&lt;=25,"0-25",W727&lt;=50,"25-50",W727&lt;=75,"50-75",W727&lt;=100,"75-100")</f>
        <v>50-75</v>
      </c>
      <c r="Y727" s="1">
        <v>4.5</v>
      </c>
      <c r="Z727" s="1" t="b">
        <v>1</v>
      </c>
      <c r="AA727" s="1" t="str" cm="1">
        <f t="array" ref="AA727">_xlfn.IFS(DATA[[#This Row],[Has_Downloaded_Content]]=FALSE,"No",Z727=TRUE,"Yes")</f>
        <v>Yes</v>
      </c>
      <c r="AB727" s="1" t="s">
        <v>30</v>
      </c>
      <c r="AC727" s="7">
        <v>3027</v>
      </c>
      <c r="AD727" s="7" t="str" cm="1">
        <f t="array" ref="AD727">_xlfn.IFS(DATA[[#This Row],[Loyalty_Points]]&lt;=1000,"0-1000",AC727&lt;=2000,"1000-2000",AC727&lt;=3000,"2000-3000",AC727&lt;=4000,"3000-4000",AC727&lt;=4999,"4000-5000")</f>
        <v>3000-4000</v>
      </c>
      <c r="AE727" s="1" t="s">
        <v>58</v>
      </c>
      <c r="AF727" s="1" t="s">
        <v>79</v>
      </c>
      <c r="AG727" s="1" t="s">
        <v>33</v>
      </c>
    </row>
    <row r="728" spans="1:33" x14ac:dyDescent="0.3">
      <c r="A728" s="13">
        <v>5827</v>
      </c>
      <c r="B728" s="1" t="s">
        <v>224</v>
      </c>
      <c r="C728" s="2" t="s">
        <v>642</v>
      </c>
      <c r="D728" s="2">
        <v>45334</v>
      </c>
      <c r="E728" s="29" t="str">
        <f>TEXT(DATA[[#This Row],[Join_Date]],"mm-yyyy")</f>
        <v>03-2023</v>
      </c>
      <c r="G728" s="31">
        <f>$F$2-DATA[[#This Row],[Last_Login]]</f>
        <v>323</v>
      </c>
      <c r="H728" s="31" t="str" cm="1">
        <f t="array" ref="H728">_xlfn.IFS(DATA[[#This Row],[Difference_from _assume]]&lt;=10,"0-17",DATA[[#This Row],[Difference_from _assume]]&lt;=34,"17-34",DATA[[#This Row],[Difference_from _assume]]&lt;=51,"34-51",DATA[[#This Row],[Difference_from _assume]]&lt;=119,"51-119",DATA[[#This Row],[Difference_from _assume]]&lt;=354,"119-357")</f>
        <v>119-357</v>
      </c>
      <c r="I728" s="31" t="str" cm="1">
        <f t="array" ref="I728">_xlfn.IFS(DATA[[#This Row],[Difference_from _assume]]&lt;=35,"Active",DATA[[#This Row],[Difference_from _assume]]&lt;=110,"Inactive",DATA[[#This Row],[Difference_from _assume]]&lt;=360,"Dormant")</f>
        <v>Dormant</v>
      </c>
      <c r="J728" s="16">
        <v>15.99</v>
      </c>
      <c r="K728" s="16" t="str" cm="1">
        <f t="array" ref="K728">_xlfn.IFS(DATA[[#This Row],[Monthly_Price]]&lt;=7.99,"Low",J728&lt;=11.99,"Mid",J728&lt;=15.99,"High")</f>
        <v>High</v>
      </c>
      <c r="L728" s="1">
        <v>33</v>
      </c>
      <c r="M728" s="1" t="s">
        <v>73</v>
      </c>
      <c r="N728" s="1">
        <v>4</v>
      </c>
      <c r="O728" s="1">
        <v>2</v>
      </c>
      <c r="P728" s="1" t="b">
        <v>0</v>
      </c>
      <c r="Q728" s="1">
        <v>191</v>
      </c>
      <c r="R728" s="10">
        <v>25</v>
      </c>
      <c r="S728" s="10">
        <f>DATA[[#This Row],[Total_Movies_Watched]]+DATA[[#This Row],[Total_Series_Watched]]</f>
        <v>216</v>
      </c>
      <c r="T728" s="1" t="s">
        <v>49</v>
      </c>
      <c r="U728" s="1" t="s">
        <v>56</v>
      </c>
      <c r="V728" s="1" t="s">
        <v>37</v>
      </c>
      <c r="W728" s="1">
        <v>44</v>
      </c>
      <c r="X728" s="1" t="str" cm="1">
        <f t="array" ref="X728">_xlfn.IFS(DATA[[#This Row],[Recommended_Content_Count]]&lt;=25,"0-25",W728&lt;=50,"25-50",W728&lt;=75,"50-75",W728&lt;=100,"75-100")</f>
        <v>25-50</v>
      </c>
      <c r="Y728" s="1">
        <v>4.5</v>
      </c>
      <c r="Z728" s="1" t="b">
        <v>1</v>
      </c>
      <c r="AA728" s="1" t="str" cm="1">
        <f t="array" ref="AA728">_xlfn.IFS(DATA[[#This Row],[Has_Downloaded_Content]]=FALSE,"No",Z728=TRUE,"Yes")</f>
        <v>Yes</v>
      </c>
      <c r="AB728" s="1" t="s">
        <v>30</v>
      </c>
      <c r="AC728" s="7">
        <v>1228</v>
      </c>
      <c r="AD728" s="7" t="str" cm="1">
        <f t="array" ref="AD728">_xlfn.IFS(DATA[[#This Row],[Loyalty_Points]]&lt;=1000,"0-1000",AC728&lt;=2000,"1000-2000",AC728&lt;=3000,"2000-3000",AC728&lt;=4000,"3000-4000",AC728&lt;=4999,"4000-5000")</f>
        <v>1000-2000</v>
      </c>
      <c r="AE728" s="1" t="s">
        <v>65</v>
      </c>
      <c r="AF728" s="1" t="s">
        <v>69</v>
      </c>
      <c r="AG728" s="1" t="s">
        <v>40</v>
      </c>
    </row>
    <row r="729" spans="1:33" x14ac:dyDescent="0.3">
      <c r="A729" s="13">
        <v>6929</v>
      </c>
      <c r="B729" s="1" t="s">
        <v>114</v>
      </c>
      <c r="C729" s="2" t="s">
        <v>418</v>
      </c>
      <c r="D729" s="2">
        <v>45424</v>
      </c>
      <c r="E729" s="29" t="str">
        <f>TEXT(DATA[[#This Row],[Join_Date]],"mm-yyyy")</f>
        <v>10-2024</v>
      </c>
      <c r="G729" s="31">
        <f>$F$2-DATA[[#This Row],[Last_Login]]</f>
        <v>233</v>
      </c>
      <c r="H729" s="31" t="str" cm="1">
        <f t="array" ref="H729">_xlfn.IFS(DATA[[#This Row],[Difference_from _assume]]&lt;=10,"0-17",DATA[[#This Row],[Difference_from _assume]]&lt;=34,"17-34",DATA[[#This Row],[Difference_from _assume]]&lt;=51,"34-51",DATA[[#This Row],[Difference_from _assume]]&lt;=119,"51-119",DATA[[#This Row],[Difference_from _assume]]&lt;=354,"119-357")</f>
        <v>119-357</v>
      </c>
      <c r="I729" s="31" t="str" cm="1">
        <f t="array" ref="I729">_xlfn.IFS(DATA[[#This Row],[Difference_from _assume]]&lt;=35,"Active",DATA[[#This Row],[Difference_from _assume]]&lt;=110,"Inactive",DATA[[#This Row],[Difference_from _assume]]&lt;=360,"Dormant")</f>
        <v>Dormant</v>
      </c>
      <c r="J729" s="16">
        <v>11.99</v>
      </c>
      <c r="K729" s="16" t="str" cm="1">
        <f t="array" ref="K729">_xlfn.IFS(DATA[[#This Row],[Monthly_Price]]&lt;=7.99,"Low",J729&lt;=11.99,"Mid",J729&lt;=15.99,"High")</f>
        <v>Mid</v>
      </c>
      <c r="L729" s="1">
        <v>302</v>
      </c>
      <c r="M729" s="1" t="s">
        <v>26</v>
      </c>
      <c r="N729" s="1">
        <v>5</v>
      </c>
      <c r="O729" s="1">
        <v>5</v>
      </c>
      <c r="P729" s="1" t="b">
        <v>1</v>
      </c>
      <c r="Q729" s="1">
        <v>42</v>
      </c>
      <c r="R729" s="10">
        <v>196</v>
      </c>
      <c r="S729" s="10">
        <f>DATA[[#This Row],[Total_Movies_Watched]]+DATA[[#This Row],[Total_Series_Watched]]</f>
        <v>238</v>
      </c>
      <c r="T729" s="1" t="s">
        <v>55</v>
      </c>
      <c r="U729" s="1" t="s">
        <v>56</v>
      </c>
      <c r="V729" s="1" t="s">
        <v>29</v>
      </c>
      <c r="W729" s="1">
        <v>74</v>
      </c>
      <c r="X729" s="1" t="str" cm="1">
        <f t="array" ref="X729">_xlfn.IFS(DATA[[#This Row],[Recommended_Content_Count]]&lt;=25,"0-25",W729&lt;=50,"25-50",W729&lt;=75,"50-75",W729&lt;=100,"75-100")</f>
        <v>50-75</v>
      </c>
      <c r="Y729" s="1">
        <v>4.5999999999999996</v>
      </c>
      <c r="Z729" s="1" t="b">
        <v>0</v>
      </c>
      <c r="AA729" s="1" t="str" cm="1">
        <f t="array" ref="AA729">_xlfn.IFS(DATA[[#This Row],[Has_Downloaded_Content]]=FALSE,"No",Z729=TRUE,"Yes")</f>
        <v>No</v>
      </c>
      <c r="AB729" s="1" t="s">
        <v>30</v>
      </c>
      <c r="AC729" s="7">
        <v>3616</v>
      </c>
      <c r="AD729" s="7" t="str" cm="1">
        <f t="array" ref="AD729">_xlfn.IFS(DATA[[#This Row],[Loyalty_Points]]&lt;=1000,"0-1000",AC729&lt;=2000,"1000-2000",AC729&lt;=3000,"2000-3000",AC729&lt;=4000,"3000-4000",AC729&lt;=4999,"4000-5000")</f>
        <v>3000-4000</v>
      </c>
      <c r="AE729" s="1" t="s">
        <v>38</v>
      </c>
      <c r="AF729" s="1" t="s">
        <v>59</v>
      </c>
      <c r="AG729" s="1" t="s">
        <v>40</v>
      </c>
    </row>
    <row r="730" spans="1:33" x14ac:dyDescent="0.3">
      <c r="A730" s="13">
        <v>9179</v>
      </c>
      <c r="B730" s="1" t="s">
        <v>643</v>
      </c>
      <c r="C730" s="2">
        <v>45608</v>
      </c>
      <c r="D730" s="2" t="s">
        <v>99</v>
      </c>
      <c r="E730" s="29" t="str">
        <f>TEXT(DATA[[#This Row],[Join_Date]],"mm-yyyy")</f>
        <v>11-2024</v>
      </c>
      <c r="G730" s="31">
        <f>$F$2-DATA[[#This Row],[Last_Login]]</f>
        <v>34</v>
      </c>
      <c r="H730" s="31" t="str" cm="1">
        <f t="array" ref="H730">_xlfn.IFS(DATA[[#This Row],[Difference_from _assume]]&lt;=10,"0-17",DATA[[#This Row],[Difference_from _assume]]&lt;=34,"17-34",DATA[[#This Row],[Difference_from _assume]]&lt;=51,"34-51",DATA[[#This Row],[Difference_from _assume]]&lt;=119,"51-119",DATA[[#This Row],[Difference_from _assume]]&lt;=354,"119-357")</f>
        <v>17-34</v>
      </c>
      <c r="I730" s="31" t="str" cm="1">
        <f t="array" ref="I730">_xlfn.IFS(DATA[[#This Row],[Difference_from _assume]]&lt;=35,"Active",DATA[[#This Row],[Difference_from _assume]]&lt;=110,"Inactive",DATA[[#This Row],[Difference_from _assume]]&lt;=360,"Dormant")</f>
        <v>Active</v>
      </c>
      <c r="J730" s="16">
        <v>15.99</v>
      </c>
      <c r="K730" s="16" t="str" cm="1">
        <f t="array" ref="K730">_xlfn.IFS(DATA[[#This Row],[Monthly_Price]]&lt;=7.99,"Low",J730&lt;=11.99,"Mid",J730&lt;=15.99,"High")</f>
        <v>High</v>
      </c>
      <c r="L730" s="1">
        <v>121</v>
      </c>
      <c r="M730" s="1" t="s">
        <v>63</v>
      </c>
      <c r="N730" s="1">
        <v>4</v>
      </c>
      <c r="O730" s="1">
        <v>5</v>
      </c>
      <c r="P730" s="1" t="b">
        <v>1</v>
      </c>
      <c r="Q730" s="1">
        <v>53</v>
      </c>
      <c r="R730" s="10">
        <v>77</v>
      </c>
      <c r="S730" s="10">
        <f>DATA[[#This Row],[Total_Movies_Watched]]+DATA[[#This Row],[Total_Series_Watched]]</f>
        <v>130</v>
      </c>
      <c r="T730" s="1" t="s">
        <v>68</v>
      </c>
      <c r="U730" s="1" t="s">
        <v>28</v>
      </c>
      <c r="V730" s="1" t="s">
        <v>29</v>
      </c>
      <c r="W730" s="1">
        <v>54</v>
      </c>
      <c r="X730" s="1" t="str" cm="1">
        <f t="array" ref="X730">_xlfn.IFS(DATA[[#This Row],[Recommended_Content_Count]]&lt;=25,"0-25",W730&lt;=50,"25-50",W730&lt;=75,"50-75",W730&lt;=100,"75-100")</f>
        <v>50-75</v>
      </c>
      <c r="Y730" s="1">
        <v>3.1</v>
      </c>
      <c r="Z730" s="1" t="b">
        <v>1</v>
      </c>
      <c r="AA730" s="1" t="str" cm="1">
        <f t="array" ref="AA730">_xlfn.IFS(DATA[[#This Row],[Has_Downloaded_Content]]=FALSE,"No",Z730=TRUE,"Yes")</f>
        <v>Yes</v>
      </c>
      <c r="AB730" s="1" t="s">
        <v>30</v>
      </c>
      <c r="AC730" s="7">
        <v>3913</v>
      </c>
      <c r="AD730" s="7" t="str" cm="1">
        <f t="array" ref="AD730">_xlfn.IFS(DATA[[#This Row],[Loyalty_Points]]&lt;=1000,"0-1000",AC730&lt;=2000,"1000-2000",AC730&lt;=3000,"2000-3000",AC730&lt;=4000,"3000-4000",AC730&lt;=4999,"4000-5000")</f>
        <v>3000-4000</v>
      </c>
      <c r="AE730" s="1" t="s">
        <v>65</v>
      </c>
      <c r="AF730" s="1" t="s">
        <v>32</v>
      </c>
      <c r="AG730" s="1" t="s">
        <v>60</v>
      </c>
    </row>
    <row r="731" spans="1:33" x14ac:dyDescent="0.3">
      <c r="A731" s="13">
        <v>7580</v>
      </c>
      <c r="B731" s="1" t="s">
        <v>52</v>
      </c>
      <c r="C731" s="2">
        <v>45140</v>
      </c>
      <c r="D731" s="2" t="s">
        <v>134</v>
      </c>
      <c r="E731" s="29" t="str">
        <f>TEXT(DATA[[#This Row],[Join_Date]],"mm-yyyy")</f>
        <v>08-2023</v>
      </c>
      <c r="G731" s="31">
        <f>$F$2-DATA[[#This Row],[Last_Login]]</f>
        <v>40</v>
      </c>
      <c r="H731" s="31" t="str" cm="1">
        <f t="array" ref="H731">_xlfn.IFS(DATA[[#This Row],[Difference_from _assume]]&lt;=10,"0-17",DATA[[#This Row],[Difference_from _assume]]&lt;=34,"17-34",DATA[[#This Row],[Difference_from _assume]]&lt;=51,"34-51",DATA[[#This Row],[Difference_from _assume]]&lt;=119,"51-119",DATA[[#This Row],[Difference_from _assume]]&lt;=354,"119-357")</f>
        <v>34-51</v>
      </c>
      <c r="I731" s="31" t="str" cm="1">
        <f t="array" ref="I731">_xlfn.IFS(DATA[[#This Row],[Difference_from _assume]]&lt;=35,"Active",DATA[[#This Row],[Difference_from _assume]]&lt;=110,"Inactive",DATA[[#This Row],[Difference_from _assume]]&lt;=360,"Dormant")</f>
        <v>Inactive</v>
      </c>
      <c r="J731" s="16">
        <v>7.99</v>
      </c>
      <c r="K731" s="16" t="str" cm="1">
        <f t="array" ref="K731">_xlfn.IFS(DATA[[#This Row],[Monthly_Price]]&lt;=7.99,"Low",J731&lt;=11.99,"Mid",J731&lt;=15.99,"High")</f>
        <v>Low</v>
      </c>
      <c r="L731" s="1">
        <v>112</v>
      </c>
      <c r="M731" s="1" t="s">
        <v>63</v>
      </c>
      <c r="N731" s="1">
        <v>5</v>
      </c>
      <c r="O731" s="1">
        <v>6</v>
      </c>
      <c r="P731" s="1" t="b">
        <v>0</v>
      </c>
      <c r="Q731" s="1">
        <v>535</v>
      </c>
      <c r="R731" s="10">
        <v>43</v>
      </c>
      <c r="S731" s="10">
        <f>DATA[[#This Row],[Total_Movies_Watched]]+DATA[[#This Row],[Total_Series_Watched]]</f>
        <v>578</v>
      </c>
      <c r="T731" s="1" t="s">
        <v>49</v>
      </c>
      <c r="U731" s="1" t="s">
        <v>75</v>
      </c>
      <c r="V731" s="1" t="s">
        <v>64</v>
      </c>
      <c r="W731" s="1">
        <v>89</v>
      </c>
      <c r="X731" s="1" t="str" cm="1">
        <f t="array" ref="X731">_xlfn.IFS(DATA[[#This Row],[Recommended_Content_Count]]&lt;=25,"0-25",W731&lt;=50,"25-50",W731&lt;=75,"50-75",W731&lt;=100,"75-100")</f>
        <v>75-100</v>
      </c>
      <c r="Y731" s="1">
        <v>3.1</v>
      </c>
      <c r="Z731" s="1" t="b">
        <v>1</v>
      </c>
      <c r="AA731" s="1" t="str" cm="1">
        <f t="array" ref="AA731">_xlfn.IFS(DATA[[#This Row],[Has_Downloaded_Content]]=FALSE,"No",Z731=TRUE,"Yes")</f>
        <v>Yes</v>
      </c>
      <c r="AB731" s="1" t="s">
        <v>30</v>
      </c>
      <c r="AC731" s="7">
        <v>775</v>
      </c>
      <c r="AD731" s="7" t="str" cm="1">
        <f t="array" ref="AD731">_xlfn.IFS(DATA[[#This Row],[Loyalty_Points]]&lt;=1000,"0-1000",AC731&lt;=2000,"1000-2000",AC731&lt;=3000,"2000-3000",AC731&lt;=4000,"3000-4000",AC731&lt;=4999,"4000-5000")</f>
        <v>0-1000</v>
      </c>
      <c r="AE731" s="1" t="s">
        <v>38</v>
      </c>
      <c r="AF731" s="1" t="s">
        <v>59</v>
      </c>
      <c r="AG731" s="1" t="s">
        <v>40</v>
      </c>
    </row>
    <row r="732" spans="1:33" x14ac:dyDescent="0.3">
      <c r="A732" s="13">
        <v>3858</v>
      </c>
      <c r="B732" s="1" t="s">
        <v>179</v>
      </c>
      <c r="C732" s="2" t="s">
        <v>644</v>
      </c>
      <c r="D732" s="2">
        <v>45424</v>
      </c>
      <c r="E732" s="29" t="str">
        <f>TEXT(DATA[[#This Row],[Join_Date]],"mm-yyyy")</f>
        <v>06-2023</v>
      </c>
      <c r="G732" s="31">
        <f>$F$2-DATA[[#This Row],[Last_Login]]</f>
        <v>233</v>
      </c>
      <c r="H732" s="31" t="str" cm="1">
        <f t="array" ref="H732">_xlfn.IFS(DATA[[#This Row],[Difference_from _assume]]&lt;=10,"0-17",DATA[[#This Row],[Difference_from _assume]]&lt;=34,"17-34",DATA[[#This Row],[Difference_from _assume]]&lt;=51,"34-51",DATA[[#This Row],[Difference_from _assume]]&lt;=119,"51-119",DATA[[#This Row],[Difference_from _assume]]&lt;=354,"119-357")</f>
        <v>119-357</v>
      </c>
      <c r="I732" s="31" t="str" cm="1">
        <f t="array" ref="I732">_xlfn.IFS(DATA[[#This Row],[Difference_from _assume]]&lt;=35,"Active",DATA[[#This Row],[Difference_from _assume]]&lt;=110,"Inactive",DATA[[#This Row],[Difference_from _assume]]&lt;=360,"Dormant")</f>
        <v>Dormant</v>
      </c>
      <c r="J732" s="16">
        <v>15.99</v>
      </c>
      <c r="K732" s="16" t="str" cm="1">
        <f t="array" ref="K732">_xlfn.IFS(DATA[[#This Row],[Monthly_Price]]&lt;=7.99,"Low",J732&lt;=11.99,"Mid",J732&lt;=15.99,"High")</f>
        <v>High</v>
      </c>
      <c r="L732" s="1">
        <v>375</v>
      </c>
      <c r="M732" s="1" t="s">
        <v>100</v>
      </c>
      <c r="N732" s="1">
        <v>3</v>
      </c>
      <c r="O732" s="1">
        <v>6</v>
      </c>
      <c r="P732" s="1" t="b">
        <v>0</v>
      </c>
      <c r="Q732" s="1">
        <v>416</v>
      </c>
      <c r="R732" s="10">
        <v>79</v>
      </c>
      <c r="S732" s="10">
        <f>DATA[[#This Row],[Total_Movies_Watched]]+DATA[[#This Row],[Total_Series_Watched]]</f>
        <v>495</v>
      </c>
      <c r="T732" s="1" t="s">
        <v>92</v>
      </c>
      <c r="U732" s="1" t="s">
        <v>28</v>
      </c>
      <c r="V732" s="1" t="s">
        <v>29</v>
      </c>
      <c r="W732" s="1">
        <v>33</v>
      </c>
      <c r="X732" s="1" t="str" cm="1">
        <f t="array" ref="X732">_xlfn.IFS(DATA[[#This Row],[Recommended_Content_Count]]&lt;=25,"0-25",W732&lt;=50,"25-50",W732&lt;=75,"50-75",W732&lt;=100,"75-100")</f>
        <v>25-50</v>
      </c>
      <c r="Y732" s="1">
        <v>3.2</v>
      </c>
      <c r="Z732" s="1" t="b">
        <v>1</v>
      </c>
      <c r="AA732" s="1" t="str" cm="1">
        <f t="array" ref="AA732">_xlfn.IFS(DATA[[#This Row],[Has_Downloaded_Content]]=FALSE,"No",Z732=TRUE,"Yes")</f>
        <v>Yes</v>
      </c>
      <c r="AB732" s="1" t="s">
        <v>30</v>
      </c>
      <c r="AC732" s="7">
        <v>2536</v>
      </c>
      <c r="AD732" s="7" t="str" cm="1">
        <f t="array" ref="AD732">_xlfn.IFS(DATA[[#This Row],[Loyalty_Points]]&lt;=1000,"0-1000",AC732&lt;=2000,"1000-2000",AC732&lt;=3000,"2000-3000",AC732&lt;=4000,"3000-4000",AC732&lt;=4999,"4000-5000")</f>
        <v>2000-3000</v>
      </c>
      <c r="AE732" s="1" t="s">
        <v>38</v>
      </c>
      <c r="AF732" s="1" t="s">
        <v>79</v>
      </c>
      <c r="AG732" s="1" t="s">
        <v>40</v>
      </c>
    </row>
    <row r="733" spans="1:33" x14ac:dyDescent="0.3">
      <c r="A733" s="13">
        <v>8627</v>
      </c>
      <c r="B733" s="1" t="s">
        <v>238</v>
      </c>
      <c r="C733" s="2" t="s">
        <v>144</v>
      </c>
      <c r="D733" s="2">
        <v>45303</v>
      </c>
      <c r="E733" s="29" t="str">
        <f>TEXT(DATA[[#This Row],[Join_Date]],"mm-yyyy")</f>
        <v>09-2024</v>
      </c>
      <c r="G733" s="31">
        <f>$F$2-DATA[[#This Row],[Last_Login]]</f>
        <v>354</v>
      </c>
      <c r="H733" s="31" t="str" cm="1">
        <f t="array" ref="H733">_xlfn.IFS(DATA[[#This Row],[Difference_from _assume]]&lt;=10,"0-17",DATA[[#This Row],[Difference_from _assume]]&lt;=34,"17-34",DATA[[#This Row],[Difference_from _assume]]&lt;=51,"34-51",DATA[[#This Row],[Difference_from _assume]]&lt;=119,"51-119",DATA[[#This Row],[Difference_from _assume]]&lt;=354,"119-357")</f>
        <v>119-357</v>
      </c>
      <c r="I733" s="31" t="str" cm="1">
        <f t="array" ref="I733">_xlfn.IFS(DATA[[#This Row],[Difference_from _assume]]&lt;=35,"Active",DATA[[#This Row],[Difference_from _assume]]&lt;=110,"Inactive",DATA[[#This Row],[Difference_from _assume]]&lt;=360,"Dormant")</f>
        <v>Dormant</v>
      </c>
      <c r="J733" s="16">
        <v>11.99</v>
      </c>
      <c r="K733" s="16" t="str" cm="1">
        <f t="array" ref="K733">_xlfn.IFS(DATA[[#This Row],[Monthly_Price]]&lt;=7.99,"Low",J733&lt;=11.99,"Mid",J733&lt;=15.99,"High")</f>
        <v>Mid</v>
      </c>
      <c r="L733" s="1">
        <v>97</v>
      </c>
      <c r="M733" s="1" t="s">
        <v>73</v>
      </c>
      <c r="N733" s="1">
        <v>3</v>
      </c>
      <c r="O733" s="1">
        <v>2</v>
      </c>
      <c r="P733" s="1" t="b">
        <v>0</v>
      </c>
      <c r="Q733" s="1">
        <v>287</v>
      </c>
      <c r="R733" s="10">
        <v>39</v>
      </c>
      <c r="S733" s="10">
        <f>DATA[[#This Row],[Total_Movies_Watched]]+DATA[[#This Row],[Total_Series_Watched]]</f>
        <v>326</v>
      </c>
      <c r="T733" s="1" t="s">
        <v>92</v>
      </c>
      <c r="U733" s="1" t="s">
        <v>28</v>
      </c>
      <c r="V733" s="1" t="s">
        <v>64</v>
      </c>
      <c r="W733" s="1">
        <v>9</v>
      </c>
      <c r="X733" s="1" t="str" cm="1">
        <f t="array" ref="X733">_xlfn.IFS(DATA[[#This Row],[Recommended_Content_Count]]&lt;=25,"0-25",W733&lt;=50,"25-50",W733&lt;=75,"50-75",W733&lt;=100,"75-100")</f>
        <v>0-25</v>
      </c>
      <c r="Y733" s="1">
        <v>4.9000000000000004</v>
      </c>
      <c r="Z733" s="1" t="b">
        <v>0</v>
      </c>
      <c r="AA733" s="1" t="str" cm="1">
        <f t="array" ref="AA733">_xlfn.IFS(DATA[[#This Row],[Has_Downloaded_Content]]=FALSE,"No",Z733=TRUE,"Yes")</f>
        <v>No</v>
      </c>
      <c r="AB733" s="1" t="s">
        <v>30</v>
      </c>
      <c r="AC733" s="7">
        <v>2331</v>
      </c>
      <c r="AD733" s="7" t="str" cm="1">
        <f t="array" ref="AD733">_xlfn.IFS(DATA[[#This Row],[Loyalty_Points]]&lt;=1000,"0-1000",AC733&lt;=2000,"1000-2000",AC733&lt;=3000,"2000-3000",AC733&lt;=4000,"3000-4000",AC733&lt;=4999,"4000-5000")</f>
        <v>2000-3000</v>
      </c>
      <c r="AE733" s="1" t="s">
        <v>65</v>
      </c>
      <c r="AF733" s="1" t="s">
        <v>39</v>
      </c>
      <c r="AG733" s="1" t="s">
        <v>40</v>
      </c>
    </row>
    <row r="734" spans="1:33" x14ac:dyDescent="0.3">
      <c r="A734" s="13">
        <v>7552</v>
      </c>
      <c r="B734" s="1" t="s">
        <v>645</v>
      </c>
      <c r="C734" s="2">
        <v>45510</v>
      </c>
      <c r="D734" s="2">
        <v>45394</v>
      </c>
      <c r="E734" s="29" t="str">
        <f>TEXT(DATA[[#This Row],[Join_Date]],"mm-yyyy")</f>
        <v>08-2024</v>
      </c>
      <c r="G734" s="31">
        <f>$F$2-DATA[[#This Row],[Last_Login]]</f>
        <v>263</v>
      </c>
      <c r="H734" s="31" t="str" cm="1">
        <f t="array" ref="H734">_xlfn.IFS(DATA[[#This Row],[Difference_from _assume]]&lt;=10,"0-17",DATA[[#This Row],[Difference_from _assume]]&lt;=34,"17-34",DATA[[#This Row],[Difference_from _assume]]&lt;=51,"34-51",DATA[[#This Row],[Difference_from _assume]]&lt;=119,"51-119",DATA[[#This Row],[Difference_from _assume]]&lt;=354,"119-357")</f>
        <v>119-357</v>
      </c>
      <c r="I734" s="31" t="str" cm="1">
        <f t="array" ref="I734">_xlfn.IFS(DATA[[#This Row],[Difference_from _assume]]&lt;=35,"Active",DATA[[#This Row],[Difference_from _assume]]&lt;=110,"Inactive",DATA[[#This Row],[Difference_from _assume]]&lt;=360,"Dormant")</f>
        <v>Dormant</v>
      </c>
      <c r="J734" s="16">
        <v>15.99</v>
      </c>
      <c r="K734" s="16" t="str" cm="1">
        <f t="array" ref="K734">_xlfn.IFS(DATA[[#This Row],[Monthly_Price]]&lt;=7.99,"Low",J734&lt;=11.99,"Mid",J734&lt;=15.99,"High")</f>
        <v>High</v>
      </c>
      <c r="L734" s="1">
        <v>306</v>
      </c>
      <c r="M734" s="1" t="s">
        <v>51</v>
      </c>
      <c r="N734" s="1">
        <v>4</v>
      </c>
      <c r="O734" s="1">
        <v>5</v>
      </c>
      <c r="P734" s="1" t="b">
        <v>0</v>
      </c>
      <c r="Q734" s="1">
        <v>651</v>
      </c>
      <c r="R734" s="10">
        <v>60</v>
      </c>
      <c r="S734" s="10">
        <f>DATA[[#This Row],[Total_Movies_Watched]]+DATA[[#This Row],[Total_Series_Watched]]</f>
        <v>711</v>
      </c>
      <c r="T734" s="1" t="s">
        <v>74</v>
      </c>
      <c r="U734" s="1" t="s">
        <v>75</v>
      </c>
      <c r="V734" s="1" t="s">
        <v>45</v>
      </c>
      <c r="W734" s="1">
        <v>86</v>
      </c>
      <c r="X734" s="1" t="str" cm="1">
        <f t="array" ref="X734">_xlfn.IFS(DATA[[#This Row],[Recommended_Content_Count]]&lt;=25,"0-25",W734&lt;=50,"25-50",W734&lt;=75,"50-75",W734&lt;=100,"75-100")</f>
        <v>75-100</v>
      </c>
      <c r="Y734" s="1">
        <v>3.1</v>
      </c>
      <c r="Z734" s="1" t="b">
        <v>0</v>
      </c>
      <c r="AA734" s="1" t="str" cm="1">
        <f t="array" ref="AA734">_xlfn.IFS(DATA[[#This Row],[Has_Downloaded_Content]]=FALSE,"No",Z734=TRUE,"Yes")</f>
        <v>No</v>
      </c>
      <c r="AB734" s="1" t="s">
        <v>30</v>
      </c>
      <c r="AC734" s="7">
        <v>2953</v>
      </c>
      <c r="AD734" s="7" t="str" cm="1">
        <f t="array" ref="AD734">_xlfn.IFS(DATA[[#This Row],[Loyalty_Points]]&lt;=1000,"0-1000",AC734&lt;=2000,"1000-2000",AC734&lt;=3000,"2000-3000",AC734&lt;=4000,"3000-4000",AC734&lt;=4999,"4000-5000")</f>
        <v>2000-3000</v>
      </c>
      <c r="AE734" s="1" t="s">
        <v>38</v>
      </c>
      <c r="AF734" s="1" t="s">
        <v>79</v>
      </c>
      <c r="AG734" s="1" t="s">
        <v>93</v>
      </c>
    </row>
    <row r="735" spans="1:33" x14ac:dyDescent="0.3">
      <c r="A735" s="13">
        <v>6020</v>
      </c>
      <c r="B735" s="1" t="s">
        <v>640</v>
      </c>
      <c r="C735" s="2" t="s">
        <v>646</v>
      </c>
      <c r="D735" s="2" t="s">
        <v>134</v>
      </c>
      <c r="E735" s="29" t="str">
        <f>TEXT(DATA[[#This Row],[Join_Date]],"mm-yyyy")</f>
        <v>07-2024</v>
      </c>
      <c r="G735" s="31">
        <f>$F$2-DATA[[#This Row],[Last_Login]]</f>
        <v>40</v>
      </c>
      <c r="H735" s="31" t="str" cm="1">
        <f t="array" ref="H735">_xlfn.IFS(DATA[[#This Row],[Difference_from _assume]]&lt;=10,"0-17",DATA[[#This Row],[Difference_from _assume]]&lt;=34,"17-34",DATA[[#This Row],[Difference_from _assume]]&lt;=51,"34-51",DATA[[#This Row],[Difference_from _assume]]&lt;=119,"51-119",DATA[[#This Row],[Difference_from _assume]]&lt;=354,"119-357")</f>
        <v>34-51</v>
      </c>
      <c r="I735" s="31" t="str" cm="1">
        <f t="array" ref="I735">_xlfn.IFS(DATA[[#This Row],[Difference_from _assume]]&lt;=35,"Active",DATA[[#This Row],[Difference_from _assume]]&lt;=110,"Inactive",DATA[[#This Row],[Difference_from _assume]]&lt;=360,"Dormant")</f>
        <v>Inactive</v>
      </c>
      <c r="J735" s="16">
        <v>11.99</v>
      </c>
      <c r="K735" s="16" t="str" cm="1">
        <f t="array" ref="K735">_xlfn.IFS(DATA[[#This Row],[Monthly_Price]]&lt;=7.99,"Low",J735&lt;=11.99,"Mid",J735&lt;=15.99,"High")</f>
        <v>Mid</v>
      </c>
      <c r="L735" s="1">
        <v>136</v>
      </c>
      <c r="M735" s="1" t="s">
        <v>63</v>
      </c>
      <c r="N735" s="1">
        <v>5</v>
      </c>
      <c r="O735" s="1">
        <v>2</v>
      </c>
      <c r="P735" s="1" t="b">
        <v>1</v>
      </c>
      <c r="Q735" s="1">
        <v>821</v>
      </c>
      <c r="R735" s="10">
        <v>174</v>
      </c>
      <c r="S735" s="10">
        <f>DATA[[#This Row],[Total_Movies_Watched]]+DATA[[#This Row],[Total_Series_Watched]]</f>
        <v>995</v>
      </c>
      <c r="T735" s="1" t="s">
        <v>92</v>
      </c>
      <c r="U735" s="1" t="s">
        <v>56</v>
      </c>
      <c r="V735" s="1" t="s">
        <v>37</v>
      </c>
      <c r="W735" s="1">
        <v>92</v>
      </c>
      <c r="X735" s="1" t="str" cm="1">
        <f t="array" ref="X735">_xlfn.IFS(DATA[[#This Row],[Recommended_Content_Count]]&lt;=25,"0-25",W735&lt;=50,"25-50",W735&lt;=75,"50-75",W735&lt;=100,"75-100")</f>
        <v>75-100</v>
      </c>
      <c r="Y735" s="1">
        <v>3.6</v>
      </c>
      <c r="Z735" s="1" t="b">
        <v>1</v>
      </c>
      <c r="AA735" s="1" t="str" cm="1">
        <f t="array" ref="AA735">_xlfn.IFS(DATA[[#This Row],[Has_Downloaded_Content]]=FALSE,"No",Z735=TRUE,"Yes")</f>
        <v>Yes</v>
      </c>
      <c r="AB735" s="1" t="s">
        <v>30</v>
      </c>
      <c r="AC735" s="7">
        <v>868</v>
      </c>
      <c r="AD735" s="7" t="str" cm="1">
        <f t="array" ref="AD735">_xlfn.IFS(DATA[[#This Row],[Loyalty_Points]]&lt;=1000,"0-1000",AC735&lt;=2000,"1000-2000",AC735&lt;=3000,"2000-3000",AC735&lt;=4000,"3000-4000",AC735&lt;=4999,"4000-5000")</f>
        <v>0-1000</v>
      </c>
      <c r="AE735" s="1" t="s">
        <v>38</v>
      </c>
      <c r="AF735" s="1" t="s">
        <v>69</v>
      </c>
      <c r="AG735" s="1" t="s">
        <v>93</v>
      </c>
    </row>
    <row r="736" spans="1:33" x14ac:dyDescent="0.3">
      <c r="A736" s="13">
        <v>9408</v>
      </c>
      <c r="B736" s="1" t="s">
        <v>291</v>
      </c>
      <c r="C736" s="2">
        <v>45265</v>
      </c>
      <c r="D736" s="2" t="s">
        <v>214</v>
      </c>
      <c r="E736" s="29" t="str">
        <f>TEXT(DATA[[#This Row],[Join_Date]],"mm-yyyy")</f>
        <v>12-2023</v>
      </c>
      <c r="G736" s="31">
        <f>$F$2-DATA[[#This Row],[Last_Login]]</f>
        <v>35</v>
      </c>
      <c r="H736" s="31" t="str" cm="1">
        <f t="array" ref="H736">_xlfn.IFS(DATA[[#This Row],[Difference_from _assume]]&lt;=10,"0-17",DATA[[#This Row],[Difference_from _assume]]&lt;=34,"17-34",DATA[[#This Row],[Difference_from _assume]]&lt;=51,"34-51",DATA[[#This Row],[Difference_from _assume]]&lt;=119,"51-119",DATA[[#This Row],[Difference_from _assume]]&lt;=354,"119-357")</f>
        <v>34-51</v>
      </c>
      <c r="I736" s="31" t="str" cm="1">
        <f t="array" ref="I736">_xlfn.IFS(DATA[[#This Row],[Difference_from _assume]]&lt;=35,"Active",DATA[[#This Row],[Difference_from _assume]]&lt;=110,"Inactive",DATA[[#This Row],[Difference_from _assume]]&lt;=360,"Dormant")</f>
        <v>Active</v>
      </c>
      <c r="J736" s="16">
        <v>7.99</v>
      </c>
      <c r="K736" s="16" t="str" cm="1">
        <f t="array" ref="K736">_xlfn.IFS(DATA[[#This Row],[Monthly_Price]]&lt;=7.99,"Low",J736&lt;=11.99,"Mid",J736&lt;=15.99,"High")</f>
        <v>Low</v>
      </c>
      <c r="L736" s="1">
        <v>12</v>
      </c>
      <c r="M736" s="1" t="s">
        <v>73</v>
      </c>
      <c r="N736" s="1">
        <v>2</v>
      </c>
      <c r="O736" s="1">
        <v>3</v>
      </c>
      <c r="P736" s="1" t="b">
        <v>1</v>
      </c>
      <c r="Q736" s="1">
        <v>396</v>
      </c>
      <c r="R736" s="10">
        <v>22</v>
      </c>
      <c r="S736" s="10">
        <f>DATA[[#This Row],[Total_Movies_Watched]]+DATA[[#This Row],[Total_Series_Watched]]</f>
        <v>418</v>
      </c>
      <c r="T736" s="1" t="s">
        <v>68</v>
      </c>
      <c r="U736" s="1" t="s">
        <v>75</v>
      </c>
      <c r="V736" s="1" t="s">
        <v>29</v>
      </c>
      <c r="W736" s="1">
        <v>70</v>
      </c>
      <c r="X736" s="1" t="str" cm="1">
        <f t="array" ref="X736">_xlfn.IFS(DATA[[#This Row],[Recommended_Content_Count]]&lt;=25,"0-25",W736&lt;=50,"25-50",W736&lt;=75,"50-75",W736&lt;=100,"75-100")</f>
        <v>50-75</v>
      </c>
      <c r="Y736" s="1">
        <v>3.5</v>
      </c>
      <c r="Z736" s="1" t="b">
        <v>1</v>
      </c>
      <c r="AA736" s="1" t="str" cm="1">
        <f t="array" ref="AA736">_xlfn.IFS(DATA[[#This Row],[Has_Downloaded_Content]]=FALSE,"No",Z736=TRUE,"Yes")</f>
        <v>Yes</v>
      </c>
      <c r="AB736" s="1" t="s">
        <v>30</v>
      </c>
      <c r="AC736" s="7">
        <v>4808</v>
      </c>
      <c r="AD736" s="7" t="str" cm="1">
        <f t="array" ref="AD736">_xlfn.IFS(DATA[[#This Row],[Loyalty_Points]]&lt;=1000,"0-1000",AC736&lt;=2000,"1000-2000",AC736&lt;=3000,"2000-3000",AC736&lt;=4000,"3000-4000",AC736&lt;=4999,"4000-5000")</f>
        <v>4000-5000</v>
      </c>
      <c r="AE736" s="1" t="s">
        <v>76</v>
      </c>
      <c r="AF736" s="1" t="s">
        <v>69</v>
      </c>
      <c r="AG736" s="1" t="s">
        <v>33</v>
      </c>
    </row>
    <row r="737" spans="1:33" x14ac:dyDescent="0.3">
      <c r="A737" s="13">
        <v>9990</v>
      </c>
      <c r="B737" s="1" t="s">
        <v>647</v>
      </c>
      <c r="C737" s="2" t="s">
        <v>479</v>
      </c>
      <c r="D737" s="2">
        <v>45424</v>
      </c>
      <c r="E737" s="29" t="str">
        <f>TEXT(DATA[[#This Row],[Join_Date]],"mm-yyyy")</f>
        <v>01-2024</v>
      </c>
      <c r="G737" s="31">
        <f>$F$2-DATA[[#This Row],[Last_Login]]</f>
        <v>233</v>
      </c>
      <c r="H737" s="31" t="str" cm="1">
        <f t="array" ref="H737">_xlfn.IFS(DATA[[#This Row],[Difference_from _assume]]&lt;=10,"0-17",DATA[[#This Row],[Difference_from _assume]]&lt;=34,"17-34",DATA[[#This Row],[Difference_from _assume]]&lt;=51,"34-51",DATA[[#This Row],[Difference_from _assume]]&lt;=119,"51-119",DATA[[#This Row],[Difference_from _assume]]&lt;=354,"119-357")</f>
        <v>119-357</v>
      </c>
      <c r="I737" s="31" t="str" cm="1">
        <f t="array" ref="I737">_xlfn.IFS(DATA[[#This Row],[Difference_from _assume]]&lt;=35,"Active",DATA[[#This Row],[Difference_from _assume]]&lt;=110,"Inactive",DATA[[#This Row],[Difference_from _assume]]&lt;=360,"Dormant")</f>
        <v>Dormant</v>
      </c>
      <c r="J737" s="16">
        <v>15.99</v>
      </c>
      <c r="K737" s="16" t="str" cm="1">
        <f t="array" ref="K737">_xlfn.IFS(DATA[[#This Row],[Monthly_Price]]&lt;=7.99,"Low",J737&lt;=11.99,"Mid",J737&lt;=15.99,"High")</f>
        <v>High</v>
      </c>
      <c r="L737" s="1">
        <v>379</v>
      </c>
      <c r="M737" s="1" t="s">
        <v>51</v>
      </c>
      <c r="N737" s="1">
        <v>4</v>
      </c>
      <c r="O737" s="1">
        <v>5</v>
      </c>
      <c r="P737" s="1" t="b">
        <v>1</v>
      </c>
      <c r="Q737" s="1">
        <v>726</v>
      </c>
      <c r="R737" s="10">
        <v>103</v>
      </c>
      <c r="S737" s="10">
        <f>DATA[[#This Row],[Total_Movies_Watched]]+DATA[[#This Row],[Total_Series_Watched]]</f>
        <v>829</v>
      </c>
      <c r="T737" s="1" t="s">
        <v>74</v>
      </c>
      <c r="U737" s="1" t="s">
        <v>28</v>
      </c>
      <c r="V737" s="1" t="s">
        <v>45</v>
      </c>
      <c r="W737" s="1">
        <v>39</v>
      </c>
      <c r="X737" s="1" t="str" cm="1">
        <f t="array" ref="X737">_xlfn.IFS(DATA[[#This Row],[Recommended_Content_Count]]&lt;=25,"0-25",W737&lt;=50,"25-50",W737&lt;=75,"50-75",W737&lt;=100,"75-100")</f>
        <v>25-50</v>
      </c>
      <c r="Y737" s="1">
        <v>3.5</v>
      </c>
      <c r="Z737" s="1" t="b">
        <v>1</v>
      </c>
      <c r="AA737" s="1" t="str" cm="1">
        <f t="array" ref="AA737">_xlfn.IFS(DATA[[#This Row],[Has_Downloaded_Content]]=FALSE,"No",Z737=TRUE,"Yes")</f>
        <v>Yes</v>
      </c>
      <c r="AB737" s="1" t="s">
        <v>30</v>
      </c>
      <c r="AC737" s="7">
        <v>4177</v>
      </c>
      <c r="AD737" s="7" t="str" cm="1">
        <f t="array" ref="AD737">_xlfn.IFS(DATA[[#This Row],[Loyalty_Points]]&lt;=1000,"0-1000",AC737&lt;=2000,"1000-2000",AC737&lt;=3000,"2000-3000",AC737&lt;=4000,"3000-4000",AC737&lt;=4999,"4000-5000")</f>
        <v>4000-5000</v>
      </c>
      <c r="AE737" s="1" t="s">
        <v>38</v>
      </c>
      <c r="AF737" s="1" t="s">
        <v>59</v>
      </c>
      <c r="AG737" s="1" t="s">
        <v>33</v>
      </c>
    </row>
    <row r="738" spans="1:33" x14ac:dyDescent="0.3">
      <c r="A738" s="13">
        <v>3687</v>
      </c>
      <c r="B738" s="1" t="s">
        <v>307</v>
      </c>
      <c r="C738" s="2">
        <v>45027</v>
      </c>
      <c r="D738" s="2" t="s">
        <v>103</v>
      </c>
      <c r="E738" s="29" t="str">
        <f>TEXT(DATA[[#This Row],[Join_Date]],"mm-yyyy")</f>
        <v>04-2023</v>
      </c>
      <c r="G738" s="31">
        <f>$F$2-DATA[[#This Row],[Last_Login]]</f>
        <v>13</v>
      </c>
      <c r="H738" s="31" t="str" cm="1">
        <f t="array" ref="H738">_xlfn.IFS(DATA[[#This Row],[Difference_from _assume]]&lt;=10,"0-17",DATA[[#This Row],[Difference_from _assume]]&lt;=34,"17-34",DATA[[#This Row],[Difference_from _assume]]&lt;=51,"34-51",DATA[[#This Row],[Difference_from _assume]]&lt;=119,"51-119",DATA[[#This Row],[Difference_from _assume]]&lt;=354,"119-357")</f>
        <v>17-34</v>
      </c>
      <c r="I738" s="31" t="str" cm="1">
        <f t="array" ref="I738">_xlfn.IFS(DATA[[#This Row],[Difference_from _assume]]&lt;=35,"Active",DATA[[#This Row],[Difference_from _assume]]&lt;=110,"Inactive",DATA[[#This Row],[Difference_from _assume]]&lt;=360,"Dormant")</f>
        <v>Active</v>
      </c>
      <c r="J738" s="16">
        <v>15.99</v>
      </c>
      <c r="K738" s="16" t="str" cm="1">
        <f t="array" ref="K738">_xlfn.IFS(DATA[[#This Row],[Monthly_Price]]&lt;=7.99,"Low",J738&lt;=11.99,"Mid",J738&lt;=15.99,"High")</f>
        <v>High</v>
      </c>
      <c r="L738" s="1">
        <v>205</v>
      </c>
      <c r="M738" s="1" t="s">
        <v>63</v>
      </c>
      <c r="N738" s="1">
        <v>3</v>
      </c>
      <c r="O738" s="1">
        <v>2</v>
      </c>
      <c r="P738" s="1" t="b">
        <v>1</v>
      </c>
      <c r="Q738" s="1">
        <v>420</v>
      </c>
      <c r="R738" s="10">
        <v>24</v>
      </c>
      <c r="S738" s="10">
        <f>DATA[[#This Row],[Total_Movies_Watched]]+DATA[[#This Row],[Total_Series_Watched]]</f>
        <v>444</v>
      </c>
      <c r="T738" s="1" t="s">
        <v>92</v>
      </c>
      <c r="U738" s="1" t="s">
        <v>44</v>
      </c>
      <c r="V738" s="1" t="s">
        <v>57</v>
      </c>
      <c r="W738" s="1">
        <v>61</v>
      </c>
      <c r="X738" s="1" t="str" cm="1">
        <f t="array" ref="X738">_xlfn.IFS(DATA[[#This Row],[Recommended_Content_Count]]&lt;=25,"0-25",W738&lt;=50,"25-50",W738&lt;=75,"50-75",W738&lt;=100,"75-100")</f>
        <v>50-75</v>
      </c>
      <c r="Y738" s="1">
        <v>4.8</v>
      </c>
      <c r="Z738" s="1" t="b">
        <v>0</v>
      </c>
      <c r="AA738" s="1" t="str" cm="1">
        <f t="array" ref="AA738">_xlfn.IFS(DATA[[#This Row],[Has_Downloaded_Content]]=FALSE,"No",Z738=TRUE,"Yes")</f>
        <v>No</v>
      </c>
      <c r="AB738" s="1" t="s">
        <v>30</v>
      </c>
      <c r="AC738" s="7">
        <v>564</v>
      </c>
      <c r="AD738" s="7" t="str" cm="1">
        <f t="array" ref="AD738">_xlfn.IFS(DATA[[#This Row],[Loyalty_Points]]&lt;=1000,"0-1000",AC738&lt;=2000,"1000-2000",AC738&lt;=3000,"2000-3000",AC738&lt;=4000,"3000-4000",AC738&lt;=4999,"4000-5000")</f>
        <v>0-1000</v>
      </c>
      <c r="AE738" s="1" t="s">
        <v>38</v>
      </c>
      <c r="AF738" s="1" t="s">
        <v>69</v>
      </c>
      <c r="AG738" s="1" t="s">
        <v>93</v>
      </c>
    </row>
    <row r="739" spans="1:33" x14ac:dyDescent="0.3">
      <c r="A739" s="13">
        <v>4540</v>
      </c>
      <c r="B739" s="1" t="s">
        <v>648</v>
      </c>
      <c r="C739" s="2">
        <v>45116</v>
      </c>
      <c r="D739" s="2" t="s">
        <v>87</v>
      </c>
      <c r="E739" s="29" t="str">
        <f>TEXT(DATA[[#This Row],[Join_Date]],"mm-yyyy")</f>
        <v>07-2023</v>
      </c>
      <c r="G739" s="31">
        <f>$F$2-DATA[[#This Row],[Last_Login]]</f>
        <v>36</v>
      </c>
      <c r="H739" s="31" t="str" cm="1">
        <f t="array" ref="H739">_xlfn.IFS(DATA[[#This Row],[Difference_from _assume]]&lt;=10,"0-17",DATA[[#This Row],[Difference_from _assume]]&lt;=34,"17-34",DATA[[#This Row],[Difference_from _assume]]&lt;=51,"34-51",DATA[[#This Row],[Difference_from _assume]]&lt;=119,"51-119",DATA[[#This Row],[Difference_from _assume]]&lt;=354,"119-357")</f>
        <v>34-51</v>
      </c>
      <c r="I739" s="31" t="str" cm="1">
        <f t="array" ref="I739">_xlfn.IFS(DATA[[#This Row],[Difference_from _assume]]&lt;=35,"Active",DATA[[#This Row],[Difference_from _assume]]&lt;=110,"Inactive",DATA[[#This Row],[Difference_from _assume]]&lt;=360,"Dormant")</f>
        <v>Inactive</v>
      </c>
      <c r="J739" s="16">
        <v>15.99</v>
      </c>
      <c r="K739" s="16" t="str" cm="1">
        <f t="array" ref="K739">_xlfn.IFS(DATA[[#This Row],[Monthly_Price]]&lt;=7.99,"Low",J739&lt;=11.99,"Mid",J739&lt;=15.99,"High")</f>
        <v>High</v>
      </c>
      <c r="L739" s="1">
        <v>335</v>
      </c>
      <c r="M739" s="1" t="s">
        <v>26</v>
      </c>
      <c r="N739" s="1">
        <v>3</v>
      </c>
      <c r="O739" s="1">
        <v>6</v>
      </c>
      <c r="P739" s="1" t="b">
        <v>1</v>
      </c>
      <c r="Q739" s="1">
        <v>75</v>
      </c>
      <c r="R739" s="10">
        <v>177</v>
      </c>
      <c r="S739" s="10">
        <f>DATA[[#This Row],[Total_Movies_Watched]]+DATA[[#This Row],[Total_Series_Watched]]</f>
        <v>252</v>
      </c>
      <c r="T739" s="1" t="s">
        <v>49</v>
      </c>
      <c r="U739" s="1" t="s">
        <v>28</v>
      </c>
      <c r="V739" s="1" t="s">
        <v>29</v>
      </c>
      <c r="W739" s="1">
        <v>73</v>
      </c>
      <c r="X739" s="1" t="str" cm="1">
        <f t="array" ref="X739">_xlfn.IFS(DATA[[#This Row],[Recommended_Content_Count]]&lt;=25,"0-25",W739&lt;=50,"25-50",W739&lt;=75,"50-75",W739&lt;=100,"75-100")</f>
        <v>50-75</v>
      </c>
      <c r="Y739" s="1">
        <v>3.9</v>
      </c>
      <c r="Z739" s="1" t="b">
        <v>1</v>
      </c>
      <c r="AA739" s="1" t="str" cm="1">
        <f t="array" ref="AA739">_xlfn.IFS(DATA[[#This Row],[Has_Downloaded_Content]]=FALSE,"No",Z739=TRUE,"Yes")</f>
        <v>Yes</v>
      </c>
      <c r="AB739" s="1" t="s">
        <v>30</v>
      </c>
      <c r="AC739" s="7">
        <v>1702</v>
      </c>
      <c r="AD739" s="7" t="str" cm="1">
        <f t="array" ref="AD739">_xlfn.IFS(DATA[[#This Row],[Loyalty_Points]]&lt;=1000,"0-1000",AC739&lt;=2000,"1000-2000",AC739&lt;=3000,"2000-3000",AC739&lt;=4000,"3000-4000",AC739&lt;=4999,"4000-5000")</f>
        <v>1000-2000</v>
      </c>
      <c r="AE739" s="1" t="s">
        <v>38</v>
      </c>
      <c r="AF739" s="1" t="s">
        <v>59</v>
      </c>
      <c r="AG739" s="1" t="s">
        <v>40</v>
      </c>
    </row>
    <row r="740" spans="1:33" x14ac:dyDescent="0.3">
      <c r="A740" s="13">
        <v>8264</v>
      </c>
      <c r="B740" s="1" t="s">
        <v>349</v>
      </c>
      <c r="C740" s="2" t="s">
        <v>649</v>
      </c>
      <c r="D740" s="2" t="s">
        <v>82</v>
      </c>
      <c r="E740" s="29" t="str">
        <f>TEXT(DATA[[#This Row],[Join_Date]],"mm-yyyy")</f>
        <v>05-2024</v>
      </c>
      <c r="G740" s="31">
        <f>$F$2-DATA[[#This Row],[Last_Login]]</f>
        <v>39</v>
      </c>
      <c r="H740" s="31" t="str" cm="1">
        <f t="array" ref="H740">_xlfn.IFS(DATA[[#This Row],[Difference_from _assume]]&lt;=10,"0-17",DATA[[#This Row],[Difference_from _assume]]&lt;=34,"17-34",DATA[[#This Row],[Difference_from _assume]]&lt;=51,"34-51",DATA[[#This Row],[Difference_from _assume]]&lt;=119,"51-119",DATA[[#This Row],[Difference_from _assume]]&lt;=354,"119-357")</f>
        <v>34-51</v>
      </c>
      <c r="I740" s="31" t="str" cm="1">
        <f t="array" ref="I740">_xlfn.IFS(DATA[[#This Row],[Difference_from _assume]]&lt;=35,"Active",DATA[[#This Row],[Difference_from _assume]]&lt;=110,"Inactive",DATA[[#This Row],[Difference_from _assume]]&lt;=360,"Dormant")</f>
        <v>Inactive</v>
      </c>
      <c r="J740" s="16">
        <v>15.99</v>
      </c>
      <c r="K740" s="16" t="str" cm="1">
        <f t="array" ref="K740">_xlfn.IFS(DATA[[#This Row],[Monthly_Price]]&lt;=7.99,"Low",J740&lt;=11.99,"Mid",J740&lt;=15.99,"High")</f>
        <v>High</v>
      </c>
      <c r="L740" s="1">
        <v>449</v>
      </c>
      <c r="M740" s="1" t="s">
        <v>63</v>
      </c>
      <c r="N740" s="1">
        <v>5</v>
      </c>
      <c r="O740" s="1">
        <v>6</v>
      </c>
      <c r="P740" s="1" t="b">
        <v>0</v>
      </c>
      <c r="Q740" s="1">
        <v>683</v>
      </c>
      <c r="R740" s="10">
        <v>85</v>
      </c>
      <c r="S740" s="10">
        <f>DATA[[#This Row],[Total_Movies_Watched]]+DATA[[#This Row],[Total_Series_Watched]]</f>
        <v>768</v>
      </c>
      <c r="T740" s="1" t="s">
        <v>74</v>
      </c>
      <c r="U740" s="1" t="s">
        <v>44</v>
      </c>
      <c r="V740" s="1" t="s">
        <v>45</v>
      </c>
      <c r="W740" s="1">
        <v>25</v>
      </c>
      <c r="X740" s="1" t="str" cm="1">
        <f t="array" ref="X740">_xlfn.IFS(DATA[[#This Row],[Recommended_Content_Count]]&lt;=25,"0-25",W740&lt;=50,"25-50",W740&lt;=75,"50-75",W740&lt;=100,"75-100")</f>
        <v>0-25</v>
      </c>
      <c r="Y740" s="1">
        <v>4.2</v>
      </c>
      <c r="Z740" s="1" t="b">
        <v>1</v>
      </c>
      <c r="AA740" s="1" t="str" cm="1">
        <f t="array" ref="AA740">_xlfn.IFS(DATA[[#This Row],[Has_Downloaded_Content]]=FALSE,"No",Z740=TRUE,"Yes")</f>
        <v>Yes</v>
      </c>
      <c r="AB740" s="1" t="s">
        <v>30</v>
      </c>
      <c r="AC740" s="7">
        <v>249</v>
      </c>
      <c r="AD740" s="7" t="str" cm="1">
        <f t="array" ref="AD740">_xlfn.IFS(DATA[[#This Row],[Loyalty_Points]]&lt;=1000,"0-1000",AC740&lt;=2000,"1000-2000",AC740&lt;=3000,"2000-3000",AC740&lt;=4000,"3000-4000",AC740&lt;=4999,"4000-5000")</f>
        <v>0-1000</v>
      </c>
      <c r="AE740" s="1" t="s">
        <v>65</v>
      </c>
      <c r="AF740" s="1" t="s">
        <v>39</v>
      </c>
      <c r="AG740" s="1" t="s">
        <v>93</v>
      </c>
    </row>
    <row r="741" spans="1:33" x14ac:dyDescent="0.3">
      <c r="A741" s="13">
        <v>7448</v>
      </c>
      <c r="B741" s="1" t="s">
        <v>88</v>
      </c>
      <c r="C741" s="2">
        <v>45203</v>
      </c>
      <c r="D741" s="2">
        <v>45485</v>
      </c>
      <c r="E741" s="29" t="str">
        <f>TEXT(DATA[[#This Row],[Join_Date]],"mm-yyyy")</f>
        <v>10-2023</v>
      </c>
      <c r="G741" s="31">
        <f>$F$2-DATA[[#This Row],[Last_Login]]</f>
        <v>172</v>
      </c>
      <c r="H741" s="31" t="str" cm="1">
        <f t="array" ref="H741">_xlfn.IFS(DATA[[#This Row],[Difference_from _assume]]&lt;=10,"0-17",DATA[[#This Row],[Difference_from _assume]]&lt;=34,"17-34",DATA[[#This Row],[Difference_from _assume]]&lt;=51,"34-51",DATA[[#This Row],[Difference_from _assume]]&lt;=119,"51-119",DATA[[#This Row],[Difference_from _assume]]&lt;=354,"119-357")</f>
        <v>119-357</v>
      </c>
      <c r="I741" s="31" t="str" cm="1">
        <f t="array" ref="I741">_xlfn.IFS(DATA[[#This Row],[Difference_from _assume]]&lt;=35,"Active",DATA[[#This Row],[Difference_from _assume]]&lt;=110,"Inactive",DATA[[#This Row],[Difference_from _assume]]&lt;=360,"Dormant")</f>
        <v>Dormant</v>
      </c>
      <c r="J741" s="16">
        <v>7.99</v>
      </c>
      <c r="K741" s="16" t="str" cm="1">
        <f t="array" ref="K741">_xlfn.IFS(DATA[[#This Row],[Monthly_Price]]&lt;=7.99,"Low",J741&lt;=11.99,"Mid",J741&lt;=15.99,"High")</f>
        <v>Low</v>
      </c>
      <c r="L741" s="1">
        <v>453</v>
      </c>
      <c r="M741" s="1" t="s">
        <v>51</v>
      </c>
      <c r="N741" s="1">
        <v>1</v>
      </c>
      <c r="O741" s="1">
        <v>5</v>
      </c>
      <c r="P741" s="1" t="b">
        <v>1</v>
      </c>
      <c r="Q741" s="1">
        <v>487</v>
      </c>
      <c r="R741" s="10">
        <v>128</v>
      </c>
      <c r="S741" s="10">
        <f>DATA[[#This Row],[Total_Movies_Watched]]+DATA[[#This Row],[Total_Series_Watched]]</f>
        <v>615</v>
      </c>
      <c r="T741" s="1" t="s">
        <v>55</v>
      </c>
      <c r="U741" s="1" t="s">
        <v>75</v>
      </c>
      <c r="V741" s="1" t="s">
        <v>45</v>
      </c>
      <c r="W741" s="1">
        <v>41</v>
      </c>
      <c r="X741" s="1" t="str" cm="1">
        <f t="array" ref="X741">_xlfn.IFS(DATA[[#This Row],[Recommended_Content_Count]]&lt;=25,"0-25",W741&lt;=50,"25-50",W741&lt;=75,"50-75",W741&lt;=100,"75-100")</f>
        <v>25-50</v>
      </c>
      <c r="Y741" s="1">
        <v>4.5</v>
      </c>
      <c r="Z741" s="1" t="b">
        <v>1</v>
      </c>
      <c r="AA741" s="1" t="str" cm="1">
        <f t="array" ref="AA741">_xlfn.IFS(DATA[[#This Row],[Has_Downloaded_Content]]=FALSE,"No",Z741=TRUE,"Yes")</f>
        <v>Yes</v>
      </c>
      <c r="AB741" s="1" t="s">
        <v>30</v>
      </c>
      <c r="AC741" s="7">
        <v>30</v>
      </c>
      <c r="AD741" s="7" t="str" cm="1">
        <f t="array" ref="AD741">_xlfn.IFS(DATA[[#This Row],[Loyalty_Points]]&lt;=1000,"0-1000",AC741&lt;=2000,"1000-2000",AC741&lt;=3000,"2000-3000",AC741&lt;=4000,"3000-4000",AC741&lt;=4999,"4000-5000")</f>
        <v>0-1000</v>
      </c>
      <c r="AE741" s="1" t="s">
        <v>31</v>
      </c>
      <c r="AF741" s="1" t="s">
        <v>59</v>
      </c>
      <c r="AG741" s="1" t="s">
        <v>40</v>
      </c>
    </row>
    <row r="742" spans="1:33" x14ac:dyDescent="0.3">
      <c r="A742" s="13">
        <v>1123</v>
      </c>
      <c r="B742" s="1" t="s">
        <v>650</v>
      </c>
      <c r="C742" s="2" t="s">
        <v>651</v>
      </c>
      <c r="D742" s="2" t="s">
        <v>134</v>
      </c>
      <c r="E742" s="29" t="str">
        <f>TEXT(DATA[[#This Row],[Join_Date]],"mm-yyyy")</f>
        <v>10-2024</v>
      </c>
      <c r="G742" s="31">
        <f>$F$2-DATA[[#This Row],[Last_Login]]</f>
        <v>40</v>
      </c>
      <c r="H742" s="31" t="str" cm="1">
        <f t="array" ref="H742">_xlfn.IFS(DATA[[#This Row],[Difference_from _assume]]&lt;=10,"0-17",DATA[[#This Row],[Difference_from _assume]]&lt;=34,"17-34",DATA[[#This Row],[Difference_from _assume]]&lt;=51,"34-51",DATA[[#This Row],[Difference_from _assume]]&lt;=119,"51-119",DATA[[#This Row],[Difference_from _assume]]&lt;=354,"119-357")</f>
        <v>34-51</v>
      </c>
      <c r="I742" s="31" t="str" cm="1">
        <f t="array" ref="I742">_xlfn.IFS(DATA[[#This Row],[Difference_from _assume]]&lt;=35,"Active",DATA[[#This Row],[Difference_from _assume]]&lt;=110,"Inactive",DATA[[#This Row],[Difference_from _assume]]&lt;=360,"Dormant")</f>
        <v>Inactive</v>
      </c>
      <c r="J742" s="16">
        <v>7.99</v>
      </c>
      <c r="K742" s="16" t="str" cm="1">
        <f t="array" ref="K742">_xlfn.IFS(DATA[[#This Row],[Monthly_Price]]&lt;=7.99,"Low",J742&lt;=11.99,"Mid",J742&lt;=15.99,"High")</f>
        <v>Low</v>
      </c>
      <c r="L742" s="1">
        <v>252</v>
      </c>
      <c r="M742" s="1" t="s">
        <v>26</v>
      </c>
      <c r="N742" s="1">
        <v>1</v>
      </c>
      <c r="O742" s="1">
        <v>1</v>
      </c>
      <c r="P742" s="1" t="b">
        <v>1</v>
      </c>
      <c r="Q742" s="1">
        <v>968</v>
      </c>
      <c r="R742" s="10">
        <v>197</v>
      </c>
      <c r="S742" s="10">
        <f>DATA[[#This Row],[Total_Movies_Watched]]+DATA[[#This Row],[Total_Series_Watched]]</f>
        <v>1165</v>
      </c>
      <c r="T742" s="1" t="s">
        <v>55</v>
      </c>
      <c r="U742" s="1" t="s">
        <v>44</v>
      </c>
      <c r="V742" s="1" t="s">
        <v>29</v>
      </c>
      <c r="W742" s="1">
        <v>46</v>
      </c>
      <c r="X742" s="1" t="str" cm="1">
        <f t="array" ref="X742">_xlfn.IFS(DATA[[#This Row],[Recommended_Content_Count]]&lt;=25,"0-25",W742&lt;=50,"25-50",W742&lt;=75,"50-75",W742&lt;=100,"75-100")</f>
        <v>25-50</v>
      </c>
      <c r="Y742" s="1">
        <v>4</v>
      </c>
      <c r="Z742" s="1" t="b">
        <v>0</v>
      </c>
      <c r="AA742" s="1" t="str" cm="1">
        <f t="array" ref="AA742">_xlfn.IFS(DATA[[#This Row],[Has_Downloaded_Content]]=FALSE,"No",Z742=TRUE,"Yes")</f>
        <v>No</v>
      </c>
      <c r="AB742" s="1" t="s">
        <v>30</v>
      </c>
      <c r="AC742" s="7">
        <v>3842</v>
      </c>
      <c r="AD742" s="7" t="str" cm="1">
        <f t="array" ref="AD742">_xlfn.IFS(DATA[[#This Row],[Loyalty_Points]]&lt;=1000,"0-1000",AC742&lt;=2000,"1000-2000",AC742&lt;=3000,"2000-3000",AC742&lt;=4000,"3000-4000",AC742&lt;=4999,"4000-5000")</f>
        <v>3000-4000</v>
      </c>
      <c r="AE742" s="1" t="s">
        <v>76</v>
      </c>
      <c r="AF742" s="1" t="s">
        <v>59</v>
      </c>
      <c r="AG742" s="1" t="s">
        <v>93</v>
      </c>
    </row>
    <row r="743" spans="1:33" x14ac:dyDescent="0.3">
      <c r="A743" s="13">
        <v>4103</v>
      </c>
      <c r="B743" s="1" t="s">
        <v>257</v>
      </c>
      <c r="C743" s="2" t="s">
        <v>235</v>
      </c>
      <c r="D743" s="2" t="s">
        <v>87</v>
      </c>
      <c r="E743" s="29" t="str">
        <f>TEXT(DATA[[#This Row],[Join_Date]],"mm-yyyy")</f>
        <v>10-2024</v>
      </c>
      <c r="G743" s="31">
        <f>$F$2-DATA[[#This Row],[Last_Login]]</f>
        <v>36</v>
      </c>
      <c r="H743" s="31" t="str" cm="1">
        <f t="array" ref="H743">_xlfn.IFS(DATA[[#This Row],[Difference_from _assume]]&lt;=10,"0-17",DATA[[#This Row],[Difference_from _assume]]&lt;=34,"17-34",DATA[[#This Row],[Difference_from _assume]]&lt;=51,"34-51",DATA[[#This Row],[Difference_from _assume]]&lt;=119,"51-119",DATA[[#This Row],[Difference_from _assume]]&lt;=354,"119-357")</f>
        <v>34-51</v>
      </c>
      <c r="I743" s="31" t="str" cm="1">
        <f t="array" ref="I743">_xlfn.IFS(DATA[[#This Row],[Difference_from _assume]]&lt;=35,"Active",DATA[[#This Row],[Difference_from _assume]]&lt;=110,"Inactive",DATA[[#This Row],[Difference_from _assume]]&lt;=360,"Dormant")</f>
        <v>Inactive</v>
      </c>
      <c r="J743" s="16">
        <v>11.99</v>
      </c>
      <c r="K743" s="16" t="str" cm="1">
        <f t="array" ref="K743">_xlfn.IFS(DATA[[#This Row],[Monthly_Price]]&lt;=7.99,"Low",J743&lt;=11.99,"Mid",J743&lt;=15.99,"High")</f>
        <v>Mid</v>
      </c>
      <c r="L743" s="1">
        <v>379</v>
      </c>
      <c r="M743" s="1" t="s">
        <v>63</v>
      </c>
      <c r="N743" s="1">
        <v>2</v>
      </c>
      <c r="O743" s="1">
        <v>1</v>
      </c>
      <c r="P743" s="1" t="b">
        <v>1</v>
      </c>
      <c r="Q743" s="1">
        <v>632</v>
      </c>
      <c r="R743" s="10">
        <v>82</v>
      </c>
      <c r="S743" s="10">
        <f>DATA[[#This Row],[Total_Movies_Watched]]+DATA[[#This Row],[Total_Series_Watched]]</f>
        <v>714</v>
      </c>
      <c r="T743" s="1" t="s">
        <v>27</v>
      </c>
      <c r="U743" s="1" t="s">
        <v>56</v>
      </c>
      <c r="V743" s="1" t="s">
        <v>57</v>
      </c>
      <c r="W743" s="1">
        <v>29</v>
      </c>
      <c r="X743" s="1" t="str" cm="1">
        <f t="array" ref="X743">_xlfn.IFS(DATA[[#This Row],[Recommended_Content_Count]]&lt;=25,"0-25",W743&lt;=50,"25-50",W743&lt;=75,"50-75",W743&lt;=100,"75-100")</f>
        <v>25-50</v>
      </c>
      <c r="Y743" s="1">
        <v>3.2</v>
      </c>
      <c r="Z743" s="1" t="b">
        <v>1</v>
      </c>
      <c r="AA743" s="1" t="str" cm="1">
        <f t="array" ref="AA743">_xlfn.IFS(DATA[[#This Row],[Has_Downloaded_Content]]=FALSE,"No",Z743=TRUE,"Yes")</f>
        <v>Yes</v>
      </c>
      <c r="AB743" s="1" t="s">
        <v>30</v>
      </c>
      <c r="AC743" s="7">
        <v>1299</v>
      </c>
      <c r="AD743" s="7" t="str" cm="1">
        <f t="array" ref="AD743">_xlfn.IFS(DATA[[#This Row],[Loyalty_Points]]&lt;=1000,"0-1000",AC743&lt;=2000,"1000-2000",AC743&lt;=3000,"2000-3000",AC743&lt;=4000,"3000-4000",AC743&lt;=4999,"4000-5000")</f>
        <v>1000-2000</v>
      </c>
      <c r="AE743" s="1" t="s">
        <v>38</v>
      </c>
      <c r="AF743" s="1" t="s">
        <v>39</v>
      </c>
      <c r="AG743" s="1" t="s">
        <v>93</v>
      </c>
    </row>
    <row r="744" spans="1:33" x14ac:dyDescent="0.3">
      <c r="A744" s="13">
        <v>2904</v>
      </c>
      <c r="B744" s="1" t="s">
        <v>458</v>
      </c>
      <c r="C744" s="2" t="s">
        <v>632</v>
      </c>
      <c r="D744" s="2">
        <v>45303</v>
      </c>
      <c r="E744" s="29" t="str">
        <f>TEXT(DATA[[#This Row],[Join_Date]],"mm-yyyy")</f>
        <v>02-2024</v>
      </c>
      <c r="G744" s="31">
        <f>$F$2-DATA[[#This Row],[Last_Login]]</f>
        <v>354</v>
      </c>
      <c r="H744" s="31" t="str" cm="1">
        <f t="array" ref="H744">_xlfn.IFS(DATA[[#This Row],[Difference_from _assume]]&lt;=10,"0-17",DATA[[#This Row],[Difference_from _assume]]&lt;=34,"17-34",DATA[[#This Row],[Difference_from _assume]]&lt;=51,"34-51",DATA[[#This Row],[Difference_from _assume]]&lt;=119,"51-119",DATA[[#This Row],[Difference_from _assume]]&lt;=354,"119-357")</f>
        <v>119-357</v>
      </c>
      <c r="I744" s="31" t="str" cm="1">
        <f t="array" ref="I744">_xlfn.IFS(DATA[[#This Row],[Difference_from _assume]]&lt;=35,"Active",DATA[[#This Row],[Difference_from _assume]]&lt;=110,"Inactive",DATA[[#This Row],[Difference_from _assume]]&lt;=360,"Dormant")</f>
        <v>Dormant</v>
      </c>
      <c r="J744" s="16">
        <v>7.99</v>
      </c>
      <c r="K744" s="16" t="str" cm="1">
        <f t="array" ref="K744">_xlfn.IFS(DATA[[#This Row],[Monthly_Price]]&lt;=7.99,"Low",J744&lt;=11.99,"Mid",J744&lt;=15.99,"High")</f>
        <v>Low</v>
      </c>
      <c r="L744" s="1">
        <v>280</v>
      </c>
      <c r="M744" s="1" t="s">
        <v>100</v>
      </c>
      <c r="N744" s="1">
        <v>3</v>
      </c>
      <c r="O744" s="1">
        <v>1</v>
      </c>
      <c r="P744" s="1" t="b">
        <v>0</v>
      </c>
      <c r="Q744" s="1">
        <v>188</v>
      </c>
      <c r="R744" s="10">
        <v>103</v>
      </c>
      <c r="S744" s="10">
        <f>DATA[[#This Row],[Total_Movies_Watched]]+DATA[[#This Row],[Total_Series_Watched]]</f>
        <v>291</v>
      </c>
      <c r="T744" s="1" t="s">
        <v>74</v>
      </c>
      <c r="U744" s="1" t="s">
        <v>75</v>
      </c>
      <c r="V744" s="1" t="s">
        <v>64</v>
      </c>
      <c r="W744" s="1">
        <v>80</v>
      </c>
      <c r="X744" s="1" t="str" cm="1">
        <f t="array" ref="X744">_xlfn.IFS(DATA[[#This Row],[Recommended_Content_Count]]&lt;=25,"0-25",W744&lt;=50,"25-50",W744&lt;=75,"50-75",W744&lt;=100,"75-100")</f>
        <v>75-100</v>
      </c>
      <c r="Y744" s="1">
        <v>4.8</v>
      </c>
      <c r="Z744" s="1" t="b">
        <v>0</v>
      </c>
      <c r="AA744" s="1" t="str" cm="1">
        <f t="array" ref="AA744">_xlfn.IFS(DATA[[#This Row],[Has_Downloaded_Content]]=FALSE,"No",Z744=TRUE,"Yes")</f>
        <v>No</v>
      </c>
      <c r="AB744" s="1" t="s">
        <v>30</v>
      </c>
      <c r="AC744" s="7">
        <v>2346</v>
      </c>
      <c r="AD744" s="7" t="str" cm="1">
        <f t="array" ref="AD744">_xlfn.IFS(DATA[[#This Row],[Loyalty_Points]]&lt;=1000,"0-1000",AC744&lt;=2000,"1000-2000",AC744&lt;=3000,"2000-3000",AC744&lt;=4000,"3000-4000",AC744&lt;=4999,"4000-5000")</f>
        <v>2000-3000</v>
      </c>
      <c r="AE744" s="1" t="s">
        <v>58</v>
      </c>
      <c r="AF744" s="1" t="s">
        <v>79</v>
      </c>
      <c r="AG744" s="1" t="s">
        <v>60</v>
      </c>
    </row>
    <row r="745" spans="1:33" x14ac:dyDescent="0.3">
      <c r="A745" s="13">
        <v>5634</v>
      </c>
      <c r="B745" s="1" t="s">
        <v>176</v>
      </c>
      <c r="C745" s="2">
        <v>45447</v>
      </c>
      <c r="D745" s="2" t="s">
        <v>156</v>
      </c>
      <c r="E745" s="29" t="str">
        <f>TEXT(DATA[[#This Row],[Join_Date]],"mm-yyyy")</f>
        <v>06-2024</v>
      </c>
      <c r="G745" s="31">
        <f>$F$2-DATA[[#This Row],[Last_Login]]</f>
        <v>37</v>
      </c>
      <c r="H745" s="31" t="str" cm="1">
        <f t="array" ref="H745">_xlfn.IFS(DATA[[#This Row],[Difference_from _assume]]&lt;=10,"0-17",DATA[[#This Row],[Difference_from _assume]]&lt;=34,"17-34",DATA[[#This Row],[Difference_from _assume]]&lt;=51,"34-51",DATA[[#This Row],[Difference_from _assume]]&lt;=119,"51-119",DATA[[#This Row],[Difference_from _assume]]&lt;=354,"119-357")</f>
        <v>34-51</v>
      </c>
      <c r="I745" s="31" t="str" cm="1">
        <f t="array" ref="I745">_xlfn.IFS(DATA[[#This Row],[Difference_from _assume]]&lt;=35,"Active",DATA[[#This Row],[Difference_from _assume]]&lt;=110,"Inactive",DATA[[#This Row],[Difference_from _assume]]&lt;=360,"Dormant")</f>
        <v>Inactive</v>
      </c>
      <c r="J745" s="16">
        <v>7.99</v>
      </c>
      <c r="K745" s="16" t="str" cm="1">
        <f t="array" ref="K745">_xlfn.IFS(DATA[[#This Row],[Monthly_Price]]&lt;=7.99,"Low",J745&lt;=11.99,"Mid",J745&lt;=15.99,"High")</f>
        <v>Low</v>
      </c>
      <c r="L745" s="1">
        <v>187</v>
      </c>
      <c r="M745" s="1" t="s">
        <v>63</v>
      </c>
      <c r="N745" s="1">
        <v>3</v>
      </c>
      <c r="O745" s="1">
        <v>3</v>
      </c>
      <c r="P745" s="1" t="b">
        <v>0</v>
      </c>
      <c r="Q745" s="1">
        <v>987</v>
      </c>
      <c r="R745" s="10">
        <v>166</v>
      </c>
      <c r="S745" s="10">
        <f>DATA[[#This Row],[Total_Movies_Watched]]+DATA[[#This Row],[Total_Series_Watched]]</f>
        <v>1153</v>
      </c>
      <c r="T745" s="1" t="s">
        <v>68</v>
      </c>
      <c r="U745" s="1" t="s">
        <v>28</v>
      </c>
      <c r="V745" s="1" t="s">
        <v>57</v>
      </c>
      <c r="W745" s="1">
        <v>24</v>
      </c>
      <c r="X745" s="1" t="str" cm="1">
        <f t="array" ref="X745">_xlfn.IFS(DATA[[#This Row],[Recommended_Content_Count]]&lt;=25,"0-25",W745&lt;=50,"25-50",W745&lt;=75,"50-75",W745&lt;=100,"75-100")</f>
        <v>0-25</v>
      </c>
      <c r="Y745" s="1">
        <v>4.7</v>
      </c>
      <c r="Z745" s="1" t="b">
        <v>0</v>
      </c>
      <c r="AA745" s="1" t="str" cm="1">
        <f t="array" ref="AA745">_xlfn.IFS(DATA[[#This Row],[Has_Downloaded_Content]]=FALSE,"No",Z745=TRUE,"Yes")</f>
        <v>No</v>
      </c>
      <c r="AB745" s="1" t="s">
        <v>30</v>
      </c>
      <c r="AC745" s="7">
        <v>215</v>
      </c>
      <c r="AD745" s="7" t="str" cm="1">
        <f t="array" ref="AD745">_xlfn.IFS(DATA[[#This Row],[Loyalty_Points]]&lt;=1000,"0-1000",AC745&lt;=2000,"1000-2000",AC745&lt;=3000,"2000-3000",AC745&lt;=4000,"3000-4000",AC745&lt;=4999,"4000-5000")</f>
        <v>0-1000</v>
      </c>
      <c r="AE745" s="1" t="s">
        <v>38</v>
      </c>
      <c r="AF745" s="1" t="s">
        <v>79</v>
      </c>
      <c r="AG745" s="1" t="s">
        <v>40</v>
      </c>
    </row>
    <row r="746" spans="1:33" x14ac:dyDescent="0.3">
      <c r="A746" s="13">
        <v>5360</v>
      </c>
      <c r="B746" s="1" t="s">
        <v>147</v>
      </c>
      <c r="C746" s="2" t="s">
        <v>616</v>
      </c>
      <c r="D746" s="2">
        <v>45334</v>
      </c>
      <c r="E746" s="29" t="str">
        <f>TEXT(DATA[[#This Row],[Join_Date]],"mm-yyyy")</f>
        <v>09-2023</v>
      </c>
      <c r="G746" s="31">
        <f>$F$2-DATA[[#This Row],[Last_Login]]</f>
        <v>323</v>
      </c>
      <c r="H746" s="31" t="str" cm="1">
        <f t="array" ref="H746">_xlfn.IFS(DATA[[#This Row],[Difference_from _assume]]&lt;=10,"0-17",DATA[[#This Row],[Difference_from _assume]]&lt;=34,"17-34",DATA[[#This Row],[Difference_from _assume]]&lt;=51,"34-51",DATA[[#This Row],[Difference_from _assume]]&lt;=119,"51-119",DATA[[#This Row],[Difference_from _assume]]&lt;=354,"119-357")</f>
        <v>119-357</v>
      </c>
      <c r="I746" s="31" t="str" cm="1">
        <f t="array" ref="I746">_xlfn.IFS(DATA[[#This Row],[Difference_from _assume]]&lt;=35,"Active",DATA[[#This Row],[Difference_from _assume]]&lt;=110,"Inactive",DATA[[#This Row],[Difference_from _assume]]&lt;=360,"Dormant")</f>
        <v>Dormant</v>
      </c>
      <c r="J746" s="16">
        <v>7.99</v>
      </c>
      <c r="K746" s="16" t="str" cm="1">
        <f t="array" ref="K746">_xlfn.IFS(DATA[[#This Row],[Monthly_Price]]&lt;=7.99,"Low",J746&lt;=11.99,"Mid",J746&lt;=15.99,"High")</f>
        <v>Low</v>
      </c>
      <c r="L746" s="1">
        <v>373</v>
      </c>
      <c r="M746" s="1" t="s">
        <v>26</v>
      </c>
      <c r="N746" s="1">
        <v>2</v>
      </c>
      <c r="O746" s="1">
        <v>1</v>
      </c>
      <c r="P746" s="1" t="b">
        <v>1</v>
      </c>
      <c r="Q746" s="1">
        <v>925</v>
      </c>
      <c r="R746" s="10">
        <v>12</v>
      </c>
      <c r="S746" s="10">
        <f>DATA[[#This Row],[Total_Movies_Watched]]+DATA[[#This Row],[Total_Series_Watched]]</f>
        <v>937</v>
      </c>
      <c r="T746" s="1" t="s">
        <v>49</v>
      </c>
      <c r="U746" s="1" t="s">
        <v>28</v>
      </c>
      <c r="V746" s="1" t="s">
        <v>29</v>
      </c>
      <c r="W746" s="1">
        <v>22</v>
      </c>
      <c r="X746" s="1" t="str" cm="1">
        <f t="array" ref="X746">_xlfn.IFS(DATA[[#This Row],[Recommended_Content_Count]]&lt;=25,"0-25",W746&lt;=50,"25-50",W746&lt;=75,"50-75",W746&lt;=100,"75-100")</f>
        <v>0-25</v>
      </c>
      <c r="Y746" s="1">
        <v>4.2</v>
      </c>
      <c r="Z746" s="1" t="b">
        <v>1</v>
      </c>
      <c r="AA746" s="1" t="str" cm="1">
        <f t="array" ref="AA746">_xlfn.IFS(DATA[[#This Row],[Has_Downloaded_Content]]=FALSE,"No",Z746=TRUE,"Yes")</f>
        <v>Yes</v>
      </c>
      <c r="AB746" s="1" t="s">
        <v>30</v>
      </c>
      <c r="AC746" s="7">
        <v>3062</v>
      </c>
      <c r="AD746" s="7" t="str" cm="1">
        <f t="array" ref="AD746">_xlfn.IFS(DATA[[#This Row],[Loyalty_Points]]&lt;=1000,"0-1000",AC746&lt;=2000,"1000-2000",AC746&lt;=3000,"2000-3000",AC746&lt;=4000,"3000-4000",AC746&lt;=4999,"4000-5000")</f>
        <v>3000-4000</v>
      </c>
      <c r="AE746" s="1" t="s">
        <v>65</v>
      </c>
      <c r="AF746" s="1" t="s">
        <v>32</v>
      </c>
      <c r="AG746" s="1" t="s">
        <v>60</v>
      </c>
    </row>
    <row r="747" spans="1:33" x14ac:dyDescent="0.3">
      <c r="A747" s="13">
        <v>8571</v>
      </c>
      <c r="B747" s="1" t="s">
        <v>345</v>
      </c>
      <c r="C747" s="2" t="s">
        <v>652</v>
      </c>
      <c r="D747" s="2" t="s">
        <v>35</v>
      </c>
      <c r="E747" s="29" t="str">
        <f>TEXT(DATA[[#This Row],[Join_Date]],"mm-yyyy")</f>
        <v>05-2023</v>
      </c>
      <c r="G747" s="31">
        <f>$F$2-DATA[[#This Row],[Last_Login]]</f>
        <v>16</v>
      </c>
      <c r="H747" s="31" t="str" cm="1">
        <f t="array" ref="H747">_xlfn.IFS(DATA[[#This Row],[Difference_from _assume]]&lt;=10,"0-17",DATA[[#This Row],[Difference_from _assume]]&lt;=34,"17-34",DATA[[#This Row],[Difference_from _assume]]&lt;=51,"34-51",DATA[[#This Row],[Difference_from _assume]]&lt;=119,"51-119",DATA[[#This Row],[Difference_from _assume]]&lt;=354,"119-357")</f>
        <v>17-34</v>
      </c>
      <c r="I747" s="31" t="str" cm="1">
        <f t="array" ref="I747">_xlfn.IFS(DATA[[#This Row],[Difference_from _assume]]&lt;=35,"Active",DATA[[#This Row],[Difference_from _assume]]&lt;=110,"Inactive",DATA[[#This Row],[Difference_from _assume]]&lt;=360,"Dormant")</f>
        <v>Active</v>
      </c>
      <c r="J747" s="16">
        <v>15.99</v>
      </c>
      <c r="K747" s="16" t="str" cm="1">
        <f t="array" ref="K747">_xlfn.IFS(DATA[[#This Row],[Monthly_Price]]&lt;=7.99,"Low",J747&lt;=11.99,"Mid",J747&lt;=15.99,"High")</f>
        <v>High</v>
      </c>
      <c r="L747" s="1">
        <v>482</v>
      </c>
      <c r="M747" s="1" t="s">
        <v>26</v>
      </c>
      <c r="N747" s="1">
        <v>2</v>
      </c>
      <c r="O747" s="1">
        <v>5</v>
      </c>
      <c r="P747" s="1" t="b">
        <v>1</v>
      </c>
      <c r="Q747" s="1">
        <v>838</v>
      </c>
      <c r="R747" s="10">
        <v>159</v>
      </c>
      <c r="S747" s="10">
        <f>DATA[[#This Row],[Total_Movies_Watched]]+DATA[[#This Row],[Total_Series_Watched]]</f>
        <v>997</v>
      </c>
      <c r="T747" s="1" t="s">
        <v>43</v>
      </c>
      <c r="U747" s="1" t="s">
        <v>44</v>
      </c>
      <c r="V747" s="1" t="s">
        <v>78</v>
      </c>
      <c r="W747" s="1">
        <v>39</v>
      </c>
      <c r="X747" s="1" t="str" cm="1">
        <f t="array" ref="X747">_xlfn.IFS(DATA[[#This Row],[Recommended_Content_Count]]&lt;=25,"0-25",W747&lt;=50,"25-50",W747&lt;=75,"50-75",W747&lt;=100,"75-100")</f>
        <v>25-50</v>
      </c>
      <c r="Y747" s="1">
        <v>4.8</v>
      </c>
      <c r="Z747" s="1" t="b">
        <v>0</v>
      </c>
      <c r="AA747" s="1" t="str" cm="1">
        <f t="array" ref="AA747">_xlfn.IFS(DATA[[#This Row],[Has_Downloaded_Content]]=FALSE,"No",Z747=TRUE,"Yes")</f>
        <v>No</v>
      </c>
      <c r="AB747" s="1" t="s">
        <v>30</v>
      </c>
      <c r="AC747" s="7">
        <v>2978</v>
      </c>
      <c r="AD747" s="7" t="str" cm="1">
        <f t="array" ref="AD747">_xlfn.IFS(DATA[[#This Row],[Loyalty_Points]]&lt;=1000,"0-1000",AC747&lt;=2000,"1000-2000",AC747&lt;=3000,"2000-3000",AC747&lt;=4000,"3000-4000",AC747&lt;=4999,"4000-5000")</f>
        <v>2000-3000</v>
      </c>
      <c r="AE747" s="1" t="s">
        <v>76</v>
      </c>
      <c r="AF747" s="1" t="s">
        <v>69</v>
      </c>
      <c r="AG747" s="1" t="s">
        <v>60</v>
      </c>
    </row>
    <row r="748" spans="1:33" x14ac:dyDescent="0.3">
      <c r="A748" s="13">
        <v>9439</v>
      </c>
      <c r="B748" s="1" t="s">
        <v>653</v>
      </c>
      <c r="C748" s="2" t="s">
        <v>654</v>
      </c>
      <c r="D748" s="2">
        <v>45608</v>
      </c>
      <c r="E748" s="29" t="str">
        <f>TEXT(DATA[[#This Row],[Join_Date]],"mm-yyyy")</f>
        <v>11-2023</v>
      </c>
      <c r="G748" s="31">
        <f>$F$2-DATA[[#This Row],[Last_Login]]</f>
        <v>49</v>
      </c>
      <c r="H748" s="31" t="str" cm="1">
        <f t="array" ref="H748">_xlfn.IFS(DATA[[#This Row],[Difference_from _assume]]&lt;=10,"0-17",DATA[[#This Row],[Difference_from _assume]]&lt;=34,"17-34",DATA[[#This Row],[Difference_from _assume]]&lt;=51,"34-51",DATA[[#This Row],[Difference_from _assume]]&lt;=119,"51-119",DATA[[#This Row],[Difference_from _assume]]&lt;=354,"119-357")</f>
        <v>34-51</v>
      </c>
      <c r="I748" s="31" t="str" cm="1">
        <f t="array" ref="I748">_xlfn.IFS(DATA[[#This Row],[Difference_from _assume]]&lt;=35,"Active",DATA[[#This Row],[Difference_from _assume]]&lt;=110,"Inactive",DATA[[#This Row],[Difference_from _assume]]&lt;=360,"Dormant")</f>
        <v>Inactive</v>
      </c>
      <c r="J748" s="16">
        <v>11.99</v>
      </c>
      <c r="K748" s="16" t="str" cm="1">
        <f t="array" ref="K748">_xlfn.IFS(DATA[[#This Row],[Monthly_Price]]&lt;=7.99,"Low",J748&lt;=11.99,"Mid",J748&lt;=15.99,"High")</f>
        <v>Mid</v>
      </c>
      <c r="L748" s="1">
        <v>360</v>
      </c>
      <c r="M748" s="1" t="s">
        <v>48</v>
      </c>
      <c r="N748" s="1">
        <v>3</v>
      </c>
      <c r="O748" s="1">
        <v>4</v>
      </c>
      <c r="P748" s="1" t="b">
        <v>0</v>
      </c>
      <c r="Q748" s="1">
        <v>295</v>
      </c>
      <c r="R748" s="10">
        <v>55</v>
      </c>
      <c r="S748" s="10">
        <f>DATA[[#This Row],[Total_Movies_Watched]]+DATA[[#This Row],[Total_Series_Watched]]</f>
        <v>350</v>
      </c>
      <c r="T748" s="1" t="s">
        <v>43</v>
      </c>
      <c r="U748" s="1" t="s">
        <v>56</v>
      </c>
      <c r="V748" s="1" t="s">
        <v>45</v>
      </c>
      <c r="W748" s="1">
        <v>31</v>
      </c>
      <c r="X748" s="1" t="str" cm="1">
        <f t="array" ref="X748">_xlfn.IFS(DATA[[#This Row],[Recommended_Content_Count]]&lt;=25,"0-25",W748&lt;=50,"25-50",W748&lt;=75,"50-75",W748&lt;=100,"75-100")</f>
        <v>25-50</v>
      </c>
      <c r="Y748" s="1">
        <v>3.7</v>
      </c>
      <c r="Z748" s="1" t="b">
        <v>0</v>
      </c>
      <c r="AA748" s="1" t="str" cm="1">
        <f t="array" ref="AA748">_xlfn.IFS(DATA[[#This Row],[Has_Downloaded_Content]]=FALSE,"No",Z748=TRUE,"Yes")</f>
        <v>No</v>
      </c>
      <c r="AB748" s="1" t="s">
        <v>30</v>
      </c>
      <c r="AC748" s="7">
        <v>1984</v>
      </c>
      <c r="AD748" s="7" t="str" cm="1">
        <f t="array" ref="AD748">_xlfn.IFS(DATA[[#This Row],[Loyalty_Points]]&lt;=1000,"0-1000",AC748&lt;=2000,"1000-2000",AC748&lt;=3000,"2000-3000",AC748&lt;=4000,"3000-4000",AC748&lt;=4999,"4000-5000")</f>
        <v>1000-2000</v>
      </c>
      <c r="AE748" s="1" t="s">
        <v>76</v>
      </c>
      <c r="AF748" s="1" t="s">
        <v>39</v>
      </c>
      <c r="AG748" s="1" t="s">
        <v>40</v>
      </c>
    </row>
    <row r="749" spans="1:33" x14ac:dyDescent="0.3">
      <c r="A749" s="13">
        <v>8356</v>
      </c>
      <c r="B749" s="1" t="s">
        <v>546</v>
      </c>
      <c r="C749" s="2" t="s">
        <v>655</v>
      </c>
      <c r="D749" s="2" t="s">
        <v>42</v>
      </c>
      <c r="E749" s="29" t="str">
        <f>TEXT(DATA[[#This Row],[Join_Date]],"mm-yyyy")</f>
        <v>01-2023</v>
      </c>
      <c r="G749" s="31">
        <f>$F$2-DATA[[#This Row],[Last_Login]]</f>
        <v>17</v>
      </c>
      <c r="H749" s="31" t="str" cm="1">
        <f t="array" ref="H749">_xlfn.IFS(DATA[[#This Row],[Difference_from _assume]]&lt;=10,"0-17",DATA[[#This Row],[Difference_from _assume]]&lt;=34,"17-34",DATA[[#This Row],[Difference_from _assume]]&lt;=51,"34-51",DATA[[#This Row],[Difference_from _assume]]&lt;=119,"51-119",DATA[[#This Row],[Difference_from _assume]]&lt;=354,"119-357")</f>
        <v>17-34</v>
      </c>
      <c r="I749" s="31" t="str" cm="1">
        <f t="array" ref="I749">_xlfn.IFS(DATA[[#This Row],[Difference_from _assume]]&lt;=35,"Active",DATA[[#This Row],[Difference_from _assume]]&lt;=110,"Inactive",DATA[[#This Row],[Difference_from _assume]]&lt;=360,"Dormant")</f>
        <v>Active</v>
      </c>
      <c r="J749" s="16">
        <v>15.99</v>
      </c>
      <c r="K749" s="16" t="str" cm="1">
        <f t="array" ref="K749">_xlfn.IFS(DATA[[#This Row],[Monthly_Price]]&lt;=7.99,"Low",J749&lt;=11.99,"Mid",J749&lt;=15.99,"High")</f>
        <v>High</v>
      </c>
      <c r="L749" s="1">
        <v>463</v>
      </c>
      <c r="M749" s="1" t="s">
        <v>73</v>
      </c>
      <c r="N749" s="1">
        <v>2</v>
      </c>
      <c r="O749" s="1">
        <v>1</v>
      </c>
      <c r="P749" s="1" t="b">
        <v>0</v>
      </c>
      <c r="Q749" s="1">
        <v>844</v>
      </c>
      <c r="R749" s="10">
        <v>98</v>
      </c>
      <c r="S749" s="10">
        <f>DATA[[#This Row],[Total_Movies_Watched]]+DATA[[#This Row],[Total_Series_Watched]]</f>
        <v>942</v>
      </c>
      <c r="T749" s="1" t="s">
        <v>49</v>
      </c>
      <c r="U749" s="1" t="s">
        <v>75</v>
      </c>
      <c r="V749" s="1" t="s">
        <v>64</v>
      </c>
      <c r="W749" s="1">
        <v>15</v>
      </c>
      <c r="X749" s="1" t="str" cm="1">
        <f t="array" ref="X749">_xlfn.IFS(DATA[[#This Row],[Recommended_Content_Count]]&lt;=25,"0-25",W749&lt;=50,"25-50",W749&lt;=75,"50-75",W749&lt;=100,"75-100")</f>
        <v>0-25</v>
      </c>
      <c r="Y749" s="1">
        <v>3.6</v>
      </c>
      <c r="Z749" s="1" t="b">
        <v>1</v>
      </c>
      <c r="AA749" s="1" t="str" cm="1">
        <f t="array" ref="AA749">_xlfn.IFS(DATA[[#This Row],[Has_Downloaded_Content]]=FALSE,"No",Z749=TRUE,"Yes")</f>
        <v>Yes</v>
      </c>
      <c r="AB749" s="1" t="s">
        <v>30</v>
      </c>
      <c r="AC749" s="7">
        <v>945</v>
      </c>
      <c r="AD749" s="7" t="str" cm="1">
        <f t="array" ref="AD749">_xlfn.IFS(DATA[[#This Row],[Loyalty_Points]]&lt;=1000,"0-1000",AC749&lt;=2000,"1000-2000",AC749&lt;=3000,"2000-3000",AC749&lt;=4000,"3000-4000",AC749&lt;=4999,"4000-5000")</f>
        <v>0-1000</v>
      </c>
      <c r="AE749" s="1" t="s">
        <v>31</v>
      </c>
      <c r="AF749" s="1" t="s">
        <v>79</v>
      </c>
      <c r="AG749" s="1" t="s">
        <v>93</v>
      </c>
    </row>
    <row r="750" spans="1:33" x14ac:dyDescent="0.3">
      <c r="A750" s="13">
        <v>2039</v>
      </c>
      <c r="B750" s="1" t="s">
        <v>656</v>
      </c>
      <c r="C750" s="2">
        <v>44958</v>
      </c>
      <c r="D750" s="2">
        <v>45334</v>
      </c>
      <c r="E750" s="29" t="str">
        <f>TEXT(DATA[[#This Row],[Join_Date]],"mm-yyyy")</f>
        <v>02-2023</v>
      </c>
      <c r="G750" s="31">
        <f>$F$2-DATA[[#This Row],[Last_Login]]</f>
        <v>323</v>
      </c>
      <c r="H750" s="31" t="str" cm="1">
        <f t="array" ref="H750">_xlfn.IFS(DATA[[#This Row],[Difference_from _assume]]&lt;=10,"0-17",DATA[[#This Row],[Difference_from _assume]]&lt;=34,"17-34",DATA[[#This Row],[Difference_from _assume]]&lt;=51,"34-51",DATA[[#This Row],[Difference_from _assume]]&lt;=119,"51-119",DATA[[#This Row],[Difference_from _assume]]&lt;=354,"119-357")</f>
        <v>119-357</v>
      </c>
      <c r="I750" s="31" t="str" cm="1">
        <f t="array" ref="I750">_xlfn.IFS(DATA[[#This Row],[Difference_from _assume]]&lt;=35,"Active",DATA[[#This Row],[Difference_from _assume]]&lt;=110,"Inactive",DATA[[#This Row],[Difference_from _assume]]&lt;=360,"Dormant")</f>
        <v>Dormant</v>
      </c>
      <c r="J750" s="16">
        <v>15.99</v>
      </c>
      <c r="K750" s="16" t="str" cm="1">
        <f t="array" ref="K750">_xlfn.IFS(DATA[[#This Row],[Monthly_Price]]&lt;=7.99,"Low",J750&lt;=11.99,"Mid",J750&lt;=15.99,"High")</f>
        <v>High</v>
      </c>
      <c r="L750" s="1">
        <v>13</v>
      </c>
      <c r="M750" s="1" t="s">
        <v>100</v>
      </c>
      <c r="N750" s="1">
        <v>3</v>
      </c>
      <c r="O750" s="1">
        <v>5</v>
      </c>
      <c r="P750" s="1" t="b">
        <v>0</v>
      </c>
      <c r="Q750" s="1">
        <v>378</v>
      </c>
      <c r="R750" s="10">
        <v>123</v>
      </c>
      <c r="S750" s="10">
        <f>DATA[[#This Row],[Total_Movies_Watched]]+DATA[[#This Row],[Total_Series_Watched]]</f>
        <v>501</v>
      </c>
      <c r="T750" s="1" t="s">
        <v>55</v>
      </c>
      <c r="U750" s="1" t="s">
        <v>56</v>
      </c>
      <c r="V750" s="1" t="s">
        <v>37</v>
      </c>
      <c r="W750" s="1">
        <v>3</v>
      </c>
      <c r="X750" s="1" t="str" cm="1">
        <f t="array" ref="X750">_xlfn.IFS(DATA[[#This Row],[Recommended_Content_Count]]&lt;=25,"0-25",W750&lt;=50,"25-50",W750&lt;=75,"50-75",W750&lt;=100,"75-100")</f>
        <v>0-25</v>
      </c>
      <c r="Y750" s="1">
        <v>4.2</v>
      </c>
      <c r="Z750" s="1" t="b">
        <v>0</v>
      </c>
      <c r="AA750" s="1" t="str" cm="1">
        <f t="array" ref="AA750">_xlfn.IFS(DATA[[#This Row],[Has_Downloaded_Content]]=FALSE,"No",Z750=TRUE,"Yes")</f>
        <v>No</v>
      </c>
      <c r="AB750" s="1" t="s">
        <v>30</v>
      </c>
      <c r="AC750" s="7">
        <v>4134</v>
      </c>
      <c r="AD750" s="7" t="str" cm="1">
        <f t="array" ref="AD750">_xlfn.IFS(DATA[[#This Row],[Loyalty_Points]]&lt;=1000,"0-1000",AC750&lt;=2000,"1000-2000",AC750&lt;=3000,"2000-3000",AC750&lt;=4000,"3000-4000",AC750&lt;=4999,"4000-5000")</f>
        <v>4000-5000</v>
      </c>
      <c r="AE750" s="1" t="s">
        <v>38</v>
      </c>
      <c r="AF750" s="1" t="s">
        <v>39</v>
      </c>
      <c r="AG750" s="1" t="s">
        <v>33</v>
      </c>
    </row>
    <row r="751" spans="1:33" x14ac:dyDescent="0.3">
      <c r="A751" s="13">
        <v>2613</v>
      </c>
      <c r="B751" s="1" t="s">
        <v>657</v>
      </c>
      <c r="C751" s="2">
        <v>45109</v>
      </c>
      <c r="D751" s="2" t="s">
        <v>129</v>
      </c>
      <c r="E751" s="29" t="str">
        <f>TEXT(DATA[[#This Row],[Join_Date]],"mm-yyyy")</f>
        <v>07-2023</v>
      </c>
      <c r="G751" s="31">
        <f>$F$2-DATA[[#This Row],[Last_Login]]</f>
        <v>15</v>
      </c>
      <c r="H751" s="31" t="str" cm="1">
        <f t="array" ref="H751">_xlfn.IFS(DATA[[#This Row],[Difference_from _assume]]&lt;=10,"0-17",DATA[[#This Row],[Difference_from _assume]]&lt;=34,"17-34",DATA[[#This Row],[Difference_from _assume]]&lt;=51,"34-51",DATA[[#This Row],[Difference_from _assume]]&lt;=119,"51-119",DATA[[#This Row],[Difference_from _assume]]&lt;=354,"119-357")</f>
        <v>17-34</v>
      </c>
      <c r="I751" s="31" t="str" cm="1">
        <f t="array" ref="I751">_xlfn.IFS(DATA[[#This Row],[Difference_from _assume]]&lt;=35,"Active",DATA[[#This Row],[Difference_from _assume]]&lt;=110,"Inactive",DATA[[#This Row],[Difference_from _assume]]&lt;=360,"Dormant")</f>
        <v>Active</v>
      </c>
      <c r="J751" s="16">
        <v>7.99</v>
      </c>
      <c r="K751" s="16" t="str" cm="1">
        <f t="array" ref="K751">_xlfn.IFS(DATA[[#This Row],[Monthly_Price]]&lt;=7.99,"Low",J751&lt;=11.99,"Mid",J751&lt;=15.99,"High")</f>
        <v>Low</v>
      </c>
      <c r="L751" s="1">
        <v>129</v>
      </c>
      <c r="M751" s="1" t="s">
        <v>51</v>
      </c>
      <c r="N751" s="1">
        <v>4</v>
      </c>
      <c r="O751" s="1">
        <v>5</v>
      </c>
      <c r="P751" s="1" t="b">
        <v>0</v>
      </c>
      <c r="Q751" s="1">
        <v>439</v>
      </c>
      <c r="R751" s="10">
        <v>10</v>
      </c>
      <c r="S751" s="10">
        <f>DATA[[#This Row],[Total_Movies_Watched]]+DATA[[#This Row],[Total_Series_Watched]]</f>
        <v>449</v>
      </c>
      <c r="T751" s="1" t="s">
        <v>49</v>
      </c>
      <c r="U751" s="1" t="s">
        <v>56</v>
      </c>
      <c r="V751" s="1" t="s">
        <v>78</v>
      </c>
      <c r="W751" s="1">
        <v>11</v>
      </c>
      <c r="X751" s="1" t="str" cm="1">
        <f t="array" ref="X751">_xlfn.IFS(DATA[[#This Row],[Recommended_Content_Count]]&lt;=25,"0-25",W751&lt;=50,"25-50",W751&lt;=75,"50-75",W751&lt;=100,"75-100")</f>
        <v>0-25</v>
      </c>
      <c r="Y751" s="1">
        <v>3.7</v>
      </c>
      <c r="Z751" s="1" t="b">
        <v>0</v>
      </c>
      <c r="AA751" s="1" t="str" cm="1">
        <f t="array" ref="AA751">_xlfn.IFS(DATA[[#This Row],[Has_Downloaded_Content]]=FALSE,"No",Z751=TRUE,"Yes")</f>
        <v>No</v>
      </c>
      <c r="AB751" s="1" t="s">
        <v>30</v>
      </c>
      <c r="AC751" s="7">
        <v>3741</v>
      </c>
      <c r="AD751" s="7" t="str" cm="1">
        <f t="array" ref="AD751">_xlfn.IFS(DATA[[#This Row],[Loyalty_Points]]&lt;=1000,"0-1000",AC751&lt;=2000,"1000-2000",AC751&lt;=3000,"2000-3000",AC751&lt;=4000,"3000-4000",AC751&lt;=4999,"4000-5000")</f>
        <v>3000-4000</v>
      </c>
      <c r="AE751" s="1" t="s">
        <v>76</v>
      </c>
      <c r="AF751" s="1" t="s">
        <v>32</v>
      </c>
      <c r="AG751" s="1" t="s">
        <v>60</v>
      </c>
    </row>
    <row r="752" spans="1:33" x14ac:dyDescent="0.3">
      <c r="A752" s="13">
        <v>8226</v>
      </c>
      <c r="B752" s="1" t="s">
        <v>138</v>
      </c>
      <c r="C752" s="2">
        <v>45327</v>
      </c>
      <c r="D752" s="2" t="s">
        <v>109</v>
      </c>
      <c r="E752" s="29" t="str">
        <f>TEXT(DATA[[#This Row],[Join_Date]],"mm-yyyy")</f>
        <v>02-2024</v>
      </c>
      <c r="G752" s="31">
        <f>$F$2-DATA[[#This Row],[Last_Login]]</f>
        <v>38</v>
      </c>
      <c r="H752" s="31" t="str" cm="1">
        <f t="array" ref="H752">_xlfn.IFS(DATA[[#This Row],[Difference_from _assume]]&lt;=10,"0-17",DATA[[#This Row],[Difference_from _assume]]&lt;=34,"17-34",DATA[[#This Row],[Difference_from _assume]]&lt;=51,"34-51",DATA[[#This Row],[Difference_from _assume]]&lt;=119,"51-119",DATA[[#This Row],[Difference_from _assume]]&lt;=354,"119-357")</f>
        <v>34-51</v>
      </c>
      <c r="I752" s="31" t="str" cm="1">
        <f t="array" ref="I752">_xlfn.IFS(DATA[[#This Row],[Difference_from _assume]]&lt;=35,"Active",DATA[[#This Row],[Difference_from _assume]]&lt;=110,"Inactive",DATA[[#This Row],[Difference_from _assume]]&lt;=360,"Dormant")</f>
        <v>Inactive</v>
      </c>
      <c r="J752" s="16">
        <v>7.99</v>
      </c>
      <c r="K752" s="16" t="str" cm="1">
        <f t="array" ref="K752">_xlfn.IFS(DATA[[#This Row],[Monthly_Price]]&lt;=7.99,"Low",J752&lt;=11.99,"Mid",J752&lt;=15.99,"High")</f>
        <v>Low</v>
      </c>
      <c r="L752" s="1">
        <v>290</v>
      </c>
      <c r="M752" s="1" t="s">
        <v>36</v>
      </c>
      <c r="N752" s="1">
        <v>5</v>
      </c>
      <c r="O752" s="1">
        <v>5</v>
      </c>
      <c r="P752" s="1" t="b">
        <v>0</v>
      </c>
      <c r="Q752" s="1">
        <v>84</v>
      </c>
      <c r="R752" s="10">
        <v>52</v>
      </c>
      <c r="S752" s="10">
        <f>DATA[[#This Row],[Total_Movies_Watched]]+DATA[[#This Row],[Total_Series_Watched]]</f>
        <v>136</v>
      </c>
      <c r="T752" s="1" t="s">
        <v>43</v>
      </c>
      <c r="U752" s="1" t="s">
        <v>44</v>
      </c>
      <c r="V752" s="1" t="s">
        <v>29</v>
      </c>
      <c r="W752" s="1">
        <v>91</v>
      </c>
      <c r="X752" s="1" t="str" cm="1">
        <f t="array" ref="X752">_xlfn.IFS(DATA[[#This Row],[Recommended_Content_Count]]&lt;=25,"0-25",W752&lt;=50,"25-50",W752&lt;=75,"50-75",W752&lt;=100,"75-100")</f>
        <v>75-100</v>
      </c>
      <c r="Y752" s="1">
        <v>3.1</v>
      </c>
      <c r="Z752" s="1" t="b">
        <v>1</v>
      </c>
      <c r="AA752" s="1" t="str" cm="1">
        <f t="array" ref="AA752">_xlfn.IFS(DATA[[#This Row],[Has_Downloaded_Content]]=FALSE,"No",Z752=TRUE,"Yes")</f>
        <v>Yes</v>
      </c>
      <c r="AB752" s="1" t="s">
        <v>30</v>
      </c>
      <c r="AC752" s="7">
        <v>1408</v>
      </c>
      <c r="AD752" s="7" t="str" cm="1">
        <f t="array" ref="AD752">_xlfn.IFS(DATA[[#This Row],[Loyalty_Points]]&lt;=1000,"0-1000",AC752&lt;=2000,"1000-2000",AC752&lt;=3000,"2000-3000",AC752&lt;=4000,"3000-4000",AC752&lt;=4999,"4000-5000")</f>
        <v>1000-2000</v>
      </c>
      <c r="AE752" s="1" t="s">
        <v>38</v>
      </c>
      <c r="AF752" s="1" t="s">
        <v>69</v>
      </c>
      <c r="AG752" s="1" t="s">
        <v>93</v>
      </c>
    </row>
    <row r="753" spans="1:33" x14ac:dyDescent="0.3">
      <c r="A753" s="13">
        <v>1425</v>
      </c>
      <c r="B753" s="1" t="s">
        <v>658</v>
      </c>
      <c r="C753" s="2">
        <v>45331</v>
      </c>
      <c r="D753" s="2" t="s">
        <v>87</v>
      </c>
      <c r="E753" s="29" t="str">
        <f>TEXT(DATA[[#This Row],[Join_Date]],"mm-yyyy")</f>
        <v>02-2024</v>
      </c>
      <c r="G753" s="31">
        <f>$F$2-DATA[[#This Row],[Last_Login]]</f>
        <v>36</v>
      </c>
      <c r="H753" s="31" t="str" cm="1">
        <f t="array" ref="H753">_xlfn.IFS(DATA[[#This Row],[Difference_from _assume]]&lt;=10,"0-17",DATA[[#This Row],[Difference_from _assume]]&lt;=34,"17-34",DATA[[#This Row],[Difference_from _assume]]&lt;=51,"34-51",DATA[[#This Row],[Difference_from _assume]]&lt;=119,"51-119",DATA[[#This Row],[Difference_from _assume]]&lt;=354,"119-357")</f>
        <v>34-51</v>
      </c>
      <c r="I753" s="31" t="str" cm="1">
        <f t="array" ref="I753">_xlfn.IFS(DATA[[#This Row],[Difference_from _assume]]&lt;=35,"Active",DATA[[#This Row],[Difference_from _assume]]&lt;=110,"Inactive",DATA[[#This Row],[Difference_from _assume]]&lt;=360,"Dormant")</f>
        <v>Inactive</v>
      </c>
      <c r="J753" s="16">
        <v>7.99</v>
      </c>
      <c r="K753" s="16" t="str" cm="1">
        <f t="array" ref="K753">_xlfn.IFS(DATA[[#This Row],[Monthly_Price]]&lt;=7.99,"Low",J753&lt;=11.99,"Mid",J753&lt;=15.99,"High")</f>
        <v>Low</v>
      </c>
      <c r="L753" s="1">
        <v>50</v>
      </c>
      <c r="M753" s="1" t="s">
        <v>26</v>
      </c>
      <c r="N753" s="1">
        <v>2</v>
      </c>
      <c r="O753" s="1">
        <v>3</v>
      </c>
      <c r="P753" s="1" t="b">
        <v>1</v>
      </c>
      <c r="Q753" s="1">
        <v>502</v>
      </c>
      <c r="R753" s="10">
        <v>5</v>
      </c>
      <c r="S753" s="10">
        <f>DATA[[#This Row],[Total_Movies_Watched]]+DATA[[#This Row],[Total_Series_Watched]]</f>
        <v>507</v>
      </c>
      <c r="T753" s="1" t="s">
        <v>55</v>
      </c>
      <c r="U753" s="1" t="s">
        <v>44</v>
      </c>
      <c r="V753" s="1" t="s">
        <v>29</v>
      </c>
      <c r="W753" s="1">
        <v>96</v>
      </c>
      <c r="X753" s="1" t="str" cm="1">
        <f t="array" ref="X753">_xlfn.IFS(DATA[[#This Row],[Recommended_Content_Count]]&lt;=25,"0-25",W753&lt;=50,"25-50",W753&lt;=75,"50-75",W753&lt;=100,"75-100")</f>
        <v>75-100</v>
      </c>
      <c r="Y753" s="1">
        <v>4.4000000000000004</v>
      </c>
      <c r="Z753" s="1" t="b">
        <v>1</v>
      </c>
      <c r="AA753" s="1" t="str" cm="1">
        <f t="array" ref="AA753">_xlfn.IFS(DATA[[#This Row],[Has_Downloaded_Content]]=FALSE,"No",Z753=TRUE,"Yes")</f>
        <v>Yes</v>
      </c>
      <c r="AB753" s="1" t="s">
        <v>30</v>
      </c>
      <c r="AC753" s="7">
        <v>1917</v>
      </c>
      <c r="AD753" s="7" t="str" cm="1">
        <f t="array" ref="AD753">_xlfn.IFS(DATA[[#This Row],[Loyalty_Points]]&lt;=1000,"0-1000",AC753&lt;=2000,"1000-2000",AC753&lt;=3000,"2000-3000",AC753&lt;=4000,"3000-4000",AC753&lt;=4999,"4000-5000")</f>
        <v>1000-2000</v>
      </c>
      <c r="AE753" s="1" t="s">
        <v>76</v>
      </c>
      <c r="AF753" s="1" t="s">
        <v>79</v>
      </c>
      <c r="AG753" s="1" t="s">
        <v>93</v>
      </c>
    </row>
    <row r="754" spans="1:33" x14ac:dyDescent="0.3">
      <c r="A754" s="13">
        <v>4479</v>
      </c>
      <c r="B754" s="1" t="s">
        <v>23</v>
      </c>
      <c r="C754" s="2">
        <v>45454</v>
      </c>
      <c r="D754" s="2">
        <v>45455</v>
      </c>
      <c r="E754" s="29" t="str">
        <f>TEXT(DATA[[#This Row],[Join_Date]],"mm-yyyy")</f>
        <v>06-2024</v>
      </c>
      <c r="G754" s="31">
        <f>$F$2-DATA[[#This Row],[Last_Login]]</f>
        <v>202</v>
      </c>
      <c r="H754" s="31" t="str" cm="1">
        <f t="array" ref="H754">_xlfn.IFS(DATA[[#This Row],[Difference_from _assume]]&lt;=10,"0-17",DATA[[#This Row],[Difference_from _assume]]&lt;=34,"17-34",DATA[[#This Row],[Difference_from _assume]]&lt;=51,"34-51",DATA[[#This Row],[Difference_from _assume]]&lt;=119,"51-119",DATA[[#This Row],[Difference_from _assume]]&lt;=354,"119-357")</f>
        <v>119-357</v>
      </c>
      <c r="I754" s="31" t="str" cm="1">
        <f t="array" ref="I754">_xlfn.IFS(DATA[[#This Row],[Difference_from _assume]]&lt;=35,"Active",DATA[[#This Row],[Difference_from _assume]]&lt;=110,"Inactive",DATA[[#This Row],[Difference_from _assume]]&lt;=360,"Dormant")</f>
        <v>Dormant</v>
      </c>
      <c r="J754" s="16">
        <v>15.99</v>
      </c>
      <c r="K754" s="16" t="str" cm="1">
        <f t="array" ref="K754">_xlfn.IFS(DATA[[#This Row],[Monthly_Price]]&lt;=7.99,"Low",J754&lt;=11.99,"Mid",J754&lt;=15.99,"High")</f>
        <v>High</v>
      </c>
      <c r="L754" s="1">
        <v>241</v>
      </c>
      <c r="M754" s="1" t="s">
        <v>100</v>
      </c>
      <c r="N754" s="1">
        <v>3</v>
      </c>
      <c r="O754" s="1">
        <v>2</v>
      </c>
      <c r="P754" s="1" t="b">
        <v>1</v>
      </c>
      <c r="Q754" s="1">
        <v>549</v>
      </c>
      <c r="R754" s="10">
        <v>158</v>
      </c>
      <c r="S754" s="10">
        <f>DATA[[#This Row],[Total_Movies_Watched]]+DATA[[#This Row],[Total_Series_Watched]]</f>
        <v>707</v>
      </c>
      <c r="T754" s="1" t="s">
        <v>55</v>
      </c>
      <c r="U754" s="1" t="s">
        <v>44</v>
      </c>
      <c r="V754" s="1" t="s">
        <v>45</v>
      </c>
      <c r="W754" s="1">
        <v>96</v>
      </c>
      <c r="X754" s="1" t="str" cm="1">
        <f t="array" ref="X754">_xlfn.IFS(DATA[[#This Row],[Recommended_Content_Count]]&lt;=25,"0-25",W754&lt;=50,"25-50",W754&lt;=75,"50-75",W754&lt;=100,"75-100")</f>
        <v>75-100</v>
      </c>
      <c r="Y754" s="1">
        <v>3.1</v>
      </c>
      <c r="Z754" s="1" t="b">
        <v>1</v>
      </c>
      <c r="AA754" s="1" t="str" cm="1">
        <f t="array" ref="AA754">_xlfn.IFS(DATA[[#This Row],[Has_Downloaded_Content]]=FALSE,"No",Z754=TRUE,"Yes")</f>
        <v>Yes</v>
      </c>
      <c r="AB754" s="1" t="s">
        <v>30</v>
      </c>
      <c r="AC754" s="7">
        <v>1986</v>
      </c>
      <c r="AD754" s="7" t="str" cm="1">
        <f t="array" ref="AD754">_xlfn.IFS(DATA[[#This Row],[Loyalty_Points]]&lt;=1000,"0-1000",AC754&lt;=2000,"1000-2000",AC754&lt;=3000,"2000-3000",AC754&lt;=4000,"3000-4000",AC754&lt;=4999,"4000-5000")</f>
        <v>1000-2000</v>
      </c>
      <c r="AE754" s="1" t="s">
        <v>31</v>
      </c>
      <c r="AF754" s="1" t="s">
        <v>39</v>
      </c>
      <c r="AG754" s="1" t="s">
        <v>60</v>
      </c>
    </row>
    <row r="755" spans="1:33" x14ac:dyDescent="0.3">
      <c r="A755" s="13">
        <v>3393</v>
      </c>
      <c r="B755" s="1" t="s">
        <v>101</v>
      </c>
      <c r="C755" s="2" t="s">
        <v>320</v>
      </c>
      <c r="D755" s="2" t="s">
        <v>105</v>
      </c>
      <c r="E755" s="29" t="str">
        <f>TEXT(DATA[[#This Row],[Join_Date]],"mm-yyyy")</f>
        <v>01-2024</v>
      </c>
      <c r="G755" s="31">
        <f>$F$2-DATA[[#This Row],[Last_Login]]</f>
        <v>33</v>
      </c>
      <c r="H755" s="31" t="str" cm="1">
        <f t="array" ref="H755">_xlfn.IFS(DATA[[#This Row],[Difference_from _assume]]&lt;=10,"0-17",DATA[[#This Row],[Difference_from _assume]]&lt;=34,"17-34",DATA[[#This Row],[Difference_from _assume]]&lt;=51,"34-51",DATA[[#This Row],[Difference_from _assume]]&lt;=119,"51-119",DATA[[#This Row],[Difference_from _assume]]&lt;=354,"119-357")</f>
        <v>17-34</v>
      </c>
      <c r="I755" s="31" t="str" cm="1">
        <f t="array" ref="I755">_xlfn.IFS(DATA[[#This Row],[Difference_from _assume]]&lt;=35,"Active",DATA[[#This Row],[Difference_from _assume]]&lt;=110,"Inactive",DATA[[#This Row],[Difference_from _assume]]&lt;=360,"Dormant")</f>
        <v>Active</v>
      </c>
      <c r="J755" s="16">
        <v>7.99</v>
      </c>
      <c r="K755" s="16" t="str" cm="1">
        <f t="array" ref="K755">_xlfn.IFS(DATA[[#This Row],[Monthly_Price]]&lt;=7.99,"Low",J755&lt;=11.99,"Mid",J755&lt;=15.99,"High")</f>
        <v>Low</v>
      </c>
      <c r="L755" s="1">
        <v>383</v>
      </c>
      <c r="M755" s="1" t="s">
        <v>63</v>
      </c>
      <c r="N755" s="1">
        <v>3</v>
      </c>
      <c r="O755" s="1">
        <v>2</v>
      </c>
      <c r="P755" s="1" t="b">
        <v>1</v>
      </c>
      <c r="Q755" s="1">
        <v>699</v>
      </c>
      <c r="R755" s="10">
        <v>174</v>
      </c>
      <c r="S755" s="10">
        <f>DATA[[#This Row],[Total_Movies_Watched]]+DATA[[#This Row],[Total_Series_Watched]]</f>
        <v>873</v>
      </c>
      <c r="T755" s="1" t="s">
        <v>92</v>
      </c>
      <c r="U755" s="1" t="s">
        <v>56</v>
      </c>
      <c r="V755" s="1" t="s">
        <v>78</v>
      </c>
      <c r="W755" s="1">
        <v>13</v>
      </c>
      <c r="X755" s="1" t="str" cm="1">
        <f t="array" ref="X755">_xlfn.IFS(DATA[[#This Row],[Recommended_Content_Count]]&lt;=25,"0-25",W755&lt;=50,"25-50",W755&lt;=75,"50-75",W755&lt;=100,"75-100")</f>
        <v>0-25</v>
      </c>
      <c r="Y755" s="1">
        <v>3.8</v>
      </c>
      <c r="Z755" s="1" t="b">
        <v>1</v>
      </c>
      <c r="AA755" s="1" t="str" cm="1">
        <f t="array" ref="AA755">_xlfn.IFS(DATA[[#This Row],[Has_Downloaded_Content]]=FALSE,"No",Z755=TRUE,"Yes")</f>
        <v>Yes</v>
      </c>
      <c r="AB755" s="1" t="s">
        <v>30</v>
      </c>
      <c r="AC755" s="7">
        <v>3254</v>
      </c>
      <c r="AD755" s="7" t="str" cm="1">
        <f t="array" ref="AD755">_xlfn.IFS(DATA[[#This Row],[Loyalty_Points]]&lt;=1000,"0-1000",AC755&lt;=2000,"1000-2000",AC755&lt;=3000,"2000-3000",AC755&lt;=4000,"3000-4000",AC755&lt;=4999,"4000-5000")</f>
        <v>3000-4000</v>
      </c>
      <c r="AE755" s="1" t="s">
        <v>31</v>
      </c>
      <c r="AF755" s="1" t="s">
        <v>59</v>
      </c>
      <c r="AG755" s="1" t="s">
        <v>93</v>
      </c>
    </row>
    <row r="756" spans="1:33" x14ac:dyDescent="0.3">
      <c r="A756" s="13">
        <v>8528</v>
      </c>
      <c r="B756" s="1" t="s">
        <v>283</v>
      </c>
      <c r="C756" s="2" t="s">
        <v>317</v>
      </c>
      <c r="D756" s="2" t="s">
        <v>168</v>
      </c>
      <c r="E756" s="29" t="str">
        <f>TEXT(DATA[[#This Row],[Join_Date]],"mm-yyyy")</f>
        <v>11-2024</v>
      </c>
      <c r="G756" s="31">
        <f>$F$2-DATA[[#This Row],[Last_Login]]</f>
        <v>32</v>
      </c>
      <c r="H756" s="31" t="str" cm="1">
        <f t="array" ref="H756">_xlfn.IFS(DATA[[#This Row],[Difference_from _assume]]&lt;=10,"0-17",DATA[[#This Row],[Difference_from _assume]]&lt;=34,"17-34",DATA[[#This Row],[Difference_from _assume]]&lt;=51,"34-51",DATA[[#This Row],[Difference_from _assume]]&lt;=119,"51-119",DATA[[#This Row],[Difference_from _assume]]&lt;=354,"119-357")</f>
        <v>17-34</v>
      </c>
      <c r="I756" s="31" t="str" cm="1">
        <f t="array" ref="I756">_xlfn.IFS(DATA[[#This Row],[Difference_from _assume]]&lt;=35,"Active",DATA[[#This Row],[Difference_from _assume]]&lt;=110,"Inactive",DATA[[#This Row],[Difference_from _assume]]&lt;=360,"Dormant")</f>
        <v>Active</v>
      </c>
      <c r="J756" s="16">
        <v>7.99</v>
      </c>
      <c r="K756" s="16" t="str" cm="1">
        <f t="array" ref="K756">_xlfn.IFS(DATA[[#This Row],[Monthly_Price]]&lt;=7.99,"Low",J756&lt;=11.99,"Mid",J756&lt;=15.99,"High")</f>
        <v>Low</v>
      </c>
      <c r="L756" s="1">
        <v>384</v>
      </c>
      <c r="M756" s="1" t="s">
        <v>48</v>
      </c>
      <c r="N756" s="1">
        <v>5</v>
      </c>
      <c r="O756" s="1">
        <v>1</v>
      </c>
      <c r="P756" s="1" t="b">
        <v>0</v>
      </c>
      <c r="Q756" s="1">
        <v>423</v>
      </c>
      <c r="R756" s="10">
        <v>110</v>
      </c>
      <c r="S756" s="10">
        <f>DATA[[#This Row],[Total_Movies_Watched]]+DATA[[#This Row],[Total_Series_Watched]]</f>
        <v>533</v>
      </c>
      <c r="T756" s="1" t="s">
        <v>92</v>
      </c>
      <c r="U756" s="1" t="s">
        <v>56</v>
      </c>
      <c r="V756" s="1" t="s">
        <v>45</v>
      </c>
      <c r="W756" s="1">
        <v>61</v>
      </c>
      <c r="X756" s="1" t="str" cm="1">
        <f t="array" ref="X756">_xlfn.IFS(DATA[[#This Row],[Recommended_Content_Count]]&lt;=25,"0-25",W756&lt;=50,"25-50",W756&lt;=75,"50-75",W756&lt;=100,"75-100")</f>
        <v>50-75</v>
      </c>
      <c r="Y756" s="1">
        <v>4.7</v>
      </c>
      <c r="Z756" s="1" t="b">
        <v>1</v>
      </c>
      <c r="AA756" s="1" t="str" cm="1">
        <f t="array" ref="AA756">_xlfn.IFS(DATA[[#This Row],[Has_Downloaded_Content]]=FALSE,"No",Z756=TRUE,"Yes")</f>
        <v>Yes</v>
      </c>
      <c r="AB756" s="1" t="s">
        <v>30</v>
      </c>
      <c r="AC756" s="7">
        <v>3648</v>
      </c>
      <c r="AD756" s="7" t="str" cm="1">
        <f t="array" ref="AD756">_xlfn.IFS(DATA[[#This Row],[Loyalty_Points]]&lt;=1000,"0-1000",AC756&lt;=2000,"1000-2000",AC756&lt;=3000,"2000-3000",AC756&lt;=4000,"3000-4000",AC756&lt;=4999,"4000-5000")</f>
        <v>3000-4000</v>
      </c>
      <c r="AE756" s="1" t="s">
        <v>31</v>
      </c>
      <c r="AF756" s="1" t="s">
        <v>69</v>
      </c>
      <c r="AG756" s="1" t="s">
        <v>60</v>
      </c>
    </row>
    <row r="757" spans="1:33" x14ac:dyDescent="0.3">
      <c r="A757" s="13">
        <v>9372</v>
      </c>
      <c r="B757" s="1" t="s">
        <v>138</v>
      </c>
      <c r="C757" s="2" t="s">
        <v>243</v>
      </c>
      <c r="D757" s="2">
        <v>45394</v>
      </c>
      <c r="E757" s="29" t="str">
        <f>TEXT(DATA[[#This Row],[Join_Date]],"mm-yyyy")</f>
        <v>02-2023</v>
      </c>
      <c r="G757" s="31">
        <f>$F$2-DATA[[#This Row],[Last_Login]]</f>
        <v>263</v>
      </c>
      <c r="H757" s="31" t="str" cm="1">
        <f t="array" ref="H757">_xlfn.IFS(DATA[[#This Row],[Difference_from _assume]]&lt;=10,"0-17",DATA[[#This Row],[Difference_from _assume]]&lt;=34,"17-34",DATA[[#This Row],[Difference_from _assume]]&lt;=51,"34-51",DATA[[#This Row],[Difference_from _assume]]&lt;=119,"51-119",DATA[[#This Row],[Difference_from _assume]]&lt;=354,"119-357")</f>
        <v>119-357</v>
      </c>
      <c r="I757" s="31" t="str" cm="1">
        <f t="array" ref="I757">_xlfn.IFS(DATA[[#This Row],[Difference_from _assume]]&lt;=35,"Active",DATA[[#This Row],[Difference_from _assume]]&lt;=110,"Inactive",DATA[[#This Row],[Difference_from _assume]]&lt;=360,"Dormant")</f>
        <v>Dormant</v>
      </c>
      <c r="J757" s="16">
        <v>7.99</v>
      </c>
      <c r="K757" s="16" t="str" cm="1">
        <f t="array" ref="K757">_xlfn.IFS(DATA[[#This Row],[Monthly_Price]]&lt;=7.99,"Low",J757&lt;=11.99,"Mid",J757&lt;=15.99,"High")</f>
        <v>Low</v>
      </c>
      <c r="L757" s="1">
        <v>302</v>
      </c>
      <c r="M757" s="1" t="s">
        <v>63</v>
      </c>
      <c r="N757" s="1">
        <v>1</v>
      </c>
      <c r="O757" s="1">
        <v>1</v>
      </c>
      <c r="P757" s="1" t="b">
        <v>1</v>
      </c>
      <c r="Q757" s="1">
        <v>964</v>
      </c>
      <c r="R757" s="10">
        <v>165</v>
      </c>
      <c r="S757" s="10">
        <f>DATA[[#This Row],[Total_Movies_Watched]]+DATA[[#This Row],[Total_Series_Watched]]</f>
        <v>1129</v>
      </c>
      <c r="T757" s="1" t="s">
        <v>92</v>
      </c>
      <c r="U757" s="1" t="s">
        <v>75</v>
      </c>
      <c r="V757" s="1" t="s">
        <v>64</v>
      </c>
      <c r="W757" s="1">
        <v>47</v>
      </c>
      <c r="X757" s="1" t="str" cm="1">
        <f t="array" ref="X757">_xlfn.IFS(DATA[[#This Row],[Recommended_Content_Count]]&lt;=25,"0-25",W757&lt;=50,"25-50",W757&lt;=75,"50-75",W757&lt;=100,"75-100")</f>
        <v>25-50</v>
      </c>
      <c r="Y757" s="1">
        <v>4.4000000000000004</v>
      </c>
      <c r="Z757" s="1" t="b">
        <v>0</v>
      </c>
      <c r="AA757" s="1" t="str" cm="1">
        <f t="array" ref="AA757">_xlfn.IFS(DATA[[#This Row],[Has_Downloaded_Content]]=FALSE,"No",Z757=TRUE,"Yes")</f>
        <v>No</v>
      </c>
      <c r="AB757" s="1" t="s">
        <v>30</v>
      </c>
      <c r="AC757" s="7">
        <v>3552</v>
      </c>
      <c r="AD757" s="7" t="str" cm="1">
        <f t="array" ref="AD757">_xlfn.IFS(DATA[[#This Row],[Loyalty_Points]]&lt;=1000,"0-1000",AC757&lt;=2000,"1000-2000",AC757&lt;=3000,"2000-3000",AC757&lt;=4000,"3000-4000",AC757&lt;=4999,"4000-5000")</f>
        <v>3000-4000</v>
      </c>
      <c r="AE757" s="1" t="s">
        <v>58</v>
      </c>
      <c r="AF757" s="1" t="s">
        <v>79</v>
      </c>
      <c r="AG757" s="1" t="s">
        <v>40</v>
      </c>
    </row>
    <row r="758" spans="1:33" x14ac:dyDescent="0.3">
      <c r="A758" s="13">
        <v>5469</v>
      </c>
      <c r="B758" s="1" t="s">
        <v>196</v>
      </c>
      <c r="C758" s="2" t="s">
        <v>487</v>
      </c>
      <c r="D758" s="2">
        <v>45424</v>
      </c>
      <c r="E758" s="29" t="str">
        <f>TEXT(DATA[[#This Row],[Join_Date]],"mm-yyyy")</f>
        <v>02-2024</v>
      </c>
      <c r="G758" s="31">
        <f>$F$2-DATA[[#This Row],[Last_Login]]</f>
        <v>233</v>
      </c>
      <c r="H758" s="31" t="str" cm="1">
        <f t="array" ref="H758">_xlfn.IFS(DATA[[#This Row],[Difference_from _assume]]&lt;=10,"0-17",DATA[[#This Row],[Difference_from _assume]]&lt;=34,"17-34",DATA[[#This Row],[Difference_from _assume]]&lt;=51,"34-51",DATA[[#This Row],[Difference_from _assume]]&lt;=119,"51-119",DATA[[#This Row],[Difference_from _assume]]&lt;=354,"119-357")</f>
        <v>119-357</v>
      </c>
      <c r="I758" s="31" t="str" cm="1">
        <f t="array" ref="I758">_xlfn.IFS(DATA[[#This Row],[Difference_from _assume]]&lt;=35,"Active",DATA[[#This Row],[Difference_from _assume]]&lt;=110,"Inactive",DATA[[#This Row],[Difference_from _assume]]&lt;=360,"Dormant")</f>
        <v>Dormant</v>
      </c>
      <c r="J758" s="16">
        <v>15.99</v>
      </c>
      <c r="K758" s="16" t="str" cm="1">
        <f t="array" ref="K758">_xlfn.IFS(DATA[[#This Row],[Monthly_Price]]&lt;=7.99,"Low",J758&lt;=11.99,"Mid",J758&lt;=15.99,"High")</f>
        <v>High</v>
      </c>
      <c r="L758" s="1">
        <v>24</v>
      </c>
      <c r="M758" s="1" t="s">
        <v>48</v>
      </c>
      <c r="N758" s="1">
        <v>2</v>
      </c>
      <c r="O758" s="1">
        <v>1</v>
      </c>
      <c r="P758" s="1" t="b">
        <v>0</v>
      </c>
      <c r="Q758" s="1">
        <v>742</v>
      </c>
      <c r="R758" s="10">
        <v>150</v>
      </c>
      <c r="S758" s="10">
        <f>DATA[[#This Row],[Total_Movies_Watched]]+DATA[[#This Row],[Total_Series_Watched]]</f>
        <v>892</v>
      </c>
      <c r="T758" s="1" t="s">
        <v>27</v>
      </c>
      <c r="U758" s="1" t="s">
        <v>56</v>
      </c>
      <c r="V758" s="1" t="s">
        <v>78</v>
      </c>
      <c r="W758" s="1">
        <v>57</v>
      </c>
      <c r="X758" s="1" t="str" cm="1">
        <f t="array" ref="X758">_xlfn.IFS(DATA[[#This Row],[Recommended_Content_Count]]&lt;=25,"0-25",W758&lt;=50,"25-50",W758&lt;=75,"50-75",W758&lt;=100,"75-100")</f>
        <v>50-75</v>
      </c>
      <c r="Y758" s="1">
        <v>3</v>
      </c>
      <c r="Z758" s="1" t="b">
        <v>0</v>
      </c>
      <c r="AA758" s="1" t="str" cm="1">
        <f t="array" ref="AA758">_xlfn.IFS(DATA[[#This Row],[Has_Downloaded_Content]]=FALSE,"No",Z758=TRUE,"Yes")</f>
        <v>No</v>
      </c>
      <c r="AB758" s="1" t="s">
        <v>30</v>
      </c>
      <c r="AC758" s="7">
        <v>150</v>
      </c>
      <c r="AD758" s="7" t="str" cm="1">
        <f t="array" ref="AD758">_xlfn.IFS(DATA[[#This Row],[Loyalty_Points]]&lt;=1000,"0-1000",AC758&lt;=2000,"1000-2000",AC758&lt;=3000,"2000-3000",AC758&lt;=4000,"3000-4000",AC758&lt;=4999,"4000-5000")</f>
        <v>0-1000</v>
      </c>
      <c r="AE758" s="1" t="s">
        <v>58</v>
      </c>
      <c r="AF758" s="1" t="s">
        <v>59</v>
      </c>
      <c r="AG758" s="1" t="s">
        <v>60</v>
      </c>
    </row>
    <row r="759" spans="1:33" x14ac:dyDescent="0.3">
      <c r="A759" s="13">
        <v>2603</v>
      </c>
      <c r="B759" s="1" t="s">
        <v>659</v>
      </c>
      <c r="C759" s="2" t="s">
        <v>95</v>
      </c>
      <c r="D759" s="2" t="s">
        <v>84</v>
      </c>
      <c r="E759" s="29" t="str">
        <f>TEXT(DATA[[#This Row],[Join_Date]],"mm-yyyy")</f>
        <v>05-2024</v>
      </c>
      <c r="G759" s="31">
        <f>$F$2-DATA[[#This Row],[Last_Login]]</f>
        <v>41</v>
      </c>
      <c r="H759" s="31" t="str" cm="1">
        <f t="array" ref="H759">_xlfn.IFS(DATA[[#This Row],[Difference_from _assume]]&lt;=10,"0-17",DATA[[#This Row],[Difference_from _assume]]&lt;=34,"17-34",DATA[[#This Row],[Difference_from _assume]]&lt;=51,"34-51",DATA[[#This Row],[Difference_from _assume]]&lt;=119,"51-119",DATA[[#This Row],[Difference_from _assume]]&lt;=354,"119-357")</f>
        <v>34-51</v>
      </c>
      <c r="I759" s="31" t="str" cm="1">
        <f t="array" ref="I759">_xlfn.IFS(DATA[[#This Row],[Difference_from _assume]]&lt;=35,"Active",DATA[[#This Row],[Difference_from _assume]]&lt;=110,"Inactive",DATA[[#This Row],[Difference_from _assume]]&lt;=360,"Dormant")</f>
        <v>Inactive</v>
      </c>
      <c r="J759" s="16">
        <v>11.99</v>
      </c>
      <c r="K759" s="16" t="str" cm="1">
        <f t="array" ref="K759">_xlfn.IFS(DATA[[#This Row],[Monthly_Price]]&lt;=7.99,"Low",J759&lt;=11.99,"Mid",J759&lt;=15.99,"High")</f>
        <v>Mid</v>
      </c>
      <c r="L759" s="1">
        <v>416</v>
      </c>
      <c r="M759" s="1" t="s">
        <v>100</v>
      </c>
      <c r="N759" s="1">
        <v>3</v>
      </c>
      <c r="O759" s="1">
        <v>5</v>
      </c>
      <c r="P759" s="1" t="b">
        <v>0</v>
      </c>
      <c r="Q759" s="1">
        <v>97</v>
      </c>
      <c r="R759" s="10">
        <v>172</v>
      </c>
      <c r="S759" s="10">
        <f>DATA[[#This Row],[Total_Movies_Watched]]+DATA[[#This Row],[Total_Series_Watched]]</f>
        <v>269</v>
      </c>
      <c r="T759" s="1" t="s">
        <v>27</v>
      </c>
      <c r="U759" s="1" t="s">
        <v>56</v>
      </c>
      <c r="V759" s="1" t="s">
        <v>57</v>
      </c>
      <c r="W759" s="1">
        <v>89</v>
      </c>
      <c r="X759" s="1" t="str" cm="1">
        <f t="array" ref="X759">_xlfn.IFS(DATA[[#This Row],[Recommended_Content_Count]]&lt;=25,"0-25",W759&lt;=50,"25-50",W759&lt;=75,"50-75",W759&lt;=100,"75-100")</f>
        <v>75-100</v>
      </c>
      <c r="Y759" s="1">
        <v>4.3</v>
      </c>
      <c r="Z759" s="1" t="b">
        <v>1</v>
      </c>
      <c r="AA759" s="1" t="str" cm="1">
        <f t="array" ref="AA759">_xlfn.IFS(DATA[[#This Row],[Has_Downloaded_Content]]=FALSE,"No",Z759=TRUE,"Yes")</f>
        <v>Yes</v>
      </c>
      <c r="AB759" s="1" t="s">
        <v>30</v>
      </c>
      <c r="AC759" s="7">
        <v>786</v>
      </c>
      <c r="AD759" s="7" t="str" cm="1">
        <f t="array" ref="AD759">_xlfn.IFS(DATA[[#This Row],[Loyalty_Points]]&lt;=1000,"0-1000",AC759&lt;=2000,"1000-2000",AC759&lt;=3000,"2000-3000",AC759&lt;=4000,"3000-4000",AC759&lt;=4999,"4000-5000")</f>
        <v>0-1000</v>
      </c>
      <c r="AE759" s="1" t="s">
        <v>58</v>
      </c>
      <c r="AF759" s="1" t="s">
        <v>59</v>
      </c>
      <c r="AG759" s="1" t="s">
        <v>93</v>
      </c>
    </row>
    <row r="760" spans="1:33" x14ac:dyDescent="0.3">
      <c r="A760" s="13">
        <v>5306</v>
      </c>
      <c r="B760" s="1" t="s">
        <v>369</v>
      </c>
      <c r="C760" s="2">
        <v>45208</v>
      </c>
      <c r="D760" s="2">
        <v>45547</v>
      </c>
      <c r="E760" s="29" t="str">
        <f>TEXT(DATA[[#This Row],[Join_Date]],"mm-yyyy")</f>
        <v>10-2023</v>
      </c>
      <c r="G760" s="31">
        <f>$F$2-DATA[[#This Row],[Last_Login]]</f>
        <v>110</v>
      </c>
      <c r="H760" s="31" t="str" cm="1">
        <f t="array" ref="H760">_xlfn.IFS(DATA[[#This Row],[Difference_from _assume]]&lt;=10,"0-17",DATA[[#This Row],[Difference_from _assume]]&lt;=34,"17-34",DATA[[#This Row],[Difference_from _assume]]&lt;=51,"34-51",DATA[[#This Row],[Difference_from _assume]]&lt;=119,"51-119",DATA[[#This Row],[Difference_from _assume]]&lt;=354,"119-357")</f>
        <v>51-119</v>
      </c>
      <c r="I760" s="31" t="str" cm="1">
        <f t="array" ref="I760">_xlfn.IFS(DATA[[#This Row],[Difference_from _assume]]&lt;=35,"Active",DATA[[#This Row],[Difference_from _assume]]&lt;=110,"Inactive",DATA[[#This Row],[Difference_from _assume]]&lt;=360,"Dormant")</f>
        <v>Inactive</v>
      </c>
      <c r="J760" s="16">
        <v>15.99</v>
      </c>
      <c r="K760" s="16" t="str" cm="1">
        <f t="array" ref="K760">_xlfn.IFS(DATA[[#This Row],[Monthly_Price]]&lt;=7.99,"Low",J760&lt;=11.99,"Mid",J760&lt;=15.99,"High")</f>
        <v>High</v>
      </c>
      <c r="L760" s="1">
        <v>272</v>
      </c>
      <c r="M760" s="1" t="s">
        <v>73</v>
      </c>
      <c r="N760" s="1">
        <v>5</v>
      </c>
      <c r="O760" s="1">
        <v>1</v>
      </c>
      <c r="P760" s="1" t="b">
        <v>1</v>
      </c>
      <c r="Q760" s="1">
        <v>735</v>
      </c>
      <c r="R760" s="10">
        <v>74</v>
      </c>
      <c r="S760" s="10">
        <f>DATA[[#This Row],[Total_Movies_Watched]]+DATA[[#This Row],[Total_Series_Watched]]</f>
        <v>809</v>
      </c>
      <c r="T760" s="1" t="s">
        <v>74</v>
      </c>
      <c r="U760" s="1" t="s">
        <v>56</v>
      </c>
      <c r="V760" s="1" t="s">
        <v>64</v>
      </c>
      <c r="W760" s="1">
        <v>90</v>
      </c>
      <c r="X760" s="1" t="str" cm="1">
        <f t="array" ref="X760">_xlfn.IFS(DATA[[#This Row],[Recommended_Content_Count]]&lt;=25,"0-25",W760&lt;=50,"25-50",W760&lt;=75,"50-75",W760&lt;=100,"75-100")</f>
        <v>75-100</v>
      </c>
      <c r="Y760" s="1">
        <v>3.8</v>
      </c>
      <c r="Z760" s="1" t="b">
        <v>1</v>
      </c>
      <c r="AA760" s="1" t="str" cm="1">
        <f t="array" ref="AA760">_xlfn.IFS(DATA[[#This Row],[Has_Downloaded_Content]]=FALSE,"No",Z760=TRUE,"Yes")</f>
        <v>Yes</v>
      </c>
      <c r="AB760" s="1" t="s">
        <v>30</v>
      </c>
      <c r="AC760" s="7">
        <v>1808</v>
      </c>
      <c r="AD760" s="7" t="str" cm="1">
        <f t="array" ref="AD760">_xlfn.IFS(DATA[[#This Row],[Loyalty_Points]]&lt;=1000,"0-1000",AC760&lt;=2000,"1000-2000",AC760&lt;=3000,"2000-3000",AC760&lt;=4000,"3000-4000",AC760&lt;=4999,"4000-5000")</f>
        <v>1000-2000</v>
      </c>
      <c r="AE760" s="1" t="s">
        <v>76</v>
      </c>
      <c r="AF760" s="1" t="s">
        <v>39</v>
      </c>
      <c r="AG760" s="1" t="s">
        <v>33</v>
      </c>
    </row>
    <row r="761" spans="1:33" x14ac:dyDescent="0.3">
      <c r="A761" s="13">
        <v>7869</v>
      </c>
      <c r="B761" s="1" t="s">
        <v>283</v>
      </c>
      <c r="C761" s="2" t="s">
        <v>660</v>
      </c>
      <c r="D761" s="2">
        <v>45303</v>
      </c>
      <c r="E761" s="29" t="str">
        <f>TEXT(DATA[[#This Row],[Join_Date]],"mm-yyyy")</f>
        <v>05-2024</v>
      </c>
      <c r="G761" s="31">
        <f>$F$2-DATA[[#This Row],[Last_Login]]</f>
        <v>354</v>
      </c>
      <c r="H761" s="31" t="str" cm="1">
        <f t="array" ref="H761">_xlfn.IFS(DATA[[#This Row],[Difference_from _assume]]&lt;=10,"0-17",DATA[[#This Row],[Difference_from _assume]]&lt;=34,"17-34",DATA[[#This Row],[Difference_from _assume]]&lt;=51,"34-51",DATA[[#This Row],[Difference_from _assume]]&lt;=119,"51-119",DATA[[#This Row],[Difference_from _assume]]&lt;=354,"119-357")</f>
        <v>119-357</v>
      </c>
      <c r="I761" s="31" t="str" cm="1">
        <f t="array" ref="I761">_xlfn.IFS(DATA[[#This Row],[Difference_from _assume]]&lt;=35,"Active",DATA[[#This Row],[Difference_from _assume]]&lt;=110,"Inactive",DATA[[#This Row],[Difference_from _assume]]&lt;=360,"Dormant")</f>
        <v>Dormant</v>
      </c>
      <c r="J761" s="16">
        <v>15.99</v>
      </c>
      <c r="K761" s="16" t="str" cm="1">
        <f t="array" ref="K761">_xlfn.IFS(DATA[[#This Row],[Monthly_Price]]&lt;=7.99,"Low",J761&lt;=11.99,"Mid",J761&lt;=15.99,"High")</f>
        <v>High</v>
      </c>
      <c r="L761" s="1">
        <v>294</v>
      </c>
      <c r="M761" s="1" t="s">
        <v>36</v>
      </c>
      <c r="N761" s="1">
        <v>3</v>
      </c>
      <c r="O761" s="1">
        <v>6</v>
      </c>
      <c r="P761" s="1" t="b">
        <v>0</v>
      </c>
      <c r="Q761" s="1">
        <v>709</v>
      </c>
      <c r="R761" s="10">
        <v>181</v>
      </c>
      <c r="S761" s="10">
        <f>DATA[[#This Row],[Total_Movies_Watched]]+DATA[[#This Row],[Total_Series_Watched]]</f>
        <v>890</v>
      </c>
      <c r="T761" s="1" t="s">
        <v>74</v>
      </c>
      <c r="U761" s="1" t="s">
        <v>75</v>
      </c>
      <c r="V761" s="1" t="s">
        <v>57</v>
      </c>
      <c r="W761" s="1">
        <v>39</v>
      </c>
      <c r="X761" s="1" t="str" cm="1">
        <f t="array" ref="X761">_xlfn.IFS(DATA[[#This Row],[Recommended_Content_Count]]&lt;=25,"0-25",W761&lt;=50,"25-50",W761&lt;=75,"50-75",W761&lt;=100,"75-100")</f>
        <v>25-50</v>
      </c>
      <c r="Y761" s="1">
        <v>3.2</v>
      </c>
      <c r="Z761" s="1" t="b">
        <v>1</v>
      </c>
      <c r="AA761" s="1" t="str" cm="1">
        <f t="array" ref="AA761">_xlfn.IFS(DATA[[#This Row],[Has_Downloaded_Content]]=FALSE,"No",Z761=TRUE,"Yes")</f>
        <v>Yes</v>
      </c>
      <c r="AB761" s="1" t="s">
        <v>30</v>
      </c>
      <c r="AC761" s="7">
        <v>3091</v>
      </c>
      <c r="AD761" s="7" t="str" cm="1">
        <f t="array" ref="AD761">_xlfn.IFS(DATA[[#This Row],[Loyalty_Points]]&lt;=1000,"0-1000",AC761&lt;=2000,"1000-2000",AC761&lt;=3000,"2000-3000",AC761&lt;=4000,"3000-4000",AC761&lt;=4999,"4000-5000")</f>
        <v>3000-4000</v>
      </c>
      <c r="AE761" s="1" t="s">
        <v>65</v>
      </c>
      <c r="AF761" s="1" t="s">
        <v>69</v>
      </c>
      <c r="AG761" s="1" t="s">
        <v>40</v>
      </c>
    </row>
    <row r="762" spans="1:33" x14ac:dyDescent="0.3">
      <c r="A762" s="13">
        <v>1699</v>
      </c>
      <c r="B762" s="1" t="s">
        <v>224</v>
      </c>
      <c r="C762" s="2" t="s">
        <v>570</v>
      </c>
      <c r="D762" s="2">
        <v>45608</v>
      </c>
      <c r="E762" s="29" t="str">
        <f>TEXT(DATA[[#This Row],[Join_Date]],"mm-yyyy")</f>
        <v>09-2023</v>
      </c>
      <c r="G762" s="31">
        <f>$F$2-DATA[[#This Row],[Last_Login]]</f>
        <v>49</v>
      </c>
      <c r="H762" s="31" t="str" cm="1">
        <f t="array" ref="H762">_xlfn.IFS(DATA[[#This Row],[Difference_from _assume]]&lt;=10,"0-17",DATA[[#This Row],[Difference_from _assume]]&lt;=34,"17-34",DATA[[#This Row],[Difference_from _assume]]&lt;=51,"34-51",DATA[[#This Row],[Difference_from _assume]]&lt;=119,"51-119",DATA[[#This Row],[Difference_from _assume]]&lt;=354,"119-357")</f>
        <v>34-51</v>
      </c>
      <c r="I762" s="31" t="str" cm="1">
        <f t="array" ref="I762">_xlfn.IFS(DATA[[#This Row],[Difference_from _assume]]&lt;=35,"Active",DATA[[#This Row],[Difference_from _assume]]&lt;=110,"Inactive",DATA[[#This Row],[Difference_from _assume]]&lt;=360,"Dormant")</f>
        <v>Inactive</v>
      </c>
      <c r="J762" s="16">
        <v>15.99</v>
      </c>
      <c r="K762" s="16" t="str" cm="1">
        <f t="array" ref="K762">_xlfn.IFS(DATA[[#This Row],[Monthly_Price]]&lt;=7.99,"Low",J762&lt;=11.99,"Mid",J762&lt;=15.99,"High")</f>
        <v>High</v>
      </c>
      <c r="L762" s="1">
        <v>18</v>
      </c>
      <c r="M762" s="1" t="s">
        <v>51</v>
      </c>
      <c r="N762" s="1">
        <v>4</v>
      </c>
      <c r="O762" s="1">
        <v>2</v>
      </c>
      <c r="P762" s="1" t="b">
        <v>0</v>
      </c>
      <c r="Q762" s="1">
        <v>882</v>
      </c>
      <c r="R762" s="10">
        <v>1</v>
      </c>
      <c r="S762" s="10">
        <f>DATA[[#This Row],[Total_Movies_Watched]]+DATA[[#This Row],[Total_Series_Watched]]</f>
        <v>883</v>
      </c>
      <c r="T762" s="1" t="s">
        <v>92</v>
      </c>
      <c r="U762" s="1" t="s">
        <v>56</v>
      </c>
      <c r="V762" s="1" t="s">
        <v>57</v>
      </c>
      <c r="W762" s="1">
        <v>100</v>
      </c>
      <c r="X762" s="1" t="str" cm="1">
        <f t="array" ref="X762">_xlfn.IFS(DATA[[#This Row],[Recommended_Content_Count]]&lt;=25,"0-25",W762&lt;=50,"25-50",W762&lt;=75,"50-75",W762&lt;=100,"75-100")</f>
        <v>75-100</v>
      </c>
      <c r="Y762" s="1">
        <v>4.7</v>
      </c>
      <c r="Z762" s="1" t="b">
        <v>1</v>
      </c>
      <c r="AA762" s="1" t="str" cm="1">
        <f t="array" ref="AA762">_xlfn.IFS(DATA[[#This Row],[Has_Downloaded_Content]]=FALSE,"No",Z762=TRUE,"Yes")</f>
        <v>Yes</v>
      </c>
      <c r="AB762" s="1" t="s">
        <v>30</v>
      </c>
      <c r="AC762" s="7">
        <v>3697</v>
      </c>
      <c r="AD762" s="7" t="str" cm="1">
        <f t="array" ref="AD762">_xlfn.IFS(DATA[[#This Row],[Loyalty_Points]]&lt;=1000,"0-1000",AC762&lt;=2000,"1000-2000",AC762&lt;=3000,"2000-3000",AC762&lt;=4000,"3000-4000",AC762&lt;=4999,"4000-5000")</f>
        <v>3000-4000</v>
      </c>
      <c r="AE762" s="1" t="s">
        <v>38</v>
      </c>
      <c r="AF762" s="1" t="s">
        <v>39</v>
      </c>
      <c r="AG762" s="1" t="s">
        <v>40</v>
      </c>
    </row>
    <row r="763" spans="1:33" x14ac:dyDescent="0.3">
      <c r="A763" s="13">
        <v>3214</v>
      </c>
      <c r="B763" s="1" t="s">
        <v>114</v>
      </c>
      <c r="C763" s="2" t="s">
        <v>661</v>
      </c>
      <c r="D763" s="2">
        <v>45638</v>
      </c>
      <c r="E763" s="29" t="str">
        <f>TEXT(DATA[[#This Row],[Join_Date]],"mm-yyyy")</f>
        <v>07-2024</v>
      </c>
      <c r="G763" s="31">
        <f>$F$2-DATA[[#This Row],[Last_Login]]</f>
        <v>19</v>
      </c>
      <c r="H763" s="31" t="str" cm="1">
        <f t="array" ref="H763">_xlfn.IFS(DATA[[#This Row],[Difference_from _assume]]&lt;=10,"0-17",DATA[[#This Row],[Difference_from _assume]]&lt;=34,"17-34",DATA[[#This Row],[Difference_from _assume]]&lt;=51,"34-51",DATA[[#This Row],[Difference_from _assume]]&lt;=119,"51-119",DATA[[#This Row],[Difference_from _assume]]&lt;=354,"119-357")</f>
        <v>17-34</v>
      </c>
      <c r="I763" s="31" t="str" cm="1">
        <f t="array" ref="I763">_xlfn.IFS(DATA[[#This Row],[Difference_from _assume]]&lt;=35,"Active",DATA[[#This Row],[Difference_from _assume]]&lt;=110,"Inactive",DATA[[#This Row],[Difference_from _assume]]&lt;=360,"Dormant")</f>
        <v>Active</v>
      </c>
      <c r="J763" s="16">
        <v>15.99</v>
      </c>
      <c r="K763" s="16" t="str" cm="1">
        <f t="array" ref="K763">_xlfn.IFS(DATA[[#This Row],[Monthly_Price]]&lt;=7.99,"Low",J763&lt;=11.99,"Mid",J763&lt;=15.99,"High")</f>
        <v>High</v>
      </c>
      <c r="L763" s="1">
        <v>409</v>
      </c>
      <c r="M763" s="1" t="s">
        <v>26</v>
      </c>
      <c r="N763" s="1">
        <v>1</v>
      </c>
      <c r="O763" s="1">
        <v>2</v>
      </c>
      <c r="P763" s="1" t="b">
        <v>1</v>
      </c>
      <c r="Q763" s="1">
        <v>131</v>
      </c>
      <c r="R763" s="10">
        <v>85</v>
      </c>
      <c r="S763" s="10">
        <f>DATA[[#This Row],[Total_Movies_Watched]]+DATA[[#This Row],[Total_Series_Watched]]</f>
        <v>216</v>
      </c>
      <c r="T763" s="1" t="s">
        <v>74</v>
      </c>
      <c r="U763" s="1" t="s">
        <v>75</v>
      </c>
      <c r="V763" s="1" t="s">
        <v>78</v>
      </c>
      <c r="W763" s="1">
        <v>95</v>
      </c>
      <c r="X763" s="1" t="str" cm="1">
        <f t="array" ref="X763">_xlfn.IFS(DATA[[#This Row],[Recommended_Content_Count]]&lt;=25,"0-25",W763&lt;=50,"25-50",W763&lt;=75,"50-75",W763&lt;=100,"75-100")</f>
        <v>75-100</v>
      </c>
      <c r="Y763" s="1">
        <v>4.3</v>
      </c>
      <c r="Z763" s="1" t="b">
        <v>1</v>
      </c>
      <c r="AA763" s="1" t="str" cm="1">
        <f t="array" ref="AA763">_xlfn.IFS(DATA[[#This Row],[Has_Downloaded_Content]]=FALSE,"No",Z763=TRUE,"Yes")</f>
        <v>Yes</v>
      </c>
      <c r="AB763" s="1" t="s">
        <v>30</v>
      </c>
      <c r="AC763" s="7">
        <v>4835</v>
      </c>
      <c r="AD763" s="7" t="str" cm="1">
        <f t="array" ref="AD763">_xlfn.IFS(DATA[[#This Row],[Loyalty_Points]]&lt;=1000,"0-1000",AC763&lt;=2000,"1000-2000",AC763&lt;=3000,"2000-3000",AC763&lt;=4000,"3000-4000",AC763&lt;=4999,"4000-5000")</f>
        <v>4000-5000</v>
      </c>
      <c r="AE763" s="1" t="s">
        <v>65</v>
      </c>
      <c r="AF763" s="1" t="s">
        <v>59</v>
      </c>
      <c r="AG763" s="1" t="s">
        <v>93</v>
      </c>
    </row>
    <row r="764" spans="1:33" x14ac:dyDescent="0.3">
      <c r="A764" s="13">
        <v>1050</v>
      </c>
      <c r="B764" s="1" t="s">
        <v>52</v>
      </c>
      <c r="C764" s="2" t="s">
        <v>447</v>
      </c>
      <c r="D764" s="2" t="s">
        <v>168</v>
      </c>
      <c r="E764" s="29" t="str">
        <f>TEXT(DATA[[#This Row],[Join_Date]],"mm-yyyy")</f>
        <v>04-2024</v>
      </c>
      <c r="G764" s="31">
        <f>$F$2-DATA[[#This Row],[Last_Login]]</f>
        <v>32</v>
      </c>
      <c r="H764" s="31" t="str" cm="1">
        <f t="array" ref="H764">_xlfn.IFS(DATA[[#This Row],[Difference_from _assume]]&lt;=10,"0-17",DATA[[#This Row],[Difference_from _assume]]&lt;=34,"17-34",DATA[[#This Row],[Difference_from _assume]]&lt;=51,"34-51",DATA[[#This Row],[Difference_from _assume]]&lt;=119,"51-119",DATA[[#This Row],[Difference_from _assume]]&lt;=354,"119-357")</f>
        <v>17-34</v>
      </c>
      <c r="I764" s="31" t="str" cm="1">
        <f t="array" ref="I764">_xlfn.IFS(DATA[[#This Row],[Difference_from _assume]]&lt;=35,"Active",DATA[[#This Row],[Difference_from _assume]]&lt;=110,"Inactive",DATA[[#This Row],[Difference_from _assume]]&lt;=360,"Dormant")</f>
        <v>Active</v>
      </c>
      <c r="J764" s="16">
        <v>11.99</v>
      </c>
      <c r="K764" s="16" t="str" cm="1">
        <f t="array" ref="K764">_xlfn.IFS(DATA[[#This Row],[Monthly_Price]]&lt;=7.99,"Low",J764&lt;=11.99,"Mid",J764&lt;=15.99,"High")</f>
        <v>Mid</v>
      </c>
      <c r="L764" s="1">
        <v>290</v>
      </c>
      <c r="M764" s="1" t="s">
        <v>100</v>
      </c>
      <c r="N764" s="1">
        <v>4</v>
      </c>
      <c r="O764" s="1">
        <v>4</v>
      </c>
      <c r="P764" s="1" t="b">
        <v>0</v>
      </c>
      <c r="Q764" s="1">
        <v>305</v>
      </c>
      <c r="R764" s="10">
        <v>112</v>
      </c>
      <c r="S764" s="10">
        <f>DATA[[#This Row],[Total_Movies_Watched]]+DATA[[#This Row],[Total_Series_Watched]]</f>
        <v>417</v>
      </c>
      <c r="T764" s="1" t="s">
        <v>27</v>
      </c>
      <c r="U764" s="1" t="s">
        <v>28</v>
      </c>
      <c r="V764" s="1" t="s">
        <v>57</v>
      </c>
      <c r="W764" s="1">
        <v>57</v>
      </c>
      <c r="X764" s="1" t="str" cm="1">
        <f t="array" ref="X764">_xlfn.IFS(DATA[[#This Row],[Recommended_Content_Count]]&lt;=25,"0-25",W764&lt;=50,"25-50",W764&lt;=75,"50-75",W764&lt;=100,"75-100")</f>
        <v>50-75</v>
      </c>
      <c r="Y764" s="1">
        <v>4.5</v>
      </c>
      <c r="Z764" s="1" t="b">
        <v>0</v>
      </c>
      <c r="AA764" s="1" t="str" cm="1">
        <f t="array" ref="AA764">_xlfn.IFS(DATA[[#This Row],[Has_Downloaded_Content]]=FALSE,"No",Z764=TRUE,"Yes")</f>
        <v>No</v>
      </c>
      <c r="AB764" s="1" t="s">
        <v>30</v>
      </c>
      <c r="AC764" s="7">
        <v>2023</v>
      </c>
      <c r="AD764" s="7" t="str" cm="1">
        <f t="array" ref="AD764">_xlfn.IFS(DATA[[#This Row],[Loyalty_Points]]&lt;=1000,"0-1000",AC764&lt;=2000,"1000-2000",AC764&lt;=3000,"2000-3000",AC764&lt;=4000,"3000-4000",AC764&lt;=4999,"4000-5000")</f>
        <v>2000-3000</v>
      </c>
      <c r="AE764" s="1" t="s">
        <v>38</v>
      </c>
      <c r="AF764" s="1" t="s">
        <v>69</v>
      </c>
      <c r="AG764" s="1" t="s">
        <v>60</v>
      </c>
    </row>
    <row r="765" spans="1:33" x14ac:dyDescent="0.3">
      <c r="A765" s="13">
        <v>3325</v>
      </c>
      <c r="B765" s="1" t="s">
        <v>104</v>
      </c>
      <c r="C765" s="2">
        <v>45575</v>
      </c>
      <c r="D765" s="2" t="s">
        <v>90</v>
      </c>
      <c r="E765" s="29" t="str">
        <f>TEXT(DATA[[#This Row],[Join_Date]],"mm-yyyy")</f>
        <v>10-2024</v>
      </c>
      <c r="G765" s="31">
        <f>$F$2-DATA[[#This Row],[Last_Login]]</f>
        <v>31</v>
      </c>
      <c r="H765" s="31" t="str" cm="1">
        <f t="array" ref="H765">_xlfn.IFS(DATA[[#This Row],[Difference_from _assume]]&lt;=10,"0-17",DATA[[#This Row],[Difference_from _assume]]&lt;=34,"17-34",DATA[[#This Row],[Difference_from _assume]]&lt;=51,"34-51",DATA[[#This Row],[Difference_from _assume]]&lt;=119,"51-119",DATA[[#This Row],[Difference_from _assume]]&lt;=354,"119-357")</f>
        <v>17-34</v>
      </c>
      <c r="I765" s="31" t="str" cm="1">
        <f t="array" ref="I765">_xlfn.IFS(DATA[[#This Row],[Difference_from _assume]]&lt;=35,"Active",DATA[[#This Row],[Difference_from _assume]]&lt;=110,"Inactive",DATA[[#This Row],[Difference_from _assume]]&lt;=360,"Dormant")</f>
        <v>Active</v>
      </c>
      <c r="J765" s="16">
        <v>15.99</v>
      </c>
      <c r="K765" s="16" t="str" cm="1">
        <f t="array" ref="K765">_xlfn.IFS(DATA[[#This Row],[Monthly_Price]]&lt;=7.99,"Low",J765&lt;=11.99,"Mid",J765&lt;=15.99,"High")</f>
        <v>High</v>
      </c>
      <c r="L765" s="1">
        <v>102</v>
      </c>
      <c r="M765" s="1" t="s">
        <v>36</v>
      </c>
      <c r="N765" s="1">
        <v>5</v>
      </c>
      <c r="O765" s="1">
        <v>3</v>
      </c>
      <c r="P765" s="1" t="b">
        <v>0</v>
      </c>
      <c r="Q765" s="1">
        <v>456</v>
      </c>
      <c r="R765" s="10">
        <v>52</v>
      </c>
      <c r="S765" s="10">
        <f>DATA[[#This Row],[Total_Movies_Watched]]+DATA[[#This Row],[Total_Series_Watched]]</f>
        <v>508</v>
      </c>
      <c r="T765" s="1" t="s">
        <v>74</v>
      </c>
      <c r="U765" s="1" t="s">
        <v>44</v>
      </c>
      <c r="V765" s="1" t="s">
        <v>78</v>
      </c>
      <c r="W765" s="1">
        <v>32</v>
      </c>
      <c r="X765" s="1" t="str" cm="1">
        <f t="array" ref="X765">_xlfn.IFS(DATA[[#This Row],[Recommended_Content_Count]]&lt;=25,"0-25",W765&lt;=50,"25-50",W765&lt;=75,"50-75",W765&lt;=100,"75-100")</f>
        <v>25-50</v>
      </c>
      <c r="Y765" s="1">
        <v>4.9000000000000004</v>
      </c>
      <c r="Z765" s="1" t="b">
        <v>1</v>
      </c>
      <c r="AA765" s="1" t="str" cm="1">
        <f t="array" ref="AA765">_xlfn.IFS(DATA[[#This Row],[Has_Downloaded_Content]]=FALSE,"No",Z765=TRUE,"Yes")</f>
        <v>Yes</v>
      </c>
      <c r="AB765" s="1" t="s">
        <v>30</v>
      </c>
      <c r="AC765" s="7">
        <v>1005</v>
      </c>
      <c r="AD765" s="7" t="str" cm="1">
        <f t="array" ref="AD765">_xlfn.IFS(DATA[[#This Row],[Loyalty_Points]]&lt;=1000,"0-1000",AC765&lt;=2000,"1000-2000",AC765&lt;=3000,"2000-3000",AC765&lt;=4000,"3000-4000",AC765&lt;=4999,"4000-5000")</f>
        <v>1000-2000</v>
      </c>
      <c r="AE765" s="1" t="s">
        <v>76</v>
      </c>
      <c r="AF765" s="1" t="s">
        <v>39</v>
      </c>
      <c r="AG765" s="1" t="s">
        <v>40</v>
      </c>
    </row>
    <row r="766" spans="1:33" x14ac:dyDescent="0.3">
      <c r="A766" s="13">
        <v>1970</v>
      </c>
      <c r="B766" s="1" t="s">
        <v>157</v>
      </c>
      <c r="C766" s="2" t="s">
        <v>662</v>
      </c>
      <c r="D766" s="2">
        <v>45334</v>
      </c>
      <c r="E766" s="29" t="str">
        <f>TEXT(DATA[[#This Row],[Join_Date]],"mm-yyyy")</f>
        <v>09-2023</v>
      </c>
      <c r="G766" s="31">
        <f>$F$2-DATA[[#This Row],[Last_Login]]</f>
        <v>323</v>
      </c>
      <c r="H766" s="31" t="str" cm="1">
        <f t="array" ref="H766">_xlfn.IFS(DATA[[#This Row],[Difference_from _assume]]&lt;=10,"0-17",DATA[[#This Row],[Difference_from _assume]]&lt;=34,"17-34",DATA[[#This Row],[Difference_from _assume]]&lt;=51,"34-51",DATA[[#This Row],[Difference_from _assume]]&lt;=119,"51-119",DATA[[#This Row],[Difference_from _assume]]&lt;=354,"119-357")</f>
        <v>119-357</v>
      </c>
      <c r="I766" s="31" t="str" cm="1">
        <f t="array" ref="I766">_xlfn.IFS(DATA[[#This Row],[Difference_from _assume]]&lt;=35,"Active",DATA[[#This Row],[Difference_from _assume]]&lt;=110,"Inactive",DATA[[#This Row],[Difference_from _assume]]&lt;=360,"Dormant")</f>
        <v>Dormant</v>
      </c>
      <c r="J766" s="16">
        <v>15.99</v>
      </c>
      <c r="K766" s="16" t="str" cm="1">
        <f t="array" ref="K766">_xlfn.IFS(DATA[[#This Row],[Monthly_Price]]&lt;=7.99,"Low",J766&lt;=11.99,"Mid",J766&lt;=15.99,"High")</f>
        <v>High</v>
      </c>
      <c r="L766" s="1">
        <v>119</v>
      </c>
      <c r="M766" s="1" t="s">
        <v>48</v>
      </c>
      <c r="N766" s="1">
        <v>2</v>
      </c>
      <c r="O766" s="1">
        <v>1</v>
      </c>
      <c r="P766" s="1" t="b">
        <v>1</v>
      </c>
      <c r="Q766" s="1">
        <v>385</v>
      </c>
      <c r="R766" s="10">
        <v>82</v>
      </c>
      <c r="S766" s="10">
        <f>DATA[[#This Row],[Total_Movies_Watched]]+DATA[[#This Row],[Total_Series_Watched]]</f>
        <v>467</v>
      </c>
      <c r="T766" s="1" t="s">
        <v>68</v>
      </c>
      <c r="U766" s="1" t="s">
        <v>75</v>
      </c>
      <c r="V766" s="1" t="s">
        <v>64</v>
      </c>
      <c r="W766" s="1">
        <v>87</v>
      </c>
      <c r="X766" s="1" t="str" cm="1">
        <f t="array" ref="X766">_xlfn.IFS(DATA[[#This Row],[Recommended_Content_Count]]&lt;=25,"0-25",W766&lt;=50,"25-50",W766&lt;=75,"50-75",W766&lt;=100,"75-100")</f>
        <v>75-100</v>
      </c>
      <c r="Y766" s="1">
        <v>3.3</v>
      </c>
      <c r="Z766" s="1" t="b">
        <v>0</v>
      </c>
      <c r="AA766" s="1" t="str" cm="1">
        <f t="array" ref="AA766">_xlfn.IFS(DATA[[#This Row],[Has_Downloaded_Content]]=FALSE,"No",Z766=TRUE,"Yes")</f>
        <v>No</v>
      </c>
      <c r="AB766" s="1" t="s">
        <v>30</v>
      </c>
      <c r="AC766" s="7">
        <v>876</v>
      </c>
      <c r="AD766" s="7" t="str" cm="1">
        <f t="array" ref="AD766">_xlfn.IFS(DATA[[#This Row],[Loyalty_Points]]&lt;=1000,"0-1000",AC766&lt;=2000,"1000-2000",AC766&lt;=3000,"2000-3000",AC766&lt;=4000,"3000-4000",AC766&lt;=4999,"4000-5000")</f>
        <v>0-1000</v>
      </c>
      <c r="AE766" s="1" t="s">
        <v>76</v>
      </c>
      <c r="AF766" s="1" t="s">
        <v>32</v>
      </c>
      <c r="AG766" s="1" t="s">
        <v>93</v>
      </c>
    </row>
    <row r="767" spans="1:33" x14ac:dyDescent="0.3">
      <c r="A767" s="13">
        <v>6272</v>
      </c>
      <c r="B767" s="1" t="s">
        <v>558</v>
      </c>
      <c r="C767" s="2" t="s">
        <v>663</v>
      </c>
      <c r="D767" s="2" t="s">
        <v>103</v>
      </c>
      <c r="E767" s="29" t="str">
        <f>TEXT(DATA[[#This Row],[Join_Date]],"mm-yyyy")</f>
        <v>07-2023</v>
      </c>
      <c r="G767" s="31">
        <f>$F$2-DATA[[#This Row],[Last_Login]]</f>
        <v>13</v>
      </c>
      <c r="H767" s="31" t="str" cm="1">
        <f t="array" ref="H767">_xlfn.IFS(DATA[[#This Row],[Difference_from _assume]]&lt;=10,"0-17",DATA[[#This Row],[Difference_from _assume]]&lt;=34,"17-34",DATA[[#This Row],[Difference_from _assume]]&lt;=51,"34-51",DATA[[#This Row],[Difference_from _assume]]&lt;=119,"51-119",DATA[[#This Row],[Difference_from _assume]]&lt;=354,"119-357")</f>
        <v>17-34</v>
      </c>
      <c r="I767" s="31" t="str" cm="1">
        <f t="array" ref="I767">_xlfn.IFS(DATA[[#This Row],[Difference_from _assume]]&lt;=35,"Active",DATA[[#This Row],[Difference_from _assume]]&lt;=110,"Inactive",DATA[[#This Row],[Difference_from _assume]]&lt;=360,"Dormant")</f>
        <v>Active</v>
      </c>
      <c r="J767" s="16">
        <v>11.99</v>
      </c>
      <c r="K767" s="16" t="str" cm="1">
        <f t="array" ref="K767">_xlfn.IFS(DATA[[#This Row],[Monthly_Price]]&lt;=7.99,"Low",J767&lt;=11.99,"Mid",J767&lt;=15.99,"High")</f>
        <v>Mid</v>
      </c>
      <c r="L767" s="1">
        <v>87</v>
      </c>
      <c r="M767" s="1" t="s">
        <v>26</v>
      </c>
      <c r="N767" s="1">
        <v>3</v>
      </c>
      <c r="O767" s="1">
        <v>6</v>
      </c>
      <c r="P767" s="1" t="b">
        <v>1</v>
      </c>
      <c r="Q767" s="1">
        <v>213</v>
      </c>
      <c r="R767" s="10">
        <v>98</v>
      </c>
      <c r="S767" s="10">
        <f>DATA[[#This Row],[Total_Movies_Watched]]+DATA[[#This Row],[Total_Series_Watched]]</f>
        <v>311</v>
      </c>
      <c r="T767" s="1" t="s">
        <v>43</v>
      </c>
      <c r="U767" s="1" t="s">
        <v>44</v>
      </c>
      <c r="V767" s="1" t="s">
        <v>45</v>
      </c>
      <c r="W767" s="1">
        <v>84</v>
      </c>
      <c r="X767" s="1" t="str" cm="1">
        <f t="array" ref="X767">_xlfn.IFS(DATA[[#This Row],[Recommended_Content_Count]]&lt;=25,"0-25",W767&lt;=50,"25-50",W767&lt;=75,"50-75",W767&lt;=100,"75-100")</f>
        <v>75-100</v>
      </c>
      <c r="Y767" s="1">
        <v>4.7</v>
      </c>
      <c r="Z767" s="1" t="b">
        <v>0</v>
      </c>
      <c r="AA767" s="1" t="str" cm="1">
        <f t="array" ref="AA767">_xlfn.IFS(DATA[[#This Row],[Has_Downloaded_Content]]=FALSE,"No",Z767=TRUE,"Yes")</f>
        <v>No</v>
      </c>
      <c r="AB767" s="1" t="s">
        <v>30</v>
      </c>
      <c r="AC767" s="7">
        <v>2089</v>
      </c>
      <c r="AD767" s="7" t="str" cm="1">
        <f t="array" ref="AD767">_xlfn.IFS(DATA[[#This Row],[Loyalty_Points]]&lt;=1000,"0-1000",AC767&lt;=2000,"1000-2000",AC767&lt;=3000,"2000-3000",AC767&lt;=4000,"3000-4000",AC767&lt;=4999,"4000-5000")</f>
        <v>2000-3000</v>
      </c>
      <c r="AE767" s="1" t="s">
        <v>76</v>
      </c>
      <c r="AF767" s="1" t="s">
        <v>39</v>
      </c>
      <c r="AG767" s="1" t="s">
        <v>93</v>
      </c>
    </row>
    <row r="768" spans="1:33" x14ac:dyDescent="0.3">
      <c r="A768" s="13">
        <v>4745</v>
      </c>
      <c r="B768" s="1" t="s">
        <v>98</v>
      </c>
      <c r="C768" s="2">
        <v>44992</v>
      </c>
      <c r="D768" s="2" t="s">
        <v>90</v>
      </c>
      <c r="E768" s="29" t="str">
        <f>TEXT(DATA[[#This Row],[Join_Date]],"mm-yyyy")</f>
        <v>03-2023</v>
      </c>
      <c r="G768" s="31">
        <f>$F$2-DATA[[#This Row],[Last_Login]]</f>
        <v>31</v>
      </c>
      <c r="H768" s="31" t="str" cm="1">
        <f t="array" ref="H768">_xlfn.IFS(DATA[[#This Row],[Difference_from _assume]]&lt;=10,"0-17",DATA[[#This Row],[Difference_from _assume]]&lt;=34,"17-34",DATA[[#This Row],[Difference_from _assume]]&lt;=51,"34-51",DATA[[#This Row],[Difference_from _assume]]&lt;=119,"51-119",DATA[[#This Row],[Difference_from _assume]]&lt;=354,"119-357")</f>
        <v>17-34</v>
      </c>
      <c r="I768" s="31" t="str" cm="1">
        <f t="array" ref="I768">_xlfn.IFS(DATA[[#This Row],[Difference_from _assume]]&lt;=35,"Active",DATA[[#This Row],[Difference_from _assume]]&lt;=110,"Inactive",DATA[[#This Row],[Difference_from _assume]]&lt;=360,"Dormant")</f>
        <v>Active</v>
      </c>
      <c r="J768" s="16">
        <v>7.99</v>
      </c>
      <c r="K768" s="16" t="str" cm="1">
        <f t="array" ref="K768">_xlfn.IFS(DATA[[#This Row],[Monthly_Price]]&lt;=7.99,"Low",J768&lt;=11.99,"Mid",J768&lt;=15.99,"High")</f>
        <v>Low</v>
      </c>
      <c r="L768" s="1">
        <v>273</v>
      </c>
      <c r="M768" s="1" t="s">
        <v>36</v>
      </c>
      <c r="N768" s="1">
        <v>5</v>
      </c>
      <c r="O768" s="1">
        <v>1</v>
      </c>
      <c r="P768" s="1" t="b">
        <v>1</v>
      </c>
      <c r="Q768" s="1">
        <v>830</v>
      </c>
      <c r="R768" s="10">
        <v>178</v>
      </c>
      <c r="S768" s="10">
        <f>DATA[[#This Row],[Total_Movies_Watched]]+DATA[[#This Row],[Total_Series_Watched]]</f>
        <v>1008</v>
      </c>
      <c r="T768" s="1" t="s">
        <v>27</v>
      </c>
      <c r="U768" s="1" t="s">
        <v>75</v>
      </c>
      <c r="V768" s="1" t="s">
        <v>78</v>
      </c>
      <c r="W768" s="1">
        <v>37</v>
      </c>
      <c r="X768" s="1" t="str" cm="1">
        <f t="array" ref="X768">_xlfn.IFS(DATA[[#This Row],[Recommended_Content_Count]]&lt;=25,"0-25",W768&lt;=50,"25-50",W768&lt;=75,"50-75",W768&lt;=100,"75-100")</f>
        <v>25-50</v>
      </c>
      <c r="Y768" s="1">
        <v>3.7</v>
      </c>
      <c r="Z768" s="1" t="b">
        <v>1</v>
      </c>
      <c r="AA768" s="1" t="str" cm="1">
        <f t="array" ref="AA768">_xlfn.IFS(DATA[[#This Row],[Has_Downloaded_Content]]=FALSE,"No",Z768=TRUE,"Yes")</f>
        <v>Yes</v>
      </c>
      <c r="AB768" s="1" t="s">
        <v>30</v>
      </c>
      <c r="AC768" s="7">
        <v>772</v>
      </c>
      <c r="AD768" s="7" t="str" cm="1">
        <f t="array" ref="AD768">_xlfn.IFS(DATA[[#This Row],[Loyalty_Points]]&lt;=1000,"0-1000",AC768&lt;=2000,"1000-2000",AC768&lt;=3000,"2000-3000",AC768&lt;=4000,"3000-4000",AC768&lt;=4999,"4000-5000")</f>
        <v>0-1000</v>
      </c>
      <c r="AE768" s="1" t="s">
        <v>31</v>
      </c>
      <c r="AF768" s="1" t="s">
        <v>79</v>
      </c>
      <c r="AG768" s="1" t="s">
        <v>40</v>
      </c>
    </row>
    <row r="769" spans="1:33" x14ac:dyDescent="0.3">
      <c r="A769" s="13">
        <v>8867</v>
      </c>
      <c r="B769" s="1" t="s">
        <v>223</v>
      </c>
      <c r="C769" s="2">
        <v>44991</v>
      </c>
      <c r="D769" s="2" t="s">
        <v>134</v>
      </c>
      <c r="E769" s="29" t="str">
        <f>TEXT(DATA[[#This Row],[Join_Date]],"mm-yyyy")</f>
        <v>03-2023</v>
      </c>
      <c r="G769" s="31">
        <f>$F$2-DATA[[#This Row],[Last_Login]]</f>
        <v>40</v>
      </c>
      <c r="H769" s="31" t="str" cm="1">
        <f t="array" ref="H769">_xlfn.IFS(DATA[[#This Row],[Difference_from _assume]]&lt;=10,"0-17",DATA[[#This Row],[Difference_from _assume]]&lt;=34,"17-34",DATA[[#This Row],[Difference_from _assume]]&lt;=51,"34-51",DATA[[#This Row],[Difference_from _assume]]&lt;=119,"51-119",DATA[[#This Row],[Difference_from _assume]]&lt;=354,"119-357")</f>
        <v>34-51</v>
      </c>
      <c r="I769" s="31" t="str" cm="1">
        <f t="array" ref="I769">_xlfn.IFS(DATA[[#This Row],[Difference_from _assume]]&lt;=35,"Active",DATA[[#This Row],[Difference_from _assume]]&lt;=110,"Inactive",DATA[[#This Row],[Difference_from _assume]]&lt;=360,"Dormant")</f>
        <v>Inactive</v>
      </c>
      <c r="J769" s="16">
        <v>15.99</v>
      </c>
      <c r="K769" s="16" t="str" cm="1">
        <f t="array" ref="K769">_xlfn.IFS(DATA[[#This Row],[Monthly_Price]]&lt;=7.99,"Low",J769&lt;=11.99,"Mid",J769&lt;=15.99,"High")</f>
        <v>High</v>
      </c>
      <c r="L769" s="1">
        <v>281</v>
      </c>
      <c r="M769" s="1" t="s">
        <v>73</v>
      </c>
      <c r="N769" s="1">
        <v>1</v>
      </c>
      <c r="O769" s="1">
        <v>2</v>
      </c>
      <c r="P769" s="1" t="b">
        <v>1</v>
      </c>
      <c r="Q769" s="1">
        <v>601</v>
      </c>
      <c r="R769" s="10">
        <v>75</v>
      </c>
      <c r="S769" s="10">
        <f>DATA[[#This Row],[Total_Movies_Watched]]+DATA[[#This Row],[Total_Series_Watched]]</f>
        <v>676</v>
      </c>
      <c r="T769" s="1" t="s">
        <v>92</v>
      </c>
      <c r="U769" s="1" t="s">
        <v>56</v>
      </c>
      <c r="V769" s="1" t="s">
        <v>37</v>
      </c>
      <c r="W769" s="1">
        <v>92</v>
      </c>
      <c r="X769" s="1" t="str" cm="1">
        <f t="array" ref="X769">_xlfn.IFS(DATA[[#This Row],[Recommended_Content_Count]]&lt;=25,"0-25",W769&lt;=50,"25-50",W769&lt;=75,"50-75",W769&lt;=100,"75-100")</f>
        <v>75-100</v>
      </c>
      <c r="Y769" s="1">
        <v>4.5</v>
      </c>
      <c r="Z769" s="1" t="b">
        <v>0</v>
      </c>
      <c r="AA769" s="1" t="str" cm="1">
        <f t="array" ref="AA769">_xlfn.IFS(DATA[[#This Row],[Has_Downloaded_Content]]=FALSE,"No",Z769=TRUE,"Yes")</f>
        <v>No</v>
      </c>
      <c r="AB769" s="1" t="s">
        <v>30</v>
      </c>
      <c r="AC769" s="7">
        <v>373</v>
      </c>
      <c r="AD769" s="7" t="str" cm="1">
        <f t="array" ref="AD769">_xlfn.IFS(DATA[[#This Row],[Loyalty_Points]]&lt;=1000,"0-1000",AC769&lt;=2000,"1000-2000",AC769&lt;=3000,"2000-3000",AC769&lt;=4000,"3000-4000",AC769&lt;=4999,"4000-5000")</f>
        <v>0-1000</v>
      </c>
      <c r="AE769" s="1" t="s">
        <v>58</v>
      </c>
      <c r="AF769" s="1" t="s">
        <v>69</v>
      </c>
      <c r="AG769" s="1" t="s">
        <v>60</v>
      </c>
    </row>
    <row r="770" spans="1:33" x14ac:dyDescent="0.3">
      <c r="A770" s="13">
        <v>4901</v>
      </c>
      <c r="B770" s="1" t="s">
        <v>226</v>
      </c>
      <c r="C770" s="2">
        <v>45261</v>
      </c>
      <c r="D770" s="2" t="s">
        <v>103</v>
      </c>
      <c r="E770" s="29" t="str">
        <f>TEXT(DATA[[#This Row],[Join_Date]],"mm-yyyy")</f>
        <v>12-2023</v>
      </c>
      <c r="G770" s="31">
        <f>$F$2-DATA[[#This Row],[Last_Login]]</f>
        <v>13</v>
      </c>
      <c r="H770" s="31" t="str" cm="1">
        <f t="array" ref="H770">_xlfn.IFS(DATA[[#This Row],[Difference_from _assume]]&lt;=10,"0-17",DATA[[#This Row],[Difference_from _assume]]&lt;=34,"17-34",DATA[[#This Row],[Difference_from _assume]]&lt;=51,"34-51",DATA[[#This Row],[Difference_from _assume]]&lt;=119,"51-119",DATA[[#This Row],[Difference_from _assume]]&lt;=354,"119-357")</f>
        <v>17-34</v>
      </c>
      <c r="I770" s="31" t="str" cm="1">
        <f t="array" ref="I770">_xlfn.IFS(DATA[[#This Row],[Difference_from _assume]]&lt;=35,"Active",DATA[[#This Row],[Difference_from _assume]]&lt;=110,"Inactive",DATA[[#This Row],[Difference_from _assume]]&lt;=360,"Dormant")</f>
        <v>Active</v>
      </c>
      <c r="J770" s="16">
        <v>7.99</v>
      </c>
      <c r="K770" s="16" t="str" cm="1">
        <f t="array" ref="K770">_xlfn.IFS(DATA[[#This Row],[Monthly_Price]]&lt;=7.99,"Low",J770&lt;=11.99,"Mid",J770&lt;=15.99,"High")</f>
        <v>Low</v>
      </c>
      <c r="L770" s="1">
        <v>115</v>
      </c>
      <c r="M770" s="1" t="s">
        <v>51</v>
      </c>
      <c r="N770" s="1">
        <v>2</v>
      </c>
      <c r="O770" s="1">
        <v>3</v>
      </c>
      <c r="P770" s="1" t="b">
        <v>0</v>
      </c>
      <c r="Q770" s="1">
        <v>843</v>
      </c>
      <c r="R770" s="10">
        <v>153</v>
      </c>
      <c r="S770" s="10">
        <f>DATA[[#This Row],[Total_Movies_Watched]]+DATA[[#This Row],[Total_Series_Watched]]</f>
        <v>996</v>
      </c>
      <c r="T770" s="1" t="s">
        <v>92</v>
      </c>
      <c r="U770" s="1" t="s">
        <v>28</v>
      </c>
      <c r="V770" s="1" t="s">
        <v>45</v>
      </c>
      <c r="W770" s="1">
        <v>6</v>
      </c>
      <c r="X770" s="1" t="str" cm="1">
        <f t="array" ref="X770">_xlfn.IFS(DATA[[#This Row],[Recommended_Content_Count]]&lt;=25,"0-25",W770&lt;=50,"25-50",W770&lt;=75,"50-75",W770&lt;=100,"75-100")</f>
        <v>0-25</v>
      </c>
      <c r="Y770" s="1">
        <v>3.3</v>
      </c>
      <c r="Z770" s="1" t="b">
        <v>1</v>
      </c>
      <c r="AA770" s="1" t="str" cm="1">
        <f t="array" ref="AA770">_xlfn.IFS(DATA[[#This Row],[Has_Downloaded_Content]]=FALSE,"No",Z770=TRUE,"Yes")</f>
        <v>Yes</v>
      </c>
      <c r="AB770" s="1" t="s">
        <v>30</v>
      </c>
      <c r="AC770" s="7">
        <v>3425</v>
      </c>
      <c r="AD770" s="7" t="str" cm="1">
        <f t="array" ref="AD770">_xlfn.IFS(DATA[[#This Row],[Loyalty_Points]]&lt;=1000,"0-1000",AC770&lt;=2000,"1000-2000",AC770&lt;=3000,"2000-3000",AC770&lt;=4000,"3000-4000",AC770&lt;=4999,"4000-5000")</f>
        <v>3000-4000</v>
      </c>
      <c r="AE770" s="1" t="s">
        <v>76</v>
      </c>
      <c r="AF770" s="1" t="s">
        <v>39</v>
      </c>
      <c r="AG770" s="1" t="s">
        <v>60</v>
      </c>
    </row>
    <row r="771" spans="1:33" x14ac:dyDescent="0.3">
      <c r="A771" s="13">
        <v>9575</v>
      </c>
      <c r="B771" s="1" t="s">
        <v>224</v>
      </c>
      <c r="C771" s="2" t="s">
        <v>308</v>
      </c>
      <c r="D771" s="2" t="s">
        <v>25</v>
      </c>
      <c r="E771" s="29" t="str">
        <f>TEXT(DATA[[#This Row],[Join_Date]],"mm-yyyy")</f>
        <v>02-2023</v>
      </c>
      <c r="G771" s="31">
        <f>$F$2-DATA[[#This Row],[Last_Login]]</f>
        <v>18</v>
      </c>
      <c r="H771" s="31" t="str" cm="1">
        <f t="array" ref="H771">_xlfn.IFS(DATA[[#This Row],[Difference_from _assume]]&lt;=10,"0-17",DATA[[#This Row],[Difference_from _assume]]&lt;=34,"17-34",DATA[[#This Row],[Difference_from _assume]]&lt;=51,"34-51",DATA[[#This Row],[Difference_from _assume]]&lt;=119,"51-119",DATA[[#This Row],[Difference_from _assume]]&lt;=354,"119-357")</f>
        <v>17-34</v>
      </c>
      <c r="I771" s="31" t="str" cm="1">
        <f t="array" ref="I771">_xlfn.IFS(DATA[[#This Row],[Difference_from _assume]]&lt;=35,"Active",DATA[[#This Row],[Difference_from _assume]]&lt;=110,"Inactive",DATA[[#This Row],[Difference_from _assume]]&lt;=360,"Dormant")</f>
        <v>Active</v>
      </c>
      <c r="J771" s="16">
        <v>11.99</v>
      </c>
      <c r="K771" s="16" t="str" cm="1">
        <f t="array" ref="K771">_xlfn.IFS(DATA[[#This Row],[Monthly_Price]]&lt;=7.99,"Low",J771&lt;=11.99,"Mid",J771&lt;=15.99,"High")</f>
        <v>Mid</v>
      </c>
      <c r="L771" s="1">
        <v>483</v>
      </c>
      <c r="M771" s="1" t="s">
        <v>63</v>
      </c>
      <c r="N771" s="1">
        <v>2</v>
      </c>
      <c r="O771" s="1">
        <v>6</v>
      </c>
      <c r="P771" s="1" t="b">
        <v>0</v>
      </c>
      <c r="Q771" s="1">
        <v>386</v>
      </c>
      <c r="R771" s="10">
        <v>192</v>
      </c>
      <c r="S771" s="10">
        <f>DATA[[#This Row],[Total_Movies_Watched]]+DATA[[#This Row],[Total_Series_Watched]]</f>
        <v>578</v>
      </c>
      <c r="T771" s="1" t="s">
        <v>68</v>
      </c>
      <c r="U771" s="1" t="s">
        <v>28</v>
      </c>
      <c r="V771" s="1" t="s">
        <v>78</v>
      </c>
      <c r="W771" s="1">
        <v>95</v>
      </c>
      <c r="X771" s="1" t="str" cm="1">
        <f t="array" ref="X771">_xlfn.IFS(DATA[[#This Row],[Recommended_Content_Count]]&lt;=25,"0-25",W771&lt;=50,"25-50",W771&lt;=75,"50-75",W771&lt;=100,"75-100")</f>
        <v>75-100</v>
      </c>
      <c r="Y771" s="1">
        <v>4.5999999999999996</v>
      </c>
      <c r="Z771" s="1" t="b">
        <v>1</v>
      </c>
      <c r="AA771" s="1" t="str" cm="1">
        <f t="array" ref="AA771">_xlfn.IFS(DATA[[#This Row],[Has_Downloaded_Content]]=FALSE,"No",Z771=TRUE,"Yes")</f>
        <v>Yes</v>
      </c>
      <c r="AB771" s="1" t="s">
        <v>30</v>
      </c>
      <c r="AC771" s="7">
        <v>4422</v>
      </c>
      <c r="AD771" s="7" t="str" cm="1">
        <f t="array" ref="AD771">_xlfn.IFS(DATA[[#This Row],[Loyalty_Points]]&lt;=1000,"0-1000",AC771&lt;=2000,"1000-2000",AC771&lt;=3000,"2000-3000",AC771&lt;=4000,"3000-4000",AC771&lt;=4999,"4000-5000")</f>
        <v>4000-5000</v>
      </c>
      <c r="AE771" s="1" t="s">
        <v>38</v>
      </c>
      <c r="AF771" s="1" t="s">
        <v>79</v>
      </c>
      <c r="AG771" s="1" t="s">
        <v>33</v>
      </c>
    </row>
    <row r="772" spans="1:33" x14ac:dyDescent="0.3">
      <c r="A772" s="13">
        <v>4471</v>
      </c>
      <c r="B772" s="1" t="s">
        <v>399</v>
      </c>
      <c r="C772" s="2" t="s">
        <v>568</v>
      </c>
      <c r="D772" s="2">
        <v>45608</v>
      </c>
      <c r="E772" s="29" t="str">
        <f>TEXT(DATA[[#This Row],[Join_Date]],"mm-yyyy")</f>
        <v>03-2024</v>
      </c>
      <c r="G772" s="31">
        <f>$F$2-DATA[[#This Row],[Last_Login]]</f>
        <v>49</v>
      </c>
      <c r="H772" s="31" t="str" cm="1">
        <f t="array" ref="H772">_xlfn.IFS(DATA[[#This Row],[Difference_from _assume]]&lt;=10,"0-17",DATA[[#This Row],[Difference_from _assume]]&lt;=34,"17-34",DATA[[#This Row],[Difference_from _assume]]&lt;=51,"34-51",DATA[[#This Row],[Difference_from _assume]]&lt;=119,"51-119",DATA[[#This Row],[Difference_from _assume]]&lt;=354,"119-357")</f>
        <v>34-51</v>
      </c>
      <c r="I772" s="31" t="str" cm="1">
        <f t="array" ref="I772">_xlfn.IFS(DATA[[#This Row],[Difference_from _assume]]&lt;=35,"Active",DATA[[#This Row],[Difference_from _assume]]&lt;=110,"Inactive",DATA[[#This Row],[Difference_from _assume]]&lt;=360,"Dormant")</f>
        <v>Inactive</v>
      </c>
      <c r="J772" s="16">
        <v>11.99</v>
      </c>
      <c r="K772" s="16" t="str" cm="1">
        <f t="array" ref="K772">_xlfn.IFS(DATA[[#This Row],[Monthly_Price]]&lt;=7.99,"Low",J772&lt;=11.99,"Mid",J772&lt;=15.99,"High")</f>
        <v>Mid</v>
      </c>
      <c r="L772" s="1">
        <v>129</v>
      </c>
      <c r="M772" s="1" t="s">
        <v>36</v>
      </c>
      <c r="N772" s="1">
        <v>5</v>
      </c>
      <c r="O772" s="1">
        <v>3</v>
      </c>
      <c r="P772" s="1" t="b">
        <v>0</v>
      </c>
      <c r="Q772" s="1">
        <v>291</v>
      </c>
      <c r="R772" s="10">
        <v>37</v>
      </c>
      <c r="S772" s="10">
        <f>DATA[[#This Row],[Total_Movies_Watched]]+DATA[[#This Row],[Total_Series_Watched]]</f>
        <v>328</v>
      </c>
      <c r="T772" s="1" t="s">
        <v>55</v>
      </c>
      <c r="U772" s="1" t="s">
        <v>56</v>
      </c>
      <c r="V772" s="1" t="s">
        <v>45</v>
      </c>
      <c r="W772" s="1">
        <v>51</v>
      </c>
      <c r="X772" s="1" t="str" cm="1">
        <f t="array" ref="X772">_xlfn.IFS(DATA[[#This Row],[Recommended_Content_Count]]&lt;=25,"0-25",W772&lt;=50,"25-50",W772&lt;=75,"50-75",W772&lt;=100,"75-100")</f>
        <v>50-75</v>
      </c>
      <c r="Y772" s="1">
        <v>3.8</v>
      </c>
      <c r="Z772" s="1" t="b">
        <v>0</v>
      </c>
      <c r="AA772" s="1" t="str" cm="1">
        <f t="array" ref="AA772">_xlfn.IFS(DATA[[#This Row],[Has_Downloaded_Content]]=FALSE,"No",Z772=TRUE,"Yes")</f>
        <v>No</v>
      </c>
      <c r="AB772" s="1" t="s">
        <v>30</v>
      </c>
      <c r="AC772" s="7">
        <v>4980</v>
      </c>
      <c r="AD772" s="7" t="str" cm="1">
        <f t="array" ref="AD772">_xlfn.IFS(DATA[[#This Row],[Loyalty_Points]]&lt;=1000,"0-1000",AC772&lt;=2000,"1000-2000",AC772&lt;=3000,"2000-3000",AC772&lt;=4000,"3000-4000",AC772&lt;=4999,"4000-5000")</f>
        <v>4000-5000</v>
      </c>
      <c r="AE772" s="1" t="s">
        <v>76</v>
      </c>
      <c r="AF772" s="1" t="s">
        <v>39</v>
      </c>
      <c r="AG772" s="1" t="s">
        <v>60</v>
      </c>
    </row>
    <row r="773" spans="1:33" x14ac:dyDescent="0.3">
      <c r="A773" s="13">
        <v>1385</v>
      </c>
      <c r="B773" s="1" t="s">
        <v>664</v>
      </c>
      <c r="C773" s="2">
        <v>45361</v>
      </c>
      <c r="D773" s="2">
        <v>45577</v>
      </c>
      <c r="E773" s="29" t="str">
        <f>TEXT(DATA[[#This Row],[Join_Date]],"mm-yyyy")</f>
        <v>03-2024</v>
      </c>
      <c r="G773" s="31">
        <f>$F$2-DATA[[#This Row],[Last_Login]]</f>
        <v>80</v>
      </c>
      <c r="H773" s="31" t="str" cm="1">
        <f t="array" ref="H773">_xlfn.IFS(DATA[[#This Row],[Difference_from _assume]]&lt;=10,"0-17",DATA[[#This Row],[Difference_from _assume]]&lt;=34,"17-34",DATA[[#This Row],[Difference_from _assume]]&lt;=51,"34-51",DATA[[#This Row],[Difference_from _assume]]&lt;=119,"51-119",DATA[[#This Row],[Difference_from _assume]]&lt;=354,"119-357")</f>
        <v>51-119</v>
      </c>
      <c r="I773" s="31" t="str" cm="1">
        <f t="array" ref="I773">_xlfn.IFS(DATA[[#This Row],[Difference_from _assume]]&lt;=35,"Active",DATA[[#This Row],[Difference_from _assume]]&lt;=110,"Inactive",DATA[[#This Row],[Difference_from _assume]]&lt;=360,"Dormant")</f>
        <v>Inactive</v>
      </c>
      <c r="J773" s="16">
        <v>11.99</v>
      </c>
      <c r="K773" s="16" t="str" cm="1">
        <f t="array" ref="K773">_xlfn.IFS(DATA[[#This Row],[Monthly_Price]]&lt;=7.99,"Low",J773&lt;=11.99,"Mid",J773&lt;=15.99,"High")</f>
        <v>Mid</v>
      </c>
      <c r="L773" s="1">
        <v>292</v>
      </c>
      <c r="M773" s="1" t="s">
        <v>36</v>
      </c>
      <c r="N773" s="1">
        <v>4</v>
      </c>
      <c r="O773" s="1">
        <v>3</v>
      </c>
      <c r="P773" s="1" t="b">
        <v>0</v>
      </c>
      <c r="Q773" s="1">
        <v>198</v>
      </c>
      <c r="R773" s="10">
        <v>195</v>
      </c>
      <c r="S773" s="10">
        <f>DATA[[#This Row],[Total_Movies_Watched]]+DATA[[#This Row],[Total_Series_Watched]]</f>
        <v>393</v>
      </c>
      <c r="T773" s="1" t="s">
        <v>43</v>
      </c>
      <c r="U773" s="1" t="s">
        <v>56</v>
      </c>
      <c r="V773" s="1" t="s">
        <v>64</v>
      </c>
      <c r="W773" s="1">
        <v>55</v>
      </c>
      <c r="X773" s="1" t="str" cm="1">
        <f t="array" ref="X773">_xlfn.IFS(DATA[[#This Row],[Recommended_Content_Count]]&lt;=25,"0-25",W773&lt;=50,"25-50",W773&lt;=75,"50-75",W773&lt;=100,"75-100")</f>
        <v>50-75</v>
      </c>
      <c r="Y773" s="1">
        <v>4.9000000000000004</v>
      </c>
      <c r="Z773" s="1" t="b">
        <v>1</v>
      </c>
      <c r="AA773" s="1" t="str" cm="1">
        <f t="array" ref="AA773">_xlfn.IFS(DATA[[#This Row],[Has_Downloaded_Content]]=FALSE,"No",Z773=TRUE,"Yes")</f>
        <v>Yes</v>
      </c>
      <c r="AB773" s="1" t="s">
        <v>30</v>
      </c>
      <c r="AC773" s="7">
        <v>1367</v>
      </c>
      <c r="AD773" s="7" t="str" cm="1">
        <f t="array" ref="AD773">_xlfn.IFS(DATA[[#This Row],[Loyalty_Points]]&lt;=1000,"0-1000",AC773&lt;=2000,"1000-2000",AC773&lt;=3000,"2000-3000",AC773&lt;=4000,"3000-4000",AC773&lt;=4999,"4000-5000")</f>
        <v>1000-2000</v>
      </c>
      <c r="AE773" s="1" t="s">
        <v>76</v>
      </c>
      <c r="AF773" s="1" t="s">
        <v>32</v>
      </c>
      <c r="AG773" s="1" t="s">
        <v>33</v>
      </c>
    </row>
    <row r="774" spans="1:33" x14ac:dyDescent="0.3">
      <c r="A774" s="13">
        <v>4302</v>
      </c>
      <c r="B774" s="1" t="s">
        <v>164</v>
      </c>
      <c r="C774" s="2" t="s">
        <v>665</v>
      </c>
      <c r="D774" s="2">
        <v>45577</v>
      </c>
      <c r="E774" s="29" t="str">
        <f>TEXT(DATA[[#This Row],[Join_Date]],"mm-yyyy")</f>
        <v>02-2023</v>
      </c>
      <c r="G774" s="31">
        <f>$F$2-DATA[[#This Row],[Last_Login]]</f>
        <v>80</v>
      </c>
      <c r="H774" s="31" t="str" cm="1">
        <f t="array" ref="H774">_xlfn.IFS(DATA[[#This Row],[Difference_from _assume]]&lt;=10,"0-17",DATA[[#This Row],[Difference_from _assume]]&lt;=34,"17-34",DATA[[#This Row],[Difference_from _assume]]&lt;=51,"34-51",DATA[[#This Row],[Difference_from _assume]]&lt;=119,"51-119",DATA[[#This Row],[Difference_from _assume]]&lt;=354,"119-357")</f>
        <v>51-119</v>
      </c>
      <c r="I774" s="31" t="str" cm="1">
        <f t="array" ref="I774">_xlfn.IFS(DATA[[#This Row],[Difference_from _assume]]&lt;=35,"Active",DATA[[#This Row],[Difference_from _assume]]&lt;=110,"Inactive",DATA[[#This Row],[Difference_from _assume]]&lt;=360,"Dormant")</f>
        <v>Inactive</v>
      </c>
      <c r="J774" s="16">
        <v>11.99</v>
      </c>
      <c r="K774" s="16" t="str" cm="1">
        <f t="array" ref="K774">_xlfn.IFS(DATA[[#This Row],[Monthly_Price]]&lt;=7.99,"Low",J774&lt;=11.99,"Mid",J774&lt;=15.99,"High")</f>
        <v>Mid</v>
      </c>
      <c r="L774" s="1">
        <v>307</v>
      </c>
      <c r="M774" s="1" t="s">
        <v>63</v>
      </c>
      <c r="N774" s="1">
        <v>3</v>
      </c>
      <c r="O774" s="1">
        <v>1</v>
      </c>
      <c r="P774" s="1" t="b">
        <v>0</v>
      </c>
      <c r="Q774" s="1">
        <v>919</v>
      </c>
      <c r="R774" s="10">
        <v>175</v>
      </c>
      <c r="S774" s="10">
        <f>DATA[[#This Row],[Total_Movies_Watched]]+DATA[[#This Row],[Total_Series_Watched]]</f>
        <v>1094</v>
      </c>
      <c r="T774" s="1" t="s">
        <v>55</v>
      </c>
      <c r="U774" s="1" t="s">
        <v>44</v>
      </c>
      <c r="V774" s="1" t="s">
        <v>64</v>
      </c>
      <c r="W774" s="1">
        <v>22</v>
      </c>
      <c r="X774" s="1" t="str" cm="1">
        <f t="array" ref="X774">_xlfn.IFS(DATA[[#This Row],[Recommended_Content_Count]]&lt;=25,"0-25",W774&lt;=50,"25-50",W774&lt;=75,"50-75",W774&lt;=100,"75-100")</f>
        <v>0-25</v>
      </c>
      <c r="Y774" s="1">
        <v>4</v>
      </c>
      <c r="Z774" s="1" t="b">
        <v>1</v>
      </c>
      <c r="AA774" s="1" t="str" cm="1">
        <f t="array" ref="AA774">_xlfn.IFS(DATA[[#This Row],[Has_Downloaded_Content]]=FALSE,"No",Z774=TRUE,"Yes")</f>
        <v>Yes</v>
      </c>
      <c r="AB774" s="1" t="s">
        <v>30</v>
      </c>
      <c r="AC774" s="7">
        <v>2728</v>
      </c>
      <c r="AD774" s="7" t="str" cm="1">
        <f t="array" ref="AD774">_xlfn.IFS(DATA[[#This Row],[Loyalty_Points]]&lt;=1000,"0-1000",AC774&lt;=2000,"1000-2000",AC774&lt;=3000,"2000-3000",AC774&lt;=4000,"3000-4000",AC774&lt;=4999,"4000-5000")</f>
        <v>2000-3000</v>
      </c>
      <c r="AE774" s="1" t="s">
        <v>38</v>
      </c>
      <c r="AF774" s="1" t="s">
        <v>32</v>
      </c>
      <c r="AG774" s="1" t="s">
        <v>33</v>
      </c>
    </row>
    <row r="775" spans="1:33" x14ac:dyDescent="0.3">
      <c r="A775" s="13">
        <v>4738</v>
      </c>
      <c r="B775" s="1" t="s">
        <v>666</v>
      </c>
      <c r="C775" s="2">
        <v>45057</v>
      </c>
      <c r="D775" s="2">
        <v>45394</v>
      </c>
      <c r="E775" s="29" t="str">
        <f>TEXT(DATA[[#This Row],[Join_Date]],"mm-yyyy")</f>
        <v>05-2023</v>
      </c>
      <c r="G775" s="31">
        <f>$F$2-DATA[[#This Row],[Last_Login]]</f>
        <v>263</v>
      </c>
      <c r="H775" s="31" t="str" cm="1">
        <f t="array" ref="H775">_xlfn.IFS(DATA[[#This Row],[Difference_from _assume]]&lt;=10,"0-17",DATA[[#This Row],[Difference_from _assume]]&lt;=34,"17-34",DATA[[#This Row],[Difference_from _assume]]&lt;=51,"34-51",DATA[[#This Row],[Difference_from _assume]]&lt;=119,"51-119",DATA[[#This Row],[Difference_from _assume]]&lt;=354,"119-357")</f>
        <v>119-357</v>
      </c>
      <c r="I775" s="31" t="str" cm="1">
        <f t="array" ref="I775">_xlfn.IFS(DATA[[#This Row],[Difference_from _assume]]&lt;=35,"Active",DATA[[#This Row],[Difference_from _assume]]&lt;=110,"Inactive",DATA[[#This Row],[Difference_from _assume]]&lt;=360,"Dormant")</f>
        <v>Dormant</v>
      </c>
      <c r="J775" s="16">
        <v>15.99</v>
      </c>
      <c r="K775" s="16" t="str" cm="1">
        <f t="array" ref="K775">_xlfn.IFS(DATA[[#This Row],[Monthly_Price]]&lt;=7.99,"Low",J775&lt;=11.99,"Mid",J775&lt;=15.99,"High")</f>
        <v>High</v>
      </c>
      <c r="L775" s="1">
        <v>306</v>
      </c>
      <c r="M775" s="1" t="s">
        <v>36</v>
      </c>
      <c r="N775" s="1">
        <v>5</v>
      </c>
      <c r="O775" s="1">
        <v>6</v>
      </c>
      <c r="P775" s="1" t="b">
        <v>1</v>
      </c>
      <c r="Q775" s="1">
        <v>483</v>
      </c>
      <c r="R775" s="10">
        <v>5</v>
      </c>
      <c r="S775" s="10">
        <f>DATA[[#This Row],[Total_Movies_Watched]]+DATA[[#This Row],[Total_Series_Watched]]</f>
        <v>488</v>
      </c>
      <c r="T775" s="1" t="s">
        <v>49</v>
      </c>
      <c r="U775" s="1" t="s">
        <v>44</v>
      </c>
      <c r="V775" s="1" t="s">
        <v>29</v>
      </c>
      <c r="W775" s="1">
        <v>56</v>
      </c>
      <c r="X775" s="1" t="str" cm="1">
        <f t="array" ref="X775">_xlfn.IFS(DATA[[#This Row],[Recommended_Content_Count]]&lt;=25,"0-25",W775&lt;=50,"25-50",W775&lt;=75,"50-75",W775&lt;=100,"75-100")</f>
        <v>50-75</v>
      </c>
      <c r="Y775" s="1">
        <v>4.7</v>
      </c>
      <c r="Z775" s="1" t="b">
        <v>0</v>
      </c>
      <c r="AA775" s="1" t="str" cm="1">
        <f t="array" ref="AA775">_xlfn.IFS(DATA[[#This Row],[Has_Downloaded_Content]]=FALSE,"No",Z775=TRUE,"Yes")</f>
        <v>No</v>
      </c>
      <c r="AB775" s="1" t="s">
        <v>30</v>
      </c>
      <c r="AC775" s="7">
        <v>1556</v>
      </c>
      <c r="AD775" s="7" t="str" cm="1">
        <f t="array" ref="AD775">_xlfn.IFS(DATA[[#This Row],[Loyalty_Points]]&lt;=1000,"0-1000",AC775&lt;=2000,"1000-2000",AC775&lt;=3000,"2000-3000",AC775&lt;=4000,"3000-4000",AC775&lt;=4999,"4000-5000")</f>
        <v>1000-2000</v>
      </c>
      <c r="AE775" s="1" t="s">
        <v>76</v>
      </c>
      <c r="AF775" s="1" t="s">
        <v>32</v>
      </c>
      <c r="AG775" s="1" t="s">
        <v>40</v>
      </c>
    </row>
    <row r="776" spans="1:33" x14ac:dyDescent="0.3">
      <c r="A776" s="13">
        <v>2441</v>
      </c>
      <c r="B776" s="1" t="s">
        <v>283</v>
      </c>
      <c r="C776" s="2" t="s">
        <v>652</v>
      </c>
      <c r="D776" s="2" t="s">
        <v>42</v>
      </c>
      <c r="E776" s="29" t="str">
        <f>TEXT(DATA[[#This Row],[Join_Date]],"mm-yyyy")</f>
        <v>05-2023</v>
      </c>
      <c r="G776" s="31">
        <f>$F$2-DATA[[#This Row],[Last_Login]]</f>
        <v>17</v>
      </c>
      <c r="H776" s="31" t="str" cm="1">
        <f t="array" ref="H776">_xlfn.IFS(DATA[[#This Row],[Difference_from _assume]]&lt;=10,"0-17",DATA[[#This Row],[Difference_from _assume]]&lt;=34,"17-34",DATA[[#This Row],[Difference_from _assume]]&lt;=51,"34-51",DATA[[#This Row],[Difference_from _assume]]&lt;=119,"51-119",DATA[[#This Row],[Difference_from _assume]]&lt;=354,"119-357")</f>
        <v>17-34</v>
      </c>
      <c r="I776" s="31" t="str" cm="1">
        <f t="array" ref="I776">_xlfn.IFS(DATA[[#This Row],[Difference_from _assume]]&lt;=35,"Active",DATA[[#This Row],[Difference_from _assume]]&lt;=110,"Inactive",DATA[[#This Row],[Difference_from _assume]]&lt;=360,"Dormant")</f>
        <v>Active</v>
      </c>
      <c r="J776" s="16">
        <v>11.99</v>
      </c>
      <c r="K776" s="16" t="str" cm="1">
        <f t="array" ref="K776">_xlfn.IFS(DATA[[#This Row],[Monthly_Price]]&lt;=7.99,"Low",J776&lt;=11.99,"Mid",J776&lt;=15.99,"High")</f>
        <v>Mid</v>
      </c>
      <c r="L776" s="1">
        <v>71</v>
      </c>
      <c r="M776" s="1" t="s">
        <v>48</v>
      </c>
      <c r="N776" s="1">
        <v>3</v>
      </c>
      <c r="O776" s="1">
        <v>2</v>
      </c>
      <c r="P776" s="1" t="b">
        <v>1</v>
      </c>
      <c r="Q776" s="1">
        <v>645</v>
      </c>
      <c r="R776" s="10">
        <v>5</v>
      </c>
      <c r="S776" s="10">
        <f>DATA[[#This Row],[Total_Movies_Watched]]+DATA[[#This Row],[Total_Series_Watched]]</f>
        <v>650</v>
      </c>
      <c r="T776" s="1" t="s">
        <v>68</v>
      </c>
      <c r="U776" s="1" t="s">
        <v>28</v>
      </c>
      <c r="V776" s="1" t="s">
        <v>45</v>
      </c>
      <c r="W776" s="1">
        <v>66</v>
      </c>
      <c r="X776" s="1" t="str" cm="1">
        <f t="array" ref="X776">_xlfn.IFS(DATA[[#This Row],[Recommended_Content_Count]]&lt;=25,"0-25",W776&lt;=50,"25-50",W776&lt;=75,"50-75",W776&lt;=100,"75-100")</f>
        <v>50-75</v>
      </c>
      <c r="Y776" s="1">
        <v>3.9</v>
      </c>
      <c r="Z776" s="1" t="b">
        <v>0</v>
      </c>
      <c r="AA776" s="1" t="str" cm="1">
        <f t="array" ref="AA776">_xlfn.IFS(DATA[[#This Row],[Has_Downloaded_Content]]=FALSE,"No",Z776=TRUE,"Yes")</f>
        <v>No</v>
      </c>
      <c r="AB776" s="1" t="s">
        <v>30</v>
      </c>
      <c r="AC776" s="7">
        <v>4566</v>
      </c>
      <c r="AD776" s="7" t="str" cm="1">
        <f t="array" ref="AD776">_xlfn.IFS(DATA[[#This Row],[Loyalty_Points]]&lt;=1000,"0-1000",AC776&lt;=2000,"1000-2000",AC776&lt;=3000,"2000-3000",AC776&lt;=4000,"3000-4000",AC776&lt;=4999,"4000-5000")</f>
        <v>4000-5000</v>
      </c>
      <c r="AE776" s="1" t="s">
        <v>76</v>
      </c>
      <c r="AF776" s="1" t="s">
        <v>39</v>
      </c>
      <c r="AG776" s="1" t="s">
        <v>33</v>
      </c>
    </row>
    <row r="777" spans="1:33" x14ac:dyDescent="0.3">
      <c r="A777" s="13">
        <v>6546</v>
      </c>
      <c r="B777" s="1" t="s">
        <v>667</v>
      </c>
      <c r="C777" s="2" t="s">
        <v>370</v>
      </c>
      <c r="D777" s="2">
        <v>45516</v>
      </c>
      <c r="E777" s="29" t="str">
        <f>TEXT(DATA[[#This Row],[Join_Date]],"mm-yyyy")</f>
        <v>12-2023</v>
      </c>
      <c r="G777" s="31">
        <f>$F$2-DATA[[#This Row],[Last_Login]]</f>
        <v>141</v>
      </c>
      <c r="H777" s="31" t="str" cm="1">
        <f t="array" ref="H777">_xlfn.IFS(DATA[[#This Row],[Difference_from _assume]]&lt;=10,"0-17",DATA[[#This Row],[Difference_from _assume]]&lt;=34,"17-34",DATA[[#This Row],[Difference_from _assume]]&lt;=51,"34-51",DATA[[#This Row],[Difference_from _assume]]&lt;=119,"51-119",DATA[[#This Row],[Difference_from _assume]]&lt;=354,"119-357")</f>
        <v>119-357</v>
      </c>
      <c r="I777" s="31" t="str" cm="1">
        <f t="array" ref="I777">_xlfn.IFS(DATA[[#This Row],[Difference_from _assume]]&lt;=35,"Active",DATA[[#This Row],[Difference_from _assume]]&lt;=110,"Inactive",DATA[[#This Row],[Difference_from _assume]]&lt;=360,"Dormant")</f>
        <v>Dormant</v>
      </c>
      <c r="J777" s="16">
        <v>15.99</v>
      </c>
      <c r="K777" s="16" t="str" cm="1">
        <f t="array" ref="K777">_xlfn.IFS(DATA[[#This Row],[Monthly_Price]]&lt;=7.99,"Low",J777&lt;=11.99,"Mid",J777&lt;=15.99,"High")</f>
        <v>High</v>
      </c>
      <c r="L777" s="1">
        <v>253</v>
      </c>
      <c r="M777" s="1" t="s">
        <v>48</v>
      </c>
      <c r="N777" s="1">
        <v>1</v>
      </c>
      <c r="O777" s="1">
        <v>2</v>
      </c>
      <c r="P777" s="1" t="b">
        <v>1</v>
      </c>
      <c r="Q777" s="1">
        <v>653</v>
      </c>
      <c r="R777" s="10">
        <v>53</v>
      </c>
      <c r="S777" s="10">
        <f>DATA[[#This Row],[Total_Movies_Watched]]+DATA[[#This Row],[Total_Series_Watched]]</f>
        <v>706</v>
      </c>
      <c r="T777" s="1" t="s">
        <v>27</v>
      </c>
      <c r="U777" s="1" t="s">
        <v>28</v>
      </c>
      <c r="V777" s="1" t="s">
        <v>29</v>
      </c>
      <c r="W777" s="1">
        <v>43</v>
      </c>
      <c r="X777" s="1" t="str" cm="1">
        <f t="array" ref="X777">_xlfn.IFS(DATA[[#This Row],[Recommended_Content_Count]]&lt;=25,"0-25",W777&lt;=50,"25-50",W777&lt;=75,"50-75",W777&lt;=100,"75-100")</f>
        <v>25-50</v>
      </c>
      <c r="Y777" s="1">
        <v>4.0999999999999996</v>
      </c>
      <c r="Z777" s="1" t="b">
        <v>1</v>
      </c>
      <c r="AA777" s="1" t="str" cm="1">
        <f t="array" ref="AA777">_xlfn.IFS(DATA[[#This Row],[Has_Downloaded_Content]]=FALSE,"No",Z777=TRUE,"Yes")</f>
        <v>Yes</v>
      </c>
      <c r="AB777" s="1" t="s">
        <v>30</v>
      </c>
      <c r="AC777" s="7">
        <v>2969</v>
      </c>
      <c r="AD777" s="7" t="str" cm="1">
        <f t="array" ref="AD777">_xlfn.IFS(DATA[[#This Row],[Loyalty_Points]]&lt;=1000,"0-1000",AC777&lt;=2000,"1000-2000",AC777&lt;=3000,"2000-3000",AC777&lt;=4000,"3000-4000",AC777&lt;=4999,"4000-5000")</f>
        <v>2000-3000</v>
      </c>
      <c r="AE777" s="1" t="s">
        <v>65</v>
      </c>
      <c r="AF777" s="1" t="s">
        <v>32</v>
      </c>
      <c r="AG777" s="1" t="s">
        <v>40</v>
      </c>
    </row>
    <row r="778" spans="1:33" x14ac:dyDescent="0.3">
      <c r="A778" s="13">
        <v>5459</v>
      </c>
      <c r="B778" s="1" t="s">
        <v>344</v>
      </c>
      <c r="C778" s="2" t="s">
        <v>447</v>
      </c>
      <c r="D778" s="2" t="s">
        <v>25</v>
      </c>
      <c r="E778" s="29" t="str">
        <f>TEXT(DATA[[#This Row],[Join_Date]],"mm-yyyy")</f>
        <v>04-2024</v>
      </c>
      <c r="G778" s="31">
        <f>$F$2-DATA[[#This Row],[Last_Login]]</f>
        <v>18</v>
      </c>
      <c r="H778" s="31" t="str" cm="1">
        <f t="array" ref="H778">_xlfn.IFS(DATA[[#This Row],[Difference_from _assume]]&lt;=10,"0-17",DATA[[#This Row],[Difference_from _assume]]&lt;=34,"17-34",DATA[[#This Row],[Difference_from _assume]]&lt;=51,"34-51",DATA[[#This Row],[Difference_from _assume]]&lt;=119,"51-119",DATA[[#This Row],[Difference_from _assume]]&lt;=354,"119-357")</f>
        <v>17-34</v>
      </c>
      <c r="I778" s="31" t="str" cm="1">
        <f t="array" ref="I778">_xlfn.IFS(DATA[[#This Row],[Difference_from _assume]]&lt;=35,"Active",DATA[[#This Row],[Difference_from _assume]]&lt;=110,"Inactive",DATA[[#This Row],[Difference_from _assume]]&lt;=360,"Dormant")</f>
        <v>Active</v>
      </c>
      <c r="J778" s="16">
        <v>15.99</v>
      </c>
      <c r="K778" s="16" t="str" cm="1">
        <f t="array" ref="K778">_xlfn.IFS(DATA[[#This Row],[Monthly_Price]]&lt;=7.99,"Low",J778&lt;=11.99,"Mid",J778&lt;=15.99,"High")</f>
        <v>High</v>
      </c>
      <c r="L778" s="1">
        <v>68</v>
      </c>
      <c r="M778" s="1" t="s">
        <v>63</v>
      </c>
      <c r="N778" s="1">
        <v>5</v>
      </c>
      <c r="O778" s="1">
        <v>2</v>
      </c>
      <c r="P778" s="1" t="b">
        <v>0</v>
      </c>
      <c r="Q778" s="1">
        <v>727</v>
      </c>
      <c r="R778" s="10">
        <v>5</v>
      </c>
      <c r="S778" s="10">
        <f>DATA[[#This Row],[Total_Movies_Watched]]+DATA[[#This Row],[Total_Series_Watched]]</f>
        <v>732</v>
      </c>
      <c r="T778" s="1" t="s">
        <v>74</v>
      </c>
      <c r="U778" s="1" t="s">
        <v>75</v>
      </c>
      <c r="V778" s="1" t="s">
        <v>78</v>
      </c>
      <c r="W778" s="1">
        <v>8</v>
      </c>
      <c r="X778" s="1" t="str" cm="1">
        <f t="array" ref="X778">_xlfn.IFS(DATA[[#This Row],[Recommended_Content_Count]]&lt;=25,"0-25",W778&lt;=50,"25-50",W778&lt;=75,"50-75",W778&lt;=100,"75-100")</f>
        <v>0-25</v>
      </c>
      <c r="Y778" s="1">
        <v>4.5999999999999996</v>
      </c>
      <c r="Z778" s="1" t="b">
        <v>0</v>
      </c>
      <c r="AA778" s="1" t="str" cm="1">
        <f t="array" ref="AA778">_xlfn.IFS(DATA[[#This Row],[Has_Downloaded_Content]]=FALSE,"No",Z778=TRUE,"Yes")</f>
        <v>No</v>
      </c>
      <c r="AB778" s="1" t="s">
        <v>30</v>
      </c>
      <c r="AC778" s="7">
        <v>3421</v>
      </c>
      <c r="AD778" s="7" t="str" cm="1">
        <f t="array" ref="AD778">_xlfn.IFS(DATA[[#This Row],[Loyalty_Points]]&lt;=1000,"0-1000",AC778&lt;=2000,"1000-2000",AC778&lt;=3000,"2000-3000",AC778&lt;=4000,"3000-4000",AC778&lt;=4999,"4000-5000")</f>
        <v>3000-4000</v>
      </c>
      <c r="AE778" s="1" t="s">
        <v>58</v>
      </c>
      <c r="AF778" s="1" t="s">
        <v>69</v>
      </c>
      <c r="AG778" s="1" t="s">
        <v>33</v>
      </c>
    </row>
    <row r="779" spans="1:33" x14ac:dyDescent="0.3">
      <c r="A779" s="13">
        <v>7051</v>
      </c>
      <c r="B779" s="1" t="s">
        <v>23</v>
      </c>
      <c r="C779" s="2" t="s">
        <v>333</v>
      </c>
      <c r="D779" s="2" t="s">
        <v>129</v>
      </c>
      <c r="E779" s="29" t="str">
        <f>TEXT(DATA[[#This Row],[Join_Date]],"mm-yyyy")</f>
        <v>05-2023</v>
      </c>
      <c r="G779" s="31">
        <f>$F$2-DATA[[#This Row],[Last_Login]]</f>
        <v>15</v>
      </c>
      <c r="H779" s="31" t="str" cm="1">
        <f t="array" ref="H779">_xlfn.IFS(DATA[[#This Row],[Difference_from _assume]]&lt;=10,"0-17",DATA[[#This Row],[Difference_from _assume]]&lt;=34,"17-34",DATA[[#This Row],[Difference_from _assume]]&lt;=51,"34-51",DATA[[#This Row],[Difference_from _assume]]&lt;=119,"51-119",DATA[[#This Row],[Difference_from _assume]]&lt;=354,"119-357")</f>
        <v>17-34</v>
      </c>
      <c r="I779" s="31" t="str" cm="1">
        <f t="array" ref="I779">_xlfn.IFS(DATA[[#This Row],[Difference_from _assume]]&lt;=35,"Active",DATA[[#This Row],[Difference_from _assume]]&lt;=110,"Inactive",DATA[[#This Row],[Difference_from _assume]]&lt;=360,"Dormant")</f>
        <v>Active</v>
      </c>
      <c r="J779" s="16">
        <v>7.99</v>
      </c>
      <c r="K779" s="16" t="str" cm="1">
        <f t="array" ref="K779">_xlfn.IFS(DATA[[#This Row],[Monthly_Price]]&lt;=7.99,"Low",J779&lt;=11.99,"Mid",J779&lt;=15.99,"High")</f>
        <v>Low</v>
      </c>
      <c r="L779" s="1">
        <v>366</v>
      </c>
      <c r="M779" s="1" t="s">
        <v>36</v>
      </c>
      <c r="N779" s="1">
        <v>1</v>
      </c>
      <c r="O779" s="1">
        <v>1</v>
      </c>
      <c r="P779" s="1" t="b">
        <v>1</v>
      </c>
      <c r="Q779" s="1">
        <v>257</v>
      </c>
      <c r="R779" s="10">
        <v>46</v>
      </c>
      <c r="S779" s="10">
        <f>DATA[[#This Row],[Total_Movies_Watched]]+DATA[[#This Row],[Total_Series_Watched]]</f>
        <v>303</v>
      </c>
      <c r="T779" s="1" t="s">
        <v>74</v>
      </c>
      <c r="U779" s="1" t="s">
        <v>44</v>
      </c>
      <c r="V779" s="1" t="s">
        <v>78</v>
      </c>
      <c r="W779" s="1">
        <v>7</v>
      </c>
      <c r="X779" s="1" t="str" cm="1">
        <f t="array" ref="X779">_xlfn.IFS(DATA[[#This Row],[Recommended_Content_Count]]&lt;=25,"0-25",W779&lt;=50,"25-50",W779&lt;=75,"50-75",W779&lt;=100,"75-100")</f>
        <v>0-25</v>
      </c>
      <c r="Y779" s="1">
        <v>4.5</v>
      </c>
      <c r="Z779" s="1" t="b">
        <v>1</v>
      </c>
      <c r="AA779" s="1" t="str" cm="1">
        <f t="array" ref="AA779">_xlfn.IFS(DATA[[#This Row],[Has_Downloaded_Content]]=FALSE,"No",Z779=TRUE,"Yes")</f>
        <v>Yes</v>
      </c>
      <c r="AB779" s="1" t="s">
        <v>30</v>
      </c>
      <c r="AC779" s="7">
        <v>2535</v>
      </c>
      <c r="AD779" s="7" t="str" cm="1">
        <f t="array" ref="AD779">_xlfn.IFS(DATA[[#This Row],[Loyalty_Points]]&lt;=1000,"0-1000",AC779&lt;=2000,"1000-2000",AC779&lt;=3000,"2000-3000",AC779&lt;=4000,"3000-4000",AC779&lt;=4999,"4000-5000")</f>
        <v>2000-3000</v>
      </c>
      <c r="AE779" s="1" t="s">
        <v>76</v>
      </c>
      <c r="AF779" s="1" t="s">
        <v>39</v>
      </c>
      <c r="AG779" s="1" t="s">
        <v>40</v>
      </c>
    </row>
    <row r="780" spans="1:33" x14ac:dyDescent="0.3">
      <c r="A780" s="13">
        <v>6671</v>
      </c>
      <c r="B780" s="1" t="s">
        <v>41</v>
      </c>
      <c r="C780" s="2" t="s">
        <v>668</v>
      </c>
      <c r="D780" s="2">
        <v>45608</v>
      </c>
      <c r="E780" s="29" t="str">
        <f>TEXT(DATA[[#This Row],[Join_Date]],"mm-yyyy")</f>
        <v>02-2024</v>
      </c>
      <c r="G780" s="31">
        <f>$F$2-DATA[[#This Row],[Last_Login]]</f>
        <v>49</v>
      </c>
      <c r="H780" s="31" t="str" cm="1">
        <f t="array" ref="H780">_xlfn.IFS(DATA[[#This Row],[Difference_from _assume]]&lt;=10,"0-17",DATA[[#This Row],[Difference_from _assume]]&lt;=34,"17-34",DATA[[#This Row],[Difference_from _assume]]&lt;=51,"34-51",DATA[[#This Row],[Difference_from _assume]]&lt;=119,"51-119",DATA[[#This Row],[Difference_from _assume]]&lt;=354,"119-357")</f>
        <v>34-51</v>
      </c>
      <c r="I780" s="31" t="str" cm="1">
        <f t="array" ref="I780">_xlfn.IFS(DATA[[#This Row],[Difference_from _assume]]&lt;=35,"Active",DATA[[#This Row],[Difference_from _assume]]&lt;=110,"Inactive",DATA[[#This Row],[Difference_from _assume]]&lt;=360,"Dormant")</f>
        <v>Inactive</v>
      </c>
      <c r="J780" s="16">
        <v>15.99</v>
      </c>
      <c r="K780" s="16" t="str" cm="1">
        <f t="array" ref="K780">_xlfn.IFS(DATA[[#This Row],[Monthly_Price]]&lt;=7.99,"Low",J780&lt;=11.99,"Mid",J780&lt;=15.99,"High")</f>
        <v>High</v>
      </c>
      <c r="L780" s="1">
        <v>166</v>
      </c>
      <c r="M780" s="1" t="s">
        <v>100</v>
      </c>
      <c r="N780" s="1">
        <v>4</v>
      </c>
      <c r="O780" s="1">
        <v>1</v>
      </c>
      <c r="P780" s="1" t="b">
        <v>0</v>
      </c>
      <c r="Q780" s="1">
        <v>208</v>
      </c>
      <c r="R780" s="10">
        <v>39</v>
      </c>
      <c r="S780" s="10">
        <f>DATA[[#This Row],[Total_Movies_Watched]]+DATA[[#This Row],[Total_Series_Watched]]</f>
        <v>247</v>
      </c>
      <c r="T780" s="1" t="s">
        <v>74</v>
      </c>
      <c r="U780" s="1" t="s">
        <v>28</v>
      </c>
      <c r="V780" s="1" t="s">
        <v>57</v>
      </c>
      <c r="W780" s="1">
        <v>53</v>
      </c>
      <c r="X780" s="1" t="str" cm="1">
        <f t="array" ref="X780">_xlfn.IFS(DATA[[#This Row],[Recommended_Content_Count]]&lt;=25,"0-25",W780&lt;=50,"25-50",W780&lt;=75,"50-75",W780&lt;=100,"75-100")</f>
        <v>50-75</v>
      </c>
      <c r="Y780" s="1">
        <v>5</v>
      </c>
      <c r="Z780" s="1" t="b">
        <v>1</v>
      </c>
      <c r="AA780" s="1" t="str" cm="1">
        <f t="array" ref="AA780">_xlfn.IFS(DATA[[#This Row],[Has_Downloaded_Content]]=FALSE,"No",Z780=TRUE,"Yes")</f>
        <v>Yes</v>
      </c>
      <c r="AB780" s="1" t="s">
        <v>30</v>
      </c>
      <c r="AC780" s="7">
        <v>290</v>
      </c>
      <c r="AD780" s="7" t="str" cm="1">
        <f t="array" ref="AD780">_xlfn.IFS(DATA[[#This Row],[Loyalty_Points]]&lt;=1000,"0-1000",AC780&lt;=2000,"1000-2000",AC780&lt;=3000,"2000-3000",AC780&lt;=4000,"3000-4000",AC780&lt;=4999,"4000-5000")</f>
        <v>0-1000</v>
      </c>
      <c r="AE780" s="1" t="s">
        <v>31</v>
      </c>
      <c r="AF780" s="1" t="s">
        <v>32</v>
      </c>
      <c r="AG780" s="1" t="s">
        <v>40</v>
      </c>
    </row>
    <row r="781" spans="1:33" x14ac:dyDescent="0.3">
      <c r="A781" s="13">
        <v>6013</v>
      </c>
      <c r="B781" s="1" t="s">
        <v>116</v>
      </c>
      <c r="C781" s="2" t="s">
        <v>669</v>
      </c>
      <c r="D781" s="2">
        <v>45363</v>
      </c>
      <c r="E781" s="29" t="str">
        <f>TEXT(DATA[[#This Row],[Join_Date]],"mm-yyyy")</f>
        <v>08-2024</v>
      </c>
      <c r="G781" s="31">
        <f>$F$2-DATA[[#This Row],[Last_Login]]</f>
        <v>294</v>
      </c>
      <c r="H781" s="31" t="str" cm="1">
        <f t="array" ref="H781">_xlfn.IFS(DATA[[#This Row],[Difference_from _assume]]&lt;=10,"0-17",DATA[[#This Row],[Difference_from _assume]]&lt;=34,"17-34",DATA[[#This Row],[Difference_from _assume]]&lt;=51,"34-51",DATA[[#This Row],[Difference_from _assume]]&lt;=119,"51-119",DATA[[#This Row],[Difference_from _assume]]&lt;=354,"119-357")</f>
        <v>119-357</v>
      </c>
      <c r="I781" s="31" t="str" cm="1">
        <f t="array" ref="I781">_xlfn.IFS(DATA[[#This Row],[Difference_from _assume]]&lt;=35,"Active",DATA[[#This Row],[Difference_from _assume]]&lt;=110,"Inactive",DATA[[#This Row],[Difference_from _assume]]&lt;=360,"Dormant")</f>
        <v>Dormant</v>
      </c>
      <c r="J781" s="16">
        <v>15.99</v>
      </c>
      <c r="K781" s="16" t="str" cm="1">
        <f t="array" ref="K781">_xlfn.IFS(DATA[[#This Row],[Monthly_Price]]&lt;=7.99,"Low",J781&lt;=11.99,"Mid",J781&lt;=15.99,"High")</f>
        <v>High</v>
      </c>
      <c r="L781" s="1">
        <v>136</v>
      </c>
      <c r="M781" s="1" t="s">
        <v>73</v>
      </c>
      <c r="N781" s="1">
        <v>2</v>
      </c>
      <c r="O781" s="1">
        <v>4</v>
      </c>
      <c r="P781" s="1" t="b">
        <v>1</v>
      </c>
      <c r="Q781" s="1">
        <v>471</v>
      </c>
      <c r="R781" s="10">
        <v>91</v>
      </c>
      <c r="S781" s="10">
        <f>DATA[[#This Row],[Total_Movies_Watched]]+DATA[[#This Row],[Total_Series_Watched]]</f>
        <v>562</v>
      </c>
      <c r="T781" s="1" t="s">
        <v>43</v>
      </c>
      <c r="U781" s="1" t="s">
        <v>44</v>
      </c>
      <c r="V781" s="1" t="s">
        <v>45</v>
      </c>
      <c r="W781" s="1">
        <v>70</v>
      </c>
      <c r="X781" s="1" t="str" cm="1">
        <f t="array" ref="X781">_xlfn.IFS(DATA[[#This Row],[Recommended_Content_Count]]&lt;=25,"0-25",W781&lt;=50,"25-50",W781&lt;=75,"50-75",W781&lt;=100,"75-100")</f>
        <v>50-75</v>
      </c>
      <c r="Y781" s="1">
        <v>4.4000000000000004</v>
      </c>
      <c r="Z781" s="1" t="b">
        <v>0</v>
      </c>
      <c r="AA781" s="1" t="str" cm="1">
        <f t="array" ref="AA781">_xlfn.IFS(DATA[[#This Row],[Has_Downloaded_Content]]=FALSE,"No",Z781=TRUE,"Yes")</f>
        <v>No</v>
      </c>
      <c r="AB781" s="1" t="s">
        <v>30</v>
      </c>
      <c r="AC781" s="7">
        <v>756</v>
      </c>
      <c r="AD781" s="7" t="str" cm="1">
        <f t="array" ref="AD781">_xlfn.IFS(DATA[[#This Row],[Loyalty_Points]]&lt;=1000,"0-1000",AC781&lt;=2000,"1000-2000",AC781&lt;=3000,"2000-3000",AC781&lt;=4000,"3000-4000",AC781&lt;=4999,"4000-5000")</f>
        <v>0-1000</v>
      </c>
      <c r="AE781" s="1" t="s">
        <v>76</v>
      </c>
      <c r="AF781" s="1" t="s">
        <v>39</v>
      </c>
      <c r="AG781" s="1" t="s">
        <v>93</v>
      </c>
    </row>
    <row r="782" spans="1:33" x14ac:dyDescent="0.3">
      <c r="A782" s="13">
        <v>9996</v>
      </c>
      <c r="B782" s="1" t="s">
        <v>521</v>
      </c>
      <c r="C782" s="2" t="s">
        <v>451</v>
      </c>
      <c r="D782" s="2">
        <v>45547</v>
      </c>
      <c r="E782" s="29" t="str">
        <f>TEXT(DATA[[#This Row],[Join_Date]],"mm-yyyy")</f>
        <v>07-2024</v>
      </c>
      <c r="G782" s="31">
        <f>$F$2-DATA[[#This Row],[Last_Login]]</f>
        <v>110</v>
      </c>
      <c r="H782" s="31" t="str" cm="1">
        <f t="array" ref="H782">_xlfn.IFS(DATA[[#This Row],[Difference_from _assume]]&lt;=10,"0-17",DATA[[#This Row],[Difference_from _assume]]&lt;=34,"17-34",DATA[[#This Row],[Difference_from _assume]]&lt;=51,"34-51",DATA[[#This Row],[Difference_from _assume]]&lt;=119,"51-119",DATA[[#This Row],[Difference_from _assume]]&lt;=354,"119-357")</f>
        <v>51-119</v>
      </c>
      <c r="I782" s="31" t="str" cm="1">
        <f t="array" ref="I782">_xlfn.IFS(DATA[[#This Row],[Difference_from _assume]]&lt;=35,"Active",DATA[[#This Row],[Difference_from _assume]]&lt;=110,"Inactive",DATA[[#This Row],[Difference_from _assume]]&lt;=360,"Dormant")</f>
        <v>Inactive</v>
      </c>
      <c r="J782" s="16">
        <v>7.99</v>
      </c>
      <c r="K782" s="16" t="str" cm="1">
        <f t="array" ref="K782">_xlfn.IFS(DATA[[#This Row],[Monthly_Price]]&lt;=7.99,"Low",J782&lt;=11.99,"Mid",J782&lt;=15.99,"High")</f>
        <v>Low</v>
      </c>
      <c r="L782" s="1">
        <v>358</v>
      </c>
      <c r="M782" s="1" t="s">
        <v>73</v>
      </c>
      <c r="N782" s="1">
        <v>3</v>
      </c>
      <c r="O782" s="1">
        <v>2</v>
      </c>
      <c r="P782" s="1" t="b">
        <v>1</v>
      </c>
      <c r="Q782" s="1">
        <v>512</v>
      </c>
      <c r="R782" s="10">
        <v>153</v>
      </c>
      <c r="S782" s="10">
        <f>DATA[[#This Row],[Total_Movies_Watched]]+DATA[[#This Row],[Total_Series_Watched]]</f>
        <v>665</v>
      </c>
      <c r="T782" s="1" t="s">
        <v>49</v>
      </c>
      <c r="U782" s="1" t="s">
        <v>56</v>
      </c>
      <c r="V782" s="1" t="s">
        <v>29</v>
      </c>
      <c r="W782" s="1">
        <v>70</v>
      </c>
      <c r="X782" s="1" t="str" cm="1">
        <f t="array" ref="X782">_xlfn.IFS(DATA[[#This Row],[Recommended_Content_Count]]&lt;=25,"0-25",W782&lt;=50,"25-50",W782&lt;=75,"50-75",W782&lt;=100,"75-100")</f>
        <v>50-75</v>
      </c>
      <c r="Y782" s="1">
        <v>3.3</v>
      </c>
      <c r="Z782" s="1" t="b">
        <v>1</v>
      </c>
      <c r="AA782" s="1" t="str" cm="1">
        <f t="array" ref="AA782">_xlfn.IFS(DATA[[#This Row],[Has_Downloaded_Content]]=FALSE,"No",Z782=TRUE,"Yes")</f>
        <v>Yes</v>
      </c>
      <c r="AB782" s="1" t="s">
        <v>30</v>
      </c>
      <c r="AC782" s="7">
        <v>947</v>
      </c>
      <c r="AD782" s="7" t="str" cm="1">
        <f t="array" ref="AD782">_xlfn.IFS(DATA[[#This Row],[Loyalty_Points]]&lt;=1000,"0-1000",AC782&lt;=2000,"1000-2000",AC782&lt;=3000,"2000-3000",AC782&lt;=4000,"3000-4000",AC782&lt;=4999,"4000-5000")</f>
        <v>0-1000</v>
      </c>
      <c r="AE782" s="1" t="s">
        <v>58</v>
      </c>
      <c r="AF782" s="1" t="s">
        <v>59</v>
      </c>
      <c r="AG782" s="1" t="s">
        <v>33</v>
      </c>
    </row>
    <row r="783" spans="1:33" x14ac:dyDescent="0.3">
      <c r="A783" s="13">
        <v>4851</v>
      </c>
      <c r="B783" s="1" t="s">
        <v>186</v>
      </c>
      <c r="C783" s="2">
        <v>45202</v>
      </c>
      <c r="D783" s="2" t="s">
        <v>129</v>
      </c>
      <c r="E783" s="29" t="str">
        <f>TEXT(DATA[[#This Row],[Join_Date]],"mm-yyyy")</f>
        <v>10-2023</v>
      </c>
      <c r="G783" s="31">
        <f>$F$2-DATA[[#This Row],[Last_Login]]</f>
        <v>15</v>
      </c>
      <c r="H783" s="31" t="str" cm="1">
        <f t="array" ref="H783">_xlfn.IFS(DATA[[#This Row],[Difference_from _assume]]&lt;=10,"0-17",DATA[[#This Row],[Difference_from _assume]]&lt;=34,"17-34",DATA[[#This Row],[Difference_from _assume]]&lt;=51,"34-51",DATA[[#This Row],[Difference_from _assume]]&lt;=119,"51-119",DATA[[#This Row],[Difference_from _assume]]&lt;=354,"119-357")</f>
        <v>17-34</v>
      </c>
      <c r="I783" s="31" t="str" cm="1">
        <f t="array" ref="I783">_xlfn.IFS(DATA[[#This Row],[Difference_from _assume]]&lt;=35,"Active",DATA[[#This Row],[Difference_from _assume]]&lt;=110,"Inactive",DATA[[#This Row],[Difference_from _assume]]&lt;=360,"Dormant")</f>
        <v>Active</v>
      </c>
      <c r="J783" s="16">
        <v>15.99</v>
      </c>
      <c r="K783" s="16" t="str" cm="1">
        <f t="array" ref="K783">_xlfn.IFS(DATA[[#This Row],[Monthly_Price]]&lt;=7.99,"Low",J783&lt;=11.99,"Mid",J783&lt;=15.99,"High")</f>
        <v>High</v>
      </c>
      <c r="L783" s="1">
        <v>399</v>
      </c>
      <c r="M783" s="1" t="s">
        <v>36</v>
      </c>
      <c r="N783" s="1">
        <v>1</v>
      </c>
      <c r="O783" s="1">
        <v>2</v>
      </c>
      <c r="P783" s="1" t="b">
        <v>0</v>
      </c>
      <c r="Q783" s="1">
        <v>355</v>
      </c>
      <c r="R783" s="10">
        <v>181</v>
      </c>
      <c r="S783" s="10">
        <f>DATA[[#This Row],[Total_Movies_Watched]]+DATA[[#This Row],[Total_Series_Watched]]</f>
        <v>536</v>
      </c>
      <c r="T783" s="1" t="s">
        <v>27</v>
      </c>
      <c r="U783" s="1" t="s">
        <v>56</v>
      </c>
      <c r="V783" s="1" t="s">
        <v>29</v>
      </c>
      <c r="W783" s="1">
        <v>79</v>
      </c>
      <c r="X783" s="1" t="str" cm="1">
        <f t="array" ref="X783">_xlfn.IFS(DATA[[#This Row],[Recommended_Content_Count]]&lt;=25,"0-25",W783&lt;=50,"25-50",W783&lt;=75,"50-75",W783&lt;=100,"75-100")</f>
        <v>75-100</v>
      </c>
      <c r="Y783" s="1">
        <v>3.4</v>
      </c>
      <c r="Z783" s="1" t="b">
        <v>1</v>
      </c>
      <c r="AA783" s="1" t="str" cm="1">
        <f t="array" ref="AA783">_xlfn.IFS(DATA[[#This Row],[Has_Downloaded_Content]]=FALSE,"No",Z783=TRUE,"Yes")</f>
        <v>Yes</v>
      </c>
      <c r="AB783" s="1" t="s">
        <v>30</v>
      </c>
      <c r="AC783" s="7">
        <v>2138</v>
      </c>
      <c r="AD783" s="7" t="str" cm="1">
        <f t="array" ref="AD783">_xlfn.IFS(DATA[[#This Row],[Loyalty_Points]]&lt;=1000,"0-1000",AC783&lt;=2000,"1000-2000",AC783&lt;=3000,"2000-3000",AC783&lt;=4000,"3000-4000",AC783&lt;=4999,"4000-5000")</f>
        <v>2000-3000</v>
      </c>
      <c r="AE783" s="1" t="s">
        <v>38</v>
      </c>
      <c r="AF783" s="1" t="s">
        <v>69</v>
      </c>
      <c r="AG783" s="1" t="s">
        <v>33</v>
      </c>
    </row>
    <row r="784" spans="1:33" x14ac:dyDescent="0.3">
      <c r="A784" s="13">
        <v>2498</v>
      </c>
      <c r="B784" s="1" t="s">
        <v>441</v>
      </c>
      <c r="C784" s="2">
        <v>45270</v>
      </c>
      <c r="D784" s="2">
        <v>45485</v>
      </c>
      <c r="E784" s="29" t="str">
        <f>TEXT(DATA[[#This Row],[Join_Date]],"mm-yyyy")</f>
        <v>12-2023</v>
      </c>
      <c r="G784" s="31">
        <f>$F$2-DATA[[#This Row],[Last_Login]]</f>
        <v>172</v>
      </c>
      <c r="H784" s="31" t="str" cm="1">
        <f t="array" ref="H784">_xlfn.IFS(DATA[[#This Row],[Difference_from _assume]]&lt;=10,"0-17",DATA[[#This Row],[Difference_from _assume]]&lt;=34,"17-34",DATA[[#This Row],[Difference_from _assume]]&lt;=51,"34-51",DATA[[#This Row],[Difference_from _assume]]&lt;=119,"51-119",DATA[[#This Row],[Difference_from _assume]]&lt;=354,"119-357")</f>
        <v>119-357</v>
      </c>
      <c r="I784" s="31" t="str" cm="1">
        <f t="array" ref="I784">_xlfn.IFS(DATA[[#This Row],[Difference_from _assume]]&lt;=35,"Active",DATA[[#This Row],[Difference_from _assume]]&lt;=110,"Inactive",DATA[[#This Row],[Difference_from _assume]]&lt;=360,"Dormant")</f>
        <v>Dormant</v>
      </c>
      <c r="J784" s="16">
        <v>11.99</v>
      </c>
      <c r="K784" s="16" t="str" cm="1">
        <f t="array" ref="K784">_xlfn.IFS(DATA[[#This Row],[Monthly_Price]]&lt;=7.99,"Low",J784&lt;=11.99,"Mid",J784&lt;=15.99,"High")</f>
        <v>Mid</v>
      </c>
      <c r="L784" s="1">
        <v>285</v>
      </c>
      <c r="M784" s="1" t="s">
        <v>100</v>
      </c>
      <c r="N784" s="1">
        <v>1</v>
      </c>
      <c r="O784" s="1">
        <v>5</v>
      </c>
      <c r="P784" s="1" t="b">
        <v>0</v>
      </c>
      <c r="Q784" s="1">
        <v>634</v>
      </c>
      <c r="R784" s="10">
        <v>168</v>
      </c>
      <c r="S784" s="10">
        <f>DATA[[#This Row],[Total_Movies_Watched]]+DATA[[#This Row],[Total_Series_Watched]]</f>
        <v>802</v>
      </c>
      <c r="T784" s="1" t="s">
        <v>27</v>
      </c>
      <c r="U784" s="1" t="s">
        <v>75</v>
      </c>
      <c r="V784" s="1" t="s">
        <v>37</v>
      </c>
      <c r="W784" s="1">
        <v>76</v>
      </c>
      <c r="X784" s="1" t="str" cm="1">
        <f t="array" ref="X784">_xlfn.IFS(DATA[[#This Row],[Recommended_Content_Count]]&lt;=25,"0-25",W784&lt;=50,"25-50",W784&lt;=75,"50-75",W784&lt;=100,"75-100")</f>
        <v>75-100</v>
      </c>
      <c r="Y784" s="1">
        <v>3.3</v>
      </c>
      <c r="Z784" s="1" t="b">
        <v>1</v>
      </c>
      <c r="AA784" s="1" t="str" cm="1">
        <f t="array" ref="AA784">_xlfn.IFS(DATA[[#This Row],[Has_Downloaded_Content]]=FALSE,"No",Z784=TRUE,"Yes")</f>
        <v>Yes</v>
      </c>
      <c r="AB784" s="1" t="s">
        <v>30</v>
      </c>
      <c r="AC784" s="7">
        <v>3151</v>
      </c>
      <c r="AD784" s="7" t="str" cm="1">
        <f t="array" ref="AD784">_xlfn.IFS(DATA[[#This Row],[Loyalty_Points]]&lt;=1000,"0-1000",AC784&lt;=2000,"1000-2000",AC784&lt;=3000,"2000-3000",AC784&lt;=4000,"3000-4000",AC784&lt;=4999,"4000-5000")</f>
        <v>3000-4000</v>
      </c>
      <c r="AE784" s="1" t="s">
        <v>38</v>
      </c>
      <c r="AF784" s="1" t="s">
        <v>69</v>
      </c>
      <c r="AG784" s="1" t="s">
        <v>93</v>
      </c>
    </row>
    <row r="785" spans="1:33" x14ac:dyDescent="0.3">
      <c r="A785" s="13">
        <v>6208</v>
      </c>
      <c r="B785" s="1" t="s">
        <v>253</v>
      </c>
      <c r="C785" s="2" t="s">
        <v>670</v>
      </c>
      <c r="D785" s="2" t="s">
        <v>72</v>
      </c>
      <c r="E785" s="29" t="str">
        <f>TEXT(DATA[[#This Row],[Join_Date]],"mm-yyyy")</f>
        <v>07-2023</v>
      </c>
      <c r="G785" s="31">
        <f>$F$2-DATA[[#This Row],[Last_Login]]</f>
        <v>14</v>
      </c>
      <c r="H785" s="31" t="str" cm="1">
        <f t="array" ref="H785">_xlfn.IFS(DATA[[#This Row],[Difference_from _assume]]&lt;=10,"0-17",DATA[[#This Row],[Difference_from _assume]]&lt;=34,"17-34",DATA[[#This Row],[Difference_from _assume]]&lt;=51,"34-51",DATA[[#This Row],[Difference_from _assume]]&lt;=119,"51-119",DATA[[#This Row],[Difference_from _assume]]&lt;=354,"119-357")</f>
        <v>17-34</v>
      </c>
      <c r="I785" s="31" t="str" cm="1">
        <f t="array" ref="I785">_xlfn.IFS(DATA[[#This Row],[Difference_from _assume]]&lt;=35,"Active",DATA[[#This Row],[Difference_from _assume]]&lt;=110,"Inactive",DATA[[#This Row],[Difference_from _assume]]&lt;=360,"Dormant")</f>
        <v>Active</v>
      </c>
      <c r="J785" s="16">
        <v>7.99</v>
      </c>
      <c r="K785" s="16" t="str" cm="1">
        <f t="array" ref="K785">_xlfn.IFS(DATA[[#This Row],[Monthly_Price]]&lt;=7.99,"Low",J785&lt;=11.99,"Mid",J785&lt;=15.99,"High")</f>
        <v>Low</v>
      </c>
      <c r="L785" s="1">
        <v>424</v>
      </c>
      <c r="M785" s="1" t="s">
        <v>63</v>
      </c>
      <c r="N785" s="1">
        <v>2</v>
      </c>
      <c r="O785" s="1">
        <v>3</v>
      </c>
      <c r="P785" s="1" t="b">
        <v>0</v>
      </c>
      <c r="Q785" s="1">
        <v>942</v>
      </c>
      <c r="R785" s="10">
        <v>127</v>
      </c>
      <c r="S785" s="10">
        <f>DATA[[#This Row],[Total_Movies_Watched]]+DATA[[#This Row],[Total_Series_Watched]]</f>
        <v>1069</v>
      </c>
      <c r="T785" s="1" t="s">
        <v>74</v>
      </c>
      <c r="U785" s="1" t="s">
        <v>28</v>
      </c>
      <c r="V785" s="1" t="s">
        <v>64</v>
      </c>
      <c r="W785" s="1">
        <v>95</v>
      </c>
      <c r="X785" s="1" t="str" cm="1">
        <f t="array" ref="X785">_xlfn.IFS(DATA[[#This Row],[Recommended_Content_Count]]&lt;=25,"0-25",W785&lt;=50,"25-50",W785&lt;=75,"50-75",W785&lt;=100,"75-100")</f>
        <v>75-100</v>
      </c>
      <c r="Y785" s="1">
        <v>4.8</v>
      </c>
      <c r="Z785" s="1" t="b">
        <v>1</v>
      </c>
      <c r="AA785" s="1" t="str" cm="1">
        <f t="array" ref="AA785">_xlfn.IFS(DATA[[#This Row],[Has_Downloaded_Content]]=FALSE,"No",Z785=TRUE,"Yes")</f>
        <v>Yes</v>
      </c>
      <c r="AB785" s="1" t="s">
        <v>30</v>
      </c>
      <c r="AC785" s="7">
        <v>670</v>
      </c>
      <c r="AD785" s="7" t="str" cm="1">
        <f t="array" ref="AD785">_xlfn.IFS(DATA[[#This Row],[Loyalty_Points]]&lt;=1000,"0-1000",AC785&lt;=2000,"1000-2000",AC785&lt;=3000,"2000-3000",AC785&lt;=4000,"3000-4000",AC785&lt;=4999,"4000-5000")</f>
        <v>0-1000</v>
      </c>
      <c r="AE785" s="1" t="s">
        <v>58</v>
      </c>
      <c r="AF785" s="1" t="s">
        <v>69</v>
      </c>
      <c r="AG785" s="1" t="s">
        <v>93</v>
      </c>
    </row>
    <row r="786" spans="1:33" x14ac:dyDescent="0.3">
      <c r="A786" s="13">
        <v>7171</v>
      </c>
      <c r="B786" s="1" t="s">
        <v>70</v>
      </c>
      <c r="C786" s="2" t="s">
        <v>121</v>
      </c>
      <c r="D786" s="2" t="s">
        <v>214</v>
      </c>
      <c r="E786" s="29" t="str">
        <f>TEXT(DATA[[#This Row],[Join_Date]],"mm-yyyy")</f>
        <v>01-2024</v>
      </c>
      <c r="G786" s="31">
        <f>$F$2-DATA[[#This Row],[Last_Login]]</f>
        <v>35</v>
      </c>
      <c r="H786" s="31" t="str" cm="1">
        <f t="array" ref="H786">_xlfn.IFS(DATA[[#This Row],[Difference_from _assume]]&lt;=10,"0-17",DATA[[#This Row],[Difference_from _assume]]&lt;=34,"17-34",DATA[[#This Row],[Difference_from _assume]]&lt;=51,"34-51",DATA[[#This Row],[Difference_from _assume]]&lt;=119,"51-119",DATA[[#This Row],[Difference_from _assume]]&lt;=354,"119-357")</f>
        <v>34-51</v>
      </c>
      <c r="I786" s="31" t="str" cm="1">
        <f t="array" ref="I786">_xlfn.IFS(DATA[[#This Row],[Difference_from _assume]]&lt;=35,"Active",DATA[[#This Row],[Difference_from _assume]]&lt;=110,"Inactive",DATA[[#This Row],[Difference_from _assume]]&lt;=360,"Dormant")</f>
        <v>Active</v>
      </c>
      <c r="J786" s="16">
        <v>11.99</v>
      </c>
      <c r="K786" s="16" t="str" cm="1">
        <f t="array" ref="K786">_xlfn.IFS(DATA[[#This Row],[Monthly_Price]]&lt;=7.99,"Low",J786&lt;=11.99,"Mid",J786&lt;=15.99,"High")</f>
        <v>Mid</v>
      </c>
      <c r="L786" s="1">
        <v>467</v>
      </c>
      <c r="M786" s="1" t="s">
        <v>26</v>
      </c>
      <c r="N786" s="1">
        <v>1</v>
      </c>
      <c r="O786" s="1">
        <v>3</v>
      </c>
      <c r="P786" s="1" t="b">
        <v>1</v>
      </c>
      <c r="Q786" s="1">
        <v>350</v>
      </c>
      <c r="R786" s="10">
        <v>134</v>
      </c>
      <c r="S786" s="10">
        <f>DATA[[#This Row],[Total_Movies_Watched]]+DATA[[#This Row],[Total_Series_Watched]]</f>
        <v>484</v>
      </c>
      <c r="T786" s="1" t="s">
        <v>74</v>
      </c>
      <c r="U786" s="1" t="s">
        <v>44</v>
      </c>
      <c r="V786" s="1" t="s">
        <v>64</v>
      </c>
      <c r="W786" s="1">
        <v>1</v>
      </c>
      <c r="X786" s="1" t="str" cm="1">
        <f t="array" ref="X786">_xlfn.IFS(DATA[[#This Row],[Recommended_Content_Count]]&lt;=25,"0-25",W786&lt;=50,"25-50",W786&lt;=75,"50-75",W786&lt;=100,"75-100")</f>
        <v>0-25</v>
      </c>
      <c r="Y786" s="1">
        <v>3.9</v>
      </c>
      <c r="Z786" s="1" t="b">
        <v>0</v>
      </c>
      <c r="AA786" s="1" t="str" cm="1">
        <f t="array" ref="AA786">_xlfn.IFS(DATA[[#This Row],[Has_Downloaded_Content]]=FALSE,"No",Z786=TRUE,"Yes")</f>
        <v>No</v>
      </c>
      <c r="AB786" s="1" t="s">
        <v>30</v>
      </c>
      <c r="AC786" s="7">
        <v>3037</v>
      </c>
      <c r="AD786" s="7" t="str" cm="1">
        <f t="array" ref="AD786">_xlfn.IFS(DATA[[#This Row],[Loyalty_Points]]&lt;=1000,"0-1000",AC786&lt;=2000,"1000-2000",AC786&lt;=3000,"2000-3000",AC786&lt;=4000,"3000-4000",AC786&lt;=4999,"4000-5000")</f>
        <v>3000-4000</v>
      </c>
      <c r="AE786" s="1" t="s">
        <v>31</v>
      </c>
      <c r="AF786" s="1" t="s">
        <v>39</v>
      </c>
      <c r="AG786" s="1" t="s">
        <v>93</v>
      </c>
    </row>
    <row r="787" spans="1:33" x14ac:dyDescent="0.3">
      <c r="A787" s="13">
        <v>7667</v>
      </c>
      <c r="B787" s="1" t="s">
        <v>666</v>
      </c>
      <c r="C787" s="2">
        <v>45047</v>
      </c>
      <c r="D787" s="2" t="s">
        <v>72</v>
      </c>
      <c r="E787" s="29" t="str">
        <f>TEXT(DATA[[#This Row],[Join_Date]],"mm-yyyy")</f>
        <v>05-2023</v>
      </c>
      <c r="G787" s="31">
        <f>$F$2-DATA[[#This Row],[Last_Login]]</f>
        <v>14</v>
      </c>
      <c r="H787" s="31" t="str" cm="1">
        <f t="array" ref="H787">_xlfn.IFS(DATA[[#This Row],[Difference_from _assume]]&lt;=10,"0-17",DATA[[#This Row],[Difference_from _assume]]&lt;=34,"17-34",DATA[[#This Row],[Difference_from _assume]]&lt;=51,"34-51",DATA[[#This Row],[Difference_from _assume]]&lt;=119,"51-119",DATA[[#This Row],[Difference_from _assume]]&lt;=354,"119-357")</f>
        <v>17-34</v>
      </c>
      <c r="I787" s="31" t="str" cm="1">
        <f t="array" ref="I787">_xlfn.IFS(DATA[[#This Row],[Difference_from _assume]]&lt;=35,"Active",DATA[[#This Row],[Difference_from _assume]]&lt;=110,"Inactive",DATA[[#This Row],[Difference_from _assume]]&lt;=360,"Dormant")</f>
        <v>Active</v>
      </c>
      <c r="J787" s="16">
        <v>15.99</v>
      </c>
      <c r="K787" s="16" t="str" cm="1">
        <f t="array" ref="K787">_xlfn.IFS(DATA[[#This Row],[Monthly_Price]]&lt;=7.99,"Low",J787&lt;=11.99,"Mid",J787&lt;=15.99,"High")</f>
        <v>High</v>
      </c>
      <c r="L787" s="1">
        <v>443</v>
      </c>
      <c r="M787" s="1" t="s">
        <v>100</v>
      </c>
      <c r="N787" s="1">
        <v>1</v>
      </c>
      <c r="O787" s="1">
        <v>3</v>
      </c>
      <c r="P787" s="1" t="b">
        <v>0</v>
      </c>
      <c r="Q787" s="1">
        <v>326</v>
      </c>
      <c r="R787" s="10">
        <v>59</v>
      </c>
      <c r="S787" s="10">
        <f>DATA[[#This Row],[Total_Movies_Watched]]+DATA[[#This Row],[Total_Series_Watched]]</f>
        <v>385</v>
      </c>
      <c r="T787" s="1" t="s">
        <v>74</v>
      </c>
      <c r="U787" s="1" t="s">
        <v>28</v>
      </c>
      <c r="V787" s="1" t="s">
        <v>29</v>
      </c>
      <c r="W787" s="1">
        <v>57</v>
      </c>
      <c r="X787" s="1" t="str" cm="1">
        <f t="array" ref="X787">_xlfn.IFS(DATA[[#This Row],[Recommended_Content_Count]]&lt;=25,"0-25",W787&lt;=50,"25-50",W787&lt;=75,"50-75",W787&lt;=100,"75-100")</f>
        <v>50-75</v>
      </c>
      <c r="Y787" s="1">
        <v>3.9</v>
      </c>
      <c r="Z787" s="1" t="b">
        <v>0</v>
      </c>
      <c r="AA787" s="1" t="str" cm="1">
        <f t="array" ref="AA787">_xlfn.IFS(DATA[[#This Row],[Has_Downloaded_Content]]=FALSE,"No",Z787=TRUE,"Yes")</f>
        <v>No</v>
      </c>
      <c r="AB787" s="1" t="s">
        <v>30</v>
      </c>
      <c r="AC787" s="7">
        <v>3712</v>
      </c>
      <c r="AD787" s="7" t="str" cm="1">
        <f t="array" ref="AD787">_xlfn.IFS(DATA[[#This Row],[Loyalty_Points]]&lt;=1000,"0-1000",AC787&lt;=2000,"1000-2000",AC787&lt;=3000,"2000-3000",AC787&lt;=4000,"3000-4000",AC787&lt;=4999,"4000-5000")</f>
        <v>3000-4000</v>
      </c>
      <c r="AE787" s="1" t="s">
        <v>38</v>
      </c>
      <c r="AF787" s="1" t="s">
        <v>32</v>
      </c>
      <c r="AG787" s="1" t="s">
        <v>33</v>
      </c>
    </row>
    <row r="788" spans="1:33" x14ac:dyDescent="0.3">
      <c r="A788" s="13">
        <v>4912</v>
      </c>
      <c r="B788" s="1" t="s">
        <v>364</v>
      </c>
      <c r="C788" s="2">
        <v>45026</v>
      </c>
      <c r="D788" s="2">
        <v>45303</v>
      </c>
      <c r="E788" s="29" t="str">
        <f>TEXT(DATA[[#This Row],[Join_Date]],"mm-yyyy")</f>
        <v>04-2023</v>
      </c>
      <c r="G788" s="31">
        <f>$F$2-DATA[[#This Row],[Last_Login]]</f>
        <v>354</v>
      </c>
      <c r="H788" s="31" t="str" cm="1">
        <f t="array" ref="H788">_xlfn.IFS(DATA[[#This Row],[Difference_from _assume]]&lt;=10,"0-17",DATA[[#This Row],[Difference_from _assume]]&lt;=34,"17-34",DATA[[#This Row],[Difference_from _assume]]&lt;=51,"34-51",DATA[[#This Row],[Difference_from _assume]]&lt;=119,"51-119",DATA[[#This Row],[Difference_from _assume]]&lt;=354,"119-357")</f>
        <v>119-357</v>
      </c>
      <c r="I788" s="31" t="str" cm="1">
        <f t="array" ref="I788">_xlfn.IFS(DATA[[#This Row],[Difference_from _assume]]&lt;=35,"Active",DATA[[#This Row],[Difference_from _assume]]&lt;=110,"Inactive",DATA[[#This Row],[Difference_from _assume]]&lt;=360,"Dormant")</f>
        <v>Dormant</v>
      </c>
      <c r="J788" s="16">
        <v>15.99</v>
      </c>
      <c r="K788" s="16" t="str" cm="1">
        <f t="array" ref="K788">_xlfn.IFS(DATA[[#This Row],[Monthly_Price]]&lt;=7.99,"Low",J788&lt;=11.99,"Mid",J788&lt;=15.99,"High")</f>
        <v>High</v>
      </c>
      <c r="L788" s="1">
        <v>214</v>
      </c>
      <c r="M788" s="1" t="s">
        <v>48</v>
      </c>
      <c r="N788" s="1">
        <v>1</v>
      </c>
      <c r="O788" s="1">
        <v>3</v>
      </c>
      <c r="P788" s="1" t="b">
        <v>0</v>
      </c>
      <c r="Q788" s="1">
        <v>61</v>
      </c>
      <c r="R788" s="10">
        <v>148</v>
      </c>
      <c r="S788" s="10">
        <f>DATA[[#This Row],[Total_Movies_Watched]]+DATA[[#This Row],[Total_Series_Watched]]</f>
        <v>209</v>
      </c>
      <c r="T788" s="1" t="s">
        <v>49</v>
      </c>
      <c r="U788" s="1" t="s">
        <v>75</v>
      </c>
      <c r="V788" s="1" t="s">
        <v>37</v>
      </c>
      <c r="W788" s="1">
        <v>95</v>
      </c>
      <c r="X788" s="1" t="str" cm="1">
        <f t="array" ref="X788">_xlfn.IFS(DATA[[#This Row],[Recommended_Content_Count]]&lt;=25,"0-25",W788&lt;=50,"25-50",W788&lt;=75,"50-75",W788&lt;=100,"75-100")</f>
        <v>75-100</v>
      </c>
      <c r="Y788" s="1">
        <v>4.0999999999999996</v>
      </c>
      <c r="Z788" s="1" t="b">
        <v>1</v>
      </c>
      <c r="AA788" s="1" t="str" cm="1">
        <f t="array" ref="AA788">_xlfn.IFS(DATA[[#This Row],[Has_Downloaded_Content]]=FALSE,"No",Z788=TRUE,"Yes")</f>
        <v>Yes</v>
      </c>
      <c r="AB788" s="1" t="s">
        <v>30</v>
      </c>
      <c r="AC788" s="7">
        <v>2029</v>
      </c>
      <c r="AD788" s="7" t="str" cm="1">
        <f t="array" ref="AD788">_xlfn.IFS(DATA[[#This Row],[Loyalty_Points]]&lt;=1000,"0-1000",AC788&lt;=2000,"1000-2000",AC788&lt;=3000,"2000-3000",AC788&lt;=4000,"3000-4000",AC788&lt;=4999,"4000-5000")</f>
        <v>2000-3000</v>
      </c>
      <c r="AE788" s="1" t="s">
        <v>31</v>
      </c>
      <c r="AF788" s="1" t="s">
        <v>69</v>
      </c>
      <c r="AG788" s="1" t="s">
        <v>33</v>
      </c>
    </row>
    <row r="789" spans="1:33" x14ac:dyDescent="0.3">
      <c r="A789" s="13">
        <v>7975</v>
      </c>
      <c r="B789" s="1" t="s">
        <v>671</v>
      </c>
      <c r="C789" s="2">
        <v>44995</v>
      </c>
      <c r="D789" s="2" t="s">
        <v>82</v>
      </c>
      <c r="E789" s="29" t="str">
        <f>TEXT(DATA[[#This Row],[Join_Date]],"mm-yyyy")</f>
        <v>03-2023</v>
      </c>
      <c r="G789" s="31">
        <f>$F$2-DATA[[#This Row],[Last_Login]]</f>
        <v>39</v>
      </c>
      <c r="H789" s="31" t="str" cm="1">
        <f t="array" ref="H789">_xlfn.IFS(DATA[[#This Row],[Difference_from _assume]]&lt;=10,"0-17",DATA[[#This Row],[Difference_from _assume]]&lt;=34,"17-34",DATA[[#This Row],[Difference_from _assume]]&lt;=51,"34-51",DATA[[#This Row],[Difference_from _assume]]&lt;=119,"51-119",DATA[[#This Row],[Difference_from _assume]]&lt;=354,"119-357")</f>
        <v>34-51</v>
      </c>
      <c r="I789" s="31" t="str" cm="1">
        <f t="array" ref="I789">_xlfn.IFS(DATA[[#This Row],[Difference_from _assume]]&lt;=35,"Active",DATA[[#This Row],[Difference_from _assume]]&lt;=110,"Inactive",DATA[[#This Row],[Difference_from _assume]]&lt;=360,"Dormant")</f>
        <v>Inactive</v>
      </c>
      <c r="J789" s="16">
        <v>15.99</v>
      </c>
      <c r="K789" s="16" t="str" cm="1">
        <f t="array" ref="K789">_xlfn.IFS(DATA[[#This Row],[Monthly_Price]]&lt;=7.99,"Low",J789&lt;=11.99,"Mid",J789&lt;=15.99,"High")</f>
        <v>High</v>
      </c>
      <c r="L789" s="1">
        <v>437</v>
      </c>
      <c r="M789" s="1" t="s">
        <v>63</v>
      </c>
      <c r="N789" s="1">
        <v>2</v>
      </c>
      <c r="O789" s="1">
        <v>2</v>
      </c>
      <c r="P789" s="1" t="b">
        <v>1</v>
      </c>
      <c r="Q789" s="1">
        <v>328</v>
      </c>
      <c r="R789" s="10">
        <v>170</v>
      </c>
      <c r="S789" s="10">
        <f>DATA[[#This Row],[Total_Movies_Watched]]+DATA[[#This Row],[Total_Series_Watched]]</f>
        <v>498</v>
      </c>
      <c r="T789" s="1" t="s">
        <v>92</v>
      </c>
      <c r="U789" s="1" t="s">
        <v>44</v>
      </c>
      <c r="V789" s="1" t="s">
        <v>64</v>
      </c>
      <c r="W789" s="1">
        <v>25</v>
      </c>
      <c r="X789" s="1" t="str" cm="1">
        <f t="array" ref="X789">_xlfn.IFS(DATA[[#This Row],[Recommended_Content_Count]]&lt;=25,"0-25",W789&lt;=50,"25-50",W789&lt;=75,"50-75",W789&lt;=100,"75-100")</f>
        <v>0-25</v>
      </c>
      <c r="Y789" s="1">
        <v>3.6</v>
      </c>
      <c r="Z789" s="1" t="b">
        <v>0</v>
      </c>
      <c r="AA789" s="1" t="str" cm="1">
        <f t="array" ref="AA789">_xlfn.IFS(DATA[[#This Row],[Has_Downloaded_Content]]=FALSE,"No",Z789=TRUE,"Yes")</f>
        <v>No</v>
      </c>
      <c r="AB789" s="1" t="s">
        <v>30</v>
      </c>
      <c r="AC789" s="7">
        <v>2406</v>
      </c>
      <c r="AD789" s="7" t="str" cm="1">
        <f t="array" ref="AD789">_xlfn.IFS(DATA[[#This Row],[Loyalty_Points]]&lt;=1000,"0-1000",AC789&lt;=2000,"1000-2000",AC789&lt;=3000,"2000-3000",AC789&lt;=4000,"3000-4000",AC789&lt;=4999,"4000-5000")</f>
        <v>2000-3000</v>
      </c>
      <c r="AE789" s="1" t="s">
        <v>58</v>
      </c>
      <c r="AF789" s="1" t="s">
        <v>39</v>
      </c>
      <c r="AG789" s="1" t="s">
        <v>33</v>
      </c>
    </row>
    <row r="790" spans="1:33" x14ac:dyDescent="0.3">
      <c r="A790" s="13">
        <v>6804</v>
      </c>
      <c r="B790" s="1" t="s">
        <v>657</v>
      </c>
      <c r="C790" s="2">
        <v>45232</v>
      </c>
      <c r="D790" s="2">
        <v>45577</v>
      </c>
      <c r="E790" s="29" t="str">
        <f>TEXT(DATA[[#This Row],[Join_Date]],"mm-yyyy")</f>
        <v>11-2023</v>
      </c>
      <c r="G790" s="31">
        <f>$F$2-DATA[[#This Row],[Last_Login]]</f>
        <v>80</v>
      </c>
      <c r="H790" s="31" t="str" cm="1">
        <f t="array" ref="H790">_xlfn.IFS(DATA[[#This Row],[Difference_from _assume]]&lt;=10,"0-17",DATA[[#This Row],[Difference_from _assume]]&lt;=34,"17-34",DATA[[#This Row],[Difference_from _assume]]&lt;=51,"34-51",DATA[[#This Row],[Difference_from _assume]]&lt;=119,"51-119",DATA[[#This Row],[Difference_from _assume]]&lt;=354,"119-357")</f>
        <v>51-119</v>
      </c>
      <c r="I790" s="31" t="str" cm="1">
        <f t="array" ref="I790">_xlfn.IFS(DATA[[#This Row],[Difference_from _assume]]&lt;=35,"Active",DATA[[#This Row],[Difference_from _assume]]&lt;=110,"Inactive",DATA[[#This Row],[Difference_from _assume]]&lt;=360,"Dormant")</f>
        <v>Inactive</v>
      </c>
      <c r="J790" s="16">
        <v>15.99</v>
      </c>
      <c r="K790" s="16" t="str" cm="1">
        <f t="array" ref="K790">_xlfn.IFS(DATA[[#This Row],[Monthly_Price]]&lt;=7.99,"Low",J790&lt;=11.99,"Mid",J790&lt;=15.99,"High")</f>
        <v>High</v>
      </c>
      <c r="L790" s="1">
        <v>419</v>
      </c>
      <c r="M790" s="1" t="s">
        <v>36</v>
      </c>
      <c r="N790" s="1">
        <v>2</v>
      </c>
      <c r="O790" s="1">
        <v>1</v>
      </c>
      <c r="P790" s="1" t="b">
        <v>0</v>
      </c>
      <c r="Q790" s="1">
        <v>591</v>
      </c>
      <c r="R790" s="10">
        <v>166</v>
      </c>
      <c r="S790" s="10">
        <f>DATA[[#This Row],[Total_Movies_Watched]]+DATA[[#This Row],[Total_Series_Watched]]</f>
        <v>757</v>
      </c>
      <c r="T790" s="1" t="s">
        <v>68</v>
      </c>
      <c r="U790" s="1" t="s">
        <v>28</v>
      </c>
      <c r="V790" s="1" t="s">
        <v>37</v>
      </c>
      <c r="W790" s="1">
        <v>26</v>
      </c>
      <c r="X790" s="1" t="str" cm="1">
        <f t="array" ref="X790">_xlfn.IFS(DATA[[#This Row],[Recommended_Content_Count]]&lt;=25,"0-25",W790&lt;=50,"25-50",W790&lt;=75,"50-75",W790&lt;=100,"75-100")</f>
        <v>25-50</v>
      </c>
      <c r="Y790" s="1">
        <v>3.5</v>
      </c>
      <c r="Z790" s="1" t="b">
        <v>1</v>
      </c>
      <c r="AA790" s="1" t="str" cm="1">
        <f t="array" ref="AA790">_xlfn.IFS(DATA[[#This Row],[Has_Downloaded_Content]]=FALSE,"No",Z790=TRUE,"Yes")</f>
        <v>Yes</v>
      </c>
      <c r="AB790" s="1" t="s">
        <v>30</v>
      </c>
      <c r="AC790" s="7">
        <v>3264</v>
      </c>
      <c r="AD790" s="7" t="str" cm="1">
        <f t="array" ref="AD790">_xlfn.IFS(DATA[[#This Row],[Loyalty_Points]]&lt;=1000,"0-1000",AC790&lt;=2000,"1000-2000",AC790&lt;=3000,"2000-3000",AC790&lt;=4000,"3000-4000",AC790&lt;=4999,"4000-5000")</f>
        <v>3000-4000</v>
      </c>
      <c r="AE790" s="1" t="s">
        <v>38</v>
      </c>
      <c r="AF790" s="1" t="s">
        <v>79</v>
      </c>
      <c r="AG790" s="1" t="s">
        <v>33</v>
      </c>
    </row>
    <row r="791" spans="1:33" x14ac:dyDescent="0.3">
      <c r="A791" s="13">
        <v>3877</v>
      </c>
      <c r="B791" s="1" t="s">
        <v>667</v>
      </c>
      <c r="C791" s="2" t="s">
        <v>577</v>
      </c>
      <c r="D791" s="2" t="s">
        <v>156</v>
      </c>
      <c r="E791" s="29" t="str">
        <f>TEXT(DATA[[#This Row],[Join_Date]],"mm-yyyy")</f>
        <v>07-2024</v>
      </c>
      <c r="G791" s="31">
        <f>$F$2-DATA[[#This Row],[Last_Login]]</f>
        <v>37</v>
      </c>
      <c r="H791" s="31" t="str" cm="1">
        <f t="array" ref="H791">_xlfn.IFS(DATA[[#This Row],[Difference_from _assume]]&lt;=10,"0-17",DATA[[#This Row],[Difference_from _assume]]&lt;=34,"17-34",DATA[[#This Row],[Difference_from _assume]]&lt;=51,"34-51",DATA[[#This Row],[Difference_from _assume]]&lt;=119,"51-119",DATA[[#This Row],[Difference_from _assume]]&lt;=354,"119-357")</f>
        <v>34-51</v>
      </c>
      <c r="I791" s="31" t="str" cm="1">
        <f t="array" ref="I791">_xlfn.IFS(DATA[[#This Row],[Difference_from _assume]]&lt;=35,"Active",DATA[[#This Row],[Difference_from _assume]]&lt;=110,"Inactive",DATA[[#This Row],[Difference_from _assume]]&lt;=360,"Dormant")</f>
        <v>Inactive</v>
      </c>
      <c r="J791" s="16">
        <v>11.99</v>
      </c>
      <c r="K791" s="16" t="str" cm="1">
        <f t="array" ref="K791">_xlfn.IFS(DATA[[#This Row],[Monthly_Price]]&lt;=7.99,"Low",J791&lt;=11.99,"Mid",J791&lt;=15.99,"High")</f>
        <v>Mid</v>
      </c>
      <c r="L791" s="1">
        <v>129</v>
      </c>
      <c r="M791" s="1" t="s">
        <v>26</v>
      </c>
      <c r="N791" s="1">
        <v>2</v>
      </c>
      <c r="O791" s="1">
        <v>5</v>
      </c>
      <c r="P791" s="1" t="b">
        <v>0</v>
      </c>
      <c r="Q791" s="1">
        <v>527</v>
      </c>
      <c r="R791" s="10">
        <v>153</v>
      </c>
      <c r="S791" s="10">
        <f>DATA[[#This Row],[Total_Movies_Watched]]+DATA[[#This Row],[Total_Series_Watched]]</f>
        <v>680</v>
      </c>
      <c r="T791" s="1" t="s">
        <v>68</v>
      </c>
      <c r="U791" s="1" t="s">
        <v>28</v>
      </c>
      <c r="V791" s="1" t="s">
        <v>37</v>
      </c>
      <c r="W791" s="1">
        <v>0</v>
      </c>
      <c r="X791" s="1" t="str" cm="1">
        <f t="array" ref="X791">_xlfn.IFS(DATA[[#This Row],[Recommended_Content_Count]]&lt;=25,"0-25",W791&lt;=50,"25-50",W791&lt;=75,"50-75",W791&lt;=100,"75-100")</f>
        <v>0-25</v>
      </c>
      <c r="Y791" s="1">
        <v>4.5999999999999996</v>
      </c>
      <c r="Z791" s="1" t="b">
        <v>0</v>
      </c>
      <c r="AA791" s="1" t="str" cm="1">
        <f t="array" ref="AA791">_xlfn.IFS(DATA[[#This Row],[Has_Downloaded_Content]]=FALSE,"No",Z791=TRUE,"Yes")</f>
        <v>No</v>
      </c>
      <c r="AB791" s="1" t="s">
        <v>30</v>
      </c>
      <c r="AC791" s="7">
        <v>1135</v>
      </c>
      <c r="AD791" s="7" t="str" cm="1">
        <f t="array" ref="AD791">_xlfn.IFS(DATA[[#This Row],[Loyalty_Points]]&lt;=1000,"0-1000",AC791&lt;=2000,"1000-2000",AC791&lt;=3000,"2000-3000",AC791&lt;=4000,"3000-4000",AC791&lt;=4999,"4000-5000")</f>
        <v>1000-2000</v>
      </c>
      <c r="AE791" s="1" t="s">
        <v>76</v>
      </c>
      <c r="AF791" s="1" t="s">
        <v>39</v>
      </c>
      <c r="AG791" s="1" t="s">
        <v>33</v>
      </c>
    </row>
    <row r="792" spans="1:33" x14ac:dyDescent="0.3">
      <c r="A792" s="13">
        <v>8768</v>
      </c>
      <c r="B792" s="1" t="s">
        <v>281</v>
      </c>
      <c r="C792" s="2">
        <v>45546</v>
      </c>
      <c r="D792" s="2">
        <v>45303</v>
      </c>
      <c r="E792" s="29" t="str">
        <f>TEXT(DATA[[#This Row],[Join_Date]],"mm-yyyy")</f>
        <v>09-2024</v>
      </c>
      <c r="G792" s="31">
        <f>$F$2-DATA[[#This Row],[Last_Login]]</f>
        <v>354</v>
      </c>
      <c r="H792" s="31" t="str" cm="1">
        <f t="array" ref="H792">_xlfn.IFS(DATA[[#This Row],[Difference_from _assume]]&lt;=10,"0-17",DATA[[#This Row],[Difference_from _assume]]&lt;=34,"17-34",DATA[[#This Row],[Difference_from _assume]]&lt;=51,"34-51",DATA[[#This Row],[Difference_from _assume]]&lt;=119,"51-119",DATA[[#This Row],[Difference_from _assume]]&lt;=354,"119-357")</f>
        <v>119-357</v>
      </c>
      <c r="I792" s="31" t="str" cm="1">
        <f t="array" ref="I792">_xlfn.IFS(DATA[[#This Row],[Difference_from _assume]]&lt;=35,"Active",DATA[[#This Row],[Difference_from _assume]]&lt;=110,"Inactive",DATA[[#This Row],[Difference_from _assume]]&lt;=360,"Dormant")</f>
        <v>Dormant</v>
      </c>
      <c r="J792" s="16">
        <v>15.99</v>
      </c>
      <c r="K792" s="16" t="str" cm="1">
        <f t="array" ref="K792">_xlfn.IFS(DATA[[#This Row],[Monthly_Price]]&lt;=7.99,"Low",J792&lt;=11.99,"Mid",J792&lt;=15.99,"High")</f>
        <v>High</v>
      </c>
      <c r="L792" s="1">
        <v>75</v>
      </c>
      <c r="M792" s="1" t="s">
        <v>48</v>
      </c>
      <c r="N792" s="1">
        <v>5</v>
      </c>
      <c r="O792" s="1">
        <v>1</v>
      </c>
      <c r="P792" s="1" t="b">
        <v>1</v>
      </c>
      <c r="Q792" s="1">
        <v>115</v>
      </c>
      <c r="R792" s="10">
        <v>122</v>
      </c>
      <c r="S792" s="10">
        <f>DATA[[#This Row],[Total_Movies_Watched]]+DATA[[#This Row],[Total_Series_Watched]]</f>
        <v>237</v>
      </c>
      <c r="T792" s="1" t="s">
        <v>68</v>
      </c>
      <c r="U792" s="1" t="s">
        <v>44</v>
      </c>
      <c r="V792" s="1" t="s">
        <v>29</v>
      </c>
      <c r="W792" s="1">
        <v>86</v>
      </c>
      <c r="X792" s="1" t="str" cm="1">
        <f t="array" ref="X792">_xlfn.IFS(DATA[[#This Row],[Recommended_Content_Count]]&lt;=25,"0-25",W792&lt;=50,"25-50",W792&lt;=75,"50-75",W792&lt;=100,"75-100")</f>
        <v>75-100</v>
      </c>
      <c r="Y792" s="1">
        <v>3.5</v>
      </c>
      <c r="Z792" s="1" t="b">
        <v>0</v>
      </c>
      <c r="AA792" s="1" t="str" cm="1">
        <f t="array" ref="AA792">_xlfn.IFS(DATA[[#This Row],[Has_Downloaded_Content]]=FALSE,"No",Z792=TRUE,"Yes")</f>
        <v>No</v>
      </c>
      <c r="AB792" s="1" t="s">
        <v>30</v>
      </c>
      <c r="AC792" s="7">
        <v>3761</v>
      </c>
      <c r="AD792" s="7" t="str" cm="1">
        <f t="array" ref="AD792">_xlfn.IFS(DATA[[#This Row],[Loyalty_Points]]&lt;=1000,"0-1000",AC792&lt;=2000,"1000-2000",AC792&lt;=3000,"2000-3000",AC792&lt;=4000,"3000-4000",AC792&lt;=4999,"4000-5000")</f>
        <v>3000-4000</v>
      </c>
      <c r="AE792" s="1" t="s">
        <v>76</v>
      </c>
      <c r="AF792" s="1" t="s">
        <v>39</v>
      </c>
      <c r="AG792" s="1" t="s">
        <v>40</v>
      </c>
    </row>
    <row r="793" spans="1:33" x14ac:dyDescent="0.3">
      <c r="A793" s="13">
        <v>1420</v>
      </c>
      <c r="B793" s="1" t="s">
        <v>197</v>
      </c>
      <c r="C793" s="2">
        <v>45361</v>
      </c>
      <c r="D793" s="2">
        <v>45424</v>
      </c>
      <c r="E793" s="29" t="str">
        <f>TEXT(DATA[[#This Row],[Join_Date]],"mm-yyyy")</f>
        <v>03-2024</v>
      </c>
      <c r="G793" s="31">
        <f>$F$2-DATA[[#This Row],[Last_Login]]</f>
        <v>233</v>
      </c>
      <c r="H793" s="31" t="str" cm="1">
        <f t="array" ref="H793">_xlfn.IFS(DATA[[#This Row],[Difference_from _assume]]&lt;=10,"0-17",DATA[[#This Row],[Difference_from _assume]]&lt;=34,"17-34",DATA[[#This Row],[Difference_from _assume]]&lt;=51,"34-51",DATA[[#This Row],[Difference_from _assume]]&lt;=119,"51-119",DATA[[#This Row],[Difference_from _assume]]&lt;=354,"119-357")</f>
        <v>119-357</v>
      </c>
      <c r="I793" s="31" t="str" cm="1">
        <f t="array" ref="I793">_xlfn.IFS(DATA[[#This Row],[Difference_from _assume]]&lt;=35,"Active",DATA[[#This Row],[Difference_from _assume]]&lt;=110,"Inactive",DATA[[#This Row],[Difference_from _assume]]&lt;=360,"Dormant")</f>
        <v>Dormant</v>
      </c>
      <c r="J793" s="16">
        <v>7.99</v>
      </c>
      <c r="K793" s="16" t="str" cm="1">
        <f t="array" ref="K793">_xlfn.IFS(DATA[[#This Row],[Monthly_Price]]&lt;=7.99,"Low",J793&lt;=11.99,"Mid",J793&lt;=15.99,"High")</f>
        <v>Low</v>
      </c>
      <c r="L793" s="1">
        <v>346</v>
      </c>
      <c r="M793" s="1" t="s">
        <v>51</v>
      </c>
      <c r="N793" s="1">
        <v>5</v>
      </c>
      <c r="O793" s="1">
        <v>5</v>
      </c>
      <c r="P793" s="1" t="b">
        <v>1</v>
      </c>
      <c r="Q793" s="1">
        <v>732</v>
      </c>
      <c r="R793" s="10">
        <v>144</v>
      </c>
      <c r="S793" s="10">
        <f>DATA[[#This Row],[Total_Movies_Watched]]+DATA[[#This Row],[Total_Series_Watched]]</f>
        <v>876</v>
      </c>
      <c r="T793" s="1" t="s">
        <v>92</v>
      </c>
      <c r="U793" s="1" t="s">
        <v>28</v>
      </c>
      <c r="V793" s="1" t="s">
        <v>78</v>
      </c>
      <c r="W793" s="1">
        <v>73</v>
      </c>
      <c r="X793" s="1" t="str" cm="1">
        <f t="array" ref="X793">_xlfn.IFS(DATA[[#This Row],[Recommended_Content_Count]]&lt;=25,"0-25",W793&lt;=50,"25-50",W793&lt;=75,"50-75",W793&lt;=100,"75-100")</f>
        <v>50-75</v>
      </c>
      <c r="Y793" s="1">
        <v>4.9000000000000004</v>
      </c>
      <c r="Z793" s="1" t="b">
        <v>0</v>
      </c>
      <c r="AA793" s="1" t="str" cm="1">
        <f t="array" ref="AA793">_xlfn.IFS(DATA[[#This Row],[Has_Downloaded_Content]]=FALSE,"No",Z793=TRUE,"Yes")</f>
        <v>No</v>
      </c>
      <c r="AB793" s="1" t="s">
        <v>30</v>
      </c>
      <c r="AC793" s="7">
        <v>3633</v>
      </c>
      <c r="AD793" s="7" t="str" cm="1">
        <f t="array" ref="AD793">_xlfn.IFS(DATA[[#This Row],[Loyalty_Points]]&lt;=1000,"0-1000",AC793&lt;=2000,"1000-2000",AC793&lt;=3000,"2000-3000",AC793&lt;=4000,"3000-4000",AC793&lt;=4999,"4000-5000")</f>
        <v>3000-4000</v>
      </c>
      <c r="AE793" s="1" t="s">
        <v>76</v>
      </c>
      <c r="AF793" s="1" t="s">
        <v>79</v>
      </c>
      <c r="AG793" s="1" t="s">
        <v>33</v>
      </c>
    </row>
    <row r="794" spans="1:33" x14ac:dyDescent="0.3">
      <c r="A794" s="13">
        <v>2306</v>
      </c>
      <c r="B794" s="1" t="s">
        <v>257</v>
      </c>
      <c r="C794" s="2">
        <v>45235</v>
      </c>
      <c r="D794" s="2">
        <v>45303</v>
      </c>
      <c r="E794" s="29" t="str">
        <f>TEXT(DATA[[#This Row],[Join_Date]],"mm-yyyy")</f>
        <v>11-2023</v>
      </c>
      <c r="G794" s="31">
        <f>$F$2-DATA[[#This Row],[Last_Login]]</f>
        <v>354</v>
      </c>
      <c r="H794" s="31" t="str" cm="1">
        <f t="array" ref="H794">_xlfn.IFS(DATA[[#This Row],[Difference_from _assume]]&lt;=10,"0-17",DATA[[#This Row],[Difference_from _assume]]&lt;=34,"17-34",DATA[[#This Row],[Difference_from _assume]]&lt;=51,"34-51",DATA[[#This Row],[Difference_from _assume]]&lt;=119,"51-119",DATA[[#This Row],[Difference_from _assume]]&lt;=354,"119-357")</f>
        <v>119-357</v>
      </c>
      <c r="I794" s="31" t="str" cm="1">
        <f t="array" ref="I794">_xlfn.IFS(DATA[[#This Row],[Difference_from _assume]]&lt;=35,"Active",DATA[[#This Row],[Difference_from _assume]]&lt;=110,"Inactive",DATA[[#This Row],[Difference_from _assume]]&lt;=360,"Dormant")</f>
        <v>Dormant</v>
      </c>
      <c r="J794" s="16">
        <v>11.99</v>
      </c>
      <c r="K794" s="16" t="str" cm="1">
        <f t="array" ref="K794">_xlfn.IFS(DATA[[#This Row],[Monthly_Price]]&lt;=7.99,"Low",J794&lt;=11.99,"Mid",J794&lt;=15.99,"High")</f>
        <v>Mid</v>
      </c>
      <c r="L794" s="1">
        <v>480</v>
      </c>
      <c r="M794" s="1" t="s">
        <v>63</v>
      </c>
      <c r="N794" s="1">
        <v>4</v>
      </c>
      <c r="O794" s="1">
        <v>6</v>
      </c>
      <c r="P794" s="1" t="b">
        <v>1</v>
      </c>
      <c r="Q794" s="1">
        <v>509</v>
      </c>
      <c r="R794" s="10">
        <v>12</v>
      </c>
      <c r="S794" s="10">
        <f>DATA[[#This Row],[Total_Movies_Watched]]+DATA[[#This Row],[Total_Series_Watched]]</f>
        <v>521</v>
      </c>
      <c r="T794" s="1" t="s">
        <v>43</v>
      </c>
      <c r="U794" s="1" t="s">
        <v>56</v>
      </c>
      <c r="V794" s="1" t="s">
        <v>64</v>
      </c>
      <c r="W794" s="1">
        <v>43</v>
      </c>
      <c r="X794" s="1" t="str" cm="1">
        <f t="array" ref="X794">_xlfn.IFS(DATA[[#This Row],[Recommended_Content_Count]]&lt;=25,"0-25",W794&lt;=50,"25-50",W794&lt;=75,"50-75",W794&lt;=100,"75-100")</f>
        <v>25-50</v>
      </c>
      <c r="Y794" s="1">
        <v>3.1</v>
      </c>
      <c r="Z794" s="1" t="b">
        <v>0</v>
      </c>
      <c r="AA794" s="1" t="str" cm="1">
        <f t="array" ref="AA794">_xlfn.IFS(DATA[[#This Row],[Has_Downloaded_Content]]=FALSE,"No",Z794=TRUE,"Yes")</f>
        <v>No</v>
      </c>
      <c r="AB794" s="1" t="s">
        <v>30</v>
      </c>
      <c r="AC794" s="7">
        <v>3308</v>
      </c>
      <c r="AD794" s="7" t="str" cm="1">
        <f t="array" ref="AD794">_xlfn.IFS(DATA[[#This Row],[Loyalty_Points]]&lt;=1000,"0-1000",AC794&lt;=2000,"1000-2000",AC794&lt;=3000,"2000-3000",AC794&lt;=4000,"3000-4000",AC794&lt;=4999,"4000-5000")</f>
        <v>3000-4000</v>
      </c>
      <c r="AE794" s="1" t="s">
        <v>31</v>
      </c>
      <c r="AF794" s="1" t="s">
        <v>39</v>
      </c>
      <c r="AG794" s="1" t="s">
        <v>40</v>
      </c>
    </row>
    <row r="795" spans="1:33" x14ac:dyDescent="0.3">
      <c r="A795" s="13">
        <v>2079</v>
      </c>
      <c r="B795" s="1" t="s">
        <v>387</v>
      </c>
      <c r="C795" s="2" t="s">
        <v>672</v>
      </c>
      <c r="D795" s="2">
        <v>45334</v>
      </c>
      <c r="E795" s="29" t="str">
        <f>TEXT(DATA[[#This Row],[Join_Date]],"mm-yyyy")</f>
        <v>06-2024</v>
      </c>
      <c r="G795" s="31">
        <f>$F$2-DATA[[#This Row],[Last_Login]]</f>
        <v>323</v>
      </c>
      <c r="H795" s="31" t="str" cm="1">
        <f t="array" ref="H795">_xlfn.IFS(DATA[[#This Row],[Difference_from _assume]]&lt;=10,"0-17",DATA[[#This Row],[Difference_from _assume]]&lt;=34,"17-34",DATA[[#This Row],[Difference_from _assume]]&lt;=51,"34-51",DATA[[#This Row],[Difference_from _assume]]&lt;=119,"51-119",DATA[[#This Row],[Difference_from _assume]]&lt;=354,"119-357")</f>
        <v>119-357</v>
      </c>
      <c r="I795" s="31" t="str" cm="1">
        <f t="array" ref="I795">_xlfn.IFS(DATA[[#This Row],[Difference_from _assume]]&lt;=35,"Active",DATA[[#This Row],[Difference_from _assume]]&lt;=110,"Inactive",DATA[[#This Row],[Difference_from _assume]]&lt;=360,"Dormant")</f>
        <v>Dormant</v>
      </c>
      <c r="J795" s="16">
        <v>11.99</v>
      </c>
      <c r="K795" s="16" t="str" cm="1">
        <f t="array" ref="K795">_xlfn.IFS(DATA[[#This Row],[Monthly_Price]]&lt;=7.99,"Low",J795&lt;=11.99,"Mid",J795&lt;=15.99,"High")</f>
        <v>Mid</v>
      </c>
      <c r="L795" s="1">
        <v>188</v>
      </c>
      <c r="M795" s="1" t="s">
        <v>63</v>
      </c>
      <c r="N795" s="1">
        <v>2</v>
      </c>
      <c r="O795" s="1">
        <v>2</v>
      </c>
      <c r="P795" s="1" t="b">
        <v>1</v>
      </c>
      <c r="Q795" s="1">
        <v>655</v>
      </c>
      <c r="R795" s="10">
        <v>16</v>
      </c>
      <c r="S795" s="10">
        <f>DATA[[#This Row],[Total_Movies_Watched]]+DATA[[#This Row],[Total_Series_Watched]]</f>
        <v>671</v>
      </c>
      <c r="T795" s="1" t="s">
        <v>27</v>
      </c>
      <c r="U795" s="1" t="s">
        <v>28</v>
      </c>
      <c r="V795" s="1" t="s">
        <v>64</v>
      </c>
      <c r="W795" s="1">
        <v>50</v>
      </c>
      <c r="X795" s="1" t="str" cm="1">
        <f t="array" ref="X795">_xlfn.IFS(DATA[[#This Row],[Recommended_Content_Count]]&lt;=25,"0-25",W795&lt;=50,"25-50",W795&lt;=75,"50-75",W795&lt;=100,"75-100")</f>
        <v>25-50</v>
      </c>
      <c r="Y795" s="1">
        <v>3.3</v>
      </c>
      <c r="Z795" s="1" t="b">
        <v>1</v>
      </c>
      <c r="AA795" s="1" t="str" cm="1">
        <f t="array" ref="AA795">_xlfn.IFS(DATA[[#This Row],[Has_Downloaded_Content]]=FALSE,"No",Z795=TRUE,"Yes")</f>
        <v>Yes</v>
      </c>
      <c r="AB795" s="1" t="s">
        <v>30</v>
      </c>
      <c r="AC795" s="7">
        <v>1311</v>
      </c>
      <c r="AD795" s="7" t="str" cm="1">
        <f t="array" ref="AD795">_xlfn.IFS(DATA[[#This Row],[Loyalty_Points]]&lt;=1000,"0-1000",AC795&lt;=2000,"1000-2000",AC795&lt;=3000,"2000-3000",AC795&lt;=4000,"3000-4000",AC795&lt;=4999,"4000-5000")</f>
        <v>1000-2000</v>
      </c>
      <c r="AE795" s="1" t="s">
        <v>65</v>
      </c>
      <c r="AF795" s="1" t="s">
        <v>32</v>
      </c>
      <c r="AG795" s="1" t="s">
        <v>33</v>
      </c>
    </row>
    <row r="796" spans="1:33" x14ac:dyDescent="0.3">
      <c r="A796" s="13">
        <v>3554</v>
      </c>
      <c r="B796" s="1" t="s">
        <v>391</v>
      </c>
      <c r="C796" s="2" t="s">
        <v>575</v>
      </c>
      <c r="D796" s="2">
        <v>45394</v>
      </c>
      <c r="E796" s="29" t="str">
        <f>TEXT(DATA[[#This Row],[Join_Date]],"mm-yyyy")</f>
        <v>02-2024</v>
      </c>
      <c r="G796" s="31">
        <f>$F$2-DATA[[#This Row],[Last_Login]]</f>
        <v>263</v>
      </c>
      <c r="H796" s="31" t="str" cm="1">
        <f t="array" ref="H796">_xlfn.IFS(DATA[[#This Row],[Difference_from _assume]]&lt;=10,"0-17",DATA[[#This Row],[Difference_from _assume]]&lt;=34,"17-34",DATA[[#This Row],[Difference_from _assume]]&lt;=51,"34-51",DATA[[#This Row],[Difference_from _assume]]&lt;=119,"51-119",DATA[[#This Row],[Difference_from _assume]]&lt;=354,"119-357")</f>
        <v>119-357</v>
      </c>
      <c r="I796" s="31" t="str" cm="1">
        <f t="array" ref="I796">_xlfn.IFS(DATA[[#This Row],[Difference_from _assume]]&lt;=35,"Active",DATA[[#This Row],[Difference_from _assume]]&lt;=110,"Inactive",DATA[[#This Row],[Difference_from _assume]]&lt;=360,"Dormant")</f>
        <v>Dormant</v>
      </c>
      <c r="J796" s="16">
        <v>7.99</v>
      </c>
      <c r="K796" s="16" t="str" cm="1">
        <f t="array" ref="K796">_xlfn.IFS(DATA[[#This Row],[Monthly_Price]]&lt;=7.99,"Low",J796&lt;=11.99,"Mid",J796&lt;=15.99,"High")</f>
        <v>Low</v>
      </c>
      <c r="L796" s="1">
        <v>420</v>
      </c>
      <c r="M796" s="1" t="s">
        <v>36</v>
      </c>
      <c r="N796" s="1">
        <v>4</v>
      </c>
      <c r="O796" s="1">
        <v>1</v>
      </c>
      <c r="P796" s="1" t="b">
        <v>0</v>
      </c>
      <c r="Q796" s="1">
        <v>399</v>
      </c>
      <c r="R796" s="10">
        <v>45</v>
      </c>
      <c r="S796" s="10">
        <f>DATA[[#This Row],[Total_Movies_Watched]]+DATA[[#This Row],[Total_Series_Watched]]</f>
        <v>444</v>
      </c>
      <c r="T796" s="1" t="s">
        <v>27</v>
      </c>
      <c r="U796" s="1" t="s">
        <v>44</v>
      </c>
      <c r="V796" s="1" t="s">
        <v>78</v>
      </c>
      <c r="W796" s="1">
        <v>52</v>
      </c>
      <c r="X796" s="1" t="str" cm="1">
        <f t="array" ref="X796">_xlfn.IFS(DATA[[#This Row],[Recommended_Content_Count]]&lt;=25,"0-25",W796&lt;=50,"25-50",W796&lt;=75,"50-75",W796&lt;=100,"75-100")</f>
        <v>50-75</v>
      </c>
      <c r="Y796" s="1">
        <v>4</v>
      </c>
      <c r="Z796" s="1" t="b">
        <v>0</v>
      </c>
      <c r="AA796" s="1" t="str" cm="1">
        <f t="array" ref="AA796">_xlfn.IFS(DATA[[#This Row],[Has_Downloaded_Content]]=FALSE,"No",Z796=TRUE,"Yes")</f>
        <v>No</v>
      </c>
      <c r="AB796" s="1" t="s">
        <v>30</v>
      </c>
      <c r="AC796" s="7">
        <v>4333</v>
      </c>
      <c r="AD796" s="7" t="str" cm="1">
        <f t="array" ref="AD796">_xlfn.IFS(DATA[[#This Row],[Loyalty_Points]]&lt;=1000,"0-1000",AC796&lt;=2000,"1000-2000",AC796&lt;=3000,"2000-3000",AC796&lt;=4000,"3000-4000",AC796&lt;=4999,"4000-5000")</f>
        <v>4000-5000</v>
      </c>
      <c r="AE796" s="1" t="s">
        <v>38</v>
      </c>
      <c r="AF796" s="1" t="s">
        <v>39</v>
      </c>
      <c r="AG796" s="1" t="s">
        <v>60</v>
      </c>
    </row>
    <row r="797" spans="1:33" x14ac:dyDescent="0.3">
      <c r="A797" s="13">
        <v>7616</v>
      </c>
      <c r="B797" s="1" t="s">
        <v>280</v>
      </c>
      <c r="C797" s="2">
        <v>45205</v>
      </c>
      <c r="D797" s="2">
        <v>45608</v>
      </c>
      <c r="E797" s="29" t="str">
        <f>TEXT(DATA[[#This Row],[Join_Date]],"mm-yyyy")</f>
        <v>10-2023</v>
      </c>
      <c r="G797" s="31">
        <f>$F$2-DATA[[#This Row],[Last_Login]]</f>
        <v>49</v>
      </c>
      <c r="H797" s="31" t="str" cm="1">
        <f t="array" ref="H797">_xlfn.IFS(DATA[[#This Row],[Difference_from _assume]]&lt;=10,"0-17",DATA[[#This Row],[Difference_from _assume]]&lt;=34,"17-34",DATA[[#This Row],[Difference_from _assume]]&lt;=51,"34-51",DATA[[#This Row],[Difference_from _assume]]&lt;=119,"51-119",DATA[[#This Row],[Difference_from _assume]]&lt;=354,"119-357")</f>
        <v>34-51</v>
      </c>
      <c r="I797" s="31" t="str" cm="1">
        <f t="array" ref="I797">_xlfn.IFS(DATA[[#This Row],[Difference_from _assume]]&lt;=35,"Active",DATA[[#This Row],[Difference_from _assume]]&lt;=110,"Inactive",DATA[[#This Row],[Difference_from _assume]]&lt;=360,"Dormant")</f>
        <v>Inactive</v>
      </c>
      <c r="J797" s="16">
        <v>15.99</v>
      </c>
      <c r="K797" s="16" t="str" cm="1">
        <f t="array" ref="K797">_xlfn.IFS(DATA[[#This Row],[Monthly_Price]]&lt;=7.99,"Low",J797&lt;=11.99,"Mid",J797&lt;=15.99,"High")</f>
        <v>High</v>
      </c>
      <c r="L797" s="1">
        <v>204</v>
      </c>
      <c r="M797" s="1" t="s">
        <v>63</v>
      </c>
      <c r="N797" s="1">
        <v>3</v>
      </c>
      <c r="O797" s="1">
        <v>5</v>
      </c>
      <c r="P797" s="1" t="b">
        <v>0</v>
      </c>
      <c r="Q797" s="1">
        <v>597</v>
      </c>
      <c r="R797" s="10">
        <v>118</v>
      </c>
      <c r="S797" s="10">
        <f>DATA[[#This Row],[Total_Movies_Watched]]+DATA[[#This Row],[Total_Series_Watched]]</f>
        <v>715</v>
      </c>
      <c r="T797" s="1" t="s">
        <v>74</v>
      </c>
      <c r="U797" s="1" t="s">
        <v>44</v>
      </c>
      <c r="V797" s="1" t="s">
        <v>64</v>
      </c>
      <c r="W797" s="1">
        <v>60</v>
      </c>
      <c r="X797" s="1" t="str" cm="1">
        <f t="array" ref="X797">_xlfn.IFS(DATA[[#This Row],[Recommended_Content_Count]]&lt;=25,"0-25",W797&lt;=50,"25-50",W797&lt;=75,"50-75",W797&lt;=100,"75-100")</f>
        <v>50-75</v>
      </c>
      <c r="Y797" s="1">
        <v>3.1</v>
      </c>
      <c r="Z797" s="1" t="b">
        <v>1</v>
      </c>
      <c r="AA797" s="1" t="str" cm="1">
        <f t="array" ref="AA797">_xlfn.IFS(DATA[[#This Row],[Has_Downloaded_Content]]=FALSE,"No",Z797=TRUE,"Yes")</f>
        <v>Yes</v>
      </c>
      <c r="AB797" s="1" t="s">
        <v>30</v>
      </c>
      <c r="AC797" s="7">
        <v>4575</v>
      </c>
      <c r="AD797" s="7" t="str" cm="1">
        <f t="array" ref="AD797">_xlfn.IFS(DATA[[#This Row],[Loyalty_Points]]&lt;=1000,"0-1000",AC797&lt;=2000,"1000-2000",AC797&lt;=3000,"2000-3000",AC797&lt;=4000,"3000-4000",AC797&lt;=4999,"4000-5000")</f>
        <v>4000-5000</v>
      </c>
      <c r="AE797" s="1" t="s">
        <v>31</v>
      </c>
      <c r="AF797" s="1" t="s">
        <v>32</v>
      </c>
      <c r="AG797" s="1" t="s">
        <v>40</v>
      </c>
    </row>
    <row r="798" spans="1:33" x14ac:dyDescent="0.3">
      <c r="A798" s="13">
        <v>5650</v>
      </c>
      <c r="B798" s="1" t="s">
        <v>441</v>
      </c>
      <c r="C798" s="2" t="s">
        <v>673</v>
      </c>
      <c r="D798" s="2">
        <v>45516</v>
      </c>
      <c r="E798" s="29" t="str">
        <f>TEXT(DATA[[#This Row],[Join_Date]],"mm-yyyy")</f>
        <v>08-2023</v>
      </c>
      <c r="G798" s="31">
        <f>$F$2-DATA[[#This Row],[Last_Login]]</f>
        <v>141</v>
      </c>
      <c r="H798" s="31" t="str" cm="1">
        <f t="array" ref="H798">_xlfn.IFS(DATA[[#This Row],[Difference_from _assume]]&lt;=10,"0-17",DATA[[#This Row],[Difference_from _assume]]&lt;=34,"17-34",DATA[[#This Row],[Difference_from _assume]]&lt;=51,"34-51",DATA[[#This Row],[Difference_from _assume]]&lt;=119,"51-119",DATA[[#This Row],[Difference_from _assume]]&lt;=354,"119-357")</f>
        <v>119-357</v>
      </c>
      <c r="I798" s="31" t="str" cm="1">
        <f t="array" ref="I798">_xlfn.IFS(DATA[[#This Row],[Difference_from _assume]]&lt;=35,"Active",DATA[[#This Row],[Difference_from _assume]]&lt;=110,"Inactive",DATA[[#This Row],[Difference_from _assume]]&lt;=360,"Dormant")</f>
        <v>Dormant</v>
      </c>
      <c r="J798" s="16">
        <v>15.99</v>
      </c>
      <c r="K798" s="16" t="str" cm="1">
        <f t="array" ref="K798">_xlfn.IFS(DATA[[#This Row],[Monthly_Price]]&lt;=7.99,"Low",J798&lt;=11.99,"Mid",J798&lt;=15.99,"High")</f>
        <v>High</v>
      </c>
      <c r="L798" s="1">
        <v>355</v>
      </c>
      <c r="M798" s="1" t="s">
        <v>63</v>
      </c>
      <c r="N798" s="1">
        <v>1</v>
      </c>
      <c r="O798" s="1">
        <v>1</v>
      </c>
      <c r="P798" s="1" t="b">
        <v>1</v>
      </c>
      <c r="Q798" s="1">
        <v>358</v>
      </c>
      <c r="R798" s="10">
        <v>173</v>
      </c>
      <c r="S798" s="10">
        <f>DATA[[#This Row],[Total_Movies_Watched]]+DATA[[#This Row],[Total_Series_Watched]]</f>
        <v>531</v>
      </c>
      <c r="T798" s="1" t="s">
        <v>43</v>
      </c>
      <c r="U798" s="1" t="s">
        <v>75</v>
      </c>
      <c r="V798" s="1" t="s">
        <v>29</v>
      </c>
      <c r="W798" s="1">
        <v>60</v>
      </c>
      <c r="X798" s="1" t="str" cm="1">
        <f t="array" ref="X798">_xlfn.IFS(DATA[[#This Row],[Recommended_Content_Count]]&lt;=25,"0-25",W798&lt;=50,"25-50",W798&lt;=75,"50-75",W798&lt;=100,"75-100")</f>
        <v>50-75</v>
      </c>
      <c r="Y798" s="1">
        <v>4.8</v>
      </c>
      <c r="Z798" s="1" t="b">
        <v>0</v>
      </c>
      <c r="AA798" s="1" t="str" cm="1">
        <f t="array" ref="AA798">_xlfn.IFS(DATA[[#This Row],[Has_Downloaded_Content]]=FALSE,"No",Z798=TRUE,"Yes")</f>
        <v>No</v>
      </c>
      <c r="AB798" s="1" t="s">
        <v>30</v>
      </c>
      <c r="AC798" s="7">
        <v>2448</v>
      </c>
      <c r="AD798" s="7" t="str" cm="1">
        <f t="array" ref="AD798">_xlfn.IFS(DATA[[#This Row],[Loyalty_Points]]&lt;=1000,"0-1000",AC798&lt;=2000,"1000-2000",AC798&lt;=3000,"2000-3000",AC798&lt;=4000,"3000-4000",AC798&lt;=4999,"4000-5000")</f>
        <v>2000-3000</v>
      </c>
      <c r="AE798" s="1" t="s">
        <v>38</v>
      </c>
      <c r="AF798" s="1" t="s">
        <v>59</v>
      </c>
      <c r="AG798" s="1" t="s">
        <v>93</v>
      </c>
    </row>
    <row r="799" spans="1:33" x14ac:dyDescent="0.3">
      <c r="A799" s="13">
        <v>9385</v>
      </c>
      <c r="B799" s="1" t="s">
        <v>202</v>
      </c>
      <c r="C799" s="2" t="s">
        <v>674</v>
      </c>
      <c r="D799" s="2">
        <v>45363</v>
      </c>
      <c r="E799" s="29" t="str">
        <f>TEXT(DATA[[#This Row],[Join_Date]],"mm-yyyy")</f>
        <v>08-2024</v>
      </c>
      <c r="G799" s="31">
        <f>$F$2-DATA[[#This Row],[Last_Login]]</f>
        <v>294</v>
      </c>
      <c r="H799" s="31" t="str" cm="1">
        <f t="array" ref="H799">_xlfn.IFS(DATA[[#This Row],[Difference_from _assume]]&lt;=10,"0-17",DATA[[#This Row],[Difference_from _assume]]&lt;=34,"17-34",DATA[[#This Row],[Difference_from _assume]]&lt;=51,"34-51",DATA[[#This Row],[Difference_from _assume]]&lt;=119,"51-119",DATA[[#This Row],[Difference_from _assume]]&lt;=354,"119-357")</f>
        <v>119-357</v>
      </c>
      <c r="I799" s="31" t="str" cm="1">
        <f t="array" ref="I799">_xlfn.IFS(DATA[[#This Row],[Difference_from _assume]]&lt;=35,"Active",DATA[[#This Row],[Difference_from _assume]]&lt;=110,"Inactive",DATA[[#This Row],[Difference_from _assume]]&lt;=360,"Dormant")</f>
        <v>Dormant</v>
      </c>
      <c r="J799" s="16">
        <v>7.99</v>
      </c>
      <c r="K799" s="16" t="str" cm="1">
        <f t="array" ref="K799">_xlfn.IFS(DATA[[#This Row],[Monthly_Price]]&lt;=7.99,"Low",J799&lt;=11.99,"Mid",J799&lt;=15.99,"High")</f>
        <v>Low</v>
      </c>
      <c r="L799" s="1">
        <v>200</v>
      </c>
      <c r="M799" s="1" t="s">
        <v>36</v>
      </c>
      <c r="N799" s="1">
        <v>3</v>
      </c>
      <c r="O799" s="1">
        <v>2</v>
      </c>
      <c r="P799" s="1" t="b">
        <v>0</v>
      </c>
      <c r="Q799" s="1">
        <v>453</v>
      </c>
      <c r="R799" s="10">
        <v>172</v>
      </c>
      <c r="S799" s="10">
        <f>DATA[[#This Row],[Total_Movies_Watched]]+DATA[[#This Row],[Total_Series_Watched]]</f>
        <v>625</v>
      </c>
      <c r="T799" s="1" t="s">
        <v>43</v>
      </c>
      <c r="U799" s="1" t="s">
        <v>28</v>
      </c>
      <c r="V799" s="1" t="s">
        <v>64</v>
      </c>
      <c r="W799" s="1">
        <v>1</v>
      </c>
      <c r="X799" s="1" t="str" cm="1">
        <f t="array" ref="X799">_xlfn.IFS(DATA[[#This Row],[Recommended_Content_Count]]&lt;=25,"0-25",W799&lt;=50,"25-50",W799&lt;=75,"50-75",W799&lt;=100,"75-100")</f>
        <v>0-25</v>
      </c>
      <c r="Y799" s="1">
        <v>4.4000000000000004</v>
      </c>
      <c r="Z799" s="1" t="b">
        <v>1</v>
      </c>
      <c r="AA799" s="1" t="str" cm="1">
        <f t="array" ref="AA799">_xlfn.IFS(DATA[[#This Row],[Has_Downloaded_Content]]=FALSE,"No",Z799=TRUE,"Yes")</f>
        <v>Yes</v>
      </c>
      <c r="AB799" s="1" t="s">
        <v>30</v>
      </c>
      <c r="AC799" s="7">
        <v>1072</v>
      </c>
      <c r="AD799" s="7" t="str" cm="1">
        <f t="array" ref="AD799">_xlfn.IFS(DATA[[#This Row],[Loyalty_Points]]&lt;=1000,"0-1000",AC799&lt;=2000,"1000-2000",AC799&lt;=3000,"2000-3000",AC799&lt;=4000,"3000-4000",AC799&lt;=4999,"4000-5000")</f>
        <v>1000-2000</v>
      </c>
      <c r="AE799" s="1" t="s">
        <v>76</v>
      </c>
      <c r="AF799" s="1" t="s">
        <v>79</v>
      </c>
      <c r="AG799" s="1" t="s">
        <v>60</v>
      </c>
    </row>
    <row r="800" spans="1:33" x14ac:dyDescent="0.3">
      <c r="A800" s="13">
        <v>2482</v>
      </c>
      <c r="B800" s="1" t="s">
        <v>197</v>
      </c>
      <c r="C800" s="2" t="s">
        <v>154</v>
      </c>
      <c r="D800" s="2" t="s">
        <v>168</v>
      </c>
      <c r="E800" s="29" t="str">
        <f>TEXT(DATA[[#This Row],[Join_Date]],"mm-yyyy")</f>
        <v>03-2023</v>
      </c>
      <c r="G800" s="31">
        <f>$F$2-DATA[[#This Row],[Last_Login]]</f>
        <v>32</v>
      </c>
      <c r="H800" s="31" t="str" cm="1">
        <f t="array" ref="H800">_xlfn.IFS(DATA[[#This Row],[Difference_from _assume]]&lt;=10,"0-17",DATA[[#This Row],[Difference_from _assume]]&lt;=34,"17-34",DATA[[#This Row],[Difference_from _assume]]&lt;=51,"34-51",DATA[[#This Row],[Difference_from _assume]]&lt;=119,"51-119",DATA[[#This Row],[Difference_from _assume]]&lt;=354,"119-357")</f>
        <v>17-34</v>
      </c>
      <c r="I800" s="31" t="str" cm="1">
        <f t="array" ref="I800">_xlfn.IFS(DATA[[#This Row],[Difference_from _assume]]&lt;=35,"Active",DATA[[#This Row],[Difference_from _assume]]&lt;=110,"Inactive",DATA[[#This Row],[Difference_from _assume]]&lt;=360,"Dormant")</f>
        <v>Active</v>
      </c>
      <c r="J800" s="16">
        <v>7.99</v>
      </c>
      <c r="K800" s="16" t="str" cm="1">
        <f t="array" ref="K800">_xlfn.IFS(DATA[[#This Row],[Monthly_Price]]&lt;=7.99,"Low",J800&lt;=11.99,"Mid",J800&lt;=15.99,"High")</f>
        <v>Low</v>
      </c>
      <c r="L800" s="1">
        <v>178</v>
      </c>
      <c r="M800" s="1" t="s">
        <v>26</v>
      </c>
      <c r="N800" s="1">
        <v>2</v>
      </c>
      <c r="O800" s="1">
        <v>2</v>
      </c>
      <c r="P800" s="1" t="b">
        <v>1</v>
      </c>
      <c r="Q800" s="1">
        <v>378</v>
      </c>
      <c r="R800" s="10">
        <v>117</v>
      </c>
      <c r="S800" s="10">
        <f>DATA[[#This Row],[Total_Movies_Watched]]+DATA[[#This Row],[Total_Series_Watched]]</f>
        <v>495</v>
      </c>
      <c r="T800" s="1" t="s">
        <v>55</v>
      </c>
      <c r="U800" s="1" t="s">
        <v>56</v>
      </c>
      <c r="V800" s="1" t="s">
        <v>29</v>
      </c>
      <c r="W800" s="1">
        <v>63</v>
      </c>
      <c r="X800" s="1" t="str" cm="1">
        <f t="array" ref="X800">_xlfn.IFS(DATA[[#This Row],[Recommended_Content_Count]]&lt;=25,"0-25",W800&lt;=50,"25-50",W800&lt;=75,"50-75",W800&lt;=100,"75-100")</f>
        <v>50-75</v>
      </c>
      <c r="Y800" s="1">
        <v>4.8</v>
      </c>
      <c r="Z800" s="1" t="b">
        <v>1</v>
      </c>
      <c r="AA800" s="1" t="str" cm="1">
        <f t="array" ref="AA800">_xlfn.IFS(DATA[[#This Row],[Has_Downloaded_Content]]=FALSE,"No",Z800=TRUE,"Yes")</f>
        <v>Yes</v>
      </c>
      <c r="AB800" s="1" t="s">
        <v>30</v>
      </c>
      <c r="AC800" s="7">
        <v>1784</v>
      </c>
      <c r="AD800" s="7" t="str" cm="1">
        <f t="array" ref="AD800">_xlfn.IFS(DATA[[#This Row],[Loyalty_Points]]&lt;=1000,"0-1000",AC800&lt;=2000,"1000-2000",AC800&lt;=3000,"2000-3000",AC800&lt;=4000,"3000-4000",AC800&lt;=4999,"4000-5000")</f>
        <v>1000-2000</v>
      </c>
      <c r="AE800" s="1" t="s">
        <v>38</v>
      </c>
      <c r="AF800" s="1" t="s">
        <v>69</v>
      </c>
      <c r="AG800" s="1" t="s">
        <v>40</v>
      </c>
    </row>
    <row r="801" spans="1:33" x14ac:dyDescent="0.3">
      <c r="A801" s="13">
        <v>9017</v>
      </c>
      <c r="B801" s="1" t="s">
        <v>510</v>
      </c>
      <c r="C801" s="2" t="s">
        <v>661</v>
      </c>
      <c r="D801" s="2">
        <v>45608</v>
      </c>
      <c r="E801" s="29" t="str">
        <f>TEXT(DATA[[#This Row],[Join_Date]],"mm-yyyy")</f>
        <v>07-2024</v>
      </c>
      <c r="G801" s="31">
        <f>$F$2-DATA[[#This Row],[Last_Login]]</f>
        <v>49</v>
      </c>
      <c r="H801" s="31" t="str" cm="1">
        <f t="array" ref="H801">_xlfn.IFS(DATA[[#This Row],[Difference_from _assume]]&lt;=10,"0-17",DATA[[#This Row],[Difference_from _assume]]&lt;=34,"17-34",DATA[[#This Row],[Difference_from _assume]]&lt;=51,"34-51",DATA[[#This Row],[Difference_from _assume]]&lt;=119,"51-119",DATA[[#This Row],[Difference_from _assume]]&lt;=354,"119-357")</f>
        <v>34-51</v>
      </c>
      <c r="I801" s="31" t="str" cm="1">
        <f t="array" ref="I801">_xlfn.IFS(DATA[[#This Row],[Difference_from _assume]]&lt;=35,"Active",DATA[[#This Row],[Difference_from _assume]]&lt;=110,"Inactive",DATA[[#This Row],[Difference_from _assume]]&lt;=360,"Dormant")</f>
        <v>Inactive</v>
      </c>
      <c r="J801" s="16">
        <v>11.99</v>
      </c>
      <c r="K801" s="16" t="str" cm="1">
        <f t="array" ref="K801">_xlfn.IFS(DATA[[#This Row],[Monthly_Price]]&lt;=7.99,"Low",J801&lt;=11.99,"Mid",J801&lt;=15.99,"High")</f>
        <v>Mid</v>
      </c>
      <c r="L801" s="1">
        <v>337</v>
      </c>
      <c r="M801" s="1" t="s">
        <v>51</v>
      </c>
      <c r="N801" s="1">
        <v>2</v>
      </c>
      <c r="O801" s="1">
        <v>2</v>
      </c>
      <c r="P801" s="1" t="b">
        <v>1</v>
      </c>
      <c r="Q801" s="1">
        <v>750</v>
      </c>
      <c r="R801" s="10">
        <v>146</v>
      </c>
      <c r="S801" s="10">
        <f>DATA[[#This Row],[Total_Movies_Watched]]+DATA[[#This Row],[Total_Series_Watched]]</f>
        <v>896</v>
      </c>
      <c r="T801" s="1" t="s">
        <v>55</v>
      </c>
      <c r="U801" s="1" t="s">
        <v>56</v>
      </c>
      <c r="V801" s="1" t="s">
        <v>64</v>
      </c>
      <c r="W801" s="1">
        <v>100</v>
      </c>
      <c r="X801" s="1" t="str" cm="1">
        <f t="array" ref="X801">_xlfn.IFS(DATA[[#This Row],[Recommended_Content_Count]]&lt;=25,"0-25",W801&lt;=50,"25-50",W801&lt;=75,"50-75",W801&lt;=100,"75-100")</f>
        <v>75-100</v>
      </c>
      <c r="Y801" s="1">
        <v>4.0999999999999996</v>
      </c>
      <c r="Z801" s="1" t="b">
        <v>1</v>
      </c>
      <c r="AA801" s="1" t="str" cm="1">
        <f t="array" ref="AA801">_xlfn.IFS(DATA[[#This Row],[Has_Downloaded_Content]]=FALSE,"No",Z801=TRUE,"Yes")</f>
        <v>Yes</v>
      </c>
      <c r="AB801" s="1" t="s">
        <v>30</v>
      </c>
      <c r="AC801" s="7">
        <v>3787</v>
      </c>
      <c r="AD801" s="7" t="str" cm="1">
        <f t="array" ref="AD801">_xlfn.IFS(DATA[[#This Row],[Loyalty_Points]]&lt;=1000,"0-1000",AC801&lt;=2000,"1000-2000",AC801&lt;=3000,"2000-3000",AC801&lt;=4000,"3000-4000",AC801&lt;=4999,"4000-5000")</f>
        <v>3000-4000</v>
      </c>
      <c r="AE801" s="1" t="s">
        <v>38</v>
      </c>
      <c r="AF801" s="1" t="s">
        <v>32</v>
      </c>
      <c r="AG801" s="1" t="s">
        <v>33</v>
      </c>
    </row>
    <row r="802" spans="1:33" x14ac:dyDescent="0.3">
      <c r="A802" s="13">
        <v>7001</v>
      </c>
      <c r="B802" s="1" t="s">
        <v>164</v>
      </c>
      <c r="C802" s="2">
        <v>45146</v>
      </c>
      <c r="D802" s="2" t="s">
        <v>90</v>
      </c>
      <c r="E802" s="29" t="str">
        <f>TEXT(DATA[[#This Row],[Join_Date]],"mm-yyyy")</f>
        <v>08-2023</v>
      </c>
      <c r="G802" s="31">
        <f>$F$2-DATA[[#This Row],[Last_Login]]</f>
        <v>31</v>
      </c>
      <c r="H802" s="31" t="str" cm="1">
        <f t="array" ref="H802">_xlfn.IFS(DATA[[#This Row],[Difference_from _assume]]&lt;=10,"0-17",DATA[[#This Row],[Difference_from _assume]]&lt;=34,"17-34",DATA[[#This Row],[Difference_from _assume]]&lt;=51,"34-51",DATA[[#This Row],[Difference_from _assume]]&lt;=119,"51-119",DATA[[#This Row],[Difference_from _assume]]&lt;=354,"119-357")</f>
        <v>17-34</v>
      </c>
      <c r="I802" s="31" t="str" cm="1">
        <f t="array" ref="I802">_xlfn.IFS(DATA[[#This Row],[Difference_from _assume]]&lt;=35,"Active",DATA[[#This Row],[Difference_from _assume]]&lt;=110,"Inactive",DATA[[#This Row],[Difference_from _assume]]&lt;=360,"Dormant")</f>
        <v>Active</v>
      </c>
      <c r="J802" s="16">
        <v>11.99</v>
      </c>
      <c r="K802" s="16" t="str" cm="1">
        <f t="array" ref="K802">_xlfn.IFS(DATA[[#This Row],[Monthly_Price]]&lt;=7.99,"Low",J802&lt;=11.99,"Mid",J802&lt;=15.99,"High")</f>
        <v>Mid</v>
      </c>
      <c r="L802" s="1">
        <v>24</v>
      </c>
      <c r="M802" s="1" t="s">
        <v>36</v>
      </c>
      <c r="N802" s="1">
        <v>4</v>
      </c>
      <c r="O802" s="1">
        <v>4</v>
      </c>
      <c r="P802" s="1" t="b">
        <v>0</v>
      </c>
      <c r="Q802" s="1">
        <v>30</v>
      </c>
      <c r="R802" s="10">
        <v>20</v>
      </c>
      <c r="S802" s="10">
        <f>DATA[[#This Row],[Total_Movies_Watched]]+DATA[[#This Row],[Total_Series_Watched]]</f>
        <v>50</v>
      </c>
      <c r="T802" s="1" t="s">
        <v>49</v>
      </c>
      <c r="U802" s="1" t="s">
        <v>75</v>
      </c>
      <c r="V802" s="1" t="s">
        <v>29</v>
      </c>
      <c r="W802" s="1">
        <v>98</v>
      </c>
      <c r="X802" s="1" t="str" cm="1">
        <f t="array" ref="X802">_xlfn.IFS(DATA[[#This Row],[Recommended_Content_Count]]&lt;=25,"0-25",W802&lt;=50,"25-50",W802&lt;=75,"50-75",W802&lt;=100,"75-100")</f>
        <v>75-100</v>
      </c>
      <c r="Y802" s="1">
        <v>3.9</v>
      </c>
      <c r="Z802" s="1" t="b">
        <v>0</v>
      </c>
      <c r="AA802" s="1" t="str" cm="1">
        <f t="array" ref="AA802">_xlfn.IFS(DATA[[#This Row],[Has_Downloaded_Content]]=FALSE,"No",Z802=TRUE,"Yes")</f>
        <v>No</v>
      </c>
      <c r="AB802" s="1" t="s">
        <v>30</v>
      </c>
      <c r="AC802" s="7">
        <v>4477</v>
      </c>
      <c r="AD802" s="7" t="str" cm="1">
        <f t="array" ref="AD802">_xlfn.IFS(DATA[[#This Row],[Loyalty_Points]]&lt;=1000,"0-1000",AC802&lt;=2000,"1000-2000",AC802&lt;=3000,"2000-3000",AC802&lt;=4000,"3000-4000",AC802&lt;=4999,"4000-5000")</f>
        <v>4000-5000</v>
      </c>
      <c r="AE802" s="1" t="s">
        <v>65</v>
      </c>
      <c r="AF802" s="1" t="s">
        <v>59</v>
      </c>
      <c r="AG802" s="1" t="s">
        <v>93</v>
      </c>
    </row>
    <row r="803" spans="1:33" x14ac:dyDescent="0.3">
      <c r="A803" s="13">
        <v>2942</v>
      </c>
      <c r="B803" s="1" t="s">
        <v>675</v>
      </c>
      <c r="C803" s="2">
        <v>45171</v>
      </c>
      <c r="D803" s="2" t="s">
        <v>90</v>
      </c>
      <c r="E803" s="29" t="str">
        <f>TEXT(DATA[[#This Row],[Join_Date]],"mm-yyyy")</f>
        <v>09-2023</v>
      </c>
      <c r="G803" s="31">
        <f>$F$2-DATA[[#This Row],[Last_Login]]</f>
        <v>31</v>
      </c>
      <c r="H803" s="31" t="str" cm="1">
        <f t="array" ref="H803">_xlfn.IFS(DATA[[#This Row],[Difference_from _assume]]&lt;=10,"0-17",DATA[[#This Row],[Difference_from _assume]]&lt;=34,"17-34",DATA[[#This Row],[Difference_from _assume]]&lt;=51,"34-51",DATA[[#This Row],[Difference_from _assume]]&lt;=119,"51-119",DATA[[#This Row],[Difference_from _assume]]&lt;=354,"119-357")</f>
        <v>17-34</v>
      </c>
      <c r="I803" s="31" t="str" cm="1">
        <f t="array" ref="I803">_xlfn.IFS(DATA[[#This Row],[Difference_from _assume]]&lt;=35,"Active",DATA[[#This Row],[Difference_from _assume]]&lt;=110,"Inactive",DATA[[#This Row],[Difference_from _assume]]&lt;=360,"Dormant")</f>
        <v>Active</v>
      </c>
      <c r="J803" s="16">
        <v>11.99</v>
      </c>
      <c r="K803" s="16" t="str" cm="1">
        <f t="array" ref="K803">_xlfn.IFS(DATA[[#This Row],[Monthly_Price]]&lt;=7.99,"Low",J803&lt;=11.99,"Mid",J803&lt;=15.99,"High")</f>
        <v>Mid</v>
      </c>
      <c r="L803" s="1">
        <v>167</v>
      </c>
      <c r="M803" s="1" t="s">
        <v>48</v>
      </c>
      <c r="N803" s="1">
        <v>5</v>
      </c>
      <c r="O803" s="1">
        <v>5</v>
      </c>
      <c r="P803" s="1" t="b">
        <v>0</v>
      </c>
      <c r="Q803" s="1">
        <v>127</v>
      </c>
      <c r="R803" s="10">
        <v>138</v>
      </c>
      <c r="S803" s="10">
        <f>DATA[[#This Row],[Total_Movies_Watched]]+DATA[[#This Row],[Total_Series_Watched]]</f>
        <v>265</v>
      </c>
      <c r="T803" s="1" t="s">
        <v>49</v>
      </c>
      <c r="U803" s="1" t="s">
        <v>56</v>
      </c>
      <c r="V803" s="1" t="s">
        <v>45</v>
      </c>
      <c r="W803" s="1">
        <v>66</v>
      </c>
      <c r="X803" s="1" t="str" cm="1">
        <f t="array" ref="X803">_xlfn.IFS(DATA[[#This Row],[Recommended_Content_Count]]&lt;=25,"0-25",W803&lt;=50,"25-50",W803&lt;=75,"50-75",W803&lt;=100,"75-100")</f>
        <v>50-75</v>
      </c>
      <c r="Y803" s="1">
        <v>4.7</v>
      </c>
      <c r="Z803" s="1" t="b">
        <v>1</v>
      </c>
      <c r="AA803" s="1" t="str" cm="1">
        <f t="array" ref="AA803">_xlfn.IFS(DATA[[#This Row],[Has_Downloaded_Content]]=FALSE,"No",Z803=TRUE,"Yes")</f>
        <v>Yes</v>
      </c>
      <c r="AB803" s="1" t="s">
        <v>30</v>
      </c>
      <c r="AC803" s="7">
        <v>711</v>
      </c>
      <c r="AD803" s="7" t="str" cm="1">
        <f t="array" ref="AD803">_xlfn.IFS(DATA[[#This Row],[Loyalty_Points]]&lt;=1000,"0-1000",AC803&lt;=2000,"1000-2000",AC803&lt;=3000,"2000-3000",AC803&lt;=4000,"3000-4000",AC803&lt;=4999,"4000-5000")</f>
        <v>0-1000</v>
      </c>
      <c r="AE803" s="1" t="s">
        <v>58</v>
      </c>
      <c r="AF803" s="1" t="s">
        <v>32</v>
      </c>
      <c r="AG803" s="1" t="s">
        <v>40</v>
      </c>
    </row>
    <row r="804" spans="1:33" x14ac:dyDescent="0.3">
      <c r="A804" s="13">
        <v>8833</v>
      </c>
      <c r="B804" s="1" t="s">
        <v>91</v>
      </c>
      <c r="C804" s="2">
        <v>45479</v>
      </c>
      <c r="D804" s="2">
        <v>45608</v>
      </c>
      <c r="E804" s="29" t="str">
        <f>TEXT(DATA[[#This Row],[Join_Date]],"mm-yyyy")</f>
        <v>07-2024</v>
      </c>
      <c r="G804" s="31">
        <f>$F$2-DATA[[#This Row],[Last_Login]]</f>
        <v>49</v>
      </c>
      <c r="H804" s="31" t="str" cm="1">
        <f t="array" ref="H804">_xlfn.IFS(DATA[[#This Row],[Difference_from _assume]]&lt;=10,"0-17",DATA[[#This Row],[Difference_from _assume]]&lt;=34,"17-34",DATA[[#This Row],[Difference_from _assume]]&lt;=51,"34-51",DATA[[#This Row],[Difference_from _assume]]&lt;=119,"51-119",DATA[[#This Row],[Difference_from _assume]]&lt;=354,"119-357")</f>
        <v>34-51</v>
      </c>
      <c r="I804" s="31" t="str" cm="1">
        <f t="array" ref="I804">_xlfn.IFS(DATA[[#This Row],[Difference_from _assume]]&lt;=35,"Active",DATA[[#This Row],[Difference_from _assume]]&lt;=110,"Inactive",DATA[[#This Row],[Difference_from _assume]]&lt;=360,"Dormant")</f>
        <v>Inactive</v>
      </c>
      <c r="J804" s="16">
        <v>7.99</v>
      </c>
      <c r="K804" s="16" t="str" cm="1">
        <f t="array" ref="K804">_xlfn.IFS(DATA[[#This Row],[Monthly_Price]]&lt;=7.99,"Low",J804&lt;=11.99,"Mid",J804&lt;=15.99,"High")</f>
        <v>Low</v>
      </c>
      <c r="L804" s="1">
        <v>289</v>
      </c>
      <c r="M804" s="1" t="s">
        <v>36</v>
      </c>
      <c r="N804" s="1">
        <v>5</v>
      </c>
      <c r="O804" s="1">
        <v>2</v>
      </c>
      <c r="P804" s="1" t="b">
        <v>0</v>
      </c>
      <c r="Q804" s="1">
        <v>216</v>
      </c>
      <c r="R804" s="10">
        <v>162</v>
      </c>
      <c r="S804" s="10">
        <f>DATA[[#This Row],[Total_Movies_Watched]]+DATA[[#This Row],[Total_Series_Watched]]</f>
        <v>378</v>
      </c>
      <c r="T804" s="1" t="s">
        <v>92</v>
      </c>
      <c r="U804" s="1" t="s">
        <v>28</v>
      </c>
      <c r="V804" s="1" t="s">
        <v>29</v>
      </c>
      <c r="W804" s="1">
        <v>99</v>
      </c>
      <c r="X804" s="1" t="str" cm="1">
        <f t="array" ref="X804">_xlfn.IFS(DATA[[#This Row],[Recommended_Content_Count]]&lt;=25,"0-25",W804&lt;=50,"25-50",W804&lt;=75,"50-75",W804&lt;=100,"75-100")</f>
        <v>75-100</v>
      </c>
      <c r="Y804" s="1">
        <v>3.7</v>
      </c>
      <c r="Z804" s="1" t="b">
        <v>1</v>
      </c>
      <c r="AA804" s="1" t="str" cm="1">
        <f t="array" ref="AA804">_xlfn.IFS(DATA[[#This Row],[Has_Downloaded_Content]]=FALSE,"No",Z804=TRUE,"Yes")</f>
        <v>Yes</v>
      </c>
      <c r="AB804" s="1" t="s">
        <v>30</v>
      </c>
      <c r="AC804" s="7">
        <v>3711</v>
      </c>
      <c r="AD804" s="7" t="str" cm="1">
        <f t="array" ref="AD804">_xlfn.IFS(DATA[[#This Row],[Loyalty_Points]]&lt;=1000,"0-1000",AC804&lt;=2000,"1000-2000",AC804&lt;=3000,"2000-3000",AC804&lt;=4000,"3000-4000",AC804&lt;=4999,"4000-5000")</f>
        <v>3000-4000</v>
      </c>
      <c r="AE804" s="1" t="s">
        <v>58</v>
      </c>
      <c r="AF804" s="1" t="s">
        <v>79</v>
      </c>
      <c r="AG804" s="1" t="s">
        <v>33</v>
      </c>
    </row>
    <row r="805" spans="1:33" x14ac:dyDescent="0.3">
      <c r="A805" s="13">
        <v>8079</v>
      </c>
      <c r="B805" s="1" t="s">
        <v>88</v>
      </c>
      <c r="C805" s="2">
        <v>45114</v>
      </c>
      <c r="D805" s="2" t="s">
        <v>25</v>
      </c>
      <c r="E805" s="29" t="str">
        <f>TEXT(DATA[[#This Row],[Join_Date]],"mm-yyyy")</f>
        <v>07-2023</v>
      </c>
      <c r="G805" s="31">
        <f>$F$2-DATA[[#This Row],[Last_Login]]</f>
        <v>18</v>
      </c>
      <c r="H805" s="31" t="str" cm="1">
        <f t="array" ref="H805">_xlfn.IFS(DATA[[#This Row],[Difference_from _assume]]&lt;=10,"0-17",DATA[[#This Row],[Difference_from _assume]]&lt;=34,"17-34",DATA[[#This Row],[Difference_from _assume]]&lt;=51,"34-51",DATA[[#This Row],[Difference_from _assume]]&lt;=119,"51-119",DATA[[#This Row],[Difference_from _assume]]&lt;=354,"119-357")</f>
        <v>17-34</v>
      </c>
      <c r="I805" s="31" t="str" cm="1">
        <f t="array" ref="I805">_xlfn.IFS(DATA[[#This Row],[Difference_from _assume]]&lt;=35,"Active",DATA[[#This Row],[Difference_from _assume]]&lt;=110,"Inactive",DATA[[#This Row],[Difference_from _assume]]&lt;=360,"Dormant")</f>
        <v>Active</v>
      </c>
      <c r="J805" s="16">
        <v>7.99</v>
      </c>
      <c r="K805" s="16" t="str" cm="1">
        <f t="array" ref="K805">_xlfn.IFS(DATA[[#This Row],[Monthly_Price]]&lt;=7.99,"Low",J805&lt;=11.99,"Mid",J805&lt;=15.99,"High")</f>
        <v>Low</v>
      </c>
      <c r="L805" s="1">
        <v>450</v>
      </c>
      <c r="M805" s="1" t="s">
        <v>26</v>
      </c>
      <c r="N805" s="1">
        <v>1</v>
      </c>
      <c r="O805" s="1">
        <v>2</v>
      </c>
      <c r="P805" s="1" t="b">
        <v>1</v>
      </c>
      <c r="Q805" s="1">
        <v>12</v>
      </c>
      <c r="R805" s="10">
        <v>133</v>
      </c>
      <c r="S805" s="10">
        <f>DATA[[#This Row],[Total_Movies_Watched]]+DATA[[#This Row],[Total_Series_Watched]]</f>
        <v>145</v>
      </c>
      <c r="T805" s="1" t="s">
        <v>43</v>
      </c>
      <c r="U805" s="1" t="s">
        <v>44</v>
      </c>
      <c r="V805" s="1" t="s">
        <v>29</v>
      </c>
      <c r="W805" s="1">
        <v>100</v>
      </c>
      <c r="X805" s="1" t="str" cm="1">
        <f t="array" ref="X805">_xlfn.IFS(DATA[[#This Row],[Recommended_Content_Count]]&lt;=25,"0-25",W805&lt;=50,"25-50",W805&lt;=75,"50-75",W805&lt;=100,"75-100")</f>
        <v>75-100</v>
      </c>
      <c r="Y805" s="1">
        <v>3.4</v>
      </c>
      <c r="Z805" s="1" t="b">
        <v>0</v>
      </c>
      <c r="AA805" s="1" t="str" cm="1">
        <f t="array" ref="AA805">_xlfn.IFS(DATA[[#This Row],[Has_Downloaded_Content]]=FALSE,"No",Z805=TRUE,"Yes")</f>
        <v>No</v>
      </c>
      <c r="AB805" s="1" t="s">
        <v>30</v>
      </c>
      <c r="AC805" s="7">
        <v>2534</v>
      </c>
      <c r="AD805" s="7" t="str" cm="1">
        <f t="array" ref="AD805">_xlfn.IFS(DATA[[#This Row],[Loyalty_Points]]&lt;=1000,"0-1000",AC805&lt;=2000,"1000-2000",AC805&lt;=3000,"2000-3000",AC805&lt;=4000,"3000-4000",AC805&lt;=4999,"4000-5000")</f>
        <v>2000-3000</v>
      </c>
      <c r="AE805" s="1" t="s">
        <v>76</v>
      </c>
      <c r="AF805" s="1" t="s">
        <v>32</v>
      </c>
      <c r="AG805" s="1" t="s">
        <v>93</v>
      </c>
    </row>
    <row r="806" spans="1:33" x14ac:dyDescent="0.3">
      <c r="A806" s="13">
        <v>3797</v>
      </c>
      <c r="B806" s="1" t="s">
        <v>88</v>
      </c>
      <c r="C806" s="2">
        <v>45388</v>
      </c>
      <c r="D806" s="2" t="s">
        <v>72</v>
      </c>
      <c r="E806" s="29" t="str">
        <f>TEXT(DATA[[#This Row],[Join_Date]],"mm-yyyy")</f>
        <v>04-2024</v>
      </c>
      <c r="G806" s="31">
        <f>$F$2-DATA[[#This Row],[Last_Login]]</f>
        <v>14</v>
      </c>
      <c r="H806" s="31" t="str" cm="1">
        <f t="array" ref="H806">_xlfn.IFS(DATA[[#This Row],[Difference_from _assume]]&lt;=10,"0-17",DATA[[#This Row],[Difference_from _assume]]&lt;=34,"17-34",DATA[[#This Row],[Difference_from _assume]]&lt;=51,"34-51",DATA[[#This Row],[Difference_from _assume]]&lt;=119,"51-119",DATA[[#This Row],[Difference_from _assume]]&lt;=354,"119-357")</f>
        <v>17-34</v>
      </c>
      <c r="I806" s="31" t="str" cm="1">
        <f t="array" ref="I806">_xlfn.IFS(DATA[[#This Row],[Difference_from _assume]]&lt;=35,"Active",DATA[[#This Row],[Difference_from _assume]]&lt;=110,"Inactive",DATA[[#This Row],[Difference_from _assume]]&lt;=360,"Dormant")</f>
        <v>Active</v>
      </c>
      <c r="J806" s="16">
        <v>11.99</v>
      </c>
      <c r="K806" s="16" t="str" cm="1">
        <f t="array" ref="K806">_xlfn.IFS(DATA[[#This Row],[Monthly_Price]]&lt;=7.99,"Low",J806&lt;=11.99,"Mid",J806&lt;=15.99,"High")</f>
        <v>Mid</v>
      </c>
      <c r="L806" s="1">
        <v>165</v>
      </c>
      <c r="M806" s="1" t="s">
        <v>48</v>
      </c>
      <c r="N806" s="1">
        <v>5</v>
      </c>
      <c r="O806" s="1">
        <v>5</v>
      </c>
      <c r="P806" s="1" t="b">
        <v>0</v>
      </c>
      <c r="Q806" s="1">
        <v>421</v>
      </c>
      <c r="R806" s="10">
        <v>3</v>
      </c>
      <c r="S806" s="10">
        <f>DATA[[#This Row],[Total_Movies_Watched]]+DATA[[#This Row],[Total_Series_Watched]]</f>
        <v>424</v>
      </c>
      <c r="T806" s="1" t="s">
        <v>27</v>
      </c>
      <c r="U806" s="1" t="s">
        <v>75</v>
      </c>
      <c r="V806" s="1" t="s">
        <v>64</v>
      </c>
      <c r="W806" s="1">
        <v>96</v>
      </c>
      <c r="X806" s="1" t="str" cm="1">
        <f t="array" ref="X806">_xlfn.IFS(DATA[[#This Row],[Recommended_Content_Count]]&lt;=25,"0-25",W806&lt;=50,"25-50",W806&lt;=75,"50-75",W806&lt;=100,"75-100")</f>
        <v>75-100</v>
      </c>
      <c r="Y806" s="1">
        <v>4.5</v>
      </c>
      <c r="Z806" s="1" t="b">
        <v>1</v>
      </c>
      <c r="AA806" s="1" t="str" cm="1">
        <f t="array" ref="AA806">_xlfn.IFS(DATA[[#This Row],[Has_Downloaded_Content]]=FALSE,"No",Z806=TRUE,"Yes")</f>
        <v>Yes</v>
      </c>
      <c r="AB806" s="1" t="s">
        <v>30</v>
      </c>
      <c r="AC806" s="7">
        <v>2624</v>
      </c>
      <c r="AD806" s="7" t="str" cm="1">
        <f t="array" ref="AD806">_xlfn.IFS(DATA[[#This Row],[Loyalty_Points]]&lt;=1000,"0-1000",AC806&lt;=2000,"1000-2000",AC806&lt;=3000,"2000-3000",AC806&lt;=4000,"3000-4000",AC806&lt;=4999,"4000-5000")</f>
        <v>2000-3000</v>
      </c>
      <c r="AE806" s="1" t="s">
        <v>38</v>
      </c>
      <c r="AF806" s="1" t="s">
        <v>79</v>
      </c>
      <c r="AG806" s="1" t="s">
        <v>40</v>
      </c>
    </row>
    <row r="807" spans="1:33" x14ac:dyDescent="0.3">
      <c r="A807" s="13">
        <v>7268</v>
      </c>
      <c r="B807" s="1" t="s">
        <v>676</v>
      </c>
      <c r="C807" s="2">
        <v>45143</v>
      </c>
      <c r="D807" s="2" t="s">
        <v>72</v>
      </c>
      <c r="E807" s="29" t="str">
        <f>TEXT(DATA[[#This Row],[Join_Date]],"mm-yyyy")</f>
        <v>08-2023</v>
      </c>
      <c r="G807" s="31">
        <f>$F$2-DATA[[#This Row],[Last_Login]]</f>
        <v>14</v>
      </c>
      <c r="H807" s="31" t="str" cm="1">
        <f t="array" ref="H807">_xlfn.IFS(DATA[[#This Row],[Difference_from _assume]]&lt;=10,"0-17",DATA[[#This Row],[Difference_from _assume]]&lt;=34,"17-34",DATA[[#This Row],[Difference_from _assume]]&lt;=51,"34-51",DATA[[#This Row],[Difference_from _assume]]&lt;=119,"51-119",DATA[[#This Row],[Difference_from _assume]]&lt;=354,"119-357")</f>
        <v>17-34</v>
      </c>
      <c r="I807" s="31" t="str" cm="1">
        <f t="array" ref="I807">_xlfn.IFS(DATA[[#This Row],[Difference_from _assume]]&lt;=35,"Active",DATA[[#This Row],[Difference_from _assume]]&lt;=110,"Inactive",DATA[[#This Row],[Difference_from _assume]]&lt;=360,"Dormant")</f>
        <v>Active</v>
      </c>
      <c r="J807" s="16">
        <v>15.99</v>
      </c>
      <c r="K807" s="16" t="str" cm="1">
        <f t="array" ref="K807">_xlfn.IFS(DATA[[#This Row],[Monthly_Price]]&lt;=7.99,"Low",J807&lt;=11.99,"Mid",J807&lt;=15.99,"High")</f>
        <v>High</v>
      </c>
      <c r="L807" s="1">
        <v>391</v>
      </c>
      <c r="M807" s="1" t="s">
        <v>26</v>
      </c>
      <c r="N807" s="1">
        <v>2</v>
      </c>
      <c r="O807" s="1">
        <v>2</v>
      </c>
      <c r="P807" s="1" t="b">
        <v>0</v>
      </c>
      <c r="Q807" s="1">
        <v>988</v>
      </c>
      <c r="R807" s="10">
        <v>82</v>
      </c>
      <c r="S807" s="10">
        <f>DATA[[#This Row],[Total_Movies_Watched]]+DATA[[#This Row],[Total_Series_Watched]]</f>
        <v>1070</v>
      </c>
      <c r="T807" s="1" t="s">
        <v>27</v>
      </c>
      <c r="U807" s="1" t="s">
        <v>28</v>
      </c>
      <c r="V807" s="1" t="s">
        <v>37</v>
      </c>
      <c r="W807" s="1">
        <v>73</v>
      </c>
      <c r="X807" s="1" t="str" cm="1">
        <f t="array" ref="X807">_xlfn.IFS(DATA[[#This Row],[Recommended_Content_Count]]&lt;=25,"0-25",W807&lt;=50,"25-50",W807&lt;=75,"50-75",W807&lt;=100,"75-100")</f>
        <v>50-75</v>
      </c>
      <c r="Y807" s="1">
        <v>3</v>
      </c>
      <c r="Z807" s="1" t="b">
        <v>1</v>
      </c>
      <c r="AA807" s="1" t="str" cm="1">
        <f t="array" ref="AA807">_xlfn.IFS(DATA[[#This Row],[Has_Downloaded_Content]]=FALSE,"No",Z807=TRUE,"Yes")</f>
        <v>Yes</v>
      </c>
      <c r="AB807" s="1" t="s">
        <v>30</v>
      </c>
      <c r="AC807" s="7">
        <v>3617</v>
      </c>
      <c r="AD807" s="7" t="str" cm="1">
        <f t="array" ref="AD807">_xlfn.IFS(DATA[[#This Row],[Loyalty_Points]]&lt;=1000,"0-1000",AC807&lt;=2000,"1000-2000",AC807&lt;=3000,"2000-3000",AC807&lt;=4000,"3000-4000",AC807&lt;=4999,"4000-5000")</f>
        <v>3000-4000</v>
      </c>
      <c r="AE807" s="1" t="s">
        <v>58</v>
      </c>
      <c r="AF807" s="1" t="s">
        <v>59</v>
      </c>
      <c r="AG807" s="1" t="s">
        <v>60</v>
      </c>
    </row>
    <row r="808" spans="1:33" x14ac:dyDescent="0.3">
      <c r="A808" s="13">
        <v>9803</v>
      </c>
      <c r="B808" s="1" t="s">
        <v>405</v>
      </c>
      <c r="C808" s="2" t="s">
        <v>661</v>
      </c>
      <c r="D808" s="2" t="s">
        <v>109</v>
      </c>
      <c r="E808" s="29" t="str">
        <f>TEXT(DATA[[#This Row],[Join_Date]],"mm-yyyy")</f>
        <v>07-2024</v>
      </c>
      <c r="G808" s="31">
        <f>$F$2-DATA[[#This Row],[Last_Login]]</f>
        <v>38</v>
      </c>
      <c r="H808" s="31" t="str" cm="1">
        <f t="array" ref="H808">_xlfn.IFS(DATA[[#This Row],[Difference_from _assume]]&lt;=10,"0-17",DATA[[#This Row],[Difference_from _assume]]&lt;=34,"17-34",DATA[[#This Row],[Difference_from _assume]]&lt;=51,"34-51",DATA[[#This Row],[Difference_from _assume]]&lt;=119,"51-119",DATA[[#This Row],[Difference_from _assume]]&lt;=354,"119-357")</f>
        <v>34-51</v>
      </c>
      <c r="I808" s="31" t="str" cm="1">
        <f t="array" ref="I808">_xlfn.IFS(DATA[[#This Row],[Difference_from _assume]]&lt;=35,"Active",DATA[[#This Row],[Difference_from _assume]]&lt;=110,"Inactive",DATA[[#This Row],[Difference_from _assume]]&lt;=360,"Dormant")</f>
        <v>Inactive</v>
      </c>
      <c r="J808" s="16">
        <v>11.99</v>
      </c>
      <c r="K808" s="16" t="str" cm="1">
        <f t="array" ref="K808">_xlfn.IFS(DATA[[#This Row],[Monthly_Price]]&lt;=7.99,"Low",J808&lt;=11.99,"Mid",J808&lt;=15.99,"High")</f>
        <v>Mid</v>
      </c>
      <c r="L808" s="1">
        <v>318</v>
      </c>
      <c r="M808" s="1" t="s">
        <v>36</v>
      </c>
      <c r="N808" s="1">
        <v>2</v>
      </c>
      <c r="O808" s="1">
        <v>1</v>
      </c>
      <c r="P808" s="1" t="b">
        <v>0</v>
      </c>
      <c r="Q808" s="1">
        <v>376</v>
      </c>
      <c r="R808" s="10">
        <v>44</v>
      </c>
      <c r="S808" s="10">
        <f>DATA[[#This Row],[Total_Movies_Watched]]+DATA[[#This Row],[Total_Series_Watched]]</f>
        <v>420</v>
      </c>
      <c r="T808" s="1" t="s">
        <v>27</v>
      </c>
      <c r="U808" s="1" t="s">
        <v>75</v>
      </c>
      <c r="V808" s="1" t="s">
        <v>45</v>
      </c>
      <c r="W808" s="1">
        <v>42</v>
      </c>
      <c r="X808" s="1" t="str" cm="1">
        <f t="array" ref="X808">_xlfn.IFS(DATA[[#This Row],[Recommended_Content_Count]]&lt;=25,"0-25",W808&lt;=50,"25-50",W808&lt;=75,"50-75",W808&lt;=100,"75-100")</f>
        <v>25-50</v>
      </c>
      <c r="Y808" s="1">
        <v>3.9</v>
      </c>
      <c r="Z808" s="1" t="b">
        <v>0</v>
      </c>
      <c r="AA808" s="1" t="str" cm="1">
        <f t="array" ref="AA808">_xlfn.IFS(DATA[[#This Row],[Has_Downloaded_Content]]=FALSE,"No",Z808=TRUE,"Yes")</f>
        <v>No</v>
      </c>
      <c r="AB808" s="1" t="s">
        <v>30</v>
      </c>
      <c r="AC808" s="7">
        <v>3078</v>
      </c>
      <c r="AD808" s="7" t="str" cm="1">
        <f t="array" ref="AD808">_xlfn.IFS(DATA[[#This Row],[Loyalty_Points]]&lt;=1000,"0-1000",AC808&lt;=2000,"1000-2000",AC808&lt;=3000,"2000-3000",AC808&lt;=4000,"3000-4000",AC808&lt;=4999,"4000-5000")</f>
        <v>3000-4000</v>
      </c>
      <c r="AE808" s="1" t="s">
        <v>76</v>
      </c>
      <c r="AF808" s="1" t="s">
        <v>39</v>
      </c>
      <c r="AG808" s="1" t="s">
        <v>60</v>
      </c>
    </row>
    <row r="809" spans="1:33" x14ac:dyDescent="0.3">
      <c r="A809" s="13">
        <v>2165</v>
      </c>
      <c r="B809" s="1" t="s">
        <v>677</v>
      </c>
      <c r="C809" s="2" t="s">
        <v>523</v>
      </c>
      <c r="D809" s="2" t="s">
        <v>168</v>
      </c>
      <c r="E809" s="29" t="str">
        <f>TEXT(DATA[[#This Row],[Join_Date]],"mm-yyyy")</f>
        <v>06-2024</v>
      </c>
      <c r="G809" s="31">
        <f>$F$2-DATA[[#This Row],[Last_Login]]</f>
        <v>32</v>
      </c>
      <c r="H809" s="31" t="str" cm="1">
        <f t="array" ref="H809">_xlfn.IFS(DATA[[#This Row],[Difference_from _assume]]&lt;=10,"0-17",DATA[[#This Row],[Difference_from _assume]]&lt;=34,"17-34",DATA[[#This Row],[Difference_from _assume]]&lt;=51,"34-51",DATA[[#This Row],[Difference_from _assume]]&lt;=119,"51-119",DATA[[#This Row],[Difference_from _assume]]&lt;=354,"119-357")</f>
        <v>17-34</v>
      </c>
      <c r="I809" s="31" t="str" cm="1">
        <f t="array" ref="I809">_xlfn.IFS(DATA[[#This Row],[Difference_from _assume]]&lt;=35,"Active",DATA[[#This Row],[Difference_from _assume]]&lt;=110,"Inactive",DATA[[#This Row],[Difference_from _assume]]&lt;=360,"Dormant")</f>
        <v>Active</v>
      </c>
      <c r="J809" s="16">
        <v>15.99</v>
      </c>
      <c r="K809" s="16" t="str" cm="1">
        <f t="array" ref="K809">_xlfn.IFS(DATA[[#This Row],[Monthly_Price]]&lt;=7.99,"Low",J809&lt;=11.99,"Mid",J809&lt;=15.99,"High")</f>
        <v>High</v>
      </c>
      <c r="L809" s="1">
        <v>157</v>
      </c>
      <c r="M809" s="1" t="s">
        <v>51</v>
      </c>
      <c r="N809" s="1">
        <v>2</v>
      </c>
      <c r="O809" s="1">
        <v>2</v>
      </c>
      <c r="P809" s="1" t="b">
        <v>0</v>
      </c>
      <c r="Q809" s="1">
        <v>542</v>
      </c>
      <c r="R809" s="10">
        <v>80</v>
      </c>
      <c r="S809" s="10">
        <f>DATA[[#This Row],[Total_Movies_Watched]]+DATA[[#This Row],[Total_Series_Watched]]</f>
        <v>622</v>
      </c>
      <c r="T809" s="1" t="s">
        <v>68</v>
      </c>
      <c r="U809" s="1" t="s">
        <v>28</v>
      </c>
      <c r="V809" s="1" t="s">
        <v>64</v>
      </c>
      <c r="W809" s="1">
        <v>53</v>
      </c>
      <c r="X809" s="1" t="str" cm="1">
        <f t="array" ref="X809">_xlfn.IFS(DATA[[#This Row],[Recommended_Content_Count]]&lt;=25,"0-25",W809&lt;=50,"25-50",W809&lt;=75,"50-75",W809&lt;=100,"75-100")</f>
        <v>50-75</v>
      </c>
      <c r="Y809" s="1">
        <v>4.2</v>
      </c>
      <c r="Z809" s="1" t="b">
        <v>0</v>
      </c>
      <c r="AA809" s="1" t="str" cm="1">
        <f t="array" ref="AA809">_xlfn.IFS(DATA[[#This Row],[Has_Downloaded_Content]]=FALSE,"No",Z809=TRUE,"Yes")</f>
        <v>No</v>
      </c>
      <c r="AB809" s="1" t="s">
        <v>30</v>
      </c>
      <c r="AC809" s="7">
        <v>164</v>
      </c>
      <c r="AD809" s="7" t="str" cm="1">
        <f t="array" ref="AD809">_xlfn.IFS(DATA[[#This Row],[Loyalty_Points]]&lt;=1000,"0-1000",AC809&lt;=2000,"1000-2000",AC809&lt;=3000,"2000-3000",AC809&lt;=4000,"3000-4000",AC809&lt;=4999,"4000-5000")</f>
        <v>0-1000</v>
      </c>
      <c r="AE809" s="1" t="s">
        <v>58</v>
      </c>
      <c r="AF809" s="1" t="s">
        <v>32</v>
      </c>
      <c r="AG809" s="1" t="s">
        <v>40</v>
      </c>
    </row>
    <row r="810" spans="1:33" x14ac:dyDescent="0.3">
      <c r="A810" s="13">
        <v>1528</v>
      </c>
      <c r="B810" s="1" t="s">
        <v>365</v>
      </c>
      <c r="C810" s="2">
        <v>45200</v>
      </c>
      <c r="D810" s="2" t="s">
        <v>54</v>
      </c>
      <c r="E810" s="29" t="str">
        <f>TEXT(DATA[[#This Row],[Join_Date]],"mm-yyyy")</f>
        <v>10-2023</v>
      </c>
      <c r="G810" s="31">
        <f>$F$2-DATA[[#This Row],[Last_Login]]</f>
        <v>42</v>
      </c>
      <c r="H810" s="31" t="str" cm="1">
        <f t="array" ref="H810">_xlfn.IFS(DATA[[#This Row],[Difference_from _assume]]&lt;=10,"0-17",DATA[[#This Row],[Difference_from _assume]]&lt;=34,"17-34",DATA[[#This Row],[Difference_from _assume]]&lt;=51,"34-51",DATA[[#This Row],[Difference_from _assume]]&lt;=119,"51-119",DATA[[#This Row],[Difference_from _assume]]&lt;=354,"119-357")</f>
        <v>34-51</v>
      </c>
      <c r="I810" s="31" t="str" cm="1">
        <f t="array" ref="I810">_xlfn.IFS(DATA[[#This Row],[Difference_from _assume]]&lt;=35,"Active",DATA[[#This Row],[Difference_from _assume]]&lt;=110,"Inactive",DATA[[#This Row],[Difference_from _assume]]&lt;=360,"Dormant")</f>
        <v>Inactive</v>
      </c>
      <c r="J810" s="16">
        <v>11.99</v>
      </c>
      <c r="K810" s="16" t="str" cm="1">
        <f t="array" ref="K810">_xlfn.IFS(DATA[[#This Row],[Monthly_Price]]&lt;=7.99,"Low",J810&lt;=11.99,"Mid",J810&lt;=15.99,"High")</f>
        <v>Mid</v>
      </c>
      <c r="L810" s="1">
        <v>25</v>
      </c>
      <c r="M810" s="1" t="s">
        <v>36</v>
      </c>
      <c r="N810" s="1">
        <v>3</v>
      </c>
      <c r="O810" s="1">
        <v>5</v>
      </c>
      <c r="P810" s="1" t="b">
        <v>1</v>
      </c>
      <c r="Q810" s="1">
        <v>232</v>
      </c>
      <c r="R810" s="10">
        <v>196</v>
      </c>
      <c r="S810" s="10">
        <f>DATA[[#This Row],[Total_Movies_Watched]]+DATA[[#This Row],[Total_Series_Watched]]</f>
        <v>428</v>
      </c>
      <c r="T810" s="1" t="s">
        <v>49</v>
      </c>
      <c r="U810" s="1" t="s">
        <v>44</v>
      </c>
      <c r="V810" s="1" t="s">
        <v>57</v>
      </c>
      <c r="W810" s="1">
        <v>48</v>
      </c>
      <c r="X810" s="1" t="str" cm="1">
        <f t="array" ref="X810">_xlfn.IFS(DATA[[#This Row],[Recommended_Content_Count]]&lt;=25,"0-25",W810&lt;=50,"25-50",W810&lt;=75,"50-75",W810&lt;=100,"75-100")</f>
        <v>25-50</v>
      </c>
      <c r="Y810" s="1">
        <v>3.2</v>
      </c>
      <c r="Z810" s="1" t="b">
        <v>0</v>
      </c>
      <c r="AA810" s="1" t="str" cm="1">
        <f t="array" ref="AA810">_xlfn.IFS(DATA[[#This Row],[Has_Downloaded_Content]]=FALSE,"No",Z810=TRUE,"Yes")</f>
        <v>No</v>
      </c>
      <c r="AB810" s="1" t="s">
        <v>30</v>
      </c>
      <c r="AC810" s="7">
        <v>2805</v>
      </c>
      <c r="AD810" s="7" t="str" cm="1">
        <f t="array" ref="AD810">_xlfn.IFS(DATA[[#This Row],[Loyalty_Points]]&lt;=1000,"0-1000",AC810&lt;=2000,"1000-2000",AC810&lt;=3000,"2000-3000",AC810&lt;=4000,"3000-4000",AC810&lt;=4999,"4000-5000")</f>
        <v>2000-3000</v>
      </c>
      <c r="AE810" s="1" t="s">
        <v>58</v>
      </c>
      <c r="AF810" s="1" t="s">
        <v>59</v>
      </c>
      <c r="AG810" s="1" t="s">
        <v>60</v>
      </c>
    </row>
    <row r="811" spans="1:33" x14ac:dyDescent="0.3">
      <c r="A811" s="13">
        <v>5978</v>
      </c>
      <c r="B811" s="1" t="s">
        <v>393</v>
      </c>
      <c r="C811" s="2">
        <v>45264</v>
      </c>
      <c r="D811" s="2">
        <v>45547</v>
      </c>
      <c r="E811" s="29" t="str">
        <f>TEXT(DATA[[#This Row],[Join_Date]],"mm-yyyy")</f>
        <v>12-2023</v>
      </c>
      <c r="G811" s="31">
        <f>$F$2-DATA[[#This Row],[Last_Login]]</f>
        <v>110</v>
      </c>
      <c r="H811" s="31" t="str" cm="1">
        <f t="array" ref="H811">_xlfn.IFS(DATA[[#This Row],[Difference_from _assume]]&lt;=10,"0-17",DATA[[#This Row],[Difference_from _assume]]&lt;=34,"17-34",DATA[[#This Row],[Difference_from _assume]]&lt;=51,"34-51",DATA[[#This Row],[Difference_from _assume]]&lt;=119,"51-119",DATA[[#This Row],[Difference_from _assume]]&lt;=354,"119-357")</f>
        <v>51-119</v>
      </c>
      <c r="I811" s="31" t="str" cm="1">
        <f t="array" ref="I811">_xlfn.IFS(DATA[[#This Row],[Difference_from _assume]]&lt;=35,"Active",DATA[[#This Row],[Difference_from _assume]]&lt;=110,"Inactive",DATA[[#This Row],[Difference_from _assume]]&lt;=360,"Dormant")</f>
        <v>Inactive</v>
      </c>
      <c r="J811" s="16">
        <v>11.99</v>
      </c>
      <c r="K811" s="16" t="str" cm="1">
        <f t="array" ref="K811">_xlfn.IFS(DATA[[#This Row],[Monthly_Price]]&lt;=7.99,"Low",J811&lt;=11.99,"Mid",J811&lt;=15.99,"High")</f>
        <v>Mid</v>
      </c>
      <c r="L811" s="1">
        <v>112</v>
      </c>
      <c r="M811" s="1" t="s">
        <v>36</v>
      </c>
      <c r="N811" s="1">
        <v>3</v>
      </c>
      <c r="O811" s="1">
        <v>4</v>
      </c>
      <c r="P811" s="1" t="b">
        <v>1</v>
      </c>
      <c r="Q811" s="1">
        <v>505</v>
      </c>
      <c r="R811" s="10">
        <v>118</v>
      </c>
      <c r="S811" s="10">
        <f>DATA[[#This Row],[Total_Movies_Watched]]+DATA[[#This Row],[Total_Series_Watched]]</f>
        <v>623</v>
      </c>
      <c r="T811" s="1" t="s">
        <v>49</v>
      </c>
      <c r="U811" s="1" t="s">
        <v>28</v>
      </c>
      <c r="V811" s="1" t="s">
        <v>64</v>
      </c>
      <c r="W811" s="1">
        <v>81</v>
      </c>
      <c r="X811" s="1" t="str" cm="1">
        <f t="array" ref="X811">_xlfn.IFS(DATA[[#This Row],[Recommended_Content_Count]]&lt;=25,"0-25",W811&lt;=50,"25-50",W811&lt;=75,"50-75",W811&lt;=100,"75-100")</f>
        <v>75-100</v>
      </c>
      <c r="Y811" s="1">
        <v>3.9</v>
      </c>
      <c r="Z811" s="1" t="b">
        <v>0</v>
      </c>
      <c r="AA811" s="1" t="str" cm="1">
        <f t="array" ref="AA811">_xlfn.IFS(DATA[[#This Row],[Has_Downloaded_Content]]=FALSE,"No",Z811=TRUE,"Yes")</f>
        <v>No</v>
      </c>
      <c r="AB811" s="1" t="s">
        <v>30</v>
      </c>
      <c r="AC811" s="7">
        <v>3848</v>
      </c>
      <c r="AD811" s="7" t="str" cm="1">
        <f t="array" ref="AD811">_xlfn.IFS(DATA[[#This Row],[Loyalty_Points]]&lt;=1000,"0-1000",AC811&lt;=2000,"1000-2000",AC811&lt;=3000,"2000-3000",AC811&lt;=4000,"3000-4000",AC811&lt;=4999,"4000-5000")</f>
        <v>3000-4000</v>
      </c>
      <c r="AE811" s="1" t="s">
        <v>38</v>
      </c>
      <c r="AF811" s="1" t="s">
        <v>39</v>
      </c>
      <c r="AG811" s="1" t="s">
        <v>93</v>
      </c>
    </row>
    <row r="812" spans="1:33" x14ac:dyDescent="0.3">
      <c r="A812" s="13">
        <v>5967</v>
      </c>
      <c r="B812" s="1" t="s">
        <v>382</v>
      </c>
      <c r="C812" s="2">
        <v>45265</v>
      </c>
      <c r="D812" s="2" t="s">
        <v>42</v>
      </c>
      <c r="E812" s="29" t="str">
        <f>TEXT(DATA[[#This Row],[Join_Date]],"mm-yyyy")</f>
        <v>12-2023</v>
      </c>
      <c r="G812" s="31">
        <f>$F$2-DATA[[#This Row],[Last_Login]]</f>
        <v>17</v>
      </c>
      <c r="H812" s="31" t="str" cm="1">
        <f t="array" ref="H812">_xlfn.IFS(DATA[[#This Row],[Difference_from _assume]]&lt;=10,"0-17",DATA[[#This Row],[Difference_from _assume]]&lt;=34,"17-34",DATA[[#This Row],[Difference_from _assume]]&lt;=51,"34-51",DATA[[#This Row],[Difference_from _assume]]&lt;=119,"51-119",DATA[[#This Row],[Difference_from _assume]]&lt;=354,"119-357")</f>
        <v>17-34</v>
      </c>
      <c r="I812" s="31" t="str" cm="1">
        <f t="array" ref="I812">_xlfn.IFS(DATA[[#This Row],[Difference_from _assume]]&lt;=35,"Active",DATA[[#This Row],[Difference_from _assume]]&lt;=110,"Inactive",DATA[[#This Row],[Difference_from _assume]]&lt;=360,"Dormant")</f>
        <v>Active</v>
      </c>
      <c r="J812" s="16">
        <v>11.99</v>
      </c>
      <c r="K812" s="16" t="str" cm="1">
        <f t="array" ref="K812">_xlfn.IFS(DATA[[#This Row],[Monthly_Price]]&lt;=7.99,"Low",J812&lt;=11.99,"Mid",J812&lt;=15.99,"High")</f>
        <v>Mid</v>
      </c>
      <c r="L812" s="1">
        <v>479</v>
      </c>
      <c r="M812" s="1" t="s">
        <v>26</v>
      </c>
      <c r="N812" s="1">
        <v>2</v>
      </c>
      <c r="O812" s="1">
        <v>5</v>
      </c>
      <c r="P812" s="1" t="b">
        <v>0</v>
      </c>
      <c r="Q812" s="1">
        <v>394</v>
      </c>
      <c r="R812" s="10">
        <v>35</v>
      </c>
      <c r="S812" s="10">
        <f>DATA[[#This Row],[Total_Movies_Watched]]+DATA[[#This Row],[Total_Series_Watched]]</f>
        <v>429</v>
      </c>
      <c r="T812" s="1" t="s">
        <v>68</v>
      </c>
      <c r="U812" s="1" t="s">
        <v>75</v>
      </c>
      <c r="V812" s="1" t="s">
        <v>45</v>
      </c>
      <c r="W812" s="1">
        <v>93</v>
      </c>
      <c r="X812" s="1" t="str" cm="1">
        <f t="array" ref="X812">_xlfn.IFS(DATA[[#This Row],[Recommended_Content_Count]]&lt;=25,"0-25",W812&lt;=50,"25-50",W812&lt;=75,"50-75",W812&lt;=100,"75-100")</f>
        <v>75-100</v>
      </c>
      <c r="Y812" s="1">
        <v>3.7</v>
      </c>
      <c r="Z812" s="1" t="b">
        <v>0</v>
      </c>
      <c r="AA812" s="1" t="str" cm="1">
        <f t="array" ref="AA812">_xlfn.IFS(DATA[[#This Row],[Has_Downloaded_Content]]=FALSE,"No",Z812=TRUE,"Yes")</f>
        <v>No</v>
      </c>
      <c r="AB812" s="1" t="s">
        <v>30</v>
      </c>
      <c r="AC812" s="7">
        <v>836</v>
      </c>
      <c r="AD812" s="7" t="str" cm="1">
        <f t="array" ref="AD812">_xlfn.IFS(DATA[[#This Row],[Loyalty_Points]]&lt;=1000,"0-1000",AC812&lt;=2000,"1000-2000",AC812&lt;=3000,"2000-3000",AC812&lt;=4000,"3000-4000",AC812&lt;=4999,"4000-5000")</f>
        <v>0-1000</v>
      </c>
      <c r="AE812" s="1" t="s">
        <v>38</v>
      </c>
      <c r="AF812" s="1" t="s">
        <v>39</v>
      </c>
      <c r="AG812" s="1" t="s">
        <v>33</v>
      </c>
    </row>
    <row r="813" spans="1:33" x14ac:dyDescent="0.3">
      <c r="A813" s="13">
        <v>4254</v>
      </c>
      <c r="B813" s="1" t="s">
        <v>153</v>
      </c>
      <c r="C813" s="2" t="s">
        <v>189</v>
      </c>
      <c r="D813" s="2" t="s">
        <v>103</v>
      </c>
      <c r="E813" s="29" t="str">
        <f>TEXT(DATA[[#This Row],[Join_Date]],"mm-yyyy")</f>
        <v>07-2023</v>
      </c>
      <c r="G813" s="31">
        <f>$F$2-DATA[[#This Row],[Last_Login]]</f>
        <v>13</v>
      </c>
      <c r="H813" s="31" t="str" cm="1">
        <f t="array" ref="H813">_xlfn.IFS(DATA[[#This Row],[Difference_from _assume]]&lt;=10,"0-17",DATA[[#This Row],[Difference_from _assume]]&lt;=34,"17-34",DATA[[#This Row],[Difference_from _assume]]&lt;=51,"34-51",DATA[[#This Row],[Difference_from _assume]]&lt;=119,"51-119",DATA[[#This Row],[Difference_from _assume]]&lt;=354,"119-357")</f>
        <v>17-34</v>
      </c>
      <c r="I813" s="31" t="str" cm="1">
        <f t="array" ref="I813">_xlfn.IFS(DATA[[#This Row],[Difference_from _assume]]&lt;=35,"Active",DATA[[#This Row],[Difference_from _assume]]&lt;=110,"Inactive",DATA[[#This Row],[Difference_from _assume]]&lt;=360,"Dormant")</f>
        <v>Active</v>
      </c>
      <c r="J813" s="16">
        <v>11.99</v>
      </c>
      <c r="K813" s="16" t="str" cm="1">
        <f t="array" ref="K813">_xlfn.IFS(DATA[[#This Row],[Monthly_Price]]&lt;=7.99,"Low",J813&lt;=11.99,"Mid",J813&lt;=15.99,"High")</f>
        <v>Mid</v>
      </c>
      <c r="L813" s="1">
        <v>233</v>
      </c>
      <c r="M813" s="1" t="s">
        <v>100</v>
      </c>
      <c r="N813" s="1">
        <v>1</v>
      </c>
      <c r="O813" s="1">
        <v>2</v>
      </c>
      <c r="P813" s="1" t="b">
        <v>1</v>
      </c>
      <c r="Q813" s="1">
        <v>769</v>
      </c>
      <c r="R813" s="10">
        <v>132</v>
      </c>
      <c r="S813" s="10">
        <f>DATA[[#This Row],[Total_Movies_Watched]]+DATA[[#This Row],[Total_Series_Watched]]</f>
        <v>901</v>
      </c>
      <c r="T813" s="1" t="s">
        <v>55</v>
      </c>
      <c r="U813" s="1" t="s">
        <v>28</v>
      </c>
      <c r="V813" s="1" t="s">
        <v>29</v>
      </c>
      <c r="W813" s="1">
        <v>82</v>
      </c>
      <c r="X813" s="1" t="str" cm="1">
        <f t="array" ref="X813">_xlfn.IFS(DATA[[#This Row],[Recommended_Content_Count]]&lt;=25,"0-25",W813&lt;=50,"25-50",W813&lt;=75,"50-75",W813&lt;=100,"75-100")</f>
        <v>75-100</v>
      </c>
      <c r="Y813" s="1">
        <v>4.3</v>
      </c>
      <c r="Z813" s="1" t="b">
        <v>1</v>
      </c>
      <c r="AA813" s="1" t="str" cm="1">
        <f t="array" ref="AA813">_xlfn.IFS(DATA[[#This Row],[Has_Downloaded_Content]]=FALSE,"No",Z813=TRUE,"Yes")</f>
        <v>Yes</v>
      </c>
      <c r="AB813" s="1" t="s">
        <v>30</v>
      </c>
      <c r="AC813" s="7">
        <v>2761</v>
      </c>
      <c r="AD813" s="7" t="str" cm="1">
        <f t="array" ref="AD813">_xlfn.IFS(DATA[[#This Row],[Loyalty_Points]]&lt;=1000,"0-1000",AC813&lt;=2000,"1000-2000",AC813&lt;=3000,"2000-3000",AC813&lt;=4000,"3000-4000",AC813&lt;=4999,"4000-5000")</f>
        <v>2000-3000</v>
      </c>
      <c r="AE813" s="1" t="s">
        <v>65</v>
      </c>
      <c r="AF813" s="1" t="s">
        <v>59</v>
      </c>
      <c r="AG813" s="1" t="s">
        <v>60</v>
      </c>
    </row>
    <row r="814" spans="1:33" x14ac:dyDescent="0.3">
      <c r="A814" s="13">
        <v>2186</v>
      </c>
      <c r="B814" s="1" t="s">
        <v>473</v>
      </c>
      <c r="C814" s="2" t="s">
        <v>99</v>
      </c>
      <c r="D814" s="2" t="s">
        <v>103</v>
      </c>
      <c r="E814" s="29" t="str">
        <f>TEXT(DATA[[#This Row],[Join_Date]],"mm-yyyy")</f>
        <v>11-2024</v>
      </c>
      <c r="G814" s="31">
        <f>$F$2-DATA[[#This Row],[Last_Login]]</f>
        <v>13</v>
      </c>
      <c r="H814" s="31" t="str" cm="1">
        <f t="array" ref="H814">_xlfn.IFS(DATA[[#This Row],[Difference_from _assume]]&lt;=10,"0-17",DATA[[#This Row],[Difference_from _assume]]&lt;=34,"17-34",DATA[[#This Row],[Difference_from _assume]]&lt;=51,"34-51",DATA[[#This Row],[Difference_from _assume]]&lt;=119,"51-119",DATA[[#This Row],[Difference_from _assume]]&lt;=354,"119-357")</f>
        <v>17-34</v>
      </c>
      <c r="I814" s="31" t="str" cm="1">
        <f t="array" ref="I814">_xlfn.IFS(DATA[[#This Row],[Difference_from _assume]]&lt;=35,"Active",DATA[[#This Row],[Difference_from _assume]]&lt;=110,"Inactive",DATA[[#This Row],[Difference_from _assume]]&lt;=360,"Dormant")</f>
        <v>Active</v>
      </c>
      <c r="J814" s="16">
        <v>7.99</v>
      </c>
      <c r="K814" s="16" t="str" cm="1">
        <f t="array" ref="K814">_xlfn.IFS(DATA[[#This Row],[Monthly_Price]]&lt;=7.99,"Low",J814&lt;=11.99,"Mid",J814&lt;=15.99,"High")</f>
        <v>Low</v>
      </c>
      <c r="L814" s="1">
        <v>44</v>
      </c>
      <c r="M814" s="1" t="s">
        <v>36</v>
      </c>
      <c r="N814" s="1">
        <v>4</v>
      </c>
      <c r="O814" s="1">
        <v>4</v>
      </c>
      <c r="P814" s="1" t="b">
        <v>0</v>
      </c>
      <c r="Q814" s="1">
        <v>89</v>
      </c>
      <c r="R814" s="10">
        <v>90</v>
      </c>
      <c r="S814" s="10">
        <f>DATA[[#This Row],[Total_Movies_Watched]]+DATA[[#This Row],[Total_Series_Watched]]</f>
        <v>179</v>
      </c>
      <c r="T814" s="1" t="s">
        <v>55</v>
      </c>
      <c r="U814" s="1" t="s">
        <v>44</v>
      </c>
      <c r="V814" s="1" t="s">
        <v>78</v>
      </c>
      <c r="W814" s="1">
        <v>48</v>
      </c>
      <c r="X814" s="1" t="str" cm="1">
        <f t="array" ref="X814">_xlfn.IFS(DATA[[#This Row],[Recommended_Content_Count]]&lt;=25,"0-25",W814&lt;=50,"25-50",W814&lt;=75,"50-75",W814&lt;=100,"75-100")</f>
        <v>25-50</v>
      </c>
      <c r="Y814" s="1">
        <v>5</v>
      </c>
      <c r="Z814" s="1" t="b">
        <v>1</v>
      </c>
      <c r="AA814" s="1" t="str" cm="1">
        <f t="array" ref="AA814">_xlfn.IFS(DATA[[#This Row],[Has_Downloaded_Content]]=FALSE,"No",Z814=TRUE,"Yes")</f>
        <v>Yes</v>
      </c>
      <c r="AB814" s="1" t="s">
        <v>30</v>
      </c>
      <c r="AC814" s="7">
        <v>4633</v>
      </c>
      <c r="AD814" s="7" t="str" cm="1">
        <f t="array" ref="AD814">_xlfn.IFS(DATA[[#This Row],[Loyalty_Points]]&lt;=1000,"0-1000",AC814&lt;=2000,"1000-2000",AC814&lt;=3000,"2000-3000",AC814&lt;=4000,"3000-4000",AC814&lt;=4999,"4000-5000")</f>
        <v>4000-5000</v>
      </c>
      <c r="AE814" s="1" t="s">
        <v>76</v>
      </c>
      <c r="AF814" s="1" t="s">
        <v>32</v>
      </c>
      <c r="AG814" s="1" t="s">
        <v>33</v>
      </c>
    </row>
    <row r="815" spans="1:33" x14ac:dyDescent="0.3">
      <c r="A815" s="13">
        <v>7644</v>
      </c>
      <c r="B815" s="1" t="s">
        <v>678</v>
      </c>
      <c r="C815" s="2">
        <v>45516</v>
      </c>
      <c r="D815" s="2" t="s">
        <v>35</v>
      </c>
      <c r="E815" s="29" t="str">
        <f>TEXT(DATA[[#This Row],[Join_Date]],"mm-yyyy")</f>
        <v>08-2024</v>
      </c>
      <c r="G815" s="31">
        <f>$F$2-DATA[[#This Row],[Last_Login]]</f>
        <v>16</v>
      </c>
      <c r="H815" s="31" t="str" cm="1">
        <f t="array" ref="H815">_xlfn.IFS(DATA[[#This Row],[Difference_from _assume]]&lt;=10,"0-17",DATA[[#This Row],[Difference_from _assume]]&lt;=34,"17-34",DATA[[#This Row],[Difference_from _assume]]&lt;=51,"34-51",DATA[[#This Row],[Difference_from _assume]]&lt;=119,"51-119",DATA[[#This Row],[Difference_from _assume]]&lt;=354,"119-357")</f>
        <v>17-34</v>
      </c>
      <c r="I815" s="31" t="str" cm="1">
        <f t="array" ref="I815">_xlfn.IFS(DATA[[#This Row],[Difference_from _assume]]&lt;=35,"Active",DATA[[#This Row],[Difference_from _assume]]&lt;=110,"Inactive",DATA[[#This Row],[Difference_from _assume]]&lt;=360,"Dormant")</f>
        <v>Active</v>
      </c>
      <c r="J815" s="16">
        <v>15.99</v>
      </c>
      <c r="K815" s="16" t="str" cm="1">
        <f t="array" ref="K815">_xlfn.IFS(DATA[[#This Row],[Monthly_Price]]&lt;=7.99,"Low",J815&lt;=11.99,"Mid",J815&lt;=15.99,"High")</f>
        <v>High</v>
      </c>
      <c r="L815" s="1">
        <v>456</v>
      </c>
      <c r="M815" s="1" t="s">
        <v>26</v>
      </c>
      <c r="N815" s="1">
        <v>2</v>
      </c>
      <c r="O815" s="1">
        <v>3</v>
      </c>
      <c r="P815" s="1" t="b">
        <v>1</v>
      </c>
      <c r="Q815" s="1">
        <v>240</v>
      </c>
      <c r="R815" s="10">
        <v>83</v>
      </c>
      <c r="S815" s="10">
        <f>DATA[[#This Row],[Total_Movies_Watched]]+DATA[[#This Row],[Total_Series_Watched]]</f>
        <v>323</v>
      </c>
      <c r="T815" s="1" t="s">
        <v>43</v>
      </c>
      <c r="U815" s="1" t="s">
        <v>56</v>
      </c>
      <c r="V815" s="1" t="s">
        <v>29</v>
      </c>
      <c r="W815" s="1">
        <v>76</v>
      </c>
      <c r="X815" s="1" t="str" cm="1">
        <f t="array" ref="X815">_xlfn.IFS(DATA[[#This Row],[Recommended_Content_Count]]&lt;=25,"0-25",W815&lt;=50,"25-50",W815&lt;=75,"50-75",W815&lt;=100,"75-100")</f>
        <v>75-100</v>
      </c>
      <c r="Y815" s="1">
        <v>4</v>
      </c>
      <c r="Z815" s="1" t="b">
        <v>0</v>
      </c>
      <c r="AA815" s="1" t="str" cm="1">
        <f t="array" ref="AA815">_xlfn.IFS(DATA[[#This Row],[Has_Downloaded_Content]]=FALSE,"No",Z815=TRUE,"Yes")</f>
        <v>No</v>
      </c>
      <c r="AB815" s="1" t="s">
        <v>30</v>
      </c>
      <c r="AC815" s="7">
        <v>4260</v>
      </c>
      <c r="AD815" s="7" t="str" cm="1">
        <f t="array" ref="AD815">_xlfn.IFS(DATA[[#This Row],[Loyalty_Points]]&lt;=1000,"0-1000",AC815&lt;=2000,"1000-2000",AC815&lt;=3000,"2000-3000",AC815&lt;=4000,"3000-4000",AC815&lt;=4999,"4000-5000")</f>
        <v>4000-5000</v>
      </c>
      <c r="AE815" s="1" t="s">
        <v>58</v>
      </c>
      <c r="AF815" s="1" t="s">
        <v>59</v>
      </c>
      <c r="AG815" s="1" t="s">
        <v>33</v>
      </c>
    </row>
    <row r="816" spans="1:33" x14ac:dyDescent="0.3">
      <c r="A816" s="13">
        <v>5897</v>
      </c>
      <c r="B816" s="1" t="s">
        <v>296</v>
      </c>
      <c r="C816" s="2">
        <v>45269</v>
      </c>
      <c r="D816" s="2">
        <v>45455</v>
      </c>
      <c r="E816" s="29" t="str">
        <f>TEXT(DATA[[#This Row],[Join_Date]],"mm-yyyy")</f>
        <v>12-2023</v>
      </c>
      <c r="G816" s="31">
        <f>$F$2-DATA[[#This Row],[Last_Login]]</f>
        <v>202</v>
      </c>
      <c r="H816" s="31" t="str" cm="1">
        <f t="array" ref="H816">_xlfn.IFS(DATA[[#This Row],[Difference_from _assume]]&lt;=10,"0-17",DATA[[#This Row],[Difference_from _assume]]&lt;=34,"17-34",DATA[[#This Row],[Difference_from _assume]]&lt;=51,"34-51",DATA[[#This Row],[Difference_from _assume]]&lt;=119,"51-119",DATA[[#This Row],[Difference_from _assume]]&lt;=354,"119-357")</f>
        <v>119-357</v>
      </c>
      <c r="I816" s="31" t="str" cm="1">
        <f t="array" ref="I816">_xlfn.IFS(DATA[[#This Row],[Difference_from _assume]]&lt;=35,"Active",DATA[[#This Row],[Difference_from _assume]]&lt;=110,"Inactive",DATA[[#This Row],[Difference_from _assume]]&lt;=360,"Dormant")</f>
        <v>Dormant</v>
      </c>
      <c r="J816" s="16">
        <v>7.99</v>
      </c>
      <c r="K816" s="16" t="str" cm="1">
        <f t="array" ref="K816">_xlfn.IFS(DATA[[#This Row],[Monthly_Price]]&lt;=7.99,"Low",J816&lt;=11.99,"Mid",J816&lt;=15.99,"High")</f>
        <v>Low</v>
      </c>
      <c r="L816" s="1">
        <v>486</v>
      </c>
      <c r="M816" s="1" t="s">
        <v>36</v>
      </c>
      <c r="N816" s="1">
        <v>3</v>
      </c>
      <c r="O816" s="1">
        <v>2</v>
      </c>
      <c r="P816" s="1" t="b">
        <v>0</v>
      </c>
      <c r="Q816" s="1">
        <v>181</v>
      </c>
      <c r="R816" s="10">
        <v>15</v>
      </c>
      <c r="S816" s="10">
        <f>DATA[[#This Row],[Total_Movies_Watched]]+DATA[[#This Row],[Total_Series_Watched]]</f>
        <v>196</v>
      </c>
      <c r="T816" s="1" t="s">
        <v>74</v>
      </c>
      <c r="U816" s="1" t="s">
        <v>56</v>
      </c>
      <c r="V816" s="1" t="s">
        <v>37</v>
      </c>
      <c r="W816" s="1">
        <v>0</v>
      </c>
      <c r="X816" s="1" t="str" cm="1">
        <f t="array" ref="X816">_xlfn.IFS(DATA[[#This Row],[Recommended_Content_Count]]&lt;=25,"0-25",W816&lt;=50,"25-50",W816&lt;=75,"50-75",W816&lt;=100,"75-100")</f>
        <v>0-25</v>
      </c>
      <c r="Y816" s="1">
        <v>4.2</v>
      </c>
      <c r="Z816" s="1" t="b">
        <v>0</v>
      </c>
      <c r="AA816" s="1" t="str" cm="1">
        <f t="array" ref="AA816">_xlfn.IFS(DATA[[#This Row],[Has_Downloaded_Content]]=FALSE,"No",Z816=TRUE,"Yes")</f>
        <v>No</v>
      </c>
      <c r="AB816" s="1" t="s">
        <v>30</v>
      </c>
      <c r="AC816" s="7">
        <v>447</v>
      </c>
      <c r="AD816" s="7" t="str" cm="1">
        <f t="array" ref="AD816">_xlfn.IFS(DATA[[#This Row],[Loyalty_Points]]&lt;=1000,"0-1000",AC816&lt;=2000,"1000-2000",AC816&lt;=3000,"2000-3000",AC816&lt;=4000,"3000-4000",AC816&lt;=4999,"4000-5000")</f>
        <v>0-1000</v>
      </c>
      <c r="AE816" s="1" t="s">
        <v>76</v>
      </c>
      <c r="AF816" s="1" t="s">
        <v>59</v>
      </c>
      <c r="AG816" s="1" t="s">
        <v>60</v>
      </c>
    </row>
    <row r="817" spans="1:33" x14ac:dyDescent="0.3">
      <c r="A817" s="13">
        <v>7465</v>
      </c>
      <c r="B817" s="1" t="s">
        <v>618</v>
      </c>
      <c r="C817" s="2">
        <v>45607</v>
      </c>
      <c r="D817" s="2">
        <v>45303</v>
      </c>
      <c r="E817" s="29" t="str">
        <f>TEXT(DATA[[#This Row],[Join_Date]],"mm-yyyy")</f>
        <v>11-2024</v>
      </c>
      <c r="G817" s="31">
        <f>$F$2-DATA[[#This Row],[Last_Login]]</f>
        <v>354</v>
      </c>
      <c r="H817" s="31" t="str" cm="1">
        <f t="array" ref="H817">_xlfn.IFS(DATA[[#This Row],[Difference_from _assume]]&lt;=10,"0-17",DATA[[#This Row],[Difference_from _assume]]&lt;=34,"17-34",DATA[[#This Row],[Difference_from _assume]]&lt;=51,"34-51",DATA[[#This Row],[Difference_from _assume]]&lt;=119,"51-119",DATA[[#This Row],[Difference_from _assume]]&lt;=354,"119-357")</f>
        <v>119-357</v>
      </c>
      <c r="I817" s="31" t="str" cm="1">
        <f t="array" ref="I817">_xlfn.IFS(DATA[[#This Row],[Difference_from _assume]]&lt;=35,"Active",DATA[[#This Row],[Difference_from _assume]]&lt;=110,"Inactive",DATA[[#This Row],[Difference_from _assume]]&lt;=360,"Dormant")</f>
        <v>Dormant</v>
      </c>
      <c r="J817" s="16">
        <v>11.99</v>
      </c>
      <c r="K817" s="16" t="str" cm="1">
        <f t="array" ref="K817">_xlfn.IFS(DATA[[#This Row],[Monthly_Price]]&lt;=7.99,"Low",J817&lt;=11.99,"Mid",J817&lt;=15.99,"High")</f>
        <v>Mid</v>
      </c>
      <c r="L817" s="1">
        <v>308</v>
      </c>
      <c r="M817" s="1" t="s">
        <v>26</v>
      </c>
      <c r="N817" s="1">
        <v>4</v>
      </c>
      <c r="O817" s="1">
        <v>3</v>
      </c>
      <c r="P817" s="1" t="b">
        <v>1</v>
      </c>
      <c r="Q817" s="1">
        <v>284</v>
      </c>
      <c r="R817" s="10">
        <v>81</v>
      </c>
      <c r="S817" s="10">
        <f>DATA[[#This Row],[Total_Movies_Watched]]+DATA[[#This Row],[Total_Series_Watched]]</f>
        <v>365</v>
      </c>
      <c r="T817" s="1" t="s">
        <v>68</v>
      </c>
      <c r="U817" s="1" t="s">
        <v>56</v>
      </c>
      <c r="V817" s="1" t="s">
        <v>57</v>
      </c>
      <c r="W817" s="1">
        <v>92</v>
      </c>
      <c r="X817" s="1" t="str" cm="1">
        <f t="array" ref="X817">_xlfn.IFS(DATA[[#This Row],[Recommended_Content_Count]]&lt;=25,"0-25",W817&lt;=50,"25-50",W817&lt;=75,"50-75",W817&lt;=100,"75-100")</f>
        <v>75-100</v>
      </c>
      <c r="Y817" s="1">
        <v>3.7</v>
      </c>
      <c r="Z817" s="1" t="b">
        <v>1</v>
      </c>
      <c r="AA817" s="1" t="str" cm="1">
        <f t="array" ref="AA817">_xlfn.IFS(DATA[[#This Row],[Has_Downloaded_Content]]=FALSE,"No",Z817=TRUE,"Yes")</f>
        <v>Yes</v>
      </c>
      <c r="AB817" s="1" t="s">
        <v>30</v>
      </c>
      <c r="AC817" s="7">
        <v>1298</v>
      </c>
      <c r="AD817" s="7" t="str" cm="1">
        <f t="array" ref="AD817">_xlfn.IFS(DATA[[#This Row],[Loyalty_Points]]&lt;=1000,"0-1000",AC817&lt;=2000,"1000-2000",AC817&lt;=3000,"2000-3000",AC817&lt;=4000,"3000-4000",AC817&lt;=4999,"4000-5000")</f>
        <v>1000-2000</v>
      </c>
      <c r="AE817" s="1" t="s">
        <v>76</v>
      </c>
      <c r="AF817" s="1" t="s">
        <v>59</v>
      </c>
      <c r="AG817" s="1" t="s">
        <v>93</v>
      </c>
    </row>
    <row r="818" spans="1:33" x14ac:dyDescent="0.3">
      <c r="A818" s="13">
        <v>3724</v>
      </c>
      <c r="B818" s="1" t="s">
        <v>118</v>
      </c>
      <c r="C818" s="2" t="s">
        <v>679</v>
      </c>
      <c r="D818" s="2">
        <v>45334</v>
      </c>
      <c r="E818" s="29" t="str">
        <f>TEXT(DATA[[#This Row],[Join_Date]],"mm-yyyy")</f>
        <v>06-2024</v>
      </c>
      <c r="G818" s="31">
        <f>$F$2-DATA[[#This Row],[Last_Login]]</f>
        <v>323</v>
      </c>
      <c r="H818" s="31" t="str" cm="1">
        <f t="array" ref="H818">_xlfn.IFS(DATA[[#This Row],[Difference_from _assume]]&lt;=10,"0-17",DATA[[#This Row],[Difference_from _assume]]&lt;=34,"17-34",DATA[[#This Row],[Difference_from _assume]]&lt;=51,"34-51",DATA[[#This Row],[Difference_from _assume]]&lt;=119,"51-119",DATA[[#This Row],[Difference_from _assume]]&lt;=354,"119-357")</f>
        <v>119-357</v>
      </c>
      <c r="I818" s="31" t="str" cm="1">
        <f t="array" ref="I818">_xlfn.IFS(DATA[[#This Row],[Difference_from _assume]]&lt;=35,"Active",DATA[[#This Row],[Difference_from _assume]]&lt;=110,"Inactive",DATA[[#This Row],[Difference_from _assume]]&lt;=360,"Dormant")</f>
        <v>Dormant</v>
      </c>
      <c r="J818" s="16">
        <v>7.99</v>
      </c>
      <c r="K818" s="16" t="str" cm="1">
        <f t="array" ref="K818">_xlfn.IFS(DATA[[#This Row],[Monthly_Price]]&lt;=7.99,"Low",J818&lt;=11.99,"Mid",J818&lt;=15.99,"High")</f>
        <v>Low</v>
      </c>
      <c r="L818" s="1">
        <v>161</v>
      </c>
      <c r="M818" s="1" t="s">
        <v>100</v>
      </c>
      <c r="N818" s="1">
        <v>3</v>
      </c>
      <c r="O818" s="1">
        <v>5</v>
      </c>
      <c r="P818" s="1" t="b">
        <v>0</v>
      </c>
      <c r="Q818" s="1">
        <v>698</v>
      </c>
      <c r="R818" s="10">
        <v>77</v>
      </c>
      <c r="S818" s="10">
        <f>DATA[[#This Row],[Total_Movies_Watched]]+DATA[[#This Row],[Total_Series_Watched]]</f>
        <v>775</v>
      </c>
      <c r="T818" s="1" t="s">
        <v>43</v>
      </c>
      <c r="U818" s="1" t="s">
        <v>28</v>
      </c>
      <c r="V818" s="1" t="s">
        <v>57</v>
      </c>
      <c r="W818" s="1">
        <v>32</v>
      </c>
      <c r="X818" s="1" t="str" cm="1">
        <f t="array" ref="X818">_xlfn.IFS(DATA[[#This Row],[Recommended_Content_Count]]&lt;=25,"0-25",W818&lt;=50,"25-50",W818&lt;=75,"50-75",W818&lt;=100,"75-100")</f>
        <v>25-50</v>
      </c>
      <c r="Y818" s="1">
        <v>3.7</v>
      </c>
      <c r="Z818" s="1" t="b">
        <v>0</v>
      </c>
      <c r="AA818" s="1" t="str" cm="1">
        <f t="array" ref="AA818">_xlfn.IFS(DATA[[#This Row],[Has_Downloaded_Content]]=FALSE,"No",Z818=TRUE,"Yes")</f>
        <v>No</v>
      </c>
      <c r="AB818" s="1" t="s">
        <v>30</v>
      </c>
      <c r="AC818" s="7">
        <v>3445</v>
      </c>
      <c r="AD818" s="7" t="str" cm="1">
        <f t="array" ref="AD818">_xlfn.IFS(DATA[[#This Row],[Loyalty_Points]]&lt;=1000,"0-1000",AC818&lt;=2000,"1000-2000",AC818&lt;=3000,"2000-3000",AC818&lt;=4000,"3000-4000",AC818&lt;=4999,"4000-5000")</f>
        <v>3000-4000</v>
      </c>
      <c r="AE818" s="1" t="s">
        <v>65</v>
      </c>
      <c r="AF818" s="1" t="s">
        <v>69</v>
      </c>
      <c r="AG818" s="1" t="s">
        <v>93</v>
      </c>
    </row>
    <row r="819" spans="1:33" x14ac:dyDescent="0.3">
      <c r="A819" s="13">
        <v>2914</v>
      </c>
      <c r="B819" s="1" t="s">
        <v>579</v>
      </c>
      <c r="C819" s="2">
        <v>45114</v>
      </c>
      <c r="D819" s="2" t="s">
        <v>42</v>
      </c>
      <c r="E819" s="29" t="str">
        <f>TEXT(DATA[[#This Row],[Join_Date]],"mm-yyyy")</f>
        <v>07-2023</v>
      </c>
      <c r="G819" s="31">
        <f>$F$2-DATA[[#This Row],[Last_Login]]</f>
        <v>17</v>
      </c>
      <c r="H819" s="31" t="str" cm="1">
        <f t="array" ref="H819">_xlfn.IFS(DATA[[#This Row],[Difference_from _assume]]&lt;=10,"0-17",DATA[[#This Row],[Difference_from _assume]]&lt;=34,"17-34",DATA[[#This Row],[Difference_from _assume]]&lt;=51,"34-51",DATA[[#This Row],[Difference_from _assume]]&lt;=119,"51-119",DATA[[#This Row],[Difference_from _assume]]&lt;=354,"119-357")</f>
        <v>17-34</v>
      </c>
      <c r="I819" s="31" t="str" cm="1">
        <f t="array" ref="I819">_xlfn.IFS(DATA[[#This Row],[Difference_from _assume]]&lt;=35,"Active",DATA[[#This Row],[Difference_from _assume]]&lt;=110,"Inactive",DATA[[#This Row],[Difference_from _assume]]&lt;=360,"Dormant")</f>
        <v>Active</v>
      </c>
      <c r="J819" s="16">
        <v>15.99</v>
      </c>
      <c r="K819" s="16" t="str" cm="1">
        <f t="array" ref="K819">_xlfn.IFS(DATA[[#This Row],[Monthly_Price]]&lt;=7.99,"Low",J819&lt;=11.99,"Mid",J819&lt;=15.99,"High")</f>
        <v>High</v>
      </c>
      <c r="L819" s="1">
        <v>316</v>
      </c>
      <c r="M819" s="1" t="s">
        <v>73</v>
      </c>
      <c r="N819" s="1">
        <v>3</v>
      </c>
      <c r="O819" s="1">
        <v>1</v>
      </c>
      <c r="P819" s="1" t="b">
        <v>0</v>
      </c>
      <c r="Q819" s="1">
        <v>734</v>
      </c>
      <c r="R819" s="10">
        <v>21</v>
      </c>
      <c r="S819" s="10">
        <f>DATA[[#This Row],[Total_Movies_Watched]]+DATA[[#This Row],[Total_Series_Watched]]</f>
        <v>755</v>
      </c>
      <c r="T819" s="1" t="s">
        <v>43</v>
      </c>
      <c r="U819" s="1" t="s">
        <v>56</v>
      </c>
      <c r="V819" s="1" t="s">
        <v>29</v>
      </c>
      <c r="W819" s="1">
        <v>65</v>
      </c>
      <c r="X819" s="1" t="str" cm="1">
        <f t="array" ref="X819">_xlfn.IFS(DATA[[#This Row],[Recommended_Content_Count]]&lt;=25,"0-25",W819&lt;=50,"25-50",W819&lt;=75,"50-75",W819&lt;=100,"75-100")</f>
        <v>50-75</v>
      </c>
      <c r="Y819" s="1">
        <v>4.5999999999999996</v>
      </c>
      <c r="Z819" s="1" t="b">
        <v>0</v>
      </c>
      <c r="AA819" s="1" t="str" cm="1">
        <f t="array" ref="AA819">_xlfn.IFS(DATA[[#This Row],[Has_Downloaded_Content]]=FALSE,"No",Z819=TRUE,"Yes")</f>
        <v>No</v>
      </c>
      <c r="AB819" s="1" t="s">
        <v>30</v>
      </c>
      <c r="AC819" s="7">
        <v>3039</v>
      </c>
      <c r="AD819" s="7" t="str" cm="1">
        <f t="array" ref="AD819">_xlfn.IFS(DATA[[#This Row],[Loyalty_Points]]&lt;=1000,"0-1000",AC819&lt;=2000,"1000-2000",AC819&lt;=3000,"2000-3000",AC819&lt;=4000,"3000-4000",AC819&lt;=4999,"4000-5000")</f>
        <v>3000-4000</v>
      </c>
      <c r="AE819" s="1" t="s">
        <v>58</v>
      </c>
      <c r="AF819" s="1" t="s">
        <v>79</v>
      </c>
      <c r="AG819" s="1" t="s">
        <v>33</v>
      </c>
    </row>
    <row r="820" spans="1:33" x14ac:dyDescent="0.3">
      <c r="A820" s="13">
        <v>4110</v>
      </c>
      <c r="B820" s="1" t="s">
        <v>212</v>
      </c>
      <c r="C820" s="2" t="s">
        <v>680</v>
      </c>
      <c r="D820" s="2" t="s">
        <v>214</v>
      </c>
      <c r="E820" s="29" t="str">
        <f>TEXT(DATA[[#This Row],[Join_Date]],"mm-yyyy")</f>
        <v>01-2024</v>
      </c>
      <c r="G820" s="31">
        <f>$F$2-DATA[[#This Row],[Last_Login]]</f>
        <v>35</v>
      </c>
      <c r="H820" s="31" t="str" cm="1">
        <f t="array" ref="H820">_xlfn.IFS(DATA[[#This Row],[Difference_from _assume]]&lt;=10,"0-17",DATA[[#This Row],[Difference_from _assume]]&lt;=34,"17-34",DATA[[#This Row],[Difference_from _assume]]&lt;=51,"34-51",DATA[[#This Row],[Difference_from _assume]]&lt;=119,"51-119",DATA[[#This Row],[Difference_from _assume]]&lt;=354,"119-357")</f>
        <v>34-51</v>
      </c>
      <c r="I820" s="31" t="str" cm="1">
        <f t="array" ref="I820">_xlfn.IFS(DATA[[#This Row],[Difference_from _assume]]&lt;=35,"Active",DATA[[#This Row],[Difference_from _assume]]&lt;=110,"Inactive",DATA[[#This Row],[Difference_from _assume]]&lt;=360,"Dormant")</f>
        <v>Active</v>
      </c>
      <c r="J820" s="16">
        <v>11.99</v>
      </c>
      <c r="K820" s="16" t="str" cm="1">
        <f t="array" ref="K820">_xlfn.IFS(DATA[[#This Row],[Monthly_Price]]&lt;=7.99,"Low",J820&lt;=11.99,"Mid",J820&lt;=15.99,"High")</f>
        <v>Mid</v>
      </c>
      <c r="L820" s="1">
        <v>133</v>
      </c>
      <c r="M820" s="1" t="s">
        <v>36</v>
      </c>
      <c r="N820" s="1">
        <v>5</v>
      </c>
      <c r="O820" s="1">
        <v>4</v>
      </c>
      <c r="P820" s="1" t="b">
        <v>0</v>
      </c>
      <c r="Q820" s="1">
        <v>951</v>
      </c>
      <c r="R820" s="10">
        <v>86</v>
      </c>
      <c r="S820" s="10">
        <f>DATA[[#This Row],[Total_Movies_Watched]]+DATA[[#This Row],[Total_Series_Watched]]</f>
        <v>1037</v>
      </c>
      <c r="T820" s="1" t="s">
        <v>49</v>
      </c>
      <c r="U820" s="1" t="s">
        <v>28</v>
      </c>
      <c r="V820" s="1" t="s">
        <v>37</v>
      </c>
      <c r="W820" s="1">
        <v>88</v>
      </c>
      <c r="X820" s="1" t="str" cm="1">
        <f t="array" ref="X820">_xlfn.IFS(DATA[[#This Row],[Recommended_Content_Count]]&lt;=25,"0-25",W820&lt;=50,"25-50",W820&lt;=75,"50-75",W820&lt;=100,"75-100")</f>
        <v>75-100</v>
      </c>
      <c r="Y820" s="1">
        <v>4.4000000000000004</v>
      </c>
      <c r="Z820" s="1" t="b">
        <v>0</v>
      </c>
      <c r="AA820" s="1" t="str" cm="1">
        <f t="array" ref="AA820">_xlfn.IFS(DATA[[#This Row],[Has_Downloaded_Content]]=FALSE,"No",Z820=TRUE,"Yes")</f>
        <v>No</v>
      </c>
      <c r="AB820" s="1" t="s">
        <v>30</v>
      </c>
      <c r="AC820" s="7">
        <v>3815</v>
      </c>
      <c r="AD820" s="7" t="str" cm="1">
        <f t="array" ref="AD820">_xlfn.IFS(DATA[[#This Row],[Loyalty_Points]]&lt;=1000,"0-1000",AC820&lt;=2000,"1000-2000",AC820&lt;=3000,"2000-3000",AC820&lt;=4000,"3000-4000",AC820&lt;=4999,"4000-5000")</f>
        <v>3000-4000</v>
      </c>
      <c r="AE820" s="1" t="s">
        <v>58</v>
      </c>
      <c r="AF820" s="1" t="s">
        <v>69</v>
      </c>
      <c r="AG820" s="1" t="s">
        <v>40</v>
      </c>
    </row>
    <row r="821" spans="1:33" x14ac:dyDescent="0.3">
      <c r="A821" s="13">
        <v>6944</v>
      </c>
      <c r="B821" s="1" t="s">
        <v>244</v>
      </c>
      <c r="C821" s="2" t="s">
        <v>681</v>
      </c>
      <c r="D821" s="2" t="s">
        <v>90</v>
      </c>
      <c r="E821" s="29" t="str">
        <f>TEXT(DATA[[#This Row],[Join_Date]],"mm-yyyy")</f>
        <v>05-2024</v>
      </c>
      <c r="G821" s="31">
        <f>$F$2-DATA[[#This Row],[Last_Login]]</f>
        <v>31</v>
      </c>
      <c r="H821" s="31" t="str" cm="1">
        <f t="array" ref="H821">_xlfn.IFS(DATA[[#This Row],[Difference_from _assume]]&lt;=10,"0-17",DATA[[#This Row],[Difference_from _assume]]&lt;=34,"17-34",DATA[[#This Row],[Difference_from _assume]]&lt;=51,"34-51",DATA[[#This Row],[Difference_from _assume]]&lt;=119,"51-119",DATA[[#This Row],[Difference_from _assume]]&lt;=354,"119-357")</f>
        <v>17-34</v>
      </c>
      <c r="I821" s="31" t="str" cm="1">
        <f t="array" ref="I821">_xlfn.IFS(DATA[[#This Row],[Difference_from _assume]]&lt;=35,"Active",DATA[[#This Row],[Difference_from _assume]]&lt;=110,"Inactive",DATA[[#This Row],[Difference_from _assume]]&lt;=360,"Dormant")</f>
        <v>Active</v>
      </c>
      <c r="J821" s="16">
        <v>15.99</v>
      </c>
      <c r="K821" s="16" t="str" cm="1">
        <f t="array" ref="K821">_xlfn.IFS(DATA[[#This Row],[Monthly_Price]]&lt;=7.99,"Low",J821&lt;=11.99,"Mid",J821&lt;=15.99,"High")</f>
        <v>High</v>
      </c>
      <c r="L821" s="1">
        <v>270</v>
      </c>
      <c r="M821" s="1" t="s">
        <v>73</v>
      </c>
      <c r="N821" s="1">
        <v>3</v>
      </c>
      <c r="O821" s="1">
        <v>6</v>
      </c>
      <c r="P821" s="1" t="b">
        <v>0</v>
      </c>
      <c r="Q821" s="1">
        <v>271</v>
      </c>
      <c r="R821" s="10">
        <v>5</v>
      </c>
      <c r="S821" s="10">
        <f>DATA[[#This Row],[Total_Movies_Watched]]+DATA[[#This Row],[Total_Series_Watched]]</f>
        <v>276</v>
      </c>
      <c r="T821" s="1" t="s">
        <v>49</v>
      </c>
      <c r="U821" s="1" t="s">
        <v>56</v>
      </c>
      <c r="V821" s="1" t="s">
        <v>57</v>
      </c>
      <c r="W821" s="1">
        <v>41</v>
      </c>
      <c r="X821" s="1" t="str" cm="1">
        <f t="array" ref="X821">_xlfn.IFS(DATA[[#This Row],[Recommended_Content_Count]]&lt;=25,"0-25",W821&lt;=50,"25-50",W821&lt;=75,"50-75",W821&lt;=100,"75-100")</f>
        <v>25-50</v>
      </c>
      <c r="Y821" s="1">
        <v>3.5</v>
      </c>
      <c r="Z821" s="1" t="b">
        <v>0</v>
      </c>
      <c r="AA821" s="1" t="str" cm="1">
        <f t="array" ref="AA821">_xlfn.IFS(DATA[[#This Row],[Has_Downloaded_Content]]=FALSE,"No",Z821=TRUE,"Yes")</f>
        <v>No</v>
      </c>
      <c r="AB821" s="1" t="s">
        <v>30</v>
      </c>
      <c r="AC821" s="7">
        <v>1135</v>
      </c>
      <c r="AD821" s="7" t="str" cm="1">
        <f t="array" ref="AD821">_xlfn.IFS(DATA[[#This Row],[Loyalty_Points]]&lt;=1000,"0-1000",AC821&lt;=2000,"1000-2000",AC821&lt;=3000,"2000-3000",AC821&lt;=4000,"3000-4000",AC821&lt;=4999,"4000-5000")</f>
        <v>1000-2000</v>
      </c>
      <c r="AE821" s="1" t="s">
        <v>65</v>
      </c>
      <c r="AF821" s="1" t="s">
        <v>59</v>
      </c>
      <c r="AG821" s="1" t="s">
        <v>33</v>
      </c>
    </row>
    <row r="822" spans="1:33" x14ac:dyDescent="0.3">
      <c r="A822" s="13">
        <v>3639</v>
      </c>
      <c r="B822" s="1" t="s">
        <v>682</v>
      </c>
      <c r="C822" s="2" t="s">
        <v>416</v>
      </c>
      <c r="D822" s="2" t="s">
        <v>82</v>
      </c>
      <c r="E822" s="29" t="str">
        <f>TEXT(DATA[[#This Row],[Join_Date]],"mm-yyyy")</f>
        <v>07-2023</v>
      </c>
      <c r="G822" s="31">
        <f>$F$2-DATA[[#This Row],[Last_Login]]</f>
        <v>39</v>
      </c>
      <c r="H822" s="31" t="str" cm="1">
        <f t="array" ref="H822">_xlfn.IFS(DATA[[#This Row],[Difference_from _assume]]&lt;=10,"0-17",DATA[[#This Row],[Difference_from _assume]]&lt;=34,"17-34",DATA[[#This Row],[Difference_from _assume]]&lt;=51,"34-51",DATA[[#This Row],[Difference_from _assume]]&lt;=119,"51-119",DATA[[#This Row],[Difference_from _assume]]&lt;=354,"119-357")</f>
        <v>34-51</v>
      </c>
      <c r="I822" s="31" t="str" cm="1">
        <f t="array" ref="I822">_xlfn.IFS(DATA[[#This Row],[Difference_from _assume]]&lt;=35,"Active",DATA[[#This Row],[Difference_from _assume]]&lt;=110,"Inactive",DATA[[#This Row],[Difference_from _assume]]&lt;=360,"Dormant")</f>
        <v>Inactive</v>
      </c>
      <c r="J822" s="16">
        <v>11.99</v>
      </c>
      <c r="K822" s="16" t="str" cm="1">
        <f t="array" ref="K822">_xlfn.IFS(DATA[[#This Row],[Monthly_Price]]&lt;=7.99,"Low",J822&lt;=11.99,"Mid",J822&lt;=15.99,"High")</f>
        <v>Mid</v>
      </c>
      <c r="L822" s="1">
        <v>85</v>
      </c>
      <c r="M822" s="1" t="s">
        <v>63</v>
      </c>
      <c r="N822" s="1">
        <v>3</v>
      </c>
      <c r="O822" s="1">
        <v>1</v>
      </c>
      <c r="P822" s="1" t="b">
        <v>1</v>
      </c>
      <c r="Q822" s="1">
        <v>851</v>
      </c>
      <c r="R822" s="10">
        <v>48</v>
      </c>
      <c r="S822" s="10">
        <f>DATA[[#This Row],[Total_Movies_Watched]]+DATA[[#This Row],[Total_Series_Watched]]</f>
        <v>899</v>
      </c>
      <c r="T822" s="1" t="s">
        <v>27</v>
      </c>
      <c r="U822" s="1" t="s">
        <v>75</v>
      </c>
      <c r="V822" s="1" t="s">
        <v>78</v>
      </c>
      <c r="W822" s="1">
        <v>45</v>
      </c>
      <c r="X822" s="1" t="str" cm="1">
        <f t="array" ref="X822">_xlfn.IFS(DATA[[#This Row],[Recommended_Content_Count]]&lt;=25,"0-25",W822&lt;=50,"25-50",W822&lt;=75,"50-75",W822&lt;=100,"75-100")</f>
        <v>25-50</v>
      </c>
      <c r="Y822" s="1">
        <v>4.5999999999999996</v>
      </c>
      <c r="Z822" s="1" t="b">
        <v>0</v>
      </c>
      <c r="AA822" s="1" t="str" cm="1">
        <f t="array" ref="AA822">_xlfn.IFS(DATA[[#This Row],[Has_Downloaded_Content]]=FALSE,"No",Z822=TRUE,"Yes")</f>
        <v>No</v>
      </c>
      <c r="AB822" s="1" t="s">
        <v>30</v>
      </c>
      <c r="AC822" s="7">
        <v>2706</v>
      </c>
      <c r="AD822" s="7" t="str" cm="1">
        <f t="array" ref="AD822">_xlfn.IFS(DATA[[#This Row],[Loyalty_Points]]&lt;=1000,"0-1000",AC822&lt;=2000,"1000-2000",AC822&lt;=3000,"2000-3000",AC822&lt;=4000,"3000-4000",AC822&lt;=4999,"4000-5000")</f>
        <v>2000-3000</v>
      </c>
      <c r="AE822" s="1" t="s">
        <v>76</v>
      </c>
      <c r="AF822" s="1" t="s">
        <v>32</v>
      </c>
      <c r="AG822" s="1" t="s">
        <v>40</v>
      </c>
    </row>
    <row r="823" spans="1:33" x14ac:dyDescent="0.3">
      <c r="A823" s="13">
        <v>8416</v>
      </c>
      <c r="B823" s="1" t="s">
        <v>404</v>
      </c>
      <c r="C823" s="2" t="s">
        <v>683</v>
      </c>
      <c r="D823" s="2" t="s">
        <v>168</v>
      </c>
      <c r="E823" s="29" t="str">
        <f>TEXT(DATA[[#This Row],[Join_Date]],"mm-yyyy")</f>
        <v>04-2023</v>
      </c>
      <c r="G823" s="31">
        <f>$F$2-DATA[[#This Row],[Last_Login]]</f>
        <v>32</v>
      </c>
      <c r="H823" s="31" t="str" cm="1">
        <f t="array" ref="H823">_xlfn.IFS(DATA[[#This Row],[Difference_from _assume]]&lt;=10,"0-17",DATA[[#This Row],[Difference_from _assume]]&lt;=34,"17-34",DATA[[#This Row],[Difference_from _assume]]&lt;=51,"34-51",DATA[[#This Row],[Difference_from _assume]]&lt;=119,"51-119",DATA[[#This Row],[Difference_from _assume]]&lt;=354,"119-357")</f>
        <v>17-34</v>
      </c>
      <c r="I823" s="31" t="str" cm="1">
        <f t="array" ref="I823">_xlfn.IFS(DATA[[#This Row],[Difference_from _assume]]&lt;=35,"Active",DATA[[#This Row],[Difference_from _assume]]&lt;=110,"Inactive",DATA[[#This Row],[Difference_from _assume]]&lt;=360,"Dormant")</f>
        <v>Active</v>
      </c>
      <c r="J823" s="16">
        <v>11.99</v>
      </c>
      <c r="K823" s="16" t="str" cm="1">
        <f t="array" ref="K823">_xlfn.IFS(DATA[[#This Row],[Monthly_Price]]&lt;=7.99,"Low",J823&lt;=11.99,"Mid",J823&lt;=15.99,"High")</f>
        <v>Mid</v>
      </c>
      <c r="L823" s="1">
        <v>65</v>
      </c>
      <c r="M823" s="1" t="s">
        <v>36</v>
      </c>
      <c r="N823" s="1">
        <v>2</v>
      </c>
      <c r="O823" s="1">
        <v>3</v>
      </c>
      <c r="P823" s="1" t="b">
        <v>1</v>
      </c>
      <c r="Q823" s="1">
        <v>302</v>
      </c>
      <c r="R823" s="10">
        <v>6</v>
      </c>
      <c r="S823" s="10">
        <f>DATA[[#This Row],[Total_Movies_Watched]]+DATA[[#This Row],[Total_Series_Watched]]</f>
        <v>308</v>
      </c>
      <c r="T823" s="1" t="s">
        <v>49</v>
      </c>
      <c r="U823" s="1" t="s">
        <v>28</v>
      </c>
      <c r="V823" s="1" t="s">
        <v>29</v>
      </c>
      <c r="W823" s="1">
        <v>81</v>
      </c>
      <c r="X823" s="1" t="str" cm="1">
        <f t="array" ref="X823">_xlfn.IFS(DATA[[#This Row],[Recommended_Content_Count]]&lt;=25,"0-25",W823&lt;=50,"25-50",W823&lt;=75,"50-75",W823&lt;=100,"75-100")</f>
        <v>75-100</v>
      </c>
      <c r="Y823" s="1">
        <v>3.5</v>
      </c>
      <c r="Z823" s="1" t="b">
        <v>1</v>
      </c>
      <c r="AA823" s="1" t="str" cm="1">
        <f t="array" ref="AA823">_xlfn.IFS(DATA[[#This Row],[Has_Downloaded_Content]]=FALSE,"No",Z823=TRUE,"Yes")</f>
        <v>Yes</v>
      </c>
      <c r="AB823" s="1" t="s">
        <v>30</v>
      </c>
      <c r="AC823" s="7">
        <v>3828</v>
      </c>
      <c r="AD823" s="7" t="str" cm="1">
        <f t="array" ref="AD823">_xlfn.IFS(DATA[[#This Row],[Loyalty_Points]]&lt;=1000,"0-1000",AC823&lt;=2000,"1000-2000",AC823&lt;=3000,"2000-3000",AC823&lt;=4000,"3000-4000",AC823&lt;=4999,"4000-5000")</f>
        <v>3000-4000</v>
      </c>
      <c r="AE823" s="1" t="s">
        <v>76</v>
      </c>
      <c r="AF823" s="1" t="s">
        <v>59</v>
      </c>
      <c r="AG823" s="1" t="s">
        <v>40</v>
      </c>
    </row>
    <row r="824" spans="1:33" x14ac:dyDescent="0.3">
      <c r="A824" s="13">
        <v>7753</v>
      </c>
      <c r="B824" s="1" t="s">
        <v>179</v>
      </c>
      <c r="C824" s="2">
        <v>45547</v>
      </c>
      <c r="D824" s="2" t="s">
        <v>25</v>
      </c>
      <c r="E824" s="29" t="str">
        <f>TEXT(DATA[[#This Row],[Join_Date]],"mm-yyyy")</f>
        <v>09-2024</v>
      </c>
      <c r="G824" s="31">
        <f>$F$2-DATA[[#This Row],[Last_Login]]</f>
        <v>18</v>
      </c>
      <c r="H824" s="31" t="str" cm="1">
        <f t="array" ref="H824">_xlfn.IFS(DATA[[#This Row],[Difference_from _assume]]&lt;=10,"0-17",DATA[[#This Row],[Difference_from _assume]]&lt;=34,"17-34",DATA[[#This Row],[Difference_from _assume]]&lt;=51,"34-51",DATA[[#This Row],[Difference_from _assume]]&lt;=119,"51-119",DATA[[#This Row],[Difference_from _assume]]&lt;=354,"119-357")</f>
        <v>17-34</v>
      </c>
      <c r="I824" s="31" t="str" cm="1">
        <f t="array" ref="I824">_xlfn.IFS(DATA[[#This Row],[Difference_from _assume]]&lt;=35,"Active",DATA[[#This Row],[Difference_from _assume]]&lt;=110,"Inactive",DATA[[#This Row],[Difference_from _assume]]&lt;=360,"Dormant")</f>
        <v>Active</v>
      </c>
      <c r="J824" s="16">
        <v>7.99</v>
      </c>
      <c r="K824" s="16" t="str" cm="1">
        <f t="array" ref="K824">_xlfn.IFS(DATA[[#This Row],[Monthly_Price]]&lt;=7.99,"Low",J824&lt;=11.99,"Mid",J824&lt;=15.99,"High")</f>
        <v>Low</v>
      </c>
      <c r="L824" s="1">
        <v>393</v>
      </c>
      <c r="M824" s="1" t="s">
        <v>36</v>
      </c>
      <c r="N824" s="1">
        <v>3</v>
      </c>
      <c r="O824" s="1">
        <v>3</v>
      </c>
      <c r="P824" s="1" t="b">
        <v>0</v>
      </c>
      <c r="Q824" s="1">
        <v>829</v>
      </c>
      <c r="R824" s="10">
        <v>117</v>
      </c>
      <c r="S824" s="10">
        <f>DATA[[#This Row],[Total_Movies_Watched]]+DATA[[#This Row],[Total_Series_Watched]]</f>
        <v>946</v>
      </c>
      <c r="T824" s="1" t="s">
        <v>27</v>
      </c>
      <c r="U824" s="1" t="s">
        <v>56</v>
      </c>
      <c r="V824" s="1" t="s">
        <v>29</v>
      </c>
      <c r="W824" s="1">
        <v>65</v>
      </c>
      <c r="X824" s="1" t="str" cm="1">
        <f t="array" ref="X824">_xlfn.IFS(DATA[[#This Row],[Recommended_Content_Count]]&lt;=25,"0-25",W824&lt;=50,"25-50",W824&lt;=75,"50-75",W824&lt;=100,"75-100")</f>
        <v>50-75</v>
      </c>
      <c r="Y824" s="1">
        <v>4.9000000000000004</v>
      </c>
      <c r="Z824" s="1" t="b">
        <v>1</v>
      </c>
      <c r="AA824" s="1" t="str" cm="1">
        <f t="array" ref="AA824">_xlfn.IFS(DATA[[#This Row],[Has_Downloaded_Content]]=FALSE,"No",Z824=TRUE,"Yes")</f>
        <v>Yes</v>
      </c>
      <c r="AB824" s="1" t="s">
        <v>30</v>
      </c>
      <c r="AC824" s="7">
        <v>4409</v>
      </c>
      <c r="AD824" s="7" t="str" cm="1">
        <f t="array" ref="AD824">_xlfn.IFS(DATA[[#This Row],[Loyalty_Points]]&lt;=1000,"0-1000",AC824&lt;=2000,"1000-2000",AC824&lt;=3000,"2000-3000",AC824&lt;=4000,"3000-4000",AC824&lt;=4999,"4000-5000")</f>
        <v>4000-5000</v>
      </c>
      <c r="AE824" s="1" t="s">
        <v>58</v>
      </c>
      <c r="AF824" s="1" t="s">
        <v>32</v>
      </c>
      <c r="AG824" s="1" t="s">
        <v>93</v>
      </c>
    </row>
    <row r="825" spans="1:33" x14ac:dyDescent="0.3">
      <c r="A825" s="13">
        <v>9528</v>
      </c>
      <c r="B825" s="1" t="s">
        <v>684</v>
      </c>
      <c r="C825" s="2" t="s">
        <v>665</v>
      </c>
      <c r="D825" s="2">
        <v>45638</v>
      </c>
      <c r="E825" s="29" t="str">
        <f>TEXT(DATA[[#This Row],[Join_Date]],"mm-yyyy")</f>
        <v>02-2023</v>
      </c>
      <c r="G825" s="31">
        <f>$F$2-DATA[[#This Row],[Last_Login]]</f>
        <v>19</v>
      </c>
      <c r="H825" s="31" t="str" cm="1">
        <f t="array" ref="H825">_xlfn.IFS(DATA[[#This Row],[Difference_from _assume]]&lt;=10,"0-17",DATA[[#This Row],[Difference_from _assume]]&lt;=34,"17-34",DATA[[#This Row],[Difference_from _assume]]&lt;=51,"34-51",DATA[[#This Row],[Difference_from _assume]]&lt;=119,"51-119",DATA[[#This Row],[Difference_from _assume]]&lt;=354,"119-357")</f>
        <v>17-34</v>
      </c>
      <c r="I825" s="31" t="str" cm="1">
        <f t="array" ref="I825">_xlfn.IFS(DATA[[#This Row],[Difference_from _assume]]&lt;=35,"Active",DATA[[#This Row],[Difference_from _assume]]&lt;=110,"Inactive",DATA[[#This Row],[Difference_from _assume]]&lt;=360,"Dormant")</f>
        <v>Active</v>
      </c>
      <c r="J825" s="16">
        <v>11.99</v>
      </c>
      <c r="K825" s="16" t="str" cm="1">
        <f t="array" ref="K825">_xlfn.IFS(DATA[[#This Row],[Monthly_Price]]&lt;=7.99,"Low",J825&lt;=11.99,"Mid",J825&lt;=15.99,"High")</f>
        <v>Mid</v>
      </c>
      <c r="L825" s="1">
        <v>181</v>
      </c>
      <c r="M825" s="1" t="s">
        <v>26</v>
      </c>
      <c r="N825" s="1">
        <v>5</v>
      </c>
      <c r="O825" s="1">
        <v>5</v>
      </c>
      <c r="P825" s="1" t="b">
        <v>0</v>
      </c>
      <c r="Q825" s="1">
        <v>860</v>
      </c>
      <c r="R825" s="10">
        <v>148</v>
      </c>
      <c r="S825" s="10">
        <f>DATA[[#This Row],[Total_Movies_Watched]]+DATA[[#This Row],[Total_Series_Watched]]</f>
        <v>1008</v>
      </c>
      <c r="T825" s="1" t="s">
        <v>27</v>
      </c>
      <c r="U825" s="1" t="s">
        <v>44</v>
      </c>
      <c r="V825" s="1" t="s">
        <v>45</v>
      </c>
      <c r="W825" s="1">
        <v>3</v>
      </c>
      <c r="X825" s="1" t="str" cm="1">
        <f t="array" ref="X825">_xlfn.IFS(DATA[[#This Row],[Recommended_Content_Count]]&lt;=25,"0-25",W825&lt;=50,"25-50",W825&lt;=75,"50-75",W825&lt;=100,"75-100")</f>
        <v>0-25</v>
      </c>
      <c r="Y825" s="1">
        <v>4.3</v>
      </c>
      <c r="Z825" s="1" t="b">
        <v>1</v>
      </c>
      <c r="AA825" s="1" t="str" cm="1">
        <f t="array" ref="AA825">_xlfn.IFS(DATA[[#This Row],[Has_Downloaded_Content]]=FALSE,"No",Z825=TRUE,"Yes")</f>
        <v>Yes</v>
      </c>
      <c r="AB825" s="1" t="s">
        <v>30</v>
      </c>
      <c r="AC825" s="7">
        <v>433</v>
      </c>
      <c r="AD825" s="7" t="str" cm="1">
        <f t="array" ref="AD825">_xlfn.IFS(DATA[[#This Row],[Loyalty_Points]]&lt;=1000,"0-1000",AC825&lt;=2000,"1000-2000",AC825&lt;=3000,"2000-3000",AC825&lt;=4000,"3000-4000",AC825&lt;=4999,"4000-5000")</f>
        <v>0-1000</v>
      </c>
      <c r="AE825" s="1" t="s">
        <v>76</v>
      </c>
      <c r="AF825" s="1" t="s">
        <v>59</v>
      </c>
      <c r="AG825" s="1" t="s">
        <v>93</v>
      </c>
    </row>
    <row r="826" spans="1:33" x14ac:dyDescent="0.3">
      <c r="A826" s="13">
        <v>2960</v>
      </c>
      <c r="B826" s="1" t="s">
        <v>153</v>
      </c>
      <c r="C826" s="2">
        <v>44997</v>
      </c>
      <c r="D826" s="2">
        <v>45547</v>
      </c>
      <c r="E826" s="29" t="str">
        <f>TEXT(DATA[[#This Row],[Join_Date]],"mm-yyyy")</f>
        <v>03-2023</v>
      </c>
      <c r="G826" s="31">
        <f>$F$2-DATA[[#This Row],[Last_Login]]</f>
        <v>110</v>
      </c>
      <c r="H826" s="31" t="str" cm="1">
        <f t="array" ref="H826">_xlfn.IFS(DATA[[#This Row],[Difference_from _assume]]&lt;=10,"0-17",DATA[[#This Row],[Difference_from _assume]]&lt;=34,"17-34",DATA[[#This Row],[Difference_from _assume]]&lt;=51,"34-51",DATA[[#This Row],[Difference_from _assume]]&lt;=119,"51-119",DATA[[#This Row],[Difference_from _assume]]&lt;=354,"119-357")</f>
        <v>51-119</v>
      </c>
      <c r="I826" s="31" t="str" cm="1">
        <f t="array" ref="I826">_xlfn.IFS(DATA[[#This Row],[Difference_from _assume]]&lt;=35,"Active",DATA[[#This Row],[Difference_from _assume]]&lt;=110,"Inactive",DATA[[#This Row],[Difference_from _assume]]&lt;=360,"Dormant")</f>
        <v>Inactive</v>
      </c>
      <c r="J826" s="16">
        <v>11.99</v>
      </c>
      <c r="K826" s="16" t="str" cm="1">
        <f t="array" ref="K826">_xlfn.IFS(DATA[[#This Row],[Monthly_Price]]&lt;=7.99,"Low",J826&lt;=11.99,"Mid",J826&lt;=15.99,"High")</f>
        <v>Mid</v>
      </c>
      <c r="L826" s="1">
        <v>416</v>
      </c>
      <c r="M826" s="1" t="s">
        <v>48</v>
      </c>
      <c r="N826" s="1">
        <v>5</v>
      </c>
      <c r="O826" s="1">
        <v>4</v>
      </c>
      <c r="P826" s="1" t="b">
        <v>1</v>
      </c>
      <c r="Q826" s="1">
        <v>964</v>
      </c>
      <c r="R826" s="10">
        <v>187</v>
      </c>
      <c r="S826" s="10">
        <f>DATA[[#This Row],[Total_Movies_Watched]]+DATA[[#This Row],[Total_Series_Watched]]</f>
        <v>1151</v>
      </c>
      <c r="T826" s="1" t="s">
        <v>27</v>
      </c>
      <c r="U826" s="1" t="s">
        <v>75</v>
      </c>
      <c r="V826" s="1" t="s">
        <v>78</v>
      </c>
      <c r="W826" s="1">
        <v>6</v>
      </c>
      <c r="X826" s="1" t="str" cm="1">
        <f t="array" ref="X826">_xlfn.IFS(DATA[[#This Row],[Recommended_Content_Count]]&lt;=25,"0-25",W826&lt;=50,"25-50",W826&lt;=75,"50-75",W826&lt;=100,"75-100")</f>
        <v>0-25</v>
      </c>
      <c r="Y826" s="1">
        <v>3.2</v>
      </c>
      <c r="Z826" s="1" t="b">
        <v>0</v>
      </c>
      <c r="AA826" s="1" t="str" cm="1">
        <f t="array" ref="AA826">_xlfn.IFS(DATA[[#This Row],[Has_Downloaded_Content]]=FALSE,"No",Z826=TRUE,"Yes")</f>
        <v>No</v>
      </c>
      <c r="AB826" s="1" t="s">
        <v>30</v>
      </c>
      <c r="AC826" s="7">
        <v>2554</v>
      </c>
      <c r="AD826" s="7" t="str" cm="1">
        <f t="array" ref="AD826">_xlfn.IFS(DATA[[#This Row],[Loyalty_Points]]&lt;=1000,"0-1000",AC826&lt;=2000,"1000-2000",AC826&lt;=3000,"2000-3000",AC826&lt;=4000,"3000-4000",AC826&lt;=4999,"4000-5000")</f>
        <v>2000-3000</v>
      </c>
      <c r="AE826" s="1" t="s">
        <v>58</v>
      </c>
      <c r="AF826" s="1" t="s">
        <v>32</v>
      </c>
      <c r="AG826" s="1" t="s">
        <v>33</v>
      </c>
    </row>
    <row r="827" spans="1:33" x14ac:dyDescent="0.3">
      <c r="A827" s="13">
        <v>1090</v>
      </c>
      <c r="B827" s="1" t="s">
        <v>628</v>
      </c>
      <c r="C827" s="2" t="s">
        <v>426</v>
      </c>
      <c r="D827" s="2" t="s">
        <v>168</v>
      </c>
      <c r="E827" s="29" t="str">
        <f>TEXT(DATA[[#This Row],[Join_Date]],"mm-yyyy")</f>
        <v>05-2024</v>
      </c>
      <c r="G827" s="31">
        <f>$F$2-DATA[[#This Row],[Last_Login]]</f>
        <v>32</v>
      </c>
      <c r="H827" s="31" t="str" cm="1">
        <f t="array" ref="H827">_xlfn.IFS(DATA[[#This Row],[Difference_from _assume]]&lt;=10,"0-17",DATA[[#This Row],[Difference_from _assume]]&lt;=34,"17-34",DATA[[#This Row],[Difference_from _assume]]&lt;=51,"34-51",DATA[[#This Row],[Difference_from _assume]]&lt;=119,"51-119",DATA[[#This Row],[Difference_from _assume]]&lt;=354,"119-357")</f>
        <v>17-34</v>
      </c>
      <c r="I827" s="31" t="str" cm="1">
        <f t="array" ref="I827">_xlfn.IFS(DATA[[#This Row],[Difference_from _assume]]&lt;=35,"Active",DATA[[#This Row],[Difference_from _assume]]&lt;=110,"Inactive",DATA[[#This Row],[Difference_from _assume]]&lt;=360,"Dormant")</f>
        <v>Active</v>
      </c>
      <c r="J827" s="16">
        <v>15.99</v>
      </c>
      <c r="K827" s="16" t="str" cm="1">
        <f t="array" ref="K827">_xlfn.IFS(DATA[[#This Row],[Monthly_Price]]&lt;=7.99,"Low",J827&lt;=11.99,"Mid",J827&lt;=15.99,"High")</f>
        <v>High</v>
      </c>
      <c r="L827" s="1">
        <v>243</v>
      </c>
      <c r="M827" s="1" t="s">
        <v>48</v>
      </c>
      <c r="N827" s="1">
        <v>3</v>
      </c>
      <c r="O827" s="1">
        <v>2</v>
      </c>
      <c r="P827" s="1" t="b">
        <v>0</v>
      </c>
      <c r="Q827" s="1">
        <v>40</v>
      </c>
      <c r="R827" s="10">
        <v>52</v>
      </c>
      <c r="S827" s="10">
        <f>DATA[[#This Row],[Total_Movies_Watched]]+DATA[[#This Row],[Total_Series_Watched]]</f>
        <v>92</v>
      </c>
      <c r="T827" s="1" t="s">
        <v>43</v>
      </c>
      <c r="U827" s="1" t="s">
        <v>75</v>
      </c>
      <c r="V827" s="1" t="s">
        <v>64</v>
      </c>
      <c r="W827" s="1">
        <v>4</v>
      </c>
      <c r="X827" s="1" t="str" cm="1">
        <f t="array" ref="X827">_xlfn.IFS(DATA[[#This Row],[Recommended_Content_Count]]&lt;=25,"0-25",W827&lt;=50,"25-50",W827&lt;=75,"50-75",W827&lt;=100,"75-100")</f>
        <v>0-25</v>
      </c>
      <c r="Y827" s="1">
        <v>4</v>
      </c>
      <c r="Z827" s="1" t="b">
        <v>1</v>
      </c>
      <c r="AA827" s="1" t="str" cm="1">
        <f t="array" ref="AA827">_xlfn.IFS(DATA[[#This Row],[Has_Downloaded_Content]]=FALSE,"No",Z827=TRUE,"Yes")</f>
        <v>Yes</v>
      </c>
      <c r="AB827" s="1" t="s">
        <v>30</v>
      </c>
      <c r="AC827" s="7">
        <v>1348</v>
      </c>
      <c r="AD827" s="7" t="str" cm="1">
        <f t="array" ref="AD827">_xlfn.IFS(DATA[[#This Row],[Loyalty_Points]]&lt;=1000,"0-1000",AC827&lt;=2000,"1000-2000",AC827&lt;=3000,"2000-3000",AC827&lt;=4000,"3000-4000",AC827&lt;=4999,"4000-5000")</f>
        <v>1000-2000</v>
      </c>
      <c r="AE827" s="1" t="s">
        <v>38</v>
      </c>
      <c r="AF827" s="1" t="s">
        <v>39</v>
      </c>
      <c r="AG827" s="1" t="s">
        <v>60</v>
      </c>
    </row>
    <row r="828" spans="1:33" x14ac:dyDescent="0.3">
      <c r="A828" s="13">
        <v>2410</v>
      </c>
      <c r="B828" s="1" t="s">
        <v>88</v>
      </c>
      <c r="C828" s="2">
        <v>45608</v>
      </c>
      <c r="D828" s="2">
        <v>45516</v>
      </c>
      <c r="E828" s="29" t="str">
        <f>TEXT(DATA[[#This Row],[Join_Date]],"mm-yyyy")</f>
        <v>11-2024</v>
      </c>
      <c r="G828" s="31">
        <f>$F$2-DATA[[#This Row],[Last_Login]]</f>
        <v>141</v>
      </c>
      <c r="H828" s="31" t="str" cm="1">
        <f t="array" ref="H828">_xlfn.IFS(DATA[[#This Row],[Difference_from _assume]]&lt;=10,"0-17",DATA[[#This Row],[Difference_from _assume]]&lt;=34,"17-34",DATA[[#This Row],[Difference_from _assume]]&lt;=51,"34-51",DATA[[#This Row],[Difference_from _assume]]&lt;=119,"51-119",DATA[[#This Row],[Difference_from _assume]]&lt;=354,"119-357")</f>
        <v>119-357</v>
      </c>
      <c r="I828" s="31" t="str" cm="1">
        <f t="array" ref="I828">_xlfn.IFS(DATA[[#This Row],[Difference_from _assume]]&lt;=35,"Active",DATA[[#This Row],[Difference_from _assume]]&lt;=110,"Inactive",DATA[[#This Row],[Difference_from _assume]]&lt;=360,"Dormant")</f>
        <v>Dormant</v>
      </c>
      <c r="J828" s="16">
        <v>11.99</v>
      </c>
      <c r="K828" s="16" t="str" cm="1">
        <f t="array" ref="K828">_xlfn.IFS(DATA[[#This Row],[Monthly_Price]]&lt;=7.99,"Low",J828&lt;=11.99,"Mid",J828&lt;=15.99,"High")</f>
        <v>Mid</v>
      </c>
      <c r="L828" s="1">
        <v>381</v>
      </c>
      <c r="M828" s="1" t="s">
        <v>100</v>
      </c>
      <c r="N828" s="1">
        <v>2</v>
      </c>
      <c r="O828" s="1">
        <v>3</v>
      </c>
      <c r="P828" s="1" t="b">
        <v>1</v>
      </c>
      <c r="Q828" s="1">
        <v>568</v>
      </c>
      <c r="R828" s="10">
        <v>62</v>
      </c>
      <c r="S828" s="10">
        <f>DATA[[#This Row],[Total_Movies_Watched]]+DATA[[#This Row],[Total_Series_Watched]]</f>
        <v>630</v>
      </c>
      <c r="T828" s="1" t="s">
        <v>74</v>
      </c>
      <c r="U828" s="1" t="s">
        <v>44</v>
      </c>
      <c r="V828" s="1" t="s">
        <v>45</v>
      </c>
      <c r="W828" s="1">
        <v>50</v>
      </c>
      <c r="X828" s="1" t="str" cm="1">
        <f t="array" ref="X828">_xlfn.IFS(DATA[[#This Row],[Recommended_Content_Count]]&lt;=25,"0-25",W828&lt;=50,"25-50",W828&lt;=75,"50-75",W828&lt;=100,"75-100")</f>
        <v>25-50</v>
      </c>
      <c r="Y828" s="1">
        <v>4.8</v>
      </c>
      <c r="Z828" s="1" t="b">
        <v>0</v>
      </c>
      <c r="AA828" s="1" t="str" cm="1">
        <f t="array" ref="AA828">_xlfn.IFS(DATA[[#This Row],[Has_Downloaded_Content]]=FALSE,"No",Z828=TRUE,"Yes")</f>
        <v>No</v>
      </c>
      <c r="AB828" s="1" t="s">
        <v>30</v>
      </c>
      <c r="AC828" s="7">
        <v>1375</v>
      </c>
      <c r="AD828" s="7" t="str" cm="1">
        <f t="array" ref="AD828">_xlfn.IFS(DATA[[#This Row],[Loyalty_Points]]&lt;=1000,"0-1000",AC828&lt;=2000,"1000-2000",AC828&lt;=3000,"2000-3000",AC828&lt;=4000,"3000-4000",AC828&lt;=4999,"4000-5000")</f>
        <v>1000-2000</v>
      </c>
      <c r="AE828" s="1" t="s">
        <v>65</v>
      </c>
      <c r="AF828" s="1" t="s">
        <v>39</v>
      </c>
      <c r="AG828" s="1" t="s">
        <v>33</v>
      </c>
    </row>
    <row r="829" spans="1:33" x14ac:dyDescent="0.3">
      <c r="A829" s="13">
        <v>1575</v>
      </c>
      <c r="B829" s="1" t="s">
        <v>153</v>
      </c>
      <c r="C829" s="2">
        <v>45026</v>
      </c>
      <c r="D829" s="2">
        <v>45608</v>
      </c>
      <c r="E829" s="29" t="str">
        <f>TEXT(DATA[[#This Row],[Join_Date]],"mm-yyyy")</f>
        <v>04-2023</v>
      </c>
      <c r="G829" s="31">
        <f>$F$2-DATA[[#This Row],[Last_Login]]</f>
        <v>49</v>
      </c>
      <c r="H829" s="31" t="str" cm="1">
        <f t="array" ref="H829">_xlfn.IFS(DATA[[#This Row],[Difference_from _assume]]&lt;=10,"0-17",DATA[[#This Row],[Difference_from _assume]]&lt;=34,"17-34",DATA[[#This Row],[Difference_from _assume]]&lt;=51,"34-51",DATA[[#This Row],[Difference_from _assume]]&lt;=119,"51-119",DATA[[#This Row],[Difference_from _assume]]&lt;=354,"119-357")</f>
        <v>34-51</v>
      </c>
      <c r="I829" s="31" t="str" cm="1">
        <f t="array" ref="I829">_xlfn.IFS(DATA[[#This Row],[Difference_from _assume]]&lt;=35,"Active",DATA[[#This Row],[Difference_from _assume]]&lt;=110,"Inactive",DATA[[#This Row],[Difference_from _assume]]&lt;=360,"Dormant")</f>
        <v>Inactive</v>
      </c>
      <c r="J829" s="16">
        <v>11.99</v>
      </c>
      <c r="K829" s="16" t="str" cm="1">
        <f t="array" ref="K829">_xlfn.IFS(DATA[[#This Row],[Monthly_Price]]&lt;=7.99,"Low",J829&lt;=11.99,"Mid",J829&lt;=15.99,"High")</f>
        <v>Mid</v>
      </c>
      <c r="L829" s="1">
        <v>71</v>
      </c>
      <c r="M829" s="1" t="s">
        <v>73</v>
      </c>
      <c r="N829" s="1">
        <v>5</v>
      </c>
      <c r="O829" s="1">
        <v>4</v>
      </c>
      <c r="P829" s="1" t="b">
        <v>1</v>
      </c>
      <c r="Q829" s="1">
        <v>666</v>
      </c>
      <c r="R829" s="10">
        <v>100</v>
      </c>
      <c r="S829" s="10">
        <f>DATA[[#This Row],[Total_Movies_Watched]]+DATA[[#This Row],[Total_Series_Watched]]</f>
        <v>766</v>
      </c>
      <c r="T829" s="1" t="s">
        <v>68</v>
      </c>
      <c r="U829" s="1" t="s">
        <v>56</v>
      </c>
      <c r="V829" s="1" t="s">
        <v>45</v>
      </c>
      <c r="W829" s="1">
        <v>97</v>
      </c>
      <c r="X829" s="1" t="str" cm="1">
        <f t="array" ref="X829">_xlfn.IFS(DATA[[#This Row],[Recommended_Content_Count]]&lt;=25,"0-25",W829&lt;=50,"25-50",W829&lt;=75,"50-75",W829&lt;=100,"75-100")</f>
        <v>75-100</v>
      </c>
      <c r="Y829" s="1">
        <v>3.1</v>
      </c>
      <c r="Z829" s="1" t="b">
        <v>0</v>
      </c>
      <c r="AA829" s="1" t="str" cm="1">
        <f t="array" ref="AA829">_xlfn.IFS(DATA[[#This Row],[Has_Downloaded_Content]]=FALSE,"No",Z829=TRUE,"Yes")</f>
        <v>No</v>
      </c>
      <c r="AB829" s="1" t="s">
        <v>30</v>
      </c>
      <c r="AC829" s="7">
        <v>3630</v>
      </c>
      <c r="AD829" s="7" t="str" cm="1">
        <f t="array" ref="AD829">_xlfn.IFS(DATA[[#This Row],[Loyalty_Points]]&lt;=1000,"0-1000",AC829&lt;=2000,"1000-2000",AC829&lt;=3000,"2000-3000",AC829&lt;=4000,"3000-4000",AC829&lt;=4999,"4000-5000")</f>
        <v>3000-4000</v>
      </c>
      <c r="AE829" s="1" t="s">
        <v>38</v>
      </c>
      <c r="AF829" s="1" t="s">
        <v>69</v>
      </c>
      <c r="AG829" s="1" t="s">
        <v>33</v>
      </c>
    </row>
    <row r="830" spans="1:33" x14ac:dyDescent="0.3">
      <c r="A830" s="13">
        <v>9259</v>
      </c>
      <c r="B830" s="1" t="s">
        <v>241</v>
      </c>
      <c r="C830" s="2" t="s">
        <v>685</v>
      </c>
      <c r="D830" s="2">
        <v>45485</v>
      </c>
      <c r="E830" s="29" t="str">
        <f>TEXT(DATA[[#This Row],[Join_Date]],"mm-yyyy")</f>
        <v>08-2024</v>
      </c>
      <c r="G830" s="31">
        <f>$F$2-DATA[[#This Row],[Last_Login]]</f>
        <v>172</v>
      </c>
      <c r="H830" s="31" t="str" cm="1">
        <f t="array" ref="H830">_xlfn.IFS(DATA[[#This Row],[Difference_from _assume]]&lt;=10,"0-17",DATA[[#This Row],[Difference_from _assume]]&lt;=34,"17-34",DATA[[#This Row],[Difference_from _assume]]&lt;=51,"34-51",DATA[[#This Row],[Difference_from _assume]]&lt;=119,"51-119",DATA[[#This Row],[Difference_from _assume]]&lt;=354,"119-357")</f>
        <v>119-357</v>
      </c>
      <c r="I830" s="31" t="str" cm="1">
        <f t="array" ref="I830">_xlfn.IFS(DATA[[#This Row],[Difference_from _assume]]&lt;=35,"Active",DATA[[#This Row],[Difference_from _assume]]&lt;=110,"Inactive",DATA[[#This Row],[Difference_from _assume]]&lt;=360,"Dormant")</f>
        <v>Dormant</v>
      </c>
      <c r="J830" s="16">
        <v>11.99</v>
      </c>
      <c r="K830" s="16" t="str" cm="1">
        <f t="array" ref="K830">_xlfn.IFS(DATA[[#This Row],[Monthly_Price]]&lt;=7.99,"Low",J830&lt;=11.99,"Mid",J830&lt;=15.99,"High")</f>
        <v>Mid</v>
      </c>
      <c r="L830" s="1">
        <v>219</v>
      </c>
      <c r="M830" s="1" t="s">
        <v>63</v>
      </c>
      <c r="N830" s="1">
        <v>4</v>
      </c>
      <c r="O830" s="1">
        <v>1</v>
      </c>
      <c r="P830" s="1" t="b">
        <v>1</v>
      </c>
      <c r="Q830" s="1">
        <v>318</v>
      </c>
      <c r="R830" s="10">
        <v>37</v>
      </c>
      <c r="S830" s="10">
        <f>DATA[[#This Row],[Total_Movies_Watched]]+DATA[[#This Row],[Total_Series_Watched]]</f>
        <v>355</v>
      </c>
      <c r="T830" s="1" t="s">
        <v>92</v>
      </c>
      <c r="U830" s="1" t="s">
        <v>75</v>
      </c>
      <c r="V830" s="1" t="s">
        <v>57</v>
      </c>
      <c r="W830" s="1">
        <v>69</v>
      </c>
      <c r="X830" s="1" t="str" cm="1">
        <f t="array" ref="X830">_xlfn.IFS(DATA[[#This Row],[Recommended_Content_Count]]&lt;=25,"0-25",W830&lt;=50,"25-50",W830&lt;=75,"50-75",W830&lt;=100,"75-100")</f>
        <v>50-75</v>
      </c>
      <c r="Y830" s="1">
        <v>3.9</v>
      </c>
      <c r="Z830" s="1" t="b">
        <v>1</v>
      </c>
      <c r="AA830" s="1" t="str" cm="1">
        <f t="array" ref="AA830">_xlfn.IFS(DATA[[#This Row],[Has_Downloaded_Content]]=FALSE,"No",Z830=TRUE,"Yes")</f>
        <v>Yes</v>
      </c>
      <c r="AB830" s="1" t="s">
        <v>30</v>
      </c>
      <c r="AC830" s="7">
        <v>1457</v>
      </c>
      <c r="AD830" s="7" t="str" cm="1">
        <f t="array" ref="AD830">_xlfn.IFS(DATA[[#This Row],[Loyalty_Points]]&lt;=1000,"0-1000",AC830&lt;=2000,"1000-2000",AC830&lt;=3000,"2000-3000",AC830&lt;=4000,"3000-4000",AC830&lt;=4999,"4000-5000")</f>
        <v>1000-2000</v>
      </c>
      <c r="AE830" s="1" t="s">
        <v>65</v>
      </c>
      <c r="AF830" s="1" t="s">
        <v>69</v>
      </c>
      <c r="AG830" s="1" t="s">
        <v>33</v>
      </c>
    </row>
    <row r="831" spans="1:33" x14ac:dyDescent="0.3">
      <c r="A831" s="13">
        <v>2170</v>
      </c>
      <c r="B831" s="1" t="s">
        <v>148</v>
      </c>
      <c r="C831" s="2">
        <v>45118</v>
      </c>
      <c r="D831" s="2" t="s">
        <v>35</v>
      </c>
      <c r="E831" s="29" t="str">
        <f>TEXT(DATA[[#This Row],[Join_Date]],"mm-yyyy")</f>
        <v>07-2023</v>
      </c>
      <c r="G831" s="31">
        <f>$F$2-DATA[[#This Row],[Last_Login]]</f>
        <v>16</v>
      </c>
      <c r="H831" s="31" t="str" cm="1">
        <f t="array" ref="H831">_xlfn.IFS(DATA[[#This Row],[Difference_from _assume]]&lt;=10,"0-17",DATA[[#This Row],[Difference_from _assume]]&lt;=34,"17-34",DATA[[#This Row],[Difference_from _assume]]&lt;=51,"34-51",DATA[[#This Row],[Difference_from _assume]]&lt;=119,"51-119",DATA[[#This Row],[Difference_from _assume]]&lt;=354,"119-357")</f>
        <v>17-34</v>
      </c>
      <c r="I831" s="31" t="str" cm="1">
        <f t="array" ref="I831">_xlfn.IFS(DATA[[#This Row],[Difference_from _assume]]&lt;=35,"Active",DATA[[#This Row],[Difference_from _assume]]&lt;=110,"Inactive",DATA[[#This Row],[Difference_from _assume]]&lt;=360,"Dormant")</f>
        <v>Active</v>
      </c>
      <c r="J831" s="16">
        <v>15.99</v>
      </c>
      <c r="K831" s="16" t="str" cm="1">
        <f t="array" ref="K831">_xlfn.IFS(DATA[[#This Row],[Monthly_Price]]&lt;=7.99,"Low",J831&lt;=11.99,"Mid",J831&lt;=15.99,"High")</f>
        <v>High</v>
      </c>
      <c r="L831" s="1">
        <v>335</v>
      </c>
      <c r="M831" s="1" t="s">
        <v>26</v>
      </c>
      <c r="N831" s="1">
        <v>2</v>
      </c>
      <c r="O831" s="1">
        <v>4</v>
      </c>
      <c r="P831" s="1" t="b">
        <v>0</v>
      </c>
      <c r="Q831" s="1">
        <v>609</v>
      </c>
      <c r="R831" s="10">
        <v>181</v>
      </c>
      <c r="S831" s="10">
        <f>DATA[[#This Row],[Total_Movies_Watched]]+DATA[[#This Row],[Total_Series_Watched]]</f>
        <v>790</v>
      </c>
      <c r="T831" s="1" t="s">
        <v>43</v>
      </c>
      <c r="U831" s="1" t="s">
        <v>28</v>
      </c>
      <c r="V831" s="1" t="s">
        <v>29</v>
      </c>
      <c r="W831" s="1">
        <v>81</v>
      </c>
      <c r="X831" s="1" t="str" cm="1">
        <f t="array" ref="X831">_xlfn.IFS(DATA[[#This Row],[Recommended_Content_Count]]&lt;=25,"0-25",W831&lt;=50,"25-50",W831&lt;=75,"50-75",W831&lt;=100,"75-100")</f>
        <v>75-100</v>
      </c>
      <c r="Y831" s="1">
        <v>4.7</v>
      </c>
      <c r="Z831" s="1" t="b">
        <v>1</v>
      </c>
      <c r="AA831" s="1" t="str" cm="1">
        <f t="array" ref="AA831">_xlfn.IFS(DATA[[#This Row],[Has_Downloaded_Content]]=FALSE,"No",Z831=TRUE,"Yes")</f>
        <v>Yes</v>
      </c>
      <c r="AB831" s="1" t="s">
        <v>30</v>
      </c>
      <c r="AC831" s="7">
        <v>3332</v>
      </c>
      <c r="AD831" s="7" t="str" cm="1">
        <f t="array" ref="AD831">_xlfn.IFS(DATA[[#This Row],[Loyalty_Points]]&lt;=1000,"0-1000",AC831&lt;=2000,"1000-2000",AC831&lt;=3000,"2000-3000",AC831&lt;=4000,"3000-4000",AC831&lt;=4999,"4000-5000")</f>
        <v>3000-4000</v>
      </c>
      <c r="AE831" s="1" t="s">
        <v>65</v>
      </c>
      <c r="AF831" s="1" t="s">
        <v>59</v>
      </c>
      <c r="AG831" s="1" t="s">
        <v>33</v>
      </c>
    </row>
    <row r="832" spans="1:33" x14ac:dyDescent="0.3">
      <c r="A832" s="13">
        <v>2237</v>
      </c>
      <c r="B832" s="1" t="s">
        <v>248</v>
      </c>
      <c r="C832" s="2">
        <v>45144</v>
      </c>
      <c r="D832" s="2" t="s">
        <v>103</v>
      </c>
      <c r="E832" s="29" t="str">
        <f>TEXT(DATA[[#This Row],[Join_Date]],"mm-yyyy")</f>
        <v>08-2023</v>
      </c>
      <c r="G832" s="31">
        <f>$F$2-DATA[[#This Row],[Last_Login]]</f>
        <v>13</v>
      </c>
      <c r="H832" s="31" t="str" cm="1">
        <f t="array" ref="H832">_xlfn.IFS(DATA[[#This Row],[Difference_from _assume]]&lt;=10,"0-17",DATA[[#This Row],[Difference_from _assume]]&lt;=34,"17-34",DATA[[#This Row],[Difference_from _assume]]&lt;=51,"34-51",DATA[[#This Row],[Difference_from _assume]]&lt;=119,"51-119",DATA[[#This Row],[Difference_from _assume]]&lt;=354,"119-357")</f>
        <v>17-34</v>
      </c>
      <c r="I832" s="31" t="str" cm="1">
        <f t="array" ref="I832">_xlfn.IFS(DATA[[#This Row],[Difference_from _assume]]&lt;=35,"Active",DATA[[#This Row],[Difference_from _assume]]&lt;=110,"Inactive",DATA[[#This Row],[Difference_from _assume]]&lt;=360,"Dormant")</f>
        <v>Active</v>
      </c>
      <c r="J832" s="16">
        <v>7.99</v>
      </c>
      <c r="K832" s="16" t="str" cm="1">
        <f t="array" ref="K832">_xlfn.IFS(DATA[[#This Row],[Monthly_Price]]&lt;=7.99,"Low",J832&lt;=11.99,"Mid",J832&lt;=15.99,"High")</f>
        <v>Low</v>
      </c>
      <c r="L832" s="1">
        <v>435</v>
      </c>
      <c r="M832" s="1" t="s">
        <v>73</v>
      </c>
      <c r="N832" s="1">
        <v>2</v>
      </c>
      <c r="O832" s="1">
        <v>1</v>
      </c>
      <c r="P832" s="1" t="b">
        <v>0</v>
      </c>
      <c r="Q832" s="1">
        <v>163</v>
      </c>
      <c r="R832" s="10">
        <v>69</v>
      </c>
      <c r="S832" s="10">
        <f>DATA[[#This Row],[Total_Movies_Watched]]+DATA[[#This Row],[Total_Series_Watched]]</f>
        <v>232</v>
      </c>
      <c r="T832" s="1" t="s">
        <v>55</v>
      </c>
      <c r="U832" s="1" t="s">
        <v>28</v>
      </c>
      <c r="V832" s="1" t="s">
        <v>37</v>
      </c>
      <c r="W832" s="1">
        <v>24</v>
      </c>
      <c r="X832" s="1" t="str" cm="1">
        <f t="array" ref="X832">_xlfn.IFS(DATA[[#This Row],[Recommended_Content_Count]]&lt;=25,"0-25",W832&lt;=50,"25-50",W832&lt;=75,"50-75",W832&lt;=100,"75-100")</f>
        <v>0-25</v>
      </c>
      <c r="Y832" s="1">
        <v>4.8</v>
      </c>
      <c r="Z832" s="1" t="b">
        <v>1</v>
      </c>
      <c r="AA832" s="1" t="str" cm="1">
        <f t="array" ref="AA832">_xlfn.IFS(DATA[[#This Row],[Has_Downloaded_Content]]=FALSE,"No",Z832=TRUE,"Yes")</f>
        <v>Yes</v>
      </c>
      <c r="AB832" s="1" t="s">
        <v>30</v>
      </c>
      <c r="AC832" s="7">
        <v>3815</v>
      </c>
      <c r="AD832" s="7" t="str" cm="1">
        <f t="array" ref="AD832">_xlfn.IFS(DATA[[#This Row],[Loyalty_Points]]&lt;=1000,"0-1000",AC832&lt;=2000,"1000-2000",AC832&lt;=3000,"2000-3000",AC832&lt;=4000,"3000-4000",AC832&lt;=4999,"4000-5000")</f>
        <v>3000-4000</v>
      </c>
      <c r="AE832" s="1" t="s">
        <v>65</v>
      </c>
      <c r="AF832" s="1" t="s">
        <v>32</v>
      </c>
      <c r="AG832" s="1" t="s">
        <v>93</v>
      </c>
    </row>
    <row r="833" spans="1:33" x14ac:dyDescent="0.3">
      <c r="A833" s="13">
        <v>2697</v>
      </c>
      <c r="B833" s="1" t="s">
        <v>174</v>
      </c>
      <c r="C833" s="2">
        <v>45570</v>
      </c>
      <c r="D833" s="2">
        <v>45547</v>
      </c>
      <c r="E833" s="29" t="str">
        <f>TEXT(DATA[[#This Row],[Join_Date]],"mm-yyyy")</f>
        <v>10-2024</v>
      </c>
      <c r="G833" s="31">
        <f>$F$2-DATA[[#This Row],[Last_Login]]</f>
        <v>110</v>
      </c>
      <c r="H833" s="31" t="str" cm="1">
        <f t="array" ref="H833">_xlfn.IFS(DATA[[#This Row],[Difference_from _assume]]&lt;=10,"0-17",DATA[[#This Row],[Difference_from _assume]]&lt;=34,"17-34",DATA[[#This Row],[Difference_from _assume]]&lt;=51,"34-51",DATA[[#This Row],[Difference_from _assume]]&lt;=119,"51-119",DATA[[#This Row],[Difference_from _assume]]&lt;=354,"119-357")</f>
        <v>51-119</v>
      </c>
      <c r="I833" s="31" t="str" cm="1">
        <f t="array" ref="I833">_xlfn.IFS(DATA[[#This Row],[Difference_from _assume]]&lt;=35,"Active",DATA[[#This Row],[Difference_from _assume]]&lt;=110,"Inactive",DATA[[#This Row],[Difference_from _assume]]&lt;=360,"Dormant")</f>
        <v>Inactive</v>
      </c>
      <c r="J833" s="16">
        <v>15.99</v>
      </c>
      <c r="K833" s="16" t="str" cm="1">
        <f t="array" ref="K833">_xlfn.IFS(DATA[[#This Row],[Monthly_Price]]&lt;=7.99,"Low",J833&lt;=11.99,"Mid",J833&lt;=15.99,"High")</f>
        <v>High</v>
      </c>
      <c r="L833" s="1">
        <v>423</v>
      </c>
      <c r="M833" s="1" t="s">
        <v>36</v>
      </c>
      <c r="N833" s="1">
        <v>4</v>
      </c>
      <c r="O833" s="1">
        <v>3</v>
      </c>
      <c r="P833" s="1" t="b">
        <v>0</v>
      </c>
      <c r="Q833" s="1">
        <v>648</v>
      </c>
      <c r="R833" s="10">
        <v>46</v>
      </c>
      <c r="S833" s="10">
        <f>DATA[[#This Row],[Total_Movies_Watched]]+DATA[[#This Row],[Total_Series_Watched]]</f>
        <v>694</v>
      </c>
      <c r="T833" s="1" t="s">
        <v>27</v>
      </c>
      <c r="U833" s="1" t="s">
        <v>44</v>
      </c>
      <c r="V833" s="1" t="s">
        <v>57</v>
      </c>
      <c r="W833" s="1">
        <v>0</v>
      </c>
      <c r="X833" s="1" t="str" cm="1">
        <f t="array" ref="X833">_xlfn.IFS(DATA[[#This Row],[Recommended_Content_Count]]&lt;=25,"0-25",W833&lt;=50,"25-50",W833&lt;=75,"50-75",W833&lt;=100,"75-100")</f>
        <v>0-25</v>
      </c>
      <c r="Y833" s="1">
        <v>4.5</v>
      </c>
      <c r="Z833" s="1" t="b">
        <v>0</v>
      </c>
      <c r="AA833" s="1" t="str" cm="1">
        <f t="array" ref="AA833">_xlfn.IFS(DATA[[#This Row],[Has_Downloaded_Content]]=FALSE,"No",Z833=TRUE,"Yes")</f>
        <v>No</v>
      </c>
      <c r="AB833" s="1" t="s">
        <v>30</v>
      </c>
      <c r="AC833" s="7">
        <v>3859</v>
      </c>
      <c r="AD833" s="7" t="str" cm="1">
        <f t="array" ref="AD833">_xlfn.IFS(DATA[[#This Row],[Loyalty_Points]]&lt;=1000,"0-1000",AC833&lt;=2000,"1000-2000",AC833&lt;=3000,"2000-3000",AC833&lt;=4000,"3000-4000",AC833&lt;=4999,"4000-5000")</f>
        <v>3000-4000</v>
      </c>
      <c r="AE833" s="1" t="s">
        <v>31</v>
      </c>
      <c r="AF833" s="1" t="s">
        <v>79</v>
      </c>
      <c r="AG833" s="1" t="s">
        <v>33</v>
      </c>
    </row>
    <row r="834" spans="1:33" x14ac:dyDescent="0.3">
      <c r="A834" s="13">
        <v>4488</v>
      </c>
      <c r="B834" s="1" t="s">
        <v>281</v>
      </c>
      <c r="C834" s="2" t="s">
        <v>652</v>
      </c>
      <c r="D834" s="2">
        <v>45424</v>
      </c>
      <c r="E834" s="29" t="str">
        <f>TEXT(DATA[[#This Row],[Join_Date]],"mm-yyyy")</f>
        <v>05-2023</v>
      </c>
      <c r="G834" s="31">
        <f>$F$2-DATA[[#This Row],[Last_Login]]</f>
        <v>233</v>
      </c>
      <c r="H834" s="31" t="str" cm="1">
        <f t="array" ref="H834">_xlfn.IFS(DATA[[#This Row],[Difference_from _assume]]&lt;=10,"0-17",DATA[[#This Row],[Difference_from _assume]]&lt;=34,"17-34",DATA[[#This Row],[Difference_from _assume]]&lt;=51,"34-51",DATA[[#This Row],[Difference_from _assume]]&lt;=119,"51-119",DATA[[#This Row],[Difference_from _assume]]&lt;=354,"119-357")</f>
        <v>119-357</v>
      </c>
      <c r="I834" s="31" t="str" cm="1">
        <f t="array" ref="I834">_xlfn.IFS(DATA[[#This Row],[Difference_from _assume]]&lt;=35,"Active",DATA[[#This Row],[Difference_from _assume]]&lt;=110,"Inactive",DATA[[#This Row],[Difference_from _assume]]&lt;=360,"Dormant")</f>
        <v>Dormant</v>
      </c>
      <c r="J834" s="16">
        <v>7.99</v>
      </c>
      <c r="K834" s="16" t="str" cm="1">
        <f t="array" ref="K834">_xlfn.IFS(DATA[[#This Row],[Monthly_Price]]&lt;=7.99,"Low",J834&lt;=11.99,"Mid",J834&lt;=15.99,"High")</f>
        <v>Low</v>
      </c>
      <c r="L834" s="1">
        <v>304</v>
      </c>
      <c r="M834" s="1" t="s">
        <v>100</v>
      </c>
      <c r="N834" s="1">
        <v>1</v>
      </c>
      <c r="O834" s="1">
        <v>3</v>
      </c>
      <c r="P834" s="1" t="b">
        <v>0</v>
      </c>
      <c r="Q834" s="1">
        <v>975</v>
      </c>
      <c r="R834" s="10">
        <v>10</v>
      </c>
      <c r="S834" s="10">
        <f>DATA[[#This Row],[Total_Movies_Watched]]+DATA[[#This Row],[Total_Series_Watched]]</f>
        <v>985</v>
      </c>
      <c r="T834" s="1" t="s">
        <v>43</v>
      </c>
      <c r="U834" s="1" t="s">
        <v>28</v>
      </c>
      <c r="V834" s="1" t="s">
        <v>64</v>
      </c>
      <c r="W834" s="1">
        <v>48</v>
      </c>
      <c r="X834" s="1" t="str" cm="1">
        <f t="array" ref="X834">_xlfn.IFS(DATA[[#This Row],[Recommended_Content_Count]]&lt;=25,"0-25",W834&lt;=50,"25-50",W834&lt;=75,"50-75",W834&lt;=100,"75-100")</f>
        <v>25-50</v>
      </c>
      <c r="Y834" s="1">
        <v>3.2</v>
      </c>
      <c r="Z834" s="1" t="b">
        <v>0</v>
      </c>
      <c r="AA834" s="1" t="str" cm="1">
        <f t="array" ref="AA834">_xlfn.IFS(DATA[[#This Row],[Has_Downloaded_Content]]=FALSE,"No",Z834=TRUE,"Yes")</f>
        <v>No</v>
      </c>
      <c r="AB834" s="1" t="s">
        <v>30</v>
      </c>
      <c r="AC834" s="7">
        <v>3923</v>
      </c>
      <c r="AD834" s="7" t="str" cm="1">
        <f t="array" ref="AD834">_xlfn.IFS(DATA[[#This Row],[Loyalty_Points]]&lt;=1000,"0-1000",AC834&lt;=2000,"1000-2000",AC834&lt;=3000,"2000-3000",AC834&lt;=4000,"3000-4000",AC834&lt;=4999,"4000-5000")</f>
        <v>3000-4000</v>
      </c>
      <c r="AE834" s="1" t="s">
        <v>58</v>
      </c>
      <c r="AF834" s="1" t="s">
        <v>39</v>
      </c>
      <c r="AG834" s="1" t="s">
        <v>33</v>
      </c>
    </row>
    <row r="835" spans="1:33" x14ac:dyDescent="0.3">
      <c r="A835" s="13">
        <v>5291</v>
      </c>
      <c r="B835" s="1" t="s">
        <v>686</v>
      </c>
      <c r="C835" s="2" t="s">
        <v>535</v>
      </c>
      <c r="D835" s="2" t="s">
        <v>72</v>
      </c>
      <c r="E835" s="29" t="str">
        <f>TEXT(DATA[[#This Row],[Join_Date]],"mm-yyyy")</f>
        <v>02-2024</v>
      </c>
      <c r="G835" s="31">
        <f>$F$2-DATA[[#This Row],[Last_Login]]</f>
        <v>14</v>
      </c>
      <c r="H835" s="31" t="str" cm="1">
        <f t="array" ref="H835">_xlfn.IFS(DATA[[#This Row],[Difference_from _assume]]&lt;=10,"0-17",DATA[[#This Row],[Difference_from _assume]]&lt;=34,"17-34",DATA[[#This Row],[Difference_from _assume]]&lt;=51,"34-51",DATA[[#This Row],[Difference_from _assume]]&lt;=119,"51-119",DATA[[#This Row],[Difference_from _assume]]&lt;=354,"119-357")</f>
        <v>17-34</v>
      </c>
      <c r="I835" s="31" t="str" cm="1">
        <f t="array" ref="I835">_xlfn.IFS(DATA[[#This Row],[Difference_from _assume]]&lt;=35,"Active",DATA[[#This Row],[Difference_from _assume]]&lt;=110,"Inactive",DATA[[#This Row],[Difference_from _assume]]&lt;=360,"Dormant")</f>
        <v>Active</v>
      </c>
      <c r="J835" s="16">
        <v>11.99</v>
      </c>
      <c r="K835" s="16" t="str" cm="1">
        <f t="array" ref="K835">_xlfn.IFS(DATA[[#This Row],[Monthly_Price]]&lt;=7.99,"Low",J835&lt;=11.99,"Mid",J835&lt;=15.99,"High")</f>
        <v>Mid</v>
      </c>
      <c r="L835" s="1">
        <v>455</v>
      </c>
      <c r="M835" s="1" t="s">
        <v>36</v>
      </c>
      <c r="N835" s="1">
        <v>3</v>
      </c>
      <c r="O835" s="1">
        <v>6</v>
      </c>
      <c r="P835" s="1" t="b">
        <v>1</v>
      </c>
      <c r="Q835" s="1">
        <v>15</v>
      </c>
      <c r="R835" s="10">
        <v>36</v>
      </c>
      <c r="S835" s="10">
        <f>DATA[[#This Row],[Total_Movies_Watched]]+DATA[[#This Row],[Total_Series_Watched]]</f>
        <v>51</v>
      </c>
      <c r="T835" s="1" t="s">
        <v>74</v>
      </c>
      <c r="U835" s="1" t="s">
        <v>44</v>
      </c>
      <c r="V835" s="1" t="s">
        <v>64</v>
      </c>
      <c r="W835" s="1">
        <v>37</v>
      </c>
      <c r="X835" s="1" t="str" cm="1">
        <f t="array" ref="X835">_xlfn.IFS(DATA[[#This Row],[Recommended_Content_Count]]&lt;=25,"0-25",W835&lt;=50,"25-50",W835&lt;=75,"50-75",W835&lt;=100,"75-100")</f>
        <v>25-50</v>
      </c>
      <c r="Y835" s="1">
        <v>4.2</v>
      </c>
      <c r="Z835" s="1" t="b">
        <v>0</v>
      </c>
      <c r="AA835" s="1" t="str" cm="1">
        <f t="array" ref="AA835">_xlfn.IFS(DATA[[#This Row],[Has_Downloaded_Content]]=FALSE,"No",Z835=TRUE,"Yes")</f>
        <v>No</v>
      </c>
      <c r="AB835" s="1" t="s">
        <v>30</v>
      </c>
      <c r="AC835" s="7">
        <v>4486</v>
      </c>
      <c r="AD835" s="7" t="str" cm="1">
        <f t="array" ref="AD835">_xlfn.IFS(DATA[[#This Row],[Loyalty_Points]]&lt;=1000,"0-1000",AC835&lt;=2000,"1000-2000",AC835&lt;=3000,"2000-3000",AC835&lt;=4000,"3000-4000",AC835&lt;=4999,"4000-5000")</f>
        <v>4000-5000</v>
      </c>
      <c r="AE835" s="1" t="s">
        <v>76</v>
      </c>
      <c r="AF835" s="1" t="s">
        <v>59</v>
      </c>
      <c r="AG835" s="1" t="s">
        <v>93</v>
      </c>
    </row>
    <row r="836" spans="1:33" x14ac:dyDescent="0.3">
      <c r="A836" s="13">
        <v>6287</v>
      </c>
      <c r="B836" s="1" t="s">
        <v>491</v>
      </c>
      <c r="C836" s="2" t="s">
        <v>687</v>
      </c>
      <c r="D836" s="2" t="s">
        <v>90</v>
      </c>
      <c r="E836" s="29" t="str">
        <f>TEXT(DATA[[#This Row],[Join_Date]],"mm-yyyy")</f>
        <v>04-2023</v>
      </c>
      <c r="G836" s="31">
        <f>$F$2-DATA[[#This Row],[Last_Login]]</f>
        <v>31</v>
      </c>
      <c r="H836" s="31" t="str" cm="1">
        <f t="array" ref="H836">_xlfn.IFS(DATA[[#This Row],[Difference_from _assume]]&lt;=10,"0-17",DATA[[#This Row],[Difference_from _assume]]&lt;=34,"17-34",DATA[[#This Row],[Difference_from _assume]]&lt;=51,"34-51",DATA[[#This Row],[Difference_from _assume]]&lt;=119,"51-119",DATA[[#This Row],[Difference_from _assume]]&lt;=354,"119-357")</f>
        <v>17-34</v>
      </c>
      <c r="I836" s="31" t="str" cm="1">
        <f t="array" ref="I836">_xlfn.IFS(DATA[[#This Row],[Difference_from _assume]]&lt;=35,"Active",DATA[[#This Row],[Difference_from _assume]]&lt;=110,"Inactive",DATA[[#This Row],[Difference_from _assume]]&lt;=360,"Dormant")</f>
        <v>Active</v>
      </c>
      <c r="J836" s="16">
        <v>11.99</v>
      </c>
      <c r="K836" s="16" t="str" cm="1">
        <f t="array" ref="K836">_xlfn.IFS(DATA[[#This Row],[Monthly_Price]]&lt;=7.99,"Low",J836&lt;=11.99,"Mid",J836&lt;=15.99,"High")</f>
        <v>Mid</v>
      </c>
      <c r="L836" s="1">
        <v>449</v>
      </c>
      <c r="M836" s="1" t="s">
        <v>51</v>
      </c>
      <c r="N836" s="1">
        <v>1</v>
      </c>
      <c r="O836" s="1">
        <v>2</v>
      </c>
      <c r="P836" s="1" t="b">
        <v>1</v>
      </c>
      <c r="Q836" s="1">
        <v>268</v>
      </c>
      <c r="R836" s="10">
        <v>11</v>
      </c>
      <c r="S836" s="10">
        <f>DATA[[#This Row],[Total_Movies_Watched]]+DATA[[#This Row],[Total_Series_Watched]]</f>
        <v>279</v>
      </c>
      <c r="T836" s="1" t="s">
        <v>43</v>
      </c>
      <c r="U836" s="1" t="s">
        <v>44</v>
      </c>
      <c r="V836" s="1" t="s">
        <v>64</v>
      </c>
      <c r="W836" s="1">
        <v>62</v>
      </c>
      <c r="X836" s="1" t="str" cm="1">
        <f t="array" ref="X836">_xlfn.IFS(DATA[[#This Row],[Recommended_Content_Count]]&lt;=25,"0-25",W836&lt;=50,"25-50",W836&lt;=75,"50-75",W836&lt;=100,"75-100")</f>
        <v>50-75</v>
      </c>
      <c r="Y836" s="1">
        <v>5</v>
      </c>
      <c r="Z836" s="1" t="b">
        <v>0</v>
      </c>
      <c r="AA836" s="1" t="str" cm="1">
        <f t="array" ref="AA836">_xlfn.IFS(DATA[[#This Row],[Has_Downloaded_Content]]=FALSE,"No",Z836=TRUE,"Yes")</f>
        <v>No</v>
      </c>
      <c r="AB836" s="1" t="s">
        <v>30</v>
      </c>
      <c r="AC836" s="7">
        <v>993</v>
      </c>
      <c r="AD836" s="7" t="str" cm="1">
        <f t="array" ref="AD836">_xlfn.IFS(DATA[[#This Row],[Loyalty_Points]]&lt;=1000,"0-1000",AC836&lt;=2000,"1000-2000",AC836&lt;=3000,"2000-3000",AC836&lt;=4000,"3000-4000",AC836&lt;=4999,"4000-5000")</f>
        <v>0-1000</v>
      </c>
      <c r="AE836" s="1" t="s">
        <v>38</v>
      </c>
      <c r="AF836" s="1" t="s">
        <v>39</v>
      </c>
      <c r="AG836" s="1" t="s">
        <v>40</v>
      </c>
    </row>
    <row r="837" spans="1:33" x14ac:dyDescent="0.3">
      <c r="A837" s="13">
        <v>1953</v>
      </c>
      <c r="B837" s="1" t="s">
        <v>667</v>
      </c>
      <c r="C837" s="2">
        <v>45180</v>
      </c>
      <c r="D837" s="2" t="s">
        <v>109</v>
      </c>
      <c r="E837" s="29" t="str">
        <f>TEXT(DATA[[#This Row],[Join_Date]],"mm-yyyy")</f>
        <v>09-2023</v>
      </c>
      <c r="G837" s="31">
        <f>$F$2-DATA[[#This Row],[Last_Login]]</f>
        <v>38</v>
      </c>
      <c r="H837" s="31" t="str" cm="1">
        <f t="array" ref="H837">_xlfn.IFS(DATA[[#This Row],[Difference_from _assume]]&lt;=10,"0-17",DATA[[#This Row],[Difference_from _assume]]&lt;=34,"17-34",DATA[[#This Row],[Difference_from _assume]]&lt;=51,"34-51",DATA[[#This Row],[Difference_from _assume]]&lt;=119,"51-119",DATA[[#This Row],[Difference_from _assume]]&lt;=354,"119-357")</f>
        <v>34-51</v>
      </c>
      <c r="I837" s="31" t="str" cm="1">
        <f t="array" ref="I837">_xlfn.IFS(DATA[[#This Row],[Difference_from _assume]]&lt;=35,"Active",DATA[[#This Row],[Difference_from _assume]]&lt;=110,"Inactive",DATA[[#This Row],[Difference_from _assume]]&lt;=360,"Dormant")</f>
        <v>Inactive</v>
      </c>
      <c r="J837" s="16">
        <v>15.99</v>
      </c>
      <c r="K837" s="16" t="str" cm="1">
        <f t="array" ref="K837">_xlfn.IFS(DATA[[#This Row],[Monthly_Price]]&lt;=7.99,"Low",J837&lt;=11.99,"Mid",J837&lt;=15.99,"High")</f>
        <v>High</v>
      </c>
      <c r="L837" s="1">
        <v>39</v>
      </c>
      <c r="M837" s="1" t="s">
        <v>36</v>
      </c>
      <c r="N837" s="1">
        <v>3</v>
      </c>
      <c r="O837" s="1">
        <v>1</v>
      </c>
      <c r="P837" s="1" t="b">
        <v>1</v>
      </c>
      <c r="Q837" s="1">
        <v>791</v>
      </c>
      <c r="R837" s="10">
        <v>3</v>
      </c>
      <c r="S837" s="10">
        <f>DATA[[#This Row],[Total_Movies_Watched]]+DATA[[#This Row],[Total_Series_Watched]]</f>
        <v>794</v>
      </c>
      <c r="T837" s="1" t="s">
        <v>74</v>
      </c>
      <c r="U837" s="1" t="s">
        <v>56</v>
      </c>
      <c r="V837" s="1" t="s">
        <v>57</v>
      </c>
      <c r="W837" s="1">
        <v>33</v>
      </c>
      <c r="X837" s="1" t="str" cm="1">
        <f t="array" ref="X837">_xlfn.IFS(DATA[[#This Row],[Recommended_Content_Count]]&lt;=25,"0-25",W837&lt;=50,"25-50",W837&lt;=75,"50-75",W837&lt;=100,"75-100")</f>
        <v>25-50</v>
      </c>
      <c r="Y837" s="1">
        <v>3.1</v>
      </c>
      <c r="Z837" s="1" t="b">
        <v>1</v>
      </c>
      <c r="AA837" s="1" t="str" cm="1">
        <f t="array" ref="AA837">_xlfn.IFS(DATA[[#This Row],[Has_Downloaded_Content]]=FALSE,"No",Z837=TRUE,"Yes")</f>
        <v>Yes</v>
      </c>
      <c r="AB837" s="1" t="s">
        <v>30</v>
      </c>
      <c r="AC837" s="7">
        <v>631</v>
      </c>
      <c r="AD837" s="7" t="str" cm="1">
        <f t="array" ref="AD837">_xlfn.IFS(DATA[[#This Row],[Loyalty_Points]]&lt;=1000,"0-1000",AC837&lt;=2000,"1000-2000",AC837&lt;=3000,"2000-3000",AC837&lt;=4000,"3000-4000",AC837&lt;=4999,"4000-5000")</f>
        <v>0-1000</v>
      </c>
      <c r="AE837" s="1" t="s">
        <v>58</v>
      </c>
      <c r="AF837" s="1" t="s">
        <v>39</v>
      </c>
      <c r="AG837" s="1" t="s">
        <v>60</v>
      </c>
    </row>
    <row r="838" spans="1:33" x14ac:dyDescent="0.3">
      <c r="A838" s="13">
        <v>3457</v>
      </c>
      <c r="B838" s="1" t="s">
        <v>286</v>
      </c>
      <c r="C838" s="2" t="s">
        <v>651</v>
      </c>
      <c r="D838" s="2" t="s">
        <v>54</v>
      </c>
      <c r="E838" s="29" t="str">
        <f>TEXT(DATA[[#This Row],[Join_Date]],"mm-yyyy")</f>
        <v>10-2024</v>
      </c>
      <c r="G838" s="31">
        <f>$F$2-DATA[[#This Row],[Last_Login]]</f>
        <v>42</v>
      </c>
      <c r="H838" s="31" t="str" cm="1">
        <f t="array" ref="H838">_xlfn.IFS(DATA[[#This Row],[Difference_from _assume]]&lt;=10,"0-17",DATA[[#This Row],[Difference_from _assume]]&lt;=34,"17-34",DATA[[#This Row],[Difference_from _assume]]&lt;=51,"34-51",DATA[[#This Row],[Difference_from _assume]]&lt;=119,"51-119",DATA[[#This Row],[Difference_from _assume]]&lt;=354,"119-357")</f>
        <v>34-51</v>
      </c>
      <c r="I838" s="31" t="str" cm="1">
        <f t="array" ref="I838">_xlfn.IFS(DATA[[#This Row],[Difference_from _assume]]&lt;=35,"Active",DATA[[#This Row],[Difference_from _assume]]&lt;=110,"Inactive",DATA[[#This Row],[Difference_from _assume]]&lt;=360,"Dormant")</f>
        <v>Inactive</v>
      </c>
      <c r="J838" s="16">
        <v>15.99</v>
      </c>
      <c r="K838" s="16" t="str" cm="1">
        <f t="array" ref="K838">_xlfn.IFS(DATA[[#This Row],[Monthly_Price]]&lt;=7.99,"Low",J838&lt;=11.99,"Mid",J838&lt;=15.99,"High")</f>
        <v>High</v>
      </c>
      <c r="L838" s="1">
        <v>139</v>
      </c>
      <c r="M838" s="1" t="s">
        <v>73</v>
      </c>
      <c r="N838" s="1">
        <v>2</v>
      </c>
      <c r="O838" s="1">
        <v>1</v>
      </c>
      <c r="P838" s="1" t="b">
        <v>0</v>
      </c>
      <c r="Q838" s="1">
        <v>257</v>
      </c>
      <c r="R838" s="10">
        <v>173</v>
      </c>
      <c r="S838" s="10">
        <f>DATA[[#This Row],[Total_Movies_Watched]]+DATA[[#This Row],[Total_Series_Watched]]</f>
        <v>430</v>
      </c>
      <c r="T838" s="1" t="s">
        <v>68</v>
      </c>
      <c r="U838" s="1" t="s">
        <v>44</v>
      </c>
      <c r="V838" s="1" t="s">
        <v>64</v>
      </c>
      <c r="W838" s="1">
        <v>16</v>
      </c>
      <c r="X838" s="1" t="str" cm="1">
        <f t="array" ref="X838">_xlfn.IFS(DATA[[#This Row],[Recommended_Content_Count]]&lt;=25,"0-25",W838&lt;=50,"25-50",W838&lt;=75,"50-75",W838&lt;=100,"75-100")</f>
        <v>0-25</v>
      </c>
      <c r="Y838" s="1">
        <v>3.7</v>
      </c>
      <c r="Z838" s="1" t="b">
        <v>1</v>
      </c>
      <c r="AA838" s="1" t="str" cm="1">
        <f t="array" ref="AA838">_xlfn.IFS(DATA[[#This Row],[Has_Downloaded_Content]]=FALSE,"No",Z838=TRUE,"Yes")</f>
        <v>Yes</v>
      </c>
      <c r="AB838" s="1" t="s">
        <v>30</v>
      </c>
      <c r="AC838" s="7">
        <v>214</v>
      </c>
      <c r="AD838" s="7" t="str" cm="1">
        <f t="array" ref="AD838">_xlfn.IFS(DATA[[#This Row],[Loyalty_Points]]&lt;=1000,"0-1000",AC838&lt;=2000,"1000-2000",AC838&lt;=3000,"2000-3000",AC838&lt;=4000,"3000-4000",AC838&lt;=4999,"4000-5000")</f>
        <v>0-1000</v>
      </c>
      <c r="AE838" s="1" t="s">
        <v>58</v>
      </c>
      <c r="AF838" s="1" t="s">
        <v>39</v>
      </c>
      <c r="AG838" s="1" t="s">
        <v>33</v>
      </c>
    </row>
    <row r="839" spans="1:33" x14ac:dyDescent="0.3">
      <c r="A839" s="13">
        <v>6504</v>
      </c>
      <c r="B839" s="1" t="s">
        <v>318</v>
      </c>
      <c r="C839" s="2" t="s">
        <v>111</v>
      </c>
      <c r="D839" s="2" t="s">
        <v>103</v>
      </c>
      <c r="E839" s="29" t="str">
        <f>TEXT(DATA[[#This Row],[Join_Date]],"mm-yyyy")</f>
        <v>11-2023</v>
      </c>
      <c r="G839" s="31">
        <f>$F$2-DATA[[#This Row],[Last_Login]]</f>
        <v>13</v>
      </c>
      <c r="H839" s="31" t="str" cm="1">
        <f t="array" ref="H839">_xlfn.IFS(DATA[[#This Row],[Difference_from _assume]]&lt;=10,"0-17",DATA[[#This Row],[Difference_from _assume]]&lt;=34,"17-34",DATA[[#This Row],[Difference_from _assume]]&lt;=51,"34-51",DATA[[#This Row],[Difference_from _assume]]&lt;=119,"51-119",DATA[[#This Row],[Difference_from _assume]]&lt;=354,"119-357")</f>
        <v>17-34</v>
      </c>
      <c r="I839" s="31" t="str" cm="1">
        <f t="array" ref="I839">_xlfn.IFS(DATA[[#This Row],[Difference_from _assume]]&lt;=35,"Active",DATA[[#This Row],[Difference_from _assume]]&lt;=110,"Inactive",DATA[[#This Row],[Difference_from _assume]]&lt;=360,"Dormant")</f>
        <v>Active</v>
      </c>
      <c r="J839" s="16">
        <v>7.99</v>
      </c>
      <c r="K839" s="16" t="str" cm="1">
        <f t="array" ref="K839">_xlfn.IFS(DATA[[#This Row],[Monthly_Price]]&lt;=7.99,"Low",J839&lt;=11.99,"Mid",J839&lt;=15.99,"High")</f>
        <v>Low</v>
      </c>
      <c r="L839" s="1">
        <v>345</v>
      </c>
      <c r="M839" s="1" t="s">
        <v>48</v>
      </c>
      <c r="N839" s="1">
        <v>1</v>
      </c>
      <c r="O839" s="1">
        <v>4</v>
      </c>
      <c r="P839" s="1" t="b">
        <v>0</v>
      </c>
      <c r="Q839" s="1">
        <v>767</v>
      </c>
      <c r="R839" s="10">
        <v>66</v>
      </c>
      <c r="S839" s="10">
        <f>DATA[[#This Row],[Total_Movies_Watched]]+DATA[[#This Row],[Total_Series_Watched]]</f>
        <v>833</v>
      </c>
      <c r="T839" s="1" t="s">
        <v>43</v>
      </c>
      <c r="U839" s="1" t="s">
        <v>44</v>
      </c>
      <c r="V839" s="1" t="s">
        <v>45</v>
      </c>
      <c r="W839" s="1">
        <v>70</v>
      </c>
      <c r="X839" s="1" t="str" cm="1">
        <f t="array" ref="X839">_xlfn.IFS(DATA[[#This Row],[Recommended_Content_Count]]&lt;=25,"0-25",W839&lt;=50,"25-50",W839&lt;=75,"50-75",W839&lt;=100,"75-100")</f>
        <v>50-75</v>
      </c>
      <c r="Y839" s="1">
        <v>3.8</v>
      </c>
      <c r="Z839" s="1" t="b">
        <v>0</v>
      </c>
      <c r="AA839" s="1" t="str" cm="1">
        <f t="array" ref="AA839">_xlfn.IFS(DATA[[#This Row],[Has_Downloaded_Content]]=FALSE,"No",Z839=TRUE,"Yes")</f>
        <v>No</v>
      </c>
      <c r="AB839" s="1" t="s">
        <v>30</v>
      </c>
      <c r="AC839" s="7">
        <v>2327</v>
      </c>
      <c r="AD839" s="7" t="str" cm="1">
        <f t="array" ref="AD839">_xlfn.IFS(DATA[[#This Row],[Loyalty_Points]]&lt;=1000,"0-1000",AC839&lt;=2000,"1000-2000",AC839&lt;=3000,"2000-3000",AC839&lt;=4000,"3000-4000",AC839&lt;=4999,"4000-5000")</f>
        <v>2000-3000</v>
      </c>
      <c r="AE839" s="1" t="s">
        <v>38</v>
      </c>
      <c r="AF839" s="1" t="s">
        <v>59</v>
      </c>
      <c r="AG839" s="1" t="s">
        <v>33</v>
      </c>
    </row>
    <row r="840" spans="1:33" x14ac:dyDescent="0.3">
      <c r="A840" s="13">
        <v>7463</v>
      </c>
      <c r="B840" s="1" t="s">
        <v>389</v>
      </c>
      <c r="C840" s="2" t="s">
        <v>136</v>
      </c>
      <c r="D840" s="2">
        <v>45455</v>
      </c>
      <c r="E840" s="29" t="str">
        <f>TEXT(DATA[[#This Row],[Join_Date]],"mm-yyyy")</f>
        <v>09-2023</v>
      </c>
      <c r="G840" s="31">
        <f>$F$2-DATA[[#This Row],[Last_Login]]</f>
        <v>202</v>
      </c>
      <c r="H840" s="31" t="str" cm="1">
        <f t="array" ref="H840">_xlfn.IFS(DATA[[#This Row],[Difference_from _assume]]&lt;=10,"0-17",DATA[[#This Row],[Difference_from _assume]]&lt;=34,"17-34",DATA[[#This Row],[Difference_from _assume]]&lt;=51,"34-51",DATA[[#This Row],[Difference_from _assume]]&lt;=119,"51-119",DATA[[#This Row],[Difference_from _assume]]&lt;=354,"119-357")</f>
        <v>119-357</v>
      </c>
      <c r="I840" s="31" t="str" cm="1">
        <f t="array" ref="I840">_xlfn.IFS(DATA[[#This Row],[Difference_from _assume]]&lt;=35,"Active",DATA[[#This Row],[Difference_from _assume]]&lt;=110,"Inactive",DATA[[#This Row],[Difference_from _assume]]&lt;=360,"Dormant")</f>
        <v>Dormant</v>
      </c>
      <c r="J840" s="16">
        <v>11.99</v>
      </c>
      <c r="K840" s="16" t="str" cm="1">
        <f t="array" ref="K840">_xlfn.IFS(DATA[[#This Row],[Monthly_Price]]&lt;=7.99,"Low",J840&lt;=11.99,"Mid",J840&lt;=15.99,"High")</f>
        <v>Mid</v>
      </c>
      <c r="L840" s="1">
        <v>500</v>
      </c>
      <c r="M840" s="1" t="s">
        <v>51</v>
      </c>
      <c r="N840" s="1">
        <v>3</v>
      </c>
      <c r="O840" s="1">
        <v>5</v>
      </c>
      <c r="P840" s="1" t="b">
        <v>1</v>
      </c>
      <c r="Q840" s="1">
        <v>362</v>
      </c>
      <c r="R840" s="10">
        <v>38</v>
      </c>
      <c r="S840" s="10">
        <f>DATA[[#This Row],[Total_Movies_Watched]]+DATA[[#This Row],[Total_Series_Watched]]</f>
        <v>400</v>
      </c>
      <c r="T840" s="1" t="s">
        <v>92</v>
      </c>
      <c r="U840" s="1" t="s">
        <v>44</v>
      </c>
      <c r="V840" s="1" t="s">
        <v>29</v>
      </c>
      <c r="W840" s="1">
        <v>100</v>
      </c>
      <c r="X840" s="1" t="str" cm="1">
        <f t="array" ref="X840">_xlfn.IFS(DATA[[#This Row],[Recommended_Content_Count]]&lt;=25,"0-25",W840&lt;=50,"25-50",W840&lt;=75,"50-75",W840&lt;=100,"75-100")</f>
        <v>75-100</v>
      </c>
      <c r="Y840" s="1">
        <v>4</v>
      </c>
      <c r="Z840" s="1" t="b">
        <v>0</v>
      </c>
      <c r="AA840" s="1" t="str" cm="1">
        <f t="array" ref="AA840">_xlfn.IFS(DATA[[#This Row],[Has_Downloaded_Content]]=FALSE,"No",Z840=TRUE,"Yes")</f>
        <v>No</v>
      </c>
      <c r="AB840" s="1" t="s">
        <v>30</v>
      </c>
      <c r="AC840" s="7">
        <v>3679</v>
      </c>
      <c r="AD840" s="7" t="str" cm="1">
        <f t="array" ref="AD840">_xlfn.IFS(DATA[[#This Row],[Loyalty_Points]]&lt;=1000,"0-1000",AC840&lt;=2000,"1000-2000",AC840&lt;=3000,"2000-3000",AC840&lt;=4000,"3000-4000",AC840&lt;=4999,"4000-5000")</f>
        <v>3000-4000</v>
      </c>
      <c r="AE840" s="1" t="s">
        <v>58</v>
      </c>
      <c r="AF840" s="1" t="s">
        <v>79</v>
      </c>
      <c r="AG840" s="1" t="s">
        <v>40</v>
      </c>
    </row>
    <row r="841" spans="1:33" x14ac:dyDescent="0.3">
      <c r="A841" s="13">
        <v>3898</v>
      </c>
      <c r="B841" s="1" t="s">
        <v>98</v>
      </c>
      <c r="C841" s="2">
        <v>45476</v>
      </c>
      <c r="D841" s="2" t="s">
        <v>105</v>
      </c>
      <c r="E841" s="29" t="str">
        <f>TEXT(DATA[[#This Row],[Join_Date]],"mm-yyyy")</f>
        <v>07-2024</v>
      </c>
      <c r="G841" s="31">
        <f>$F$2-DATA[[#This Row],[Last_Login]]</f>
        <v>33</v>
      </c>
      <c r="H841" s="31" t="str" cm="1">
        <f t="array" ref="H841">_xlfn.IFS(DATA[[#This Row],[Difference_from _assume]]&lt;=10,"0-17",DATA[[#This Row],[Difference_from _assume]]&lt;=34,"17-34",DATA[[#This Row],[Difference_from _assume]]&lt;=51,"34-51",DATA[[#This Row],[Difference_from _assume]]&lt;=119,"51-119",DATA[[#This Row],[Difference_from _assume]]&lt;=354,"119-357")</f>
        <v>17-34</v>
      </c>
      <c r="I841" s="31" t="str" cm="1">
        <f t="array" ref="I841">_xlfn.IFS(DATA[[#This Row],[Difference_from _assume]]&lt;=35,"Active",DATA[[#This Row],[Difference_from _assume]]&lt;=110,"Inactive",DATA[[#This Row],[Difference_from _assume]]&lt;=360,"Dormant")</f>
        <v>Active</v>
      </c>
      <c r="J841" s="16">
        <v>11.99</v>
      </c>
      <c r="K841" s="16" t="str" cm="1">
        <f t="array" ref="K841">_xlfn.IFS(DATA[[#This Row],[Monthly_Price]]&lt;=7.99,"Low",J841&lt;=11.99,"Mid",J841&lt;=15.99,"High")</f>
        <v>Mid</v>
      </c>
      <c r="L841" s="1">
        <v>365</v>
      </c>
      <c r="M841" s="1" t="s">
        <v>73</v>
      </c>
      <c r="N841" s="1">
        <v>5</v>
      </c>
      <c r="O841" s="1">
        <v>5</v>
      </c>
      <c r="P841" s="1" t="b">
        <v>1</v>
      </c>
      <c r="Q841" s="1">
        <v>779</v>
      </c>
      <c r="R841" s="10">
        <v>113</v>
      </c>
      <c r="S841" s="10">
        <f>DATA[[#This Row],[Total_Movies_Watched]]+DATA[[#This Row],[Total_Series_Watched]]</f>
        <v>892</v>
      </c>
      <c r="T841" s="1" t="s">
        <v>49</v>
      </c>
      <c r="U841" s="1" t="s">
        <v>28</v>
      </c>
      <c r="V841" s="1" t="s">
        <v>37</v>
      </c>
      <c r="W841" s="1">
        <v>65</v>
      </c>
      <c r="X841" s="1" t="str" cm="1">
        <f t="array" ref="X841">_xlfn.IFS(DATA[[#This Row],[Recommended_Content_Count]]&lt;=25,"0-25",W841&lt;=50,"25-50",W841&lt;=75,"50-75",W841&lt;=100,"75-100")</f>
        <v>50-75</v>
      </c>
      <c r="Y841" s="1">
        <v>4.2</v>
      </c>
      <c r="Z841" s="1" t="b">
        <v>0</v>
      </c>
      <c r="AA841" s="1" t="str" cm="1">
        <f t="array" ref="AA841">_xlfn.IFS(DATA[[#This Row],[Has_Downloaded_Content]]=FALSE,"No",Z841=TRUE,"Yes")</f>
        <v>No</v>
      </c>
      <c r="AB841" s="1" t="s">
        <v>30</v>
      </c>
      <c r="AC841" s="7">
        <v>2238</v>
      </c>
      <c r="AD841" s="7" t="str" cm="1">
        <f t="array" ref="AD841">_xlfn.IFS(DATA[[#This Row],[Loyalty_Points]]&lt;=1000,"0-1000",AC841&lt;=2000,"1000-2000",AC841&lt;=3000,"2000-3000",AC841&lt;=4000,"3000-4000",AC841&lt;=4999,"4000-5000")</f>
        <v>2000-3000</v>
      </c>
      <c r="AE841" s="1" t="s">
        <v>31</v>
      </c>
      <c r="AF841" s="1" t="s">
        <v>79</v>
      </c>
      <c r="AG841" s="1" t="s">
        <v>93</v>
      </c>
    </row>
    <row r="842" spans="1:33" x14ac:dyDescent="0.3">
      <c r="A842" s="13">
        <v>8481</v>
      </c>
      <c r="B842" s="1" t="s">
        <v>130</v>
      </c>
      <c r="C842" s="2" t="s">
        <v>688</v>
      </c>
      <c r="D842" s="2">
        <v>45516</v>
      </c>
      <c r="E842" s="29" t="str">
        <f>TEXT(DATA[[#This Row],[Join_Date]],"mm-yyyy")</f>
        <v>10-2024</v>
      </c>
      <c r="G842" s="31">
        <f>$F$2-DATA[[#This Row],[Last_Login]]</f>
        <v>141</v>
      </c>
      <c r="H842" s="31" t="str" cm="1">
        <f t="array" ref="H842">_xlfn.IFS(DATA[[#This Row],[Difference_from _assume]]&lt;=10,"0-17",DATA[[#This Row],[Difference_from _assume]]&lt;=34,"17-34",DATA[[#This Row],[Difference_from _assume]]&lt;=51,"34-51",DATA[[#This Row],[Difference_from _assume]]&lt;=119,"51-119",DATA[[#This Row],[Difference_from _assume]]&lt;=354,"119-357")</f>
        <v>119-357</v>
      </c>
      <c r="I842" s="31" t="str" cm="1">
        <f t="array" ref="I842">_xlfn.IFS(DATA[[#This Row],[Difference_from _assume]]&lt;=35,"Active",DATA[[#This Row],[Difference_from _assume]]&lt;=110,"Inactive",DATA[[#This Row],[Difference_from _assume]]&lt;=360,"Dormant")</f>
        <v>Dormant</v>
      </c>
      <c r="J842" s="16">
        <v>7.99</v>
      </c>
      <c r="K842" s="16" t="str" cm="1">
        <f t="array" ref="K842">_xlfn.IFS(DATA[[#This Row],[Monthly_Price]]&lt;=7.99,"Low",J842&lt;=11.99,"Mid",J842&lt;=15.99,"High")</f>
        <v>Low</v>
      </c>
      <c r="L842" s="1">
        <v>479</v>
      </c>
      <c r="M842" s="1" t="s">
        <v>100</v>
      </c>
      <c r="N842" s="1">
        <v>4</v>
      </c>
      <c r="O842" s="1">
        <v>5</v>
      </c>
      <c r="P842" s="1" t="b">
        <v>0</v>
      </c>
      <c r="Q842" s="1">
        <v>159</v>
      </c>
      <c r="R842" s="10">
        <v>136</v>
      </c>
      <c r="S842" s="10">
        <f>DATA[[#This Row],[Total_Movies_Watched]]+DATA[[#This Row],[Total_Series_Watched]]</f>
        <v>295</v>
      </c>
      <c r="T842" s="1" t="s">
        <v>43</v>
      </c>
      <c r="U842" s="1" t="s">
        <v>75</v>
      </c>
      <c r="V842" s="1" t="s">
        <v>37</v>
      </c>
      <c r="W842" s="1">
        <v>7</v>
      </c>
      <c r="X842" s="1" t="str" cm="1">
        <f t="array" ref="X842">_xlfn.IFS(DATA[[#This Row],[Recommended_Content_Count]]&lt;=25,"0-25",W842&lt;=50,"25-50",W842&lt;=75,"50-75",W842&lt;=100,"75-100")</f>
        <v>0-25</v>
      </c>
      <c r="Y842" s="1">
        <v>4.2</v>
      </c>
      <c r="Z842" s="1" t="b">
        <v>1</v>
      </c>
      <c r="AA842" s="1" t="str" cm="1">
        <f t="array" ref="AA842">_xlfn.IFS(DATA[[#This Row],[Has_Downloaded_Content]]=FALSE,"No",Z842=TRUE,"Yes")</f>
        <v>Yes</v>
      </c>
      <c r="AB842" s="1" t="s">
        <v>30</v>
      </c>
      <c r="AC842" s="7">
        <v>3655</v>
      </c>
      <c r="AD842" s="7" t="str" cm="1">
        <f t="array" ref="AD842">_xlfn.IFS(DATA[[#This Row],[Loyalty_Points]]&lt;=1000,"0-1000",AC842&lt;=2000,"1000-2000",AC842&lt;=3000,"2000-3000",AC842&lt;=4000,"3000-4000",AC842&lt;=4999,"4000-5000")</f>
        <v>3000-4000</v>
      </c>
      <c r="AE842" s="1" t="s">
        <v>58</v>
      </c>
      <c r="AF842" s="1" t="s">
        <v>59</v>
      </c>
      <c r="AG842" s="1" t="s">
        <v>40</v>
      </c>
    </row>
    <row r="843" spans="1:33" x14ac:dyDescent="0.3">
      <c r="A843" s="13">
        <v>7810</v>
      </c>
      <c r="B843" s="1" t="s">
        <v>41</v>
      </c>
      <c r="C843" s="2" t="s">
        <v>321</v>
      </c>
      <c r="D843" s="2">
        <v>45485</v>
      </c>
      <c r="E843" s="29" t="str">
        <f>TEXT(DATA[[#This Row],[Join_Date]],"mm-yyyy")</f>
        <v>09-2023</v>
      </c>
      <c r="G843" s="31">
        <f>$F$2-DATA[[#This Row],[Last_Login]]</f>
        <v>172</v>
      </c>
      <c r="H843" s="31" t="str" cm="1">
        <f t="array" ref="H843">_xlfn.IFS(DATA[[#This Row],[Difference_from _assume]]&lt;=10,"0-17",DATA[[#This Row],[Difference_from _assume]]&lt;=34,"17-34",DATA[[#This Row],[Difference_from _assume]]&lt;=51,"34-51",DATA[[#This Row],[Difference_from _assume]]&lt;=119,"51-119",DATA[[#This Row],[Difference_from _assume]]&lt;=354,"119-357")</f>
        <v>119-357</v>
      </c>
      <c r="I843" s="31" t="str" cm="1">
        <f t="array" ref="I843">_xlfn.IFS(DATA[[#This Row],[Difference_from _assume]]&lt;=35,"Active",DATA[[#This Row],[Difference_from _assume]]&lt;=110,"Inactive",DATA[[#This Row],[Difference_from _assume]]&lt;=360,"Dormant")</f>
        <v>Dormant</v>
      </c>
      <c r="J843" s="16">
        <v>7.99</v>
      </c>
      <c r="K843" s="16" t="str" cm="1">
        <f t="array" ref="K843">_xlfn.IFS(DATA[[#This Row],[Monthly_Price]]&lt;=7.99,"Low",J843&lt;=11.99,"Mid",J843&lt;=15.99,"High")</f>
        <v>Low</v>
      </c>
      <c r="L843" s="1">
        <v>63</v>
      </c>
      <c r="M843" s="1" t="s">
        <v>63</v>
      </c>
      <c r="N843" s="1">
        <v>4</v>
      </c>
      <c r="O843" s="1">
        <v>2</v>
      </c>
      <c r="P843" s="1" t="b">
        <v>1</v>
      </c>
      <c r="Q843" s="1">
        <v>104</v>
      </c>
      <c r="R843" s="10">
        <v>72</v>
      </c>
      <c r="S843" s="10">
        <f>DATA[[#This Row],[Total_Movies_Watched]]+DATA[[#This Row],[Total_Series_Watched]]</f>
        <v>176</v>
      </c>
      <c r="T843" s="1" t="s">
        <v>92</v>
      </c>
      <c r="U843" s="1" t="s">
        <v>75</v>
      </c>
      <c r="V843" s="1" t="s">
        <v>45</v>
      </c>
      <c r="W843" s="1">
        <v>17</v>
      </c>
      <c r="X843" s="1" t="str" cm="1">
        <f t="array" ref="X843">_xlfn.IFS(DATA[[#This Row],[Recommended_Content_Count]]&lt;=25,"0-25",W843&lt;=50,"25-50",W843&lt;=75,"50-75",W843&lt;=100,"75-100")</f>
        <v>0-25</v>
      </c>
      <c r="Y843" s="1">
        <v>4.9000000000000004</v>
      </c>
      <c r="Z843" s="1" t="b">
        <v>1</v>
      </c>
      <c r="AA843" s="1" t="str" cm="1">
        <f t="array" ref="AA843">_xlfn.IFS(DATA[[#This Row],[Has_Downloaded_Content]]=FALSE,"No",Z843=TRUE,"Yes")</f>
        <v>Yes</v>
      </c>
      <c r="AB843" s="1" t="s">
        <v>30</v>
      </c>
      <c r="AC843" s="7">
        <v>1587</v>
      </c>
      <c r="AD843" s="7" t="str" cm="1">
        <f t="array" ref="AD843">_xlfn.IFS(DATA[[#This Row],[Loyalty_Points]]&lt;=1000,"0-1000",AC843&lt;=2000,"1000-2000",AC843&lt;=3000,"2000-3000",AC843&lt;=4000,"3000-4000",AC843&lt;=4999,"4000-5000")</f>
        <v>1000-2000</v>
      </c>
      <c r="AE843" s="1" t="s">
        <v>65</v>
      </c>
      <c r="AF843" s="1" t="s">
        <v>59</v>
      </c>
      <c r="AG843" s="1" t="s">
        <v>93</v>
      </c>
    </row>
    <row r="844" spans="1:33" x14ac:dyDescent="0.3">
      <c r="A844" s="13">
        <v>6534</v>
      </c>
      <c r="B844" s="1" t="s">
        <v>434</v>
      </c>
      <c r="C844" s="2">
        <v>45050</v>
      </c>
      <c r="D844" s="2">
        <v>45608</v>
      </c>
      <c r="E844" s="29" t="str">
        <f>TEXT(DATA[[#This Row],[Join_Date]],"mm-yyyy")</f>
        <v>05-2023</v>
      </c>
      <c r="G844" s="31">
        <f>$F$2-DATA[[#This Row],[Last_Login]]</f>
        <v>49</v>
      </c>
      <c r="H844" s="31" t="str" cm="1">
        <f t="array" ref="H844">_xlfn.IFS(DATA[[#This Row],[Difference_from _assume]]&lt;=10,"0-17",DATA[[#This Row],[Difference_from _assume]]&lt;=34,"17-34",DATA[[#This Row],[Difference_from _assume]]&lt;=51,"34-51",DATA[[#This Row],[Difference_from _assume]]&lt;=119,"51-119",DATA[[#This Row],[Difference_from _assume]]&lt;=354,"119-357")</f>
        <v>34-51</v>
      </c>
      <c r="I844" s="31" t="str" cm="1">
        <f t="array" ref="I844">_xlfn.IFS(DATA[[#This Row],[Difference_from _assume]]&lt;=35,"Active",DATA[[#This Row],[Difference_from _assume]]&lt;=110,"Inactive",DATA[[#This Row],[Difference_from _assume]]&lt;=360,"Dormant")</f>
        <v>Inactive</v>
      </c>
      <c r="J844" s="16">
        <v>11.99</v>
      </c>
      <c r="K844" s="16" t="str" cm="1">
        <f t="array" ref="K844">_xlfn.IFS(DATA[[#This Row],[Monthly_Price]]&lt;=7.99,"Low",J844&lt;=11.99,"Mid",J844&lt;=15.99,"High")</f>
        <v>Mid</v>
      </c>
      <c r="L844" s="1">
        <v>104</v>
      </c>
      <c r="M844" s="1" t="s">
        <v>51</v>
      </c>
      <c r="N844" s="1">
        <v>2</v>
      </c>
      <c r="O844" s="1">
        <v>6</v>
      </c>
      <c r="P844" s="1" t="b">
        <v>0</v>
      </c>
      <c r="Q844" s="1">
        <v>570</v>
      </c>
      <c r="R844" s="10">
        <v>29</v>
      </c>
      <c r="S844" s="10">
        <f>DATA[[#This Row],[Total_Movies_Watched]]+DATA[[#This Row],[Total_Series_Watched]]</f>
        <v>599</v>
      </c>
      <c r="T844" s="1" t="s">
        <v>49</v>
      </c>
      <c r="U844" s="1" t="s">
        <v>28</v>
      </c>
      <c r="V844" s="1" t="s">
        <v>37</v>
      </c>
      <c r="W844" s="1">
        <v>56</v>
      </c>
      <c r="X844" s="1" t="str" cm="1">
        <f t="array" ref="X844">_xlfn.IFS(DATA[[#This Row],[Recommended_Content_Count]]&lt;=25,"0-25",W844&lt;=50,"25-50",W844&lt;=75,"50-75",W844&lt;=100,"75-100")</f>
        <v>50-75</v>
      </c>
      <c r="Y844" s="1">
        <v>3.9</v>
      </c>
      <c r="Z844" s="1" t="b">
        <v>1</v>
      </c>
      <c r="AA844" s="1" t="str" cm="1">
        <f t="array" ref="AA844">_xlfn.IFS(DATA[[#This Row],[Has_Downloaded_Content]]=FALSE,"No",Z844=TRUE,"Yes")</f>
        <v>Yes</v>
      </c>
      <c r="AB844" s="1" t="s">
        <v>30</v>
      </c>
      <c r="AC844" s="7">
        <v>4501</v>
      </c>
      <c r="AD844" s="7" t="str" cm="1">
        <f t="array" ref="AD844">_xlfn.IFS(DATA[[#This Row],[Loyalty_Points]]&lt;=1000,"0-1000",AC844&lt;=2000,"1000-2000",AC844&lt;=3000,"2000-3000",AC844&lt;=4000,"3000-4000",AC844&lt;=4999,"4000-5000")</f>
        <v>4000-5000</v>
      </c>
      <c r="AE844" s="1" t="s">
        <v>38</v>
      </c>
      <c r="AF844" s="1" t="s">
        <v>32</v>
      </c>
      <c r="AG844" s="1" t="s">
        <v>33</v>
      </c>
    </row>
    <row r="845" spans="1:33" x14ac:dyDescent="0.3">
      <c r="A845" s="13">
        <v>6025</v>
      </c>
      <c r="B845" s="1" t="s">
        <v>290</v>
      </c>
      <c r="C845" s="2" t="s">
        <v>565</v>
      </c>
      <c r="D845" s="2" t="s">
        <v>87</v>
      </c>
      <c r="E845" s="29" t="str">
        <f>TEXT(DATA[[#This Row],[Join_Date]],"mm-yyyy")</f>
        <v>12-2023</v>
      </c>
      <c r="G845" s="31">
        <f>$F$2-DATA[[#This Row],[Last_Login]]</f>
        <v>36</v>
      </c>
      <c r="H845" s="31" t="str" cm="1">
        <f t="array" ref="H845">_xlfn.IFS(DATA[[#This Row],[Difference_from _assume]]&lt;=10,"0-17",DATA[[#This Row],[Difference_from _assume]]&lt;=34,"17-34",DATA[[#This Row],[Difference_from _assume]]&lt;=51,"34-51",DATA[[#This Row],[Difference_from _assume]]&lt;=119,"51-119",DATA[[#This Row],[Difference_from _assume]]&lt;=354,"119-357")</f>
        <v>34-51</v>
      </c>
      <c r="I845" s="31" t="str" cm="1">
        <f t="array" ref="I845">_xlfn.IFS(DATA[[#This Row],[Difference_from _assume]]&lt;=35,"Active",DATA[[#This Row],[Difference_from _assume]]&lt;=110,"Inactive",DATA[[#This Row],[Difference_from _assume]]&lt;=360,"Dormant")</f>
        <v>Inactive</v>
      </c>
      <c r="J845" s="16">
        <v>15.99</v>
      </c>
      <c r="K845" s="16" t="str" cm="1">
        <f t="array" ref="K845">_xlfn.IFS(DATA[[#This Row],[Monthly_Price]]&lt;=7.99,"Low",J845&lt;=11.99,"Mid",J845&lt;=15.99,"High")</f>
        <v>High</v>
      </c>
      <c r="L845" s="1">
        <v>380</v>
      </c>
      <c r="M845" s="1" t="s">
        <v>63</v>
      </c>
      <c r="N845" s="1">
        <v>5</v>
      </c>
      <c r="O845" s="1">
        <v>5</v>
      </c>
      <c r="P845" s="1" t="b">
        <v>1</v>
      </c>
      <c r="Q845" s="1">
        <v>112</v>
      </c>
      <c r="R845" s="10">
        <v>149</v>
      </c>
      <c r="S845" s="10">
        <f>DATA[[#This Row],[Total_Movies_Watched]]+DATA[[#This Row],[Total_Series_Watched]]</f>
        <v>261</v>
      </c>
      <c r="T845" s="1" t="s">
        <v>68</v>
      </c>
      <c r="U845" s="1" t="s">
        <v>75</v>
      </c>
      <c r="V845" s="1" t="s">
        <v>45</v>
      </c>
      <c r="W845" s="1">
        <v>74</v>
      </c>
      <c r="X845" s="1" t="str" cm="1">
        <f t="array" ref="X845">_xlfn.IFS(DATA[[#This Row],[Recommended_Content_Count]]&lt;=25,"0-25",W845&lt;=50,"25-50",W845&lt;=75,"50-75",W845&lt;=100,"75-100")</f>
        <v>50-75</v>
      </c>
      <c r="Y845" s="1">
        <v>3.4</v>
      </c>
      <c r="Z845" s="1" t="b">
        <v>1</v>
      </c>
      <c r="AA845" s="1" t="str" cm="1">
        <f t="array" ref="AA845">_xlfn.IFS(DATA[[#This Row],[Has_Downloaded_Content]]=FALSE,"No",Z845=TRUE,"Yes")</f>
        <v>Yes</v>
      </c>
      <c r="AB845" s="1" t="s">
        <v>30</v>
      </c>
      <c r="AC845" s="7">
        <v>1910</v>
      </c>
      <c r="AD845" s="7" t="str" cm="1">
        <f t="array" ref="AD845">_xlfn.IFS(DATA[[#This Row],[Loyalty_Points]]&lt;=1000,"0-1000",AC845&lt;=2000,"1000-2000",AC845&lt;=3000,"2000-3000",AC845&lt;=4000,"3000-4000",AC845&lt;=4999,"4000-5000")</f>
        <v>1000-2000</v>
      </c>
      <c r="AE845" s="1" t="s">
        <v>76</v>
      </c>
      <c r="AF845" s="1" t="s">
        <v>69</v>
      </c>
      <c r="AG845" s="1" t="s">
        <v>60</v>
      </c>
    </row>
    <row r="846" spans="1:33" x14ac:dyDescent="0.3">
      <c r="A846" s="13">
        <v>5825</v>
      </c>
      <c r="B846" s="1" t="s">
        <v>689</v>
      </c>
      <c r="C846" s="2">
        <v>45628</v>
      </c>
      <c r="D846" s="2" t="s">
        <v>25</v>
      </c>
      <c r="E846" s="29" t="str">
        <f>TEXT(DATA[[#This Row],[Join_Date]],"mm-yyyy")</f>
        <v>12-2024</v>
      </c>
      <c r="G846" s="31">
        <f>$F$2-DATA[[#This Row],[Last_Login]]</f>
        <v>18</v>
      </c>
      <c r="H846" s="31" t="str" cm="1">
        <f t="array" ref="H846">_xlfn.IFS(DATA[[#This Row],[Difference_from _assume]]&lt;=10,"0-17",DATA[[#This Row],[Difference_from _assume]]&lt;=34,"17-34",DATA[[#This Row],[Difference_from _assume]]&lt;=51,"34-51",DATA[[#This Row],[Difference_from _assume]]&lt;=119,"51-119",DATA[[#This Row],[Difference_from _assume]]&lt;=354,"119-357")</f>
        <v>17-34</v>
      </c>
      <c r="I846" s="31" t="str" cm="1">
        <f t="array" ref="I846">_xlfn.IFS(DATA[[#This Row],[Difference_from _assume]]&lt;=35,"Active",DATA[[#This Row],[Difference_from _assume]]&lt;=110,"Inactive",DATA[[#This Row],[Difference_from _assume]]&lt;=360,"Dormant")</f>
        <v>Active</v>
      </c>
      <c r="J846" s="16">
        <v>7.99</v>
      </c>
      <c r="K846" s="16" t="str" cm="1">
        <f t="array" ref="K846">_xlfn.IFS(DATA[[#This Row],[Monthly_Price]]&lt;=7.99,"Low",J846&lt;=11.99,"Mid",J846&lt;=15.99,"High")</f>
        <v>Low</v>
      </c>
      <c r="L846" s="1">
        <v>500</v>
      </c>
      <c r="M846" s="1" t="s">
        <v>36</v>
      </c>
      <c r="N846" s="1">
        <v>5</v>
      </c>
      <c r="O846" s="1">
        <v>4</v>
      </c>
      <c r="P846" s="1" t="b">
        <v>1</v>
      </c>
      <c r="Q846" s="1">
        <v>568</v>
      </c>
      <c r="R846" s="10">
        <v>151</v>
      </c>
      <c r="S846" s="10">
        <f>DATA[[#This Row],[Total_Movies_Watched]]+DATA[[#This Row],[Total_Series_Watched]]</f>
        <v>719</v>
      </c>
      <c r="T846" s="1" t="s">
        <v>74</v>
      </c>
      <c r="U846" s="1" t="s">
        <v>75</v>
      </c>
      <c r="V846" s="1" t="s">
        <v>78</v>
      </c>
      <c r="W846" s="1">
        <v>11</v>
      </c>
      <c r="X846" s="1" t="str" cm="1">
        <f t="array" ref="X846">_xlfn.IFS(DATA[[#This Row],[Recommended_Content_Count]]&lt;=25,"0-25",W846&lt;=50,"25-50",W846&lt;=75,"50-75",W846&lt;=100,"75-100")</f>
        <v>0-25</v>
      </c>
      <c r="Y846" s="1">
        <v>3.6</v>
      </c>
      <c r="Z846" s="1" t="b">
        <v>0</v>
      </c>
      <c r="AA846" s="1" t="str" cm="1">
        <f t="array" ref="AA846">_xlfn.IFS(DATA[[#This Row],[Has_Downloaded_Content]]=FALSE,"No",Z846=TRUE,"Yes")</f>
        <v>No</v>
      </c>
      <c r="AB846" s="1" t="s">
        <v>30</v>
      </c>
      <c r="AC846" s="7">
        <v>2731</v>
      </c>
      <c r="AD846" s="7" t="str" cm="1">
        <f t="array" ref="AD846">_xlfn.IFS(DATA[[#This Row],[Loyalty_Points]]&lt;=1000,"0-1000",AC846&lt;=2000,"1000-2000",AC846&lt;=3000,"2000-3000",AC846&lt;=4000,"3000-4000",AC846&lt;=4999,"4000-5000")</f>
        <v>2000-3000</v>
      </c>
      <c r="AE846" s="1" t="s">
        <v>31</v>
      </c>
      <c r="AF846" s="1" t="s">
        <v>69</v>
      </c>
      <c r="AG846" s="1" t="s">
        <v>33</v>
      </c>
    </row>
    <row r="847" spans="1:33" x14ac:dyDescent="0.3">
      <c r="A847" s="13">
        <v>1185</v>
      </c>
      <c r="B847" s="1" t="s">
        <v>355</v>
      </c>
      <c r="C847" s="2" t="s">
        <v>690</v>
      </c>
      <c r="D847" s="2" t="s">
        <v>35</v>
      </c>
      <c r="E847" s="29" t="str">
        <f>TEXT(DATA[[#This Row],[Join_Date]],"mm-yyyy")</f>
        <v>01-2023</v>
      </c>
      <c r="G847" s="31">
        <f>$F$2-DATA[[#This Row],[Last_Login]]</f>
        <v>16</v>
      </c>
      <c r="H847" s="31" t="str" cm="1">
        <f t="array" ref="H847">_xlfn.IFS(DATA[[#This Row],[Difference_from _assume]]&lt;=10,"0-17",DATA[[#This Row],[Difference_from _assume]]&lt;=34,"17-34",DATA[[#This Row],[Difference_from _assume]]&lt;=51,"34-51",DATA[[#This Row],[Difference_from _assume]]&lt;=119,"51-119",DATA[[#This Row],[Difference_from _assume]]&lt;=354,"119-357")</f>
        <v>17-34</v>
      </c>
      <c r="I847" s="31" t="str" cm="1">
        <f t="array" ref="I847">_xlfn.IFS(DATA[[#This Row],[Difference_from _assume]]&lt;=35,"Active",DATA[[#This Row],[Difference_from _assume]]&lt;=110,"Inactive",DATA[[#This Row],[Difference_from _assume]]&lt;=360,"Dormant")</f>
        <v>Active</v>
      </c>
      <c r="J847" s="16">
        <v>15.99</v>
      </c>
      <c r="K847" s="16" t="str" cm="1">
        <f t="array" ref="K847">_xlfn.IFS(DATA[[#This Row],[Monthly_Price]]&lt;=7.99,"Low",J847&lt;=11.99,"Mid",J847&lt;=15.99,"High")</f>
        <v>High</v>
      </c>
      <c r="L847" s="1">
        <v>247</v>
      </c>
      <c r="M847" s="1" t="s">
        <v>100</v>
      </c>
      <c r="N847" s="1">
        <v>2</v>
      </c>
      <c r="O847" s="1">
        <v>2</v>
      </c>
      <c r="P847" s="1" t="b">
        <v>0</v>
      </c>
      <c r="Q847" s="1">
        <v>943</v>
      </c>
      <c r="R847" s="10">
        <v>42</v>
      </c>
      <c r="S847" s="10">
        <f>DATA[[#This Row],[Total_Movies_Watched]]+DATA[[#This Row],[Total_Series_Watched]]</f>
        <v>985</v>
      </c>
      <c r="T847" s="1" t="s">
        <v>49</v>
      </c>
      <c r="U847" s="1" t="s">
        <v>28</v>
      </c>
      <c r="V847" s="1" t="s">
        <v>57</v>
      </c>
      <c r="W847" s="1">
        <v>85</v>
      </c>
      <c r="X847" s="1" t="str" cm="1">
        <f t="array" ref="X847">_xlfn.IFS(DATA[[#This Row],[Recommended_Content_Count]]&lt;=25,"0-25",W847&lt;=50,"25-50",W847&lt;=75,"50-75",W847&lt;=100,"75-100")</f>
        <v>75-100</v>
      </c>
      <c r="Y847" s="1">
        <v>3.5</v>
      </c>
      <c r="Z847" s="1" t="b">
        <v>1</v>
      </c>
      <c r="AA847" s="1" t="str" cm="1">
        <f t="array" ref="AA847">_xlfn.IFS(DATA[[#This Row],[Has_Downloaded_Content]]=FALSE,"No",Z847=TRUE,"Yes")</f>
        <v>Yes</v>
      </c>
      <c r="AB847" s="1" t="s">
        <v>30</v>
      </c>
      <c r="AC847" s="7">
        <v>4517</v>
      </c>
      <c r="AD847" s="7" t="str" cm="1">
        <f t="array" ref="AD847">_xlfn.IFS(DATA[[#This Row],[Loyalty_Points]]&lt;=1000,"0-1000",AC847&lt;=2000,"1000-2000",AC847&lt;=3000,"2000-3000",AC847&lt;=4000,"3000-4000",AC847&lt;=4999,"4000-5000")</f>
        <v>4000-5000</v>
      </c>
      <c r="AE847" s="1" t="s">
        <v>31</v>
      </c>
      <c r="AF847" s="1" t="s">
        <v>32</v>
      </c>
      <c r="AG847" s="1" t="s">
        <v>40</v>
      </c>
    </row>
    <row r="848" spans="1:33" x14ac:dyDescent="0.3">
      <c r="A848" s="13">
        <v>4392</v>
      </c>
      <c r="B848" s="1" t="s">
        <v>395</v>
      </c>
      <c r="C848" s="2" t="s">
        <v>182</v>
      </c>
      <c r="D848" s="2">
        <v>45424</v>
      </c>
      <c r="E848" s="29" t="str">
        <f>TEXT(DATA[[#This Row],[Join_Date]],"mm-yyyy")</f>
        <v>02-2023</v>
      </c>
      <c r="G848" s="31">
        <f>$F$2-DATA[[#This Row],[Last_Login]]</f>
        <v>233</v>
      </c>
      <c r="H848" s="31" t="str" cm="1">
        <f t="array" ref="H848">_xlfn.IFS(DATA[[#This Row],[Difference_from _assume]]&lt;=10,"0-17",DATA[[#This Row],[Difference_from _assume]]&lt;=34,"17-34",DATA[[#This Row],[Difference_from _assume]]&lt;=51,"34-51",DATA[[#This Row],[Difference_from _assume]]&lt;=119,"51-119",DATA[[#This Row],[Difference_from _assume]]&lt;=354,"119-357")</f>
        <v>119-357</v>
      </c>
      <c r="I848" s="31" t="str" cm="1">
        <f t="array" ref="I848">_xlfn.IFS(DATA[[#This Row],[Difference_from _assume]]&lt;=35,"Active",DATA[[#This Row],[Difference_from _assume]]&lt;=110,"Inactive",DATA[[#This Row],[Difference_from _assume]]&lt;=360,"Dormant")</f>
        <v>Dormant</v>
      </c>
      <c r="J848" s="16">
        <v>11.99</v>
      </c>
      <c r="K848" s="16" t="str" cm="1">
        <f t="array" ref="K848">_xlfn.IFS(DATA[[#This Row],[Monthly_Price]]&lt;=7.99,"Low",J848&lt;=11.99,"Mid",J848&lt;=15.99,"High")</f>
        <v>Mid</v>
      </c>
      <c r="L848" s="1">
        <v>486</v>
      </c>
      <c r="M848" s="1" t="s">
        <v>48</v>
      </c>
      <c r="N848" s="1">
        <v>2</v>
      </c>
      <c r="O848" s="1">
        <v>6</v>
      </c>
      <c r="P848" s="1" t="b">
        <v>0</v>
      </c>
      <c r="Q848" s="1">
        <v>887</v>
      </c>
      <c r="R848" s="10">
        <v>128</v>
      </c>
      <c r="S848" s="10">
        <f>DATA[[#This Row],[Total_Movies_Watched]]+DATA[[#This Row],[Total_Series_Watched]]</f>
        <v>1015</v>
      </c>
      <c r="T848" s="1" t="s">
        <v>27</v>
      </c>
      <c r="U848" s="1" t="s">
        <v>56</v>
      </c>
      <c r="V848" s="1" t="s">
        <v>37</v>
      </c>
      <c r="W848" s="1">
        <v>59</v>
      </c>
      <c r="X848" s="1" t="str" cm="1">
        <f t="array" ref="X848">_xlfn.IFS(DATA[[#This Row],[Recommended_Content_Count]]&lt;=25,"0-25",W848&lt;=50,"25-50",W848&lt;=75,"50-75",W848&lt;=100,"75-100")</f>
        <v>50-75</v>
      </c>
      <c r="Y848" s="1">
        <v>4.4000000000000004</v>
      </c>
      <c r="Z848" s="1" t="b">
        <v>0</v>
      </c>
      <c r="AA848" s="1" t="str" cm="1">
        <f t="array" ref="AA848">_xlfn.IFS(DATA[[#This Row],[Has_Downloaded_Content]]=FALSE,"No",Z848=TRUE,"Yes")</f>
        <v>No</v>
      </c>
      <c r="AB848" s="1" t="s">
        <v>30</v>
      </c>
      <c r="AC848" s="7">
        <v>1238</v>
      </c>
      <c r="AD848" s="7" t="str" cm="1">
        <f t="array" ref="AD848">_xlfn.IFS(DATA[[#This Row],[Loyalty_Points]]&lt;=1000,"0-1000",AC848&lt;=2000,"1000-2000",AC848&lt;=3000,"2000-3000",AC848&lt;=4000,"3000-4000",AC848&lt;=4999,"4000-5000")</f>
        <v>1000-2000</v>
      </c>
      <c r="AE848" s="1" t="s">
        <v>65</v>
      </c>
      <c r="AF848" s="1" t="s">
        <v>32</v>
      </c>
      <c r="AG848" s="1" t="s">
        <v>60</v>
      </c>
    </row>
    <row r="849" spans="1:33" x14ac:dyDescent="0.3">
      <c r="A849" s="13">
        <v>5785</v>
      </c>
      <c r="B849" s="1" t="s">
        <v>101</v>
      </c>
      <c r="C849" s="2">
        <v>45568</v>
      </c>
      <c r="D849" s="2" t="s">
        <v>54</v>
      </c>
      <c r="E849" s="29" t="str">
        <f>TEXT(DATA[[#This Row],[Join_Date]],"mm-yyyy")</f>
        <v>10-2024</v>
      </c>
      <c r="G849" s="31">
        <f>$F$2-DATA[[#This Row],[Last_Login]]</f>
        <v>42</v>
      </c>
      <c r="H849" s="31" t="str" cm="1">
        <f t="array" ref="H849">_xlfn.IFS(DATA[[#This Row],[Difference_from _assume]]&lt;=10,"0-17",DATA[[#This Row],[Difference_from _assume]]&lt;=34,"17-34",DATA[[#This Row],[Difference_from _assume]]&lt;=51,"34-51",DATA[[#This Row],[Difference_from _assume]]&lt;=119,"51-119",DATA[[#This Row],[Difference_from _assume]]&lt;=354,"119-357")</f>
        <v>34-51</v>
      </c>
      <c r="I849" s="31" t="str" cm="1">
        <f t="array" ref="I849">_xlfn.IFS(DATA[[#This Row],[Difference_from _assume]]&lt;=35,"Active",DATA[[#This Row],[Difference_from _assume]]&lt;=110,"Inactive",DATA[[#This Row],[Difference_from _assume]]&lt;=360,"Dormant")</f>
        <v>Inactive</v>
      </c>
      <c r="J849" s="16">
        <v>7.99</v>
      </c>
      <c r="K849" s="16" t="str" cm="1">
        <f t="array" ref="K849">_xlfn.IFS(DATA[[#This Row],[Monthly_Price]]&lt;=7.99,"Low",J849&lt;=11.99,"Mid",J849&lt;=15.99,"High")</f>
        <v>Low</v>
      </c>
      <c r="L849" s="1">
        <v>220</v>
      </c>
      <c r="M849" s="1" t="s">
        <v>26</v>
      </c>
      <c r="N849" s="1">
        <v>2</v>
      </c>
      <c r="O849" s="1">
        <v>1</v>
      </c>
      <c r="P849" s="1" t="b">
        <v>0</v>
      </c>
      <c r="Q849" s="1">
        <v>998</v>
      </c>
      <c r="R849" s="10">
        <v>187</v>
      </c>
      <c r="S849" s="10">
        <f>DATA[[#This Row],[Total_Movies_Watched]]+DATA[[#This Row],[Total_Series_Watched]]</f>
        <v>1185</v>
      </c>
      <c r="T849" s="1" t="s">
        <v>55</v>
      </c>
      <c r="U849" s="1" t="s">
        <v>44</v>
      </c>
      <c r="V849" s="1" t="s">
        <v>64</v>
      </c>
      <c r="W849" s="1">
        <v>17</v>
      </c>
      <c r="X849" s="1" t="str" cm="1">
        <f t="array" ref="X849">_xlfn.IFS(DATA[[#This Row],[Recommended_Content_Count]]&lt;=25,"0-25",W849&lt;=50,"25-50",W849&lt;=75,"50-75",W849&lt;=100,"75-100")</f>
        <v>0-25</v>
      </c>
      <c r="Y849" s="1">
        <v>4.4000000000000004</v>
      </c>
      <c r="Z849" s="1" t="b">
        <v>0</v>
      </c>
      <c r="AA849" s="1" t="str" cm="1">
        <f t="array" ref="AA849">_xlfn.IFS(DATA[[#This Row],[Has_Downloaded_Content]]=FALSE,"No",Z849=TRUE,"Yes")</f>
        <v>No</v>
      </c>
      <c r="AB849" s="1" t="s">
        <v>30</v>
      </c>
      <c r="AC849" s="7">
        <v>1786</v>
      </c>
      <c r="AD849" s="7" t="str" cm="1">
        <f t="array" ref="AD849">_xlfn.IFS(DATA[[#This Row],[Loyalty_Points]]&lt;=1000,"0-1000",AC849&lt;=2000,"1000-2000",AC849&lt;=3000,"2000-3000",AC849&lt;=4000,"3000-4000",AC849&lt;=4999,"4000-5000")</f>
        <v>1000-2000</v>
      </c>
      <c r="AE849" s="1" t="s">
        <v>58</v>
      </c>
      <c r="AF849" s="1" t="s">
        <v>79</v>
      </c>
      <c r="AG849" s="1" t="s">
        <v>60</v>
      </c>
    </row>
    <row r="850" spans="1:33" x14ac:dyDescent="0.3">
      <c r="A850" s="13">
        <v>4718</v>
      </c>
      <c r="B850" s="1" t="s">
        <v>130</v>
      </c>
      <c r="C850" s="2" t="s">
        <v>662</v>
      </c>
      <c r="D850" s="2" t="s">
        <v>87</v>
      </c>
      <c r="E850" s="29" t="str">
        <f>TEXT(DATA[[#This Row],[Join_Date]],"mm-yyyy")</f>
        <v>09-2023</v>
      </c>
      <c r="G850" s="31">
        <f>$F$2-DATA[[#This Row],[Last_Login]]</f>
        <v>36</v>
      </c>
      <c r="H850" s="31" t="str" cm="1">
        <f t="array" ref="H850">_xlfn.IFS(DATA[[#This Row],[Difference_from _assume]]&lt;=10,"0-17",DATA[[#This Row],[Difference_from _assume]]&lt;=34,"17-34",DATA[[#This Row],[Difference_from _assume]]&lt;=51,"34-51",DATA[[#This Row],[Difference_from _assume]]&lt;=119,"51-119",DATA[[#This Row],[Difference_from _assume]]&lt;=354,"119-357")</f>
        <v>34-51</v>
      </c>
      <c r="I850" s="31" t="str" cm="1">
        <f t="array" ref="I850">_xlfn.IFS(DATA[[#This Row],[Difference_from _assume]]&lt;=35,"Active",DATA[[#This Row],[Difference_from _assume]]&lt;=110,"Inactive",DATA[[#This Row],[Difference_from _assume]]&lt;=360,"Dormant")</f>
        <v>Inactive</v>
      </c>
      <c r="J850" s="16">
        <v>15.99</v>
      </c>
      <c r="K850" s="16" t="str" cm="1">
        <f t="array" ref="K850">_xlfn.IFS(DATA[[#This Row],[Monthly_Price]]&lt;=7.99,"Low",J850&lt;=11.99,"Mid",J850&lt;=15.99,"High")</f>
        <v>High</v>
      </c>
      <c r="L850" s="1">
        <v>21</v>
      </c>
      <c r="M850" s="1" t="s">
        <v>36</v>
      </c>
      <c r="N850" s="1">
        <v>5</v>
      </c>
      <c r="O850" s="1">
        <v>1</v>
      </c>
      <c r="P850" s="1" t="b">
        <v>1</v>
      </c>
      <c r="Q850" s="1">
        <v>484</v>
      </c>
      <c r="R850" s="10">
        <v>112</v>
      </c>
      <c r="S850" s="10">
        <f>DATA[[#This Row],[Total_Movies_Watched]]+DATA[[#This Row],[Total_Series_Watched]]</f>
        <v>596</v>
      </c>
      <c r="T850" s="1" t="s">
        <v>55</v>
      </c>
      <c r="U850" s="1" t="s">
        <v>56</v>
      </c>
      <c r="V850" s="1" t="s">
        <v>29</v>
      </c>
      <c r="W850" s="1">
        <v>88</v>
      </c>
      <c r="X850" s="1" t="str" cm="1">
        <f t="array" ref="X850">_xlfn.IFS(DATA[[#This Row],[Recommended_Content_Count]]&lt;=25,"0-25",W850&lt;=50,"25-50",W850&lt;=75,"50-75",W850&lt;=100,"75-100")</f>
        <v>75-100</v>
      </c>
      <c r="Y850" s="1">
        <v>3.5</v>
      </c>
      <c r="Z850" s="1" t="b">
        <v>1</v>
      </c>
      <c r="AA850" s="1" t="str" cm="1">
        <f t="array" ref="AA850">_xlfn.IFS(DATA[[#This Row],[Has_Downloaded_Content]]=FALSE,"No",Z850=TRUE,"Yes")</f>
        <v>Yes</v>
      </c>
      <c r="AB850" s="1" t="s">
        <v>30</v>
      </c>
      <c r="AC850" s="7">
        <v>1683</v>
      </c>
      <c r="AD850" s="7" t="str" cm="1">
        <f t="array" ref="AD850">_xlfn.IFS(DATA[[#This Row],[Loyalty_Points]]&lt;=1000,"0-1000",AC850&lt;=2000,"1000-2000",AC850&lt;=3000,"2000-3000",AC850&lt;=4000,"3000-4000",AC850&lt;=4999,"4000-5000")</f>
        <v>1000-2000</v>
      </c>
      <c r="AE850" s="1" t="s">
        <v>76</v>
      </c>
      <c r="AF850" s="1" t="s">
        <v>79</v>
      </c>
      <c r="AG850" s="1" t="s">
        <v>60</v>
      </c>
    </row>
    <row r="851" spans="1:33" x14ac:dyDescent="0.3">
      <c r="A851" s="13">
        <v>3992</v>
      </c>
      <c r="B851" s="1" t="s">
        <v>224</v>
      </c>
      <c r="C851" s="2" t="s">
        <v>62</v>
      </c>
      <c r="D851" s="2" t="s">
        <v>87</v>
      </c>
      <c r="E851" s="29" t="str">
        <f>TEXT(DATA[[#This Row],[Join_Date]],"mm-yyyy")</f>
        <v>08-2024</v>
      </c>
      <c r="G851" s="31">
        <f>$F$2-DATA[[#This Row],[Last_Login]]</f>
        <v>36</v>
      </c>
      <c r="H851" s="31" t="str" cm="1">
        <f t="array" ref="H851">_xlfn.IFS(DATA[[#This Row],[Difference_from _assume]]&lt;=10,"0-17",DATA[[#This Row],[Difference_from _assume]]&lt;=34,"17-34",DATA[[#This Row],[Difference_from _assume]]&lt;=51,"34-51",DATA[[#This Row],[Difference_from _assume]]&lt;=119,"51-119",DATA[[#This Row],[Difference_from _assume]]&lt;=354,"119-357")</f>
        <v>34-51</v>
      </c>
      <c r="I851" s="31" t="str" cm="1">
        <f t="array" ref="I851">_xlfn.IFS(DATA[[#This Row],[Difference_from _assume]]&lt;=35,"Active",DATA[[#This Row],[Difference_from _assume]]&lt;=110,"Inactive",DATA[[#This Row],[Difference_from _assume]]&lt;=360,"Dormant")</f>
        <v>Inactive</v>
      </c>
      <c r="J851" s="16">
        <v>11.99</v>
      </c>
      <c r="K851" s="16" t="str" cm="1">
        <f t="array" ref="K851">_xlfn.IFS(DATA[[#This Row],[Monthly_Price]]&lt;=7.99,"Low",J851&lt;=11.99,"Mid",J851&lt;=15.99,"High")</f>
        <v>Mid</v>
      </c>
      <c r="L851" s="1">
        <v>417</v>
      </c>
      <c r="M851" s="1" t="s">
        <v>26</v>
      </c>
      <c r="N851" s="1">
        <v>2</v>
      </c>
      <c r="O851" s="1">
        <v>5</v>
      </c>
      <c r="P851" s="1" t="b">
        <v>1</v>
      </c>
      <c r="Q851" s="1">
        <v>458</v>
      </c>
      <c r="R851" s="10">
        <v>145</v>
      </c>
      <c r="S851" s="10">
        <f>DATA[[#This Row],[Total_Movies_Watched]]+DATA[[#This Row],[Total_Series_Watched]]</f>
        <v>603</v>
      </c>
      <c r="T851" s="1" t="s">
        <v>74</v>
      </c>
      <c r="U851" s="1" t="s">
        <v>44</v>
      </c>
      <c r="V851" s="1" t="s">
        <v>57</v>
      </c>
      <c r="W851" s="1">
        <v>91</v>
      </c>
      <c r="X851" s="1" t="str" cm="1">
        <f t="array" ref="X851">_xlfn.IFS(DATA[[#This Row],[Recommended_Content_Count]]&lt;=25,"0-25",W851&lt;=50,"25-50",W851&lt;=75,"50-75",W851&lt;=100,"75-100")</f>
        <v>75-100</v>
      </c>
      <c r="Y851" s="1">
        <v>3.3</v>
      </c>
      <c r="Z851" s="1" t="b">
        <v>1</v>
      </c>
      <c r="AA851" s="1" t="str" cm="1">
        <f t="array" ref="AA851">_xlfn.IFS(DATA[[#This Row],[Has_Downloaded_Content]]=FALSE,"No",Z851=TRUE,"Yes")</f>
        <v>Yes</v>
      </c>
      <c r="AB851" s="1" t="s">
        <v>30</v>
      </c>
      <c r="AC851" s="7">
        <v>996</v>
      </c>
      <c r="AD851" s="7" t="str" cm="1">
        <f t="array" ref="AD851">_xlfn.IFS(DATA[[#This Row],[Loyalty_Points]]&lt;=1000,"0-1000",AC851&lt;=2000,"1000-2000",AC851&lt;=3000,"2000-3000",AC851&lt;=4000,"3000-4000",AC851&lt;=4999,"4000-5000")</f>
        <v>0-1000</v>
      </c>
      <c r="AE851" s="1" t="s">
        <v>65</v>
      </c>
      <c r="AF851" s="1" t="s">
        <v>39</v>
      </c>
      <c r="AG851" s="1" t="s">
        <v>40</v>
      </c>
    </row>
    <row r="852" spans="1:33" x14ac:dyDescent="0.3">
      <c r="A852" s="13">
        <v>6100</v>
      </c>
      <c r="B852" s="1" t="s">
        <v>517</v>
      </c>
      <c r="C852" s="2" t="s">
        <v>220</v>
      </c>
      <c r="D852" s="2" t="s">
        <v>84</v>
      </c>
      <c r="E852" s="29" t="str">
        <f>TEXT(DATA[[#This Row],[Join_Date]],"mm-yyyy")</f>
        <v>06-2024</v>
      </c>
      <c r="G852" s="31">
        <f>$F$2-DATA[[#This Row],[Last_Login]]</f>
        <v>41</v>
      </c>
      <c r="H852" s="31" t="str" cm="1">
        <f t="array" ref="H852">_xlfn.IFS(DATA[[#This Row],[Difference_from _assume]]&lt;=10,"0-17",DATA[[#This Row],[Difference_from _assume]]&lt;=34,"17-34",DATA[[#This Row],[Difference_from _assume]]&lt;=51,"34-51",DATA[[#This Row],[Difference_from _assume]]&lt;=119,"51-119",DATA[[#This Row],[Difference_from _assume]]&lt;=354,"119-357")</f>
        <v>34-51</v>
      </c>
      <c r="I852" s="31" t="str" cm="1">
        <f t="array" ref="I852">_xlfn.IFS(DATA[[#This Row],[Difference_from _assume]]&lt;=35,"Active",DATA[[#This Row],[Difference_from _assume]]&lt;=110,"Inactive",DATA[[#This Row],[Difference_from _assume]]&lt;=360,"Dormant")</f>
        <v>Inactive</v>
      </c>
      <c r="J852" s="16">
        <v>11.99</v>
      </c>
      <c r="K852" s="16" t="str" cm="1">
        <f t="array" ref="K852">_xlfn.IFS(DATA[[#This Row],[Monthly_Price]]&lt;=7.99,"Low",J852&lt;=11.99,"Mid",J852&lt;=15.99,"High")</f>
        <v>Mid</v>
      </c>
      <c r="L852" s="1">
        <v>191</v>
      </c>
      <c r="M852" s="1" t="s">
        <v>73</v>
      </c>
      <c r="N852" s="1">
        <v>1</v>
      </c>
      <c r="O852" s="1">
        <v>4</v>
      </c>
      <c r="P852" s="1" t="b">
        <v>0</v>
      </c>
      <c r="Q852" s="1">
        <v>925</v>
      </c>
      <c r="R852" s="10">
        <v>124</v>
      </c>
      <c r="S852" s="10">
        <f>DATA[[#This Row],[Total_Movies_Watched]]+DATA[[#This Row],[Total_Series_Watched]]</f>
        <v>1049</v>
      </c>
      <c r="T852" s="1" t="s">
        <v>74</v>
      </c>
      <c r="U852" s="1" t="s">
        <v>75</v>
      </c>
      <c r="V852" s="1" t="s">
        <v>29</v>
      </c>
      <c r="W852" s="1">
        <v>37</v>
      </c>
      <c r="X852" s="1" t="str" cm="1">
        <f t="array" ref="X852">_xlfn.IFS(DATA[[#This Row],[Recommended_Content_Count]]&lt;=25,"0-25",W852&lt;=50,"25-50",W852&lt;=75,"50-75",W852&lt;=100,"75-100")</f>
        <v>25-50</v>
      </c>
      <c r="Y852" s="1">
        <v>4.0999999999999996</v>
      </c>
      <c r="Z852" s="1" t="b">
        <v>0</v>
      </c>
      <c r="AA852" s="1" t="str" cm="1">
        <f t="array" ref="AA852">_xlfn.IFS(DATA[[#This Row],[Has_Downloaded_Content]]=FALSE,"No",Z852=TRUE,"Yes")</f>
        <v>No</v>
      </c>
      <c r="AB852" s="1" t="s">
        <v>30</v>
      </c>
      <c r="AC852" s="7">
        <v>608</v>
      </c>
      <c r="AD852" s="7" t="str" cm="1">
        <f t="array" ref="AD852">_xlfn.IFS(DATA[[#This Row],[Loyalty_Points]]&lt;=1000,"0-1000",AC852&lt;=2000,"1000-2000",AC852&lt;=3000,"2000-3000",AC852&lt;=4000,"3000-4000",AC852&lt;=4999,"4000-5000")</f>
        <v>0-1000</v>
      </c>
      <c r="AE852" s="1" t="s">
        <v>31</v>
      </c>
      <c r="AF852" s="1" t="s">
        <v>59</v>
      </c>
      <c r="AG852" s="1" t="s">
        <v>40</v>
      </c>
    </row>
    <row r="853" spans="1:33" x14ac:dyDescent="0.3">
      <c r="A853" s="13">
        <v>8495</v>
      </c>
      <c r="B853" s="1" t="s">
        <v>691</v>
      </c>
      <c r="C853" s="2">
        <v>45536</v>
      </c>
      <c r="D853" s="2" t="s">
        <v>214</v>
      </c>
      <c r="E853" s="29" t="str">
        <f>TEXT(DATA[[#This Row],[Join_Date]],"mm-yyyy")</f>
        <v>09-2024</v>
      </c>
      <c r="G853" s="31">
        <f>$F$2-DATA[[#This Row],[Last_Login]]</f>
        <v>35</v>
      </c>
      <c r="H853" s="31" t="str" cm="1">
        <f t="array" ref="H853">_xlfn.IFS(DATA[[#This Row],[Difference_from _assume]]&lt;=10,"0-17",DATA[[#This Row],[Difference_from _assume]]&lt;=34,"17-34",DATA[[#This Row],[Difference_from _assume]]&lt;=51,"34-51",DATA[[#This Row],[Difference_from _assume]]&lt;=119,"51-119",DATA[[#This Row],[Difference_from _assume]]&lt;=354,"119-357")</f>
        <v>34-51</v>
      </c>
      <c r="I853" s="31" t="str" cm="1">
        <f t="array" ref="I853">_xlfn.IFS(DATA[[#This Row],[Difference_from _assume]]&lt;=35,"Active",DATA[[#This Row],[Difference_from _assume]]&lt;=110,"Inactive",DATA[[#This Row],[Difference_from _assume]]&lt;=360,"Dormant")</f>
        <v>Active</v>
      </c>
      <c r="J853" s="16">
        <v>7.99</v>
      </c>
      <c r="K853" s="16" t="str" cm="1">
        <f t="array" ref="K853">_xlfn.IFS(DATA[[#This Row],[Monthly_Price]]&lt;=7.99,"Low",J853&lt;=11.99,"Mid",J853&lt;=15.99,"High")</f>
        <v>Low</v>
      </c>
      <c r="L853" s="1">
        <v>460</v>
      </c>
      <c r="M853" s="1" t="s">
        <v>73</v>
      </c>
      <c r="N853" s="1">
        <v>5</v>
      </c>
      <c r="O853" s="1">
        <v>2</v>
      </c>
      <c r="P853" s="1" t="b">
        <v>0</v>
      </c>
      <c r="Q853" s="1">
        <v>559</v>
      </c>
      <c r="R853" s="10">
        <v>136</v>
      </c>
      <c r="S853" s="10">
        <f>DATA[[#This Row],[Total_Movies_Watched]]+DATA[[#This Row],[Total_Series_Watched]]</f>
        <v>695</v>
      </c>
      <c r="T853" s="1" t="s">
        <v>92</v>
      </c>
      <c r="U853" s="1" t="s">
        <v>56</v>
      </c>
      <c r="V853" s="1" t="s">
        <v>37</v>
      </c>
      <c r="W853" s="1">
        <v>58</v>
      </c>
      <c r="X853" s="1" t="str" cm="1">
        <f t="array" ref="X853">_xlfn.IFS(DATA[[#This Row],[Recommended_Content_Count]]&lt;=25,"0-25",W853&lt;=50,"25-50",W853&lt;=75,"50-75",W853&lt;=100,"75-100")</f>
        <v>50-75</v>
      </c>
      <c r="Y853" s="1">
        <v>3.6</v>
      </c>
      <c r="Z853" s="1" t="b">
        <v>0</v>
      </c>
      <c r="AA853" s="1" t="str" cm="1">
        <f t="array" ref="AA853">_xlfn.IFS(DATA[[#This Row],[Has_Downloaded_Content]]=FALSE,"No",Z853=TRUE,"Yes")</f>
        <v>No</v>
      </c>
      <c r="AB853" s="1" t="s">
        <v>30</v>
      </c>
      <c r="AC853" s="7">
        <v>4650</v>
      </c>
      <c r="AD853" s="7" t="str" cm="1">
        <f t="array" ref="AD853">_xlfn.IFS(DATA[[#This Row],[Loyalty_Points]]&lt;=1000,"0-1000",AC853&lt;=2000,"1000-2000",AC853&lt;=3000,"2000-3000",AC853&lt;=4000,"3000-4000",AC853&lt;=4999,"4000-5000")</f>
        <v>4000-5000</v>
      </c>
      <c r="AE853" s="1" t="s">
        <v>38</v>
      </c>
      <c r="AF853" s="1" t="s">
        <v>79</v>
      </c>
      <c r="AG853" s="1" t="s">
        <v>60</v>
      </c>
    </row>
    <row r="854" spans="1:33" x14ac:dyDescent="0.3">
      <c r="A854" s="13">
        <v>3083</v>
      </c>
      <c r="B854" s="1" t="s">
        <v>631</v>
      </c>
      <c r="C854" s="2">
        <v>45055</v>
      </c>
      <c r="D854" s="2" t="s">
        <v>25</v>
      </c>
      <c r="E854" s="29" t="str">
        <f>TEXT(DATA[[#This Row],[Join_Date]],"mm-yyyy")</f>
        <v>05-2023</v>
      </c>
      <c r="G854" s="31">
        <f>$F$2-DATA[[#This Row],[Last_Login]]</f>
        <v>18</v>
      </c>
      <c r="H854" s="31" t="str" cm="1">
        <f t="array" ref="H854">_xlfn.IFS(DATA[[#This Row],[Difference_from _assume]]&lt;=10,"0-17",DATA[[#This Row],[Difference_from _assume]]&lt;=34,"17-34",DATA[[#This Row],[Difference_from _assume]]&lt;=51,"34-51",DATA[[#This Row],[Difference_from _assume]]&lt;=119,"51-119",DATA[[#This Row],[Difference_from _assume]]&lt;=354,"119-357")</f>
        <v>17-34</v>
      </c>
      <c r="I854" s="31" t="str" cm="1">
        <f t="array" ref="I854">_xlfn.IFS(DATA[[#This Row],[Difference_from _assume]]&lt;=35,"Active",DATA[[#This Row],[Difference_from _assume]]&lt;=110,"Inactive",DATA[[#This Row],[Difference_from _assume]]&lt;=360,"Dormant")</f>
        <v>Active</v>
      </c>
      <c r="J854" s="16">
        <v>7.99</v>
      </c>
      <c r="K854" s="16" t="str" cm="1">
        <f t="array" ref="K854">_xlfn.IFS(DATA[[#This Row],[Monthly_Price]]&lt;=7.99,"Low",J854&lt;=11.99,"Mid",J854&lt;=15.99,"High")</f>
        <v>Low</v>
      </c>
      <c r="L854" s="1">
        <v>413</v>
      </c>
      <c r="M854" s="1" t="s">
        <v>51</v>
      </c>
      <c r="N854" s="1">
        <v>5</v>
      </c>
      <c r="O854" s="1">
        <v>5</v>
      </c>
      <c r="P854" s="1" t="b">
        <v>1</v>
      </c>
      <c r="Q854" s="1">
        <v>895</v>
      </c>
      <c r="R854" s="10">
        <v>3</v>
      </c>
      <c r="S854" s="10">
        <f>DATA[[#This Row],[Total_Movies_Watched]]+DATA[[#This Row],[Total_Series_Watched]]</f>
        <v>898</v>
      </c>
      <c r="T854" s="1" t="s">
        <v>27</v>
      </c>
      <c r="U854" s="1" t="s">
        <v>56</v>
      </c>
      <c r="V854" s="1" t="s">
        <v>37</v>
      </c>
      <c r="W854" s="1">
        <v>87</v>
      </c>
      <c r="X854" s="1" t="str" cm="1">
        <f t="array" ref="X854">_xlfn.IFS(DATA[[#This Row],[Recommended_Content_Count]]&lt;=25,"0-25",W854&lt;=50,"25-50",W854&lt;=75,"50-75",W854&lt;=100,"75-100")</f>
        <v>75-100</v>
      </c>
      <c r="Y854" s="1">
        <v>3.2</v>
      </c>
      <c r="Z854" s="1" t="b">
        <v>1</v>
      </c>
      <c r="AA854" s="1" t="str" cm="1">
        <f t="array" ref="AA854">_xlfn.IFS(DATA[[#This Row],[Has_Downloaded_Content]]=FALSE,"No",Z854=TRUE,"Yes")</f>
        <v>Yes</v>
      </c>
      <c r="AB854" s="1" t="s">
        <v>30</v>
      </c>
      <c r="AC854" s="7">
        <v>1340</v>
      </c>
      <c r="AD854" s="7" t="str" cm="1">
        <f t="array" ref="AD854">_xlfn.IFS(DATA[[#This Row],[Loyalty_Points]]&lt;=1000,"0-1000",AC854&lt;=2000,"1000-2000",AC854&lt;=3000,"2000-3000",AC854&lt;=4000,"3000-4000",AC854&lt;=4999,"4000-5000")</f>
        <v>1000-2000</v>
      </c>
      <c r="AE854" s="1" t="s">
        <v>65</v>
      </c>
      <c r="AF854" s="1" t="s">
        <v>32</v>
      </c>
      <c r="AG854" s="1" t="s">
        <v>33</v>
      </c>
    </row>
    <row r="855" spans="1:33" x14ac:dyDescent="0.3">
      <c r="A855" s="13">
        <v>9936</v>
      </c>
      <c r="B855" s="1" t="s">
        <v>147</v>
      </c>
      <c r="C855" s="2">
        <v>45235</v>
      </c>
      <c r="D855" s="2" t="s">
        <v>72</v>
      </c>
      <c r="E855" s="29" t="str">
        <f>TEXT(DATA[[#This Row],[Join_Date]],"mm-yyyy")</f>
        <v>11-2023</v>
      </c>
      <c r="G855" s="31">
        <f>$F$2-DATA[[#This Row],[Last_Login]]</f>
        <v>14</v>
      </c>
      <c r="H855" s="31" t="str" cm="1">
        <f t="array" ref="H855">_xlfn.IFS(DATA[[#This Row],[Difference_from _assume]]&lt;=10,"0-17",DATA[[#This Row],[Difference_from _assume]]&lt;=34,"17-34",DATA[[#This Row],[Difference_from _assume]]&lt;=51,"34-51",DATA[[#This Row],[Difference_from _assume]]&lt;=119,"51-119",DATA[[#This Row],[Difference_from _assume]]&lt;=354,"119-357")</f>
        <v>17-34</v>
      </c>
      <c r="I855" s="31" t="str" cm="1">
        <f t="array" ref="I855">_xlfn.IFS(DATA[[#This Row],[Difference_from _assume]]&lt;=35,"Active",DATA[[#This Row],[Difference_from _assume]]&lt;=110,"Inactive",DATA[[#This Row],[Difference_from _assume]]&lt;=360,"Dormant")</f>
        <v>Active</v>
      </c>
      <c r="J855" s="16">
        <v>7.99</v>
      </c>
      <c r="K855" s="16" t="str" cm="1">
        <f t="array" ref="K855">_xlfn.IFS(DATA[[#This Row],[Monthly_Price]]&lt;=7.99,"Low",J855&lt;=11.99,"Mid",J855&lt;=15.99,"High")</f>
        <v>Low</v>
      </c>
      <c r="L855" s="1">
        <v>484</v>
      </c>
      <c r="M855" s="1" t="s">
        <v>26</v>
      </c>
      <c r="N855" s="1">
        <v>1</v>
      </c>
      <c r="O855" s="1">
        <v>6</v>
      </c>
      <c r="P855" s="1" t="b">
        <v>1</v>
      </c>
      <c r="Q855" s="1">
        <v>570</v>
      </c>
      <c r="R855" s="10">
        <v>18</v>
      </c>
      <c r="S855" s="10">
        <f>DATA[[#This Row],[Total_Movies_Watched]]+DATA[[#This Row],[Total_Series_Watched]]</f>
        <v>588</v>
      </c>
      <c r="T855" s="1" t="s">
        <v>74</v>
      </c>
      <c r="U855" s="1" t="s">
        <v>56</v>
      </c>
      <c r="V855" s="1" t="s">
        <v>29</v>
      </c>
      <c r="W855" s="1">
        <v>5</v>
      </c>
      <c r="X855" s="1" t="str" cm="1">
        <f t="array" ref="X855">_xlfn.IFS(DATA[[#This Row],[Recommended_Content_Count]]&lt;=25,"0-25",W855&lt;=50,"25-50",W855&lt;=75,"50-75",W855&lt;=100,"75-100")</f>
        <v>0-25</v>
      </c>
      <c r="Y855" s="1">
        <v>4.5999999999999996</v>
      </c>
      <c r="Z855" s="1" t="b">
        <v>1</v>
      </c>
      <c r="AA855" s="1" t="str" cm="1">
        <f t="array" ref="AA855">_xlfn.IFS(DATA[[#This Row],[Has_Downloaded_Content]]=FALSE,"No",Z855=TRUE,"Yes")</f>
        <v>Yes</v>
      </c>
      <c r="AB855" s="1" t="s">
        <v>30</v>
      </c>
      <c r="AC855" s="7">
        <v>1821</v>
      </c>
      <c r="AD855" s="7" t="str" cm="1">
        <f t="array" ref="AD855">_xlfn.IFS(DATA[[#This Row],[Loyalty_Points]]&lt;=1000,"0-1000",AC855&lt;=2000,"1000-2000",AC855&lt;=3000,"2000-3000",AC855&lt;=4000,"3000-4000",AC855&lt;=4999,"4000-5000")</f>
        <v>1000-2000</v>
      </c>
      <c r="AE855" s="1" t="s">
        <v>31</v>
      </c>
      <c r="AF855" s="1" t="s">
        <v>39</v>
      </c>
      <c r="AG855" s="1" t="s">
        <v>60</v>
      </c>
    </row>
    <row r="856" spans="1:33" x14ac:dyDescent="0.3">
      <c r="A856" s="13">
        <v>2418</v>
      </c>
      <c r="B856" s="1" t="s">
        <v>186</v>
      </c>
      <c r="C856" s="2">
        <v>45391</v>
      </c>
      <c r="D856" s="2" t="s">
        <v>54</v>
      </c>
      <c r="E856" s="29" t="str">
        <f>TEXT(DATA[[#This Row],[Join_Date]],"mm-yyyy")</f>
        <v>04-2024</v>
      </c>
      <c r="G856" s="31">
        <f>$F$2-DATA[[#This Row],[Last_Login]]</f>
        <v>42</v>
      </c>
      <c r="H856" s="31" t="str" cm="1">
        <f t="array" ref="H856">_xlfn.IFS(DATA[[#This Row],[Difference_from _assume]]&lt;=10,"0-17",DATA[[#This Row],[Difference_from _assume]]&lt;=34,"17-34",DATA[[#This Row],[Difference_from _assume]]&lt;=51,"34-51",DATA[[#This Row],[Difference_from _assume]]&lt;=119,"51-119",DATA[[#This Row],[Difference_from _assume]]&lt;=354,"119-357")</f>
        <v>34-51</v>
      </c>
      <c r="I856" s="31" t="str" cm="1">
        <f t="array" ref="I856">_xlfn.IFS(DATA[[#This Row],[Difference_from _assume]]&lt;=35,"Active",DATA[[#This Row],[Difference_from _assume]]&lt;=110,"Inactive",DATA[[#This Row],[Difference_from _assume]]&lt;=360,"Dormant")</f>
        <v>Inactive</v>
      </c>
      <c r="J856" s="16">
        <v>15.99</v>
      </c>
      <c r="K856" s="16" t="str" cm="1">
        <f t="array" ref="K856">_xlfn.IFS(DATA[[#This Row],[Monthly_Price]]&lt;=7.99,"Low",J856&lt;=11.99,"Mid",J856&lt;=15.99,"High")</f>
        <v>High</v>
      </c>
      <c r="L856" s="1">
        <v>227</v>
      </c>
      <c r="M856" s="1" t="s">
        <v>100</v>
      </c>
      <c r="N856" s="1">
        <v>1</v>
      </c>
      <c r="O856" s="1">
        <v>4</v>
      </c>
      <c r="P856" s="1" t="b">
        <v>1</v>
      </c>
      <c r="Q856" s="1">
        <v>187</v>
      </c>
      <c r="R856" s="10">
        <v>48</v>
      </c>
      <c r="S856" s="10">
        <f>DATA[[#This Row],[Total_Movies_Watched]]+DATA[[#This Row],[Total_Series_Watched]]</f>
        <v>235</v>
      </c>
      <c r="T856" s="1" t="s">
        <v>27</v>
      </c>
      <c r="U856" s="1" t="s">
        <v>56</v>
      </c>
      <c r="V856" s="1" t="s">
        <v>78</v>
      </c>
      <c r="W856" s="1">
        <v>6</v>
      </c>
      <c r="X856" s="1" t="str" cm="1">
        <f t="array" ref="X856">_xlfn.IFS(DATA[[#This Row],[Recommended_Content_Count]]&lt;=25,"0-25",W856&lt;=50,"25-50",W856&lt;=75,"50-75",W856&lt;=100,"75-100")</f>
        <v>0-25</v>
      </c>
      <c r="Y856" s="1">
        <v>3.4</v>
      </c>
      <c r="Z856" s="1" t="b">
        <v>1</v>
      </c>
      <c r="AA856" s="1" t="str" cm="1">
        <f t="array" ref="AA856">_xlfn.IFS(DATA[[#This Row],[Has_Downloaded_Content]]=FALSE,"No",Z856=TRUE,"Yes")</f>
        <v>Yes</v>
      </c>
      <c r="AB856" s="1" t="s">
        <v>30</v>
      </c>
      <c r="AC856" s="7">
        <v>3020</v>
      </c>
      <c r="AD856" s="7" t="str" cm="1">
        <f t="array" ref="AD856">_xlfn.IFS(DATA[[#This Row],[Loyalty_Points]]&lt;=1000,"0-1000",AC856&lt;=2000,"1000-2000",AC856&lt;=3000,"2000-3000",AC856&lt;=4000,"3000-4000",AC856&lt;=4999,"4000-5000")</f>
        <v>3000-4000</v>
      </c>
      <c r="AE856" s="1" t="s">
        <v>65</v>
      </c>
      <c r="AF856" s="1" t="s">
        <v>69</v>
      </c>
      <c r="AG856" s="1" t="s">
        <v>40</v>
      </c>
    </row>
    <row r="857" spans="1:33" x14ac:dyDescent="0.3">
      <c r="A857" s="13">
        <v>4089</v>
      </c>
      <c r="B857" s="1" t="s">
        <v>120</v>
      </c>
      <c r="C857" s="2">
        <v>45516</v>
      </c>
      <c r="D857" s="2" t="s">
        <v>72</v>
      </c>
      <c r="E857" s="29" t="str">
        <f>TEXT(DATA[[#This Row],[Join_Date]],"mm-yyyy")</f>
        <v>08-2024</v>
      </c>
      <c r="G857" s="31">
        <f>$F$2-DATA[[#This Row],[Last_Login]]</f>
        <v>14</v>
      </c>
      <c r="H857" s="31" t="str" cm="1">
        <f t="array" ref="H857">_xlfn.IFS(DATA[[#This Row],[Difference_from _assume]]&lt;=10,"0-17",DATA[[#This Row],[Difference_from _assume]]&lt;=34,"17-34",DATA[[#This Row],[Difference_from _assume]]&lt;=51,"34-51",DATA[[#This Row],[Difference_from _assume]]&lt;=119,"51-119",DATA[[#This Row],[Difference_from _assume]]&lt;=354,"119-357")</f>
        <v>17-34</v>
      </c>
      <c r="I857" s="31" t="str" cm="1">
        <f t="array" ref="I857">_xlfn.IFS(DATA[[#This Row],[Difference_from _assume]]&lt;=35,"Active",DATA[[#This Row],[Difference_from _assume]]&lt;=110,"Inactive",DATA[[#This Row],[Difference_from _assume]]&lt;=360,"Dormant")</f>
        <v>Active</v>
      </c>
      <c r="J857" s="16">
        <v>11.99</v>
      </c>
      <c r="K857" s="16" t="str" cm="1">
        <f t="array" ref="K857">_xlfn.IFS(DATA[[#This Row],[Monthly_Price]]&lt;=7.99,"Low",J857&lt;=11.99,"Mid",J857&lt;=15.99,"High")</f>
        <v>Mid</v>
      </c>
      <c r="L857" s="1">
        <v>313</v>
      </c>
      <c r="M857" s="1" t="s">
        <v>48</v>
      </c>
      <c r="N857" s="1">
        <v>5</v>
      </c>
      <c r="O857" s="1">
        <v>6</v>
      </c>
      <c r="P857" s="1" t="b">
        <v>1</v>
      </c>
      <c r="Q857" s="1">
        <v>900</v>
      </c>
      <c r="R857" s="10">
        <v>135</v>
      </c>
      <c r="S857" s="10">
        <f>DATA[[#This Row],[Total_Movies_Watched]]+DATA[[#This Row],[Total_Series_Watched]]</f>
        <v>1035</v>
      </c>
      <c r="T857" s="1" t="s">
        <v>43</v>
      </c>
      <c r="U857" s="1" t="s">
        <v>44</v>
      </c>
      <c r="V857" s="1" t="s">
        <v>78</v>
      </c>
      <c r="W857" s="1">
        <v>87</v>
      </c>
      <c r="X857" s="1" t="str" cm="1">
        <f t="array" ref="X857">_xlfn.IFS(DATA[[#This Row],[Recommended_Content_Count]]&lt;=25,"0-25",W857&lt;=50,"25-50",W857&lt;=75,"50-75",W857&lt;=100,"75-100")</f>
        <v>75-100</v>
      </c>
      <c r="Y857" s="1">
        <v>4.8</v>
      </c>
      <c r="Z857" s="1" t="b">
        <v>0</v>
      </c>
      <c r="AA857" s="1" t="str" cm="1">
        <f t="array" ref="AA857">_xlfn.IFS(DATA[[#This Row],[Has_Downloaded_Content]]=FALSE,"No",Z857=TRUE,"Yes")</f>
        <v>No</v>
      </c>
      <c r="AB857" s="1" t="s">
        <v>30</v>
      </c>
      <c r="AC857" s="7">
        <v>1243</v>
      </c>
      <c r="AD857" s="7" t="str" cm="1">
        <f t="array" ref="AD857">_xlfn.IFS(DATA[[#This Row],[Loyalty_Points]]&lt;=1000,"0-1000",AC857&lt;=2000,"1000-2000",AC857&lt;=3000,"2000-3000",AC857&lt;=4000,"3000-4000",AC857&lt;=4999,"4000-5000")</f>
        <v>1000-2000</v>
      </c>
      <c r="AE857" s="1" t="s">
        <v>31</v>
      </c>
      <c r="AF857" s="1" t="s">
        <v>79</v>
      </c>
      <c r="AG857" s="1" t="s">
        <v>93</v>
      </c>
    </row>
    <row r="858" spans="1:33" x14ac:dyDescent="0.3">
      <c r="A858" s="13">
        <v>8876</v>
      </c>
      <c r="B858" s="1" t="s">
        <v>692</v>
      </c>
      <c r="C858" s="2" t="s">
        <v>412</v>
      </c>
      <c r="D858" s="2" t="s">
        <v>109</v>
      </c>
      <c r="E858" s="29" t="str">
        <f>TEXT(DATA[[#This Row],[Join_Date]],"mm-yyyy")</f>
        <v>04-2023</v>
      </c>
      <c r="G858" s="31">
        <f>$F$2-DATA[[#This Row],[Last_Login]]</f>
        <v>38</v>
      </c>
      <c r="H858" s="31" t="str" cm="1">
        <f t="array" ref="H858">_xlfn.IFS(DATA[[#This Row],[Difference_from _assume]]&lt;=10,"0-17",DATA[[#This Row],[Difference_from _assume]]&lt;=34,"17-34",DATA[[#This Row],[Difference_from _assume]]&lt;=51,"34-51",DATA[[#This Row],[Difference_from _assume]]&lt;=119,"51-119",DATA[[#This Row],[Difference_from _assume]]&lt;=354,"119-357")</f>
        <v>34-51</v>
      </c>
      <c r="I858" s="31" t="str" cm="1">
        <f t="array" ref="I858">_xlfn.IFS(DATA[[#This Row],[Difference_from _assume]]&lt;=35,"Active",DATA[[#This Row],[Difference_from _assume]]&lt;=110,"Inactive",DATA[[#This Row],[Difference_from _assume]]&lt;=360,"Dormant")</f>
        <v>Inactive</v>
      </c>
      <c r="J858" s="16">
        <v>11.99</v>
      </c>
      <c r="K858" s="16" t="str" cm="1">
        <f t="array" ref="K858">_xlfn.IFS(DATA[[#This Row],[Monthly_Price]]&lt;=7.99,"Low",J858&lt;=11.99,"Mid",J858&lt;=15.99,"High")</f>
        <v>Mid</v>
      </c>
      <c r="L858" s="1">
        <v>491</v>
      </c>
      <c r="M858" s="1" t="s">
        <v>63</v>
      </c>
      <c r="N858" s="1">
        <v>2</v>
      </c>
      <c r="O858" s="1">
        <v>3</v>
      </c>
      <c r="P858" s="1" t="b">
        <v>1</v>
      </c>
      <c r="Q858" s="1">
        <v>194</v>
      </c>
      <c r="R858" s="10">
        <v>187</v>
      </c>
      <c r="S858" s="10">
        <f>DATA[[#This Row],[Total_Movies_Watched]]+DATA[[#This Row],[Total_Series_Watched]]</f>
        <v>381</v>
      </c>
      <c r="T858" s="1" t="s">
        <v>55</v>
      </c>
      <c r="U858" s="1" t="s">
        <v>28</v>
      </c>
      <c r="V858" s="1" t="s">
        <v>78</v>
      </c>
      <c r="W858" s="1">
        <v>44</v>
      </c>
      <c r="X858" s="1" t="str" cm="1">
        <f t="array" ref="X858">_xlfn.IFS(DATA[[#This Row],[Recommended_Content_Count]]&lt;=25,"0-25",W858&lt;=50,"25-50",W858&lt;=75,"50-75",W858&lt;=100,"75-100")</f>
        <v>25-50</v>
      </c>
      <c r="Y858" s="1">
        <v>4.4000000000000004</v>
      </c>
      <c r="Z858" s="1" t="b">
        <v>1</v>
      </c>
      <c r="AA858" s="1" t="str" cm="1">
        <f t="array" ref="AA858">_xlfn.IFS(DATA[[#This Row],[Has_Downloaded_Content]]=FALSE,"No",Z858=TRUE,"Yes")</f>
        <v>Yes</v>
      </c>
      <c r="AB858" s="1" t="s">
        <v>30</v>
      </c>
      <c r="AC858" s="7">
        <v>540</v>
      </c>
      <c r="AD858" s="7" t="str" cm="1">
        <f t="array" ref="AD858">_xlfn.IFS(DATA[[#This Row],[Loyalty_Points]]&lt;=1000,"0-1000",AC858&lt;=2000,"1000-2000",AC858&lt;=3000,"2000-3000",AC858&lt;=4000,"3000-4000",AC858&lt;=4999,"4000-5000")</f>
        <v>0-1000</v>
      </c>
      <c r="AE858" s="1" t="s">
        <v>31</v>
      </c>
      <c r="AF858" s="1" t="s">
        <v>39</v>
      </c>
      <c r="AG858" s="1" t="s">
        <v>93</v>
      </c>
    </row>
    <row r="859" spans="1:33" x14ac:dyDescent="0.3">
      <c r="A859" s="13">
        <v>3959</v>
      </c>
      <c r="B859" s="1" t="s">
        <v>373</v>
      </c>
      <c r="C859" s="2" t="s">
        <v>370</v>
      </c>
      <c r="D859" s="2" t="s">
        <v>129</v>
      </c>
      <c r="E859" s="29" t="str">
        <f>TEXT(DATA[[#This Row],[Join_Date]],"mm-yyyy")</f>
        <v>12-2023</v>
      </c>
      <c r="G859" s="31">
        <f>$F$2-DATA[[#This Row],[Last_Login]]</f>
        <v>15</v>
      </c>
      <c r="H859" s="31" t="str" cm="1">
        <f t="array" ref="H859">_xlfn.IFS(DATA[[#This Row],[Difference_from _assume]]&lt;=10,"0-17",DATA[[#This Row],[Difference_from _assume]]&lt;=34,"17-34",DATA[[#This Row],[Difference_from _assume]]&lt;=51,"34-51",DATA[[#This Row],[Difference_from _assume]]&lt;=119,"51-119",DATA[[#This Row],[Difference_from _assume]]&lt;=354,"119-357")</f>
        <v>17-34</v>
      </c>
      <c r="I859" s="31" t="str" cm="1">
        <f t="array" ref="I859">_xlfn.IFS(DATA[[#This Row],[Difference_from _assume]]&lt;=35,"Active",DATA[[#This Row],[Difference_from _assume]]&lt;=110,"Inactive",DATA[[#This Row],[Difference_from _assume]]&lt;=360,"Dormant")</f>
        <v>Active</v>
      </c>
      <c r="J859" s="16">
        <v>15.99</v>
      </c>
      <c r="K859" s="16" t="str" cm="1">
        <f t="array" ref="K859">_xlfn.IFS(DATA[[#This Row],[Monthly_Price]]&lt;=7.99,"Low",J859&lt;=11.99,"Mid",J859&lt;=15.99,"High")</f>
        <v>High</v>
      </c>
      <c r="L859" s="1">
        <v>50</v>
      </c>
      <c r="M859" s="1" t="s">
        <v>48</v>
      </c>
      <c r="N859" s="1">
        <v>4</v>
      </c>
      <c r="O859" s="1">
        <v>2</v>
      </c>
      <c r="P859" s="1" t="b">
        <v>1</v>
      </c>
      <c r="Q859" s="1">
        <v>155</v>
      </c>
      <c r="R859" s="10">
        <v>115</v>
      </c>
      <c r="S859" s="10">
        <f>DATA[[#This Row],[Total_Movies_Watched]]+DATA[[#This Row],[Total_Series_Watched]]</f>
        <v>270</v>
      </c>
      <c r="T859" s="1" t="s">
        <v>27</v>
      </c>
      <c r="U859" s="1" t="s">
        <v>44</v>
      </c>
      <c r="V859" s="1" t="s">
        <v>37</v>
      </c>
      <c r="W859" s="1">
        <v>92</v>
      </c>
      <c r="X859" s="1" t="str" cm="1">
        <f t="array" ref="X859">_xlfn.IFS(DATA[[#This Row],[Recommended_Content_Count]]&lt;=25,"0-25",W859&lt;=50,"25-50",W859&lt;=75,"50-75",W859&lt;=100,"75-100")</f>
        <v>75-100</v>
      </c>
      <c r="Y859" s="1">
        <v>4.3</v>
      </c>
      <c r="Z859" s="1" t="b">
        <v>0</v>
      </c>
      <c r="AA859" s="1" t="str" cm="1">
        <f t="array" ref="AA859">_xlfn.IFS(DATA[[#This Row],[Has_Downloaded_Content]]=FALSE,"No",Z859=TRUE,"Yes")</f>
        <v>No</v>
      </c>
      <c r="AB859" s="1" t="s">
        <v>30</v>
      </c>
      <c r="AC859" s="7">
        <v>2583</v>
      </c>
      <c r="AD859" s="7" t="str" cm="1">
        <f t="array" ref="AD859">_xlfn.IFS(DATA[[#This Row],[Loyalty_Points]]&lt;=1000,"0-1000",AC859&lt;=2000,"1000-2000",AC859&lt;=3000,"2000-3000",AC859&lt;=4000,"3000-4000",AC859&lt;=4999,"4000-5000")</f>
        <v>2000-3000</v>
      </c>
      <c r="AE859" s="1" t="s">
        <v>38</v>
      </c>
      <c r="AF859" s="1" t="s">
        <v>69</v>
      </c>
      <c r="AG859" s="1" t="s">
        <v>93</v>
      </c>
    </row>
    <row r="860" spans="1:33" x14ac:dyDescent="0.3">
      <c r="A860" s="13">
        <v>2011</v>
      </c>
      <c r="B860" s="1" t="s">
        <v>693</v>
      </c>
      <c r="C860" s="2" t="s">
        <v>333</v>
      </c>
      <c r="D860" s="2">
        <v>45394</v>
      </c>
      <c r="E860" s="29" t="str">
        <f>TEXT(DATA[[#This Row],[Join_Date]],"mm-yyyy")</f>
        <v>05-2023</v>
      </c>
      <c r="G860" s="31">
        <f>$F$2-DATA[[#This Row],[Last_Login]]</f>
        <v>263</v>
      </c>
      <c r="H860" s="31" t="str" cm="1">
        <f t="array" ref="H860">_xlfn.IFS(DATA[[#This Row],[Difference_from _assume]]&lt;=10,"0-17",DATA[[#This Row],[Difference_from _assume]]&lt;=34,"17-34",DATA[[#This Row],[Difference_from _assume]]&lt;=51,"34-51",DATA[[#This Row],[Difference_from _assume]]&lt;=119,"51-119",DATA[[#This Row],[Difference_from _assume]]&lt;=354,"119-357")</f>
        <v>119-357</v>
      </c>
      <c r="I860" s="31" t="str" cm="1">
        <f t="array" ref="I860">_xlfn.IFS(DATA[[#This Row],[Difference_from _assume]]&lt;=35,"Active",DATA[[#This Row],[Difference_from _assume]]&lt;=110,"Inactive",DATA[[#This Row],[Difference_from _assume]]&lt;=360,"Dormant")</f>
        <v>Dormant</v>
      </c>
      <c r="J860" s="16">
        <v>7.99</v>
      </c>
      <c r="K860" s="16" t="str" cm="1">
        <f t="array" ref="K860">_xlfn.IFS(DATA[[#This Row],[Monthly_Price]]&lt;=7.99,"Low",J860&lt;=11.99,"Mid",J860&lt;=15.99,"High")</f>
        <v>Low</v>
      </c>
      <c r="L860" s="1">
        <v>73</v>
      </c>
      <c r="M860" s="1" t="s">
        <v>100</v>
      </c>
      <c r="N860" s="1">
        <v>2</v>
      </c>
      <c r="O860" s="1">
        <v>1</v>
      </c>
      <c r="P860" s="1" t="b">
        <v>1</v>
      </c>
      <c r="Q860" s="1">
        <v>184</v>
      </c>
      <c r="R860" s="10">
        <v>172</v>
      </c>
      <c r="S860" s="10">
        <f>DATA[[#This Row],[Total_Movies_Watched]]+DATA[[#This Row],[Total_Series_Watched]]</f>
        <v>356</v>
      </c>
      <c r="T860" s="1" t="s">
        <v>55</v>
      </c>
      <c r="U860" s="1" t="s">
        <v>75</v>
      </c>
      <c r="V860" s="1" t="s">
        <v>64</v>
      </c>
      <c r="W860" s="1">
        <v>41</v>
      </c>
      <c r="X860" s="1" t="str" cm="1">
        <f t="array" ref="X860">_xlfn.IFS(DATA[[#This Row],[Recommended_Content_Count]]&lt;=25,"0-25",W860&lt;=50,"25-50",W860&lt;=75,"50-75",W860&lt;=100,"75-100")</f>
        <v>25-50</v>
      </c>
      <c r="Y860" s="1">
        <v>4.8</v>
      </c>
      <c r="Z860" s="1" t="b">
        <v>0</v>
      </c>
      <c r="AA860" s="1" t="str" cm="1">
        <f t="array" ref="AA860">_xlfn.IFS(DATA[[#This Row],[Has_Downloaded_Content]]=FALSE,"No",Z860=TRUE,"Yes")</f>
        <v>No</v>
      </c>
      <c r="AB860" s="1" t="s">
        <v>30</v>
      </c>
      <c r="AC860" s="7">
        <v>3463</v>
      </c>
      <c r="AD860" s="7" t="str" cm="1">
        <f t="array" ref="AD860">_xlfn.IFS(DATA[[#This Row],[Loyalty_Points]]&lt;=1000,"0-1000",AC860&lt;=2000,"1000-2000",AC860&lt;=3000,"2000-3000",AC860&lt;=4000,"3000-4000",AC860&lt;=4999,"4000-5000")</f>
        <v>3000-4000</v>
      </c>
      <c r="AE860" s="1" t="s">
        <v>31</v>
      </c>
      <c r="AF860" s="1" t="s">
        <v>32</v>
      </c>
      <c r="AG860" s="1" t="s">
        <v>60</v>
      </c>
    </row>
    <row r="861" spans="1:33" x14ac:dyDescent="0.3">
      <c r="A861" s="13">
        <v>7896</v>
      </c>
      <c r="B861" s="1" t="s">
        <v>157</v>
      </c>
      <c r="C861" s="2" t="s">
        <v>694</v>
      </c>
      <c r="D861" s="2" t="s">
        <v>168</v>
      </c>
      <c r="E861" s="29" t="str">
        <f>TEXT(DATA[[#This Row],[Join_Date]],"mm-yyyy")</f>
        <v>06-2024</v>
      </c>
      <c r="G861" s="31">
        <f>$F$2-DATA[[#This Row],[Last_Login]]</f>
        <v>32</v>
      </c>
      <c r="H861" s="31" t="str" cm="1">
        <f t="array" ref="H861">_xlfn.IFS(DATA[[#This Row],[Difference_from _assume]]&lt;=10,"0-17",DATA[[#This Row],[Difference_from _assume]]&lt;=34,"17-34",DATA[[#This Row],[Difference_from _assume]]&lt;=51,"34-51",DATA[[#This Row],[Difference_from _assume]]&lt;=119,"51-119",DATA[[#This Row],[Difference_from _assume]]&lt;=354,"119-357")</f>
        <v>17-34</v>
      </c>
      <c r="I861" s="31" t="str" cm="1">
        <f t="array" ref="I861">_xlfn.IFS(DATA[[#This Row],[Difference_from _assume]]&lt;=35,"Active",DATA[[#This Row],[Difference_from _assume]]&lt;=110,"Inactive",DATA[[#This Row],[Difference_from _assume]]&lt;=360,"Dormant")</f>
        <v>Active</v>
      </c>
      <c r="J861" s="16">
        <v>11.99</v>
      </c>
      <c r="K861" s="16" t="str" cm="1">
        <f t="array" ref="K861">_xlfn.IFS(DATA[[#This Row],[Monthly_Price]]&lt;=7.99,"Low",J861&lt;=11.99,"Mid",J861&lt;=15.99,"High")</f>
        <v>Mid</v>
      </c>
      <c r="L861" s="1">
        <v>139</v>
      </c>
      <c r="M861" s="1" t="s">
        <v>48</v>
      </c>
      <c r="N861" s="1">
        <v>4</v>
      </c>
      <c r="O861" s="1">
        <v>5</v>
      </c>
      <c r="P861" s="1" t="b">
        <v>1</v>
      </c>
      <c r="Q861" s="1">
        <v>539</v>
      </c>
      <c r="R861" s="10">
        <v>152</v>
      </c>
      <c r="S861" s="10">
        <f>DATA[[#This Row],[Total_Movies_Watched]]+DATA[[#This Row],[Total_Series_Watched]]</f>
        <v>691</v>
      </c>
      <c r="T861" s="1" t="s">
        <v>43</v>
      </c>
      <c r="U861" s="1" t="s">
        <v>44</v>
      </c>
      <c r="V861" s="1" t="s">
        <v>37</v>
      </c>
      <c r="W861" s="1">
        <v>48</v>
      </c>
      <c r="X861" s="1" t="str" cm="1">
        <f t="array" ref="X861">_xlfn.IFS(DATA[[#This Row],[Recommended_Content_Count]]&lt;=25,"0-25",W861&lt;=50,"25-50",W861&lt;=75,"50-75",W861&lt;=100,"75-100")</f>
        <v>25-50</v>
      </c>
      <c r="Y861" s="1">
        <v>3.8</v>
      </c>
      <c r="Z861" s="1" t="b">
        <v>1</v>
      </c>
      <c r="AA861" s="1" t="str" cm="1">
        <f t="array" ref="AA861">_xlfn.IFS(DATA[[#This Row],[Has_Downloaded_Content]]=FALSE,"No",Z861=TRUE,"Yes")</f>
        <v>Yes</v>
      </c>
      <c r="AB861" s="1" t="s">
        <v>30</v>
      </c>
      <c r="AC861" s="7">
        <v>4130</v>
      </c>
      <c r="AD861" s="7" t="str" cm="1">
        <f t="array" ref="AD861">_xlfn.IFS(DATA[[#This Row],[Loyalty_Points]]&lt;=1000,"0-1000",AC861&lt;=2000,"1000-2000",AC861&lt;=3000,"2000-3000",AC861&lt;=4000,"3000-4000",AC861&lt;=4999,"4000-5000")</f>
        <v>4000-5000</v>
      </c>
      <c r="AE861" s="1" t="s">
        <v>38</v>
      </c>
      <c r="AF861" s="1" t="s">
        <v>32</v>
      </c>
      <c r="AG861" s="1" t="s">
        <v>93</v>
      </c>
    </row>
    <row r="862" spans="1:33" x14ac:dyDescent="0.3">
      <c r="A862" s="13">
        <v>5495</v>
      </c>
      <c r="B862" s="1" t="s">
        <v>695</v>
      </c>
      <c r="C862" s="2" t="s">
        <v>585</v>
      </c>
      <c r="D862" s="2" t="s">
        <v>168</v>
      </c>
      <c r="E862" s="29" t="str">
        <f>TEXT(DATA[[#This Row],[Join_Date]],"mm-yyyy")</f>
        <v>01-2024</v>
      </c>
      <c r="G862" s="31">
        <f>$F$2-DATA[[#This Row],[Last_Login]]</f>
        <v>32</v>
      </c>
      <c r="H862" s="31" t="str" cm="1">
        <f t="array" ref="H862">_xlfn.IFS(DATA[[#This Row],[Difference_from _assume]]&lt;=10,"0-17",DATA[[#This Row],[Difference_from _assume]]&lt;=34,"17-34",DATA[[#This Row],[Difference_from _assume]]&lt;=51,"34-51",DATA[[#This Row],[Difference_from _assume]]&lt;=119,"51-119",DATA[[#This Row],[Difference_from _assume]]&lt;=354,"119-357")</f>
        <v>17-34</v>
      </c>
      <c r="I862" s="31" t="str" cm="1">
        <f t="array" ref="I862">_xlfn.IFS(DATA[[#This Row],[Difference_from _assume]]&lt;=35,"Active",DATA[[#This Row],[Difference_from _assume]]&lt;=110,"Inactive",DATA[[#This Row],[Difference_from _assume]]&lt;=360,"Dormant")</f>
        <v>Active</v>
      </c>
      <c r="J862" s="16">
        <v>11.99</v>
      </c>
      <c r="K862" s="16" t="str" cm="1">
        <f t="array" ref="K862">_xlfn.IFS(DATA[[#This Row],[Monthly_Price]]&lt;=7.99,"Low",J862&lt;=11.99,"Mid",J862&lt;=15.99,"High")</f>
        <v>Mid</v>
      </c>
      <c r="L862" s="1">
        <v>327</v>
      </c>
      <c r="M862" s="1" t="s">
        <v>51</v>
      </c>
      <c r="N862" s="1">
        <v>2</v>
      </c>
      <c r="O862" s="1">
        <v>6</v>
      </c>
      <c r="P862" s="1" t="b">
        <v>1</v>
      </c>
      <c r="Q862" s="1">
        <v>182</v>
      </c>
      <c r="R862" s="10">
        <v>14</v>
      </c>
      <c r="S862" s="10">
        <f>DATA[[#This Row],[Total_Movies_Watched]]+DATA[[#This Row],[Total_Series_Watched]]</f>
        <v>196</v>
      </c>
      <c r="T862" s="1" t="s">
        <v>27</v>
      </c>
      <c r="U862" s="1" t="s">
        <v>44</v>
      </c>
      <c r="V862" s="1" t="s">
        <v>78</v>
      </c>
      <c r="W862" s="1">
        <v>90</v>
      </c>
      <c r="X862" s="1" t="str" cm="1">
        <f t="array" ref="X862">_xlfn.IFS(DATA[[#This Row],[Recommended_Content_Count]]&lt;=25,"0-25",W862&lt;=50,"25-50",W862&lt;=75,"50-75",W862&lt;=100,"75-100")</f>
        <v>75-100</v>
      </c>
      <c r="Y862" s="1">
        <v>3.4</v>
      </c>
      <c r="Z862" s="1" t="b">
        <v>0</v>
      </c>
      <c r="AA862" s="1" t="str" cm="1">
        <f t="array" ref="AA862">_xlfn.IFS(DATA[[#This Row],[Has_Downloaded_Content]]=FALSE,"No",Z862=TRUE,"Yes")</f>
        <v>No</v>
      </c>
      <c r="AB862" s="1" t="s">
        <v>30</v>
      </c>
      <c r="AC862" s="7">
        <v>3918</v>
      </c>
      <c r="AD862" s="7" t="str" cm="1">
        <f t="array" ref="AD862">_xlfn.IFS(DATA[[#This Row],[Loyalty_Points]]&lt;=1000,"0-1000",AC862&lt;=2000,"1000-2000",AC862&lt;=3000,"2000-3000",AC862&lt;=4000,"3000-4000",AC862&lt;=4999,"4000-5000")</f>
        <v>3000-4000</v>
      </c>
      <c r="AE862" s="1" t="s">
        <v>65</v>
      </c>
      <c r="AF862" s="1" t="s">
        <v>59</v>
      </c>
      <c r="AG862" s="1" t="s">
        <v>33</v>
      </c>
    </row>
    <row r="863" spans="1:33" x14ac:dyDescent="0.3">
      <c r="A863" s="13">
        <v>6219</v>
      </c>
      <c r="B863" s="1" t="s">
        <v>318</v>
      </c>
      <c r="C863" s="2" t="s">
        <v>205</v>
      </c>
      <c r="D863" s="2" t="s">
        <v>129</v>
      </c>
      <c r="E863" s="29" t="str">
        <f>TEXT(DATA[[#This Row],[Join_Date]],"mm-yyyy")</f>
        <v>07-2024</v>
      </c>
      <c r="G863" s="31">
        <f>$F$2-DATA[[#This Row],[Last_Login]]</f>
        <v>15</v>
      </c>
      <c r="H863" s="31" t="str" cm="1">
        <f t="array" ref="H863">_xlfn.IFS(DATA[[#This Row],[Difference_from _assume]]&lt;=10,"0-17",DATA[[#This Row],[Difference_from _assume]]&lt;=34,"17-34",DATA[[#This Row],[Difference_from _assume]]&lt;=51,"34-51",DATA[[#This Row],[Difference_from _assume]]&lt;=119,"51-119",DATA[[#This Row],[Difference_from _assume]]&lt;=354,"119-357")</f>
        <v>17-34</v>
      </c>
      <c r="I863" s="31" t="str" cm="1">
        <f t="array" ref="I863">_xlfn.IFS(DATA[[#This Row],[Difference_from _assume]]&lt;=35,"Active",DATA[[#This Row],[Difference_from _assume]]&lt;=110,"Inactive",DATA[[#This Row],[Difference_from _assume]]&lt;=360,"Dormant")</f>
        <v>Active</v>
      </c>
      <c r="J863" s="16">
        <v>11.99</v>
      </c>
      <c r="K863" s="16" t="str" cm="1">
        <f t="array" ref="K863">_xlfn.IFS(DATA[[#This Row],[Monthly_Price]]&lt;=7.99,"Low",J863&lt;=11.99,"Mid",J863&lt;=15.99,"High")</f>
        <v>Mid</v>
      </c>
      <c r="L863" s="1">
        <v>206</v>
      </c>
      <c r="M863" s="1" t="s">
        <v>36</v>
      </c>
      <c r="N863" s="1">
        <v>4</v>
      </c>
      <c r="O863" s="1">
        <v>1</v>
      </c>
      <c r="P863" s="1" t="b">
        <v>0</v>
      </c>
      <c r="Q863" s="1">
        <v>981</v>
      </c>
      <c r="R863" s="10">
        <v>60</v>
      </c>
      <c r="S863" s="10">
        <f>DATA[[#This Row],[Total_Movies_Watched]]+DATA[[#This Row],[Total_Series_Watched]]</f>
        <v>1041</v>
      </c>
      <c r="T863" s="1" t="s">
        <v>49</v>
      </c>
      <c r="U863" s="1" t="s">
        <v>28</v>
      </c>
      <c r="V863" s="1" t="s">
        <v>64</v>
      </c>
      <c r="W863" s="1">
        <v>41</v>
      </c>
      <c r="X863" s="1" t="str" cm="1">
        <f t="array" ref="X863">_xlfn.IFS(DATA[[#This Row],[Recommended_Content_Count]]&lt;=25,"0-25",W863&lt;=50,"25-50",W863&lt;=75,"50-75",W863&lt;=100,"75-100")</f>
        <v>25-50</v>
      </c>
      <c r="Y863" s="1">
        <v>4.4000000000000004</v>
      </c>
      <c r="Z863" s="1" t="b">
        <v>1</v>
      </c>
      <c r="AA863" s="1" t="str" cm="1">
        <f t="array" ref="AA863">_xlfn.IFS(DATA[[#This Row],[Has_Downloaded_Content]]=FALSE,"No",Z863=TRUE,"Yes")</f>
        <v>Yes</v>
      </c>
      <c r="AB863" s="1" t="s">
        <v>30</v>
      </c>
      <c r="AC863" s="7">
        <v>4264</v>
      </c>
      <c r="AD863" s="7" t="str" cm="1">
        <f t="array" ref="AD863">_xlfn.IFS(DATA[[#This Row],[Loyalty_Points]]&lt;=1000,"0-1000",AC863&lt;=2000,"1000-2000",AC863&lt;=3000,"2000-3000",AC863&lt;=4000,"3000-4000",AC863&lt;=4999,"4000-5000")</f>
        <v>4000-5000</v>
      </c>
      <c r="AE863" s="1" t="s">
        <v>38</v>
      </c>
      <c r="AF863" s="1" t="s">
        <v>39</v>
      </c>
      <c r="AG863" s="1" t="s">
        <v>33</v>
      </c>
    </row>
    <row r="864" spans="1:33" x14ac:dyDescent="0.3">
      <c r="A864" s="13">
        <v>4458</v>
      </c>
      <c r="B864" s="1" t="s">
        <v>696</v>
      </c>
      <c r="C864" s="2" t="s">
        <v>697</v>
      </c>
      <c r="D864" s="2" t="s">
        <v>84</v>
      </c>
      <c r="E864" s="29" t="str">
        <f>TEXT(DATA[[#This Row],[Join_Date]],"mm-yyyy")</f>
        <v>10-2023</v>
      </c>
      <c r="G864" s="31">
        <f>$F$2-DATA[[#This Row],[Last_Login]]</f>
        <v>41</v>
      </c>
      <c r="H864" s="31" t="str" cm="1">
        <f t="array" ref="H864">_xlfn.IFS(DATA[[#This Row],[Difference_from _assume]]&lt;=10,"0-17",DATA[[#This Row],[Difference_from _assume]]&lt;=34,"17-34",DATA[[#This Row],[Difference_from _assume]]&lt;=51,"34-51",DATA[[#This Row],[Difference_from _assume]]&lt;=119,"51-119",DATA[[#This Row],[Difference_from _assume]]&lt;=354,"119-357")</f>
        <v>34-51</v>
      </c>
      <c r="I864" s="31" t="str" cm="1">
        <f t="array" ref="I864">_xlfn.IFS(DATA[[#This Row],[Difference_from _assume]]&lt;=35,"Active",DATA[[#This Row],[Difference_from _assume]]&lt;=110,"Inactive",DATA[[#This Row],[Difference_from _assume]]&lt;=360,"Dormant")</f>
        <v>Inactive</v>
      </c>
      <c r="J864" s="16">
        <v>15.99</v>
      </c>
      <c r="K864" s="16" t="str" cm="1">
        <f t="array" ref="K864">_xlfn.IFS(DATA[[#This Row],[Monthly_Price]]&lt;=7.99,"Low",J864&lt;=11.99,"Mid",J864&lt;=15.99,"High")</f>
        <v>High</v>
      </c>
      <c r="L864" s="1">
        <v>23</v>
      </c>
      <c r="M864" s="1" t="s">
        <v>48</v>
      </c>
      <c r="N864" s="1">
        <v>3</v>
      </c>
      <c r="O864" s="1">
        <v>3</v>
      </c>
      <c r="P864" s="1" t="b">
        <v>1</v>
      </c>
      <c r="Q864" s="1">
        <v>489</v>
      </c>
      <c r="R864" s="10">
        <v>7</v>
      </c>
      <c r="S864" s="10">
        <f>DATA[[#This Row],[Total_Movies_Watched]]+DATA[[#This Row],[Total_Series_Watched]]</f>
        <v>496</v>
      </c>
      <c r="T864" s="1" t="s">
        <v>55</v>
      </c>
      <c r="U864" s="1" t="s">
        <v>44</v>
      </c>
      <c r="V864" s="1" t="s">
        <v>45</v>
      </c>
      <c r="W864" s="1">
        <v>54</v>
      </c>
      <c r="X864" s="1" t="str" cm="1">
        <f t="array" ref="X864">_xlfn.IFS(DATA[[#This Row],[Recommended_Content_Count]]&lt;=25,"0-25",W864&lt;=50,"25-50",W864&lt;=75,"50-75",W864&lt;=100,"75-100")</f>
        <v>50-75</v>
      </c>
      <c r="Y864" s="1">
        <v>4.5</v>
      </c>
      <c r="Z864" s="1" t="b">
        <v>1</v>
      </c>
      <c r="AA864" s="1" t="str" cm="1">
        <f t="array" ref="AA864">_xlfn.IFS(DATA[[#This Row],[Has_Downloaded_Content]]=FALSE,"No",Z864=TRUE,"Yes")</f>
        <v>Yes</v>
      </c>
      <c r="AB864" s="1" t="s">
        <v>30</v>
      </c>
      <c r="AC864" s="7">
        <v>1485</v>
      </c>
      <c r="AD864" s="7" t="str" cm="1">
        <f t="array" ref="AD864">_xlfn.IFS(DATA[[#This Row],[Loyalty_Points]]&lt;=1000,"0-1000",AC864&lt;=2000,"1000-2000",AC864&lt;=3000,"2000-3000",AC864&lt;=4000,"3000-4000",AC864&lt;=4999,"4000-5000")</f>
        <v>1000-2000</v>
      </c>
      <c r="AE864" s="1" t="s">
        <v>76</v>
      </c>
      <c r="AF864" s="1" t="s">
        <v>59</v>
      </c>
      <c r="AG864" s="1" t="s">
        <v>40</v>
      </c>
    </row>
    <row r="865" spans="1:33" x14ac:dyDescent="0.3">
      <c r="A865" s="13">
        <v>4115</v>
      </c>
      <c r="B865" s="1" t="s">
        <v>698</v>
      </c>
      <c r="C865" s="2" t="s">
        <v>156</v>
      </c>
      <c r="D865" s="2" t="s">
        <v>156</v>
      </c>
      <c r="E865" s="29" t="str">
        <f>TEXT(DATA[[#This Row],[Join_Date]],"mm-yyyy")</f>
        <v>11-2024</v>
      </c>
      <c r="G865" s="31">
        <f>$F$2-DATA[[#This Row],[Last_Login]]</f>
        <v>37</v>
      </c>
      <c r="H865" s="31" t="str" cm="1">
        <f t="array" ref="H865">_xlfn.IFS(DATA[[#This Row],[Difference_from _assume]]&lt;=10,"0-17",DATA[[#This Row],[Difference_from _assume]]&lt;=34,"17-34",DATA[[#This Row],[Difference_from _assume]]&lt;=51,"34-51",DATA[[#This Row],[Difference_from _assume]]&lt;=119,"51-119",DATA[[#This Row],[Difference_from _assume]]&lt;=354,"119-357")</f>
        <v>34-51</v>
      </c>
      <c r="I865" s="31" t="str" cm="1">
        <f t="array" ref="I865">_xlfn.IFS(DATA[[#This Row],[Difference_from _assume]]&lt;=35,"Active",DATA[[#This Row],[Difference_from _assume]]&lt;=110,"Inactive",DATA[[#This Row],[Difference_from _assume]]&lt;=360,"Dormant")</f>
        <v>Inactive</v>
      </c>
      <c r="J865" s="16">
        <v>15.99</v>
      </c>
      <c r="K865" s="16" t="str" cm="1">
        <f t="array" ref="K865">_xlfn.IFS(DATA[[#This Row],[Monthly_Price]]&lt;=7.99,"Low",J865&lt;=11.99,"Mid",J865&lt;=15.99,"High")</f>
        <v>High</v>
      </c>
      <c r="L865" s="1">
        <v>158</v>
      </c>
      <c r="M865" s="1" t="s">
        <v>73</v>
      </c>
      <c r="N865" s="1">
        <v>1</v>
      </c>
      <c r="O865" s="1">
        <v>5</v>
      </c>
      <c r="P865" s="1" t="b">
        <v>1</v>
      </c>
      <c r="Q865" s="1">
        <v>603</v>
      </c>
      <c r="R865" s="10">
        <v>72</v>
      </c>
      <c r="S865" s="10">
        <f>DATA[[#This Row],[Total_Movies_Watched]]+DATA[[#This Row],[Total_Series_Watched]]</f>
        <v>675</v>
      </c>
      <c r="T865" s="1" t="s">
        <v>55</v>
      </c>
      <c r="U865" s="1" t="s">
        <v>56</v>
      </c>
      <c r="V865" s="1" t="s">
        <v>29</v>
      </c>
      <c r="W865" s="1">
        <v>88</v>
      </c>
      <c r="X865" s="1" t="str" cm="1">
        <f t="array" ref="X865">_xlfn.IFS(DATA[[#This Row],[Recommended_Content_Count]]&lt;=25,"0-25",W865&lt;=50,"25-50",W865&lt;=75,"50-75",W865&lt;=100,"75-100")</f>
        <v>75-100</v>
      </c>
      <c r="Y865" s="1">
        <v>3.3</v>
      </c>
      <c r="Z865" s="1" t="b">
        <v>0</v>
      </c>
      <c r="AA865" s="1" t="str" cm="1">
        <f t="array" ref="AA865">_xlfn.IFS(DATA[[#This Row],[Has_Downloaded_Content]]=FALSE,"No",Z865=TRUE,"Yes")</f>
        <v>No</v>
      </c>
      <c r="AB865" s="1" t="s">
        <v>30</v>
      </c>
      <c r="AC865" s="7">
        <v>3508</v>
      </c>
      <c r="AD865" s="7" t="str" cm="1">
        <f t="array" ref="AD865">_xlfn.IFS(DATA[[#This Row],[Loyalty_Points]]&lt;=1000,"0-1000",AC865&lt;=2000,"1000-2000",AC865&lt;=3000,"2000-3000",AC865&lt;=4000,"3000-4000",AC865&lt;=4999,"4000-5000")</f>
        <v>3000-4000</v>
      </c>
      <c r="AE865" s="1" t="s">
        <v>58</v>
      </c>
      <c r="AF865" s="1" t="s">
        <v>79</v>
      </c>
      <c r="AG865" s="1" t="s">
        <v>93</v>
      </c>
    </row>
    <row r="866" spans="1:33" x14ac:dyDescent="0.3">
      <c r="A866" s="13">
        <v>6586</v>
      </c>
      <c r="B866" s="1" t="s">
        <v>677</v>
      </c>
      <c r="C866" s="2" t="s">
        <v>457</v>
      </c>
      <c r="D866" s="2" t="s">
        <v>35</v>
      </c>
      <c r="E866" s="29" t="str">
        <f>TEXT(DATA[[#This Row],[Join_Date]],"mm-yyyy")</f>
        <v>01-2023</v>
      </c>
      <c r="G866" s="31">
        <f>$F$2-DATA[[#This Row],[Last_Login]]</f>
        <v>16</v>
      </c>
      <c r="H866" s="31" t="str" cm="1">
        <f t="array" ref="H866">_xlfn.IFS(DATA[[#This Row],[Difference_from _assume]]&lt;=10,"0-17",DATA[[#This Row],[Difference_from _assume]]&lt;=34,"17-34",DATA[[#This Row],[Difference_from _assume]]&lt;=51,"34-51",DATA[[#This Row],[Difference_from _assume]]&lt;=119,"51-119",DATA[[#This Row],[Difference_from _assume]]&lt;=354,"119-357")</f>
        <v>17-34</v>
      </c>
      <c r="I866" s="31" t="str" cm="1">
        <f t="array" ref="I866">_xlfn.IFS(DATA[[#This Row],[Difference_from _assume]]&lt;=35,"Active",DATA[[#This Row],[Difference_from _assume]]&lt;=110,"Inactive",DATA[[#This Row],[Difference_from _assume]]&lt;=360,"Dormant")</f>
        <v>Active</v>
      </c>
      <c r="J866" s="16">
        <v>15.99</v>
      </c>
      <c r="K866" s="16" t="str" cm="1">
        <f t="array" ref="K866">_xlfn.IFS(DATA[[#This Row],[Monthly_Price]]&lt;=7.99,"Low",J866&lt;=11.99,"Mid",J866&lt;=15.99,"High")</f>
        <v>High</v>
      </c>
      <c r="L866" s="1">
        <v>459</v>
      </c>
      <c r="M866" s="1" t="s">
        <v>73</v>
      </c>
      <c r="N866" s="1">
        <v>2</v>
      </c>
      <c r="O866" s="1">
        <v>1</v>
      </c>
      <c r="P866" s="1" t="b">
        <v>0</v>
      </c>
      <c r="Q866" s="1">
        <v>445</v>
      </c>
      <c r="R866" s="10">
        <v>153</v>
      </c>
      <c r="S866" s="10">
        <f>DATA[[#This Row],[Total_Movies_Watched]]+DATA[[#This Row],[Total_Series_Watched]]</f>
        <v>598</v>
      </c>
      <c r="T866" s="1" t="s">
        <v>92</v>
      </c>
      <c r="U866" s="1" t="s">
        <v>28</v>
      </c>
      <c r="V866" s="1" t="s">
        <v>29</v>
      </c>
      <c r="W866" s="1">
        <v>13</v>
      </c>
      <c r="X866" s="1" t="str" cm="1">
        <f t="array" ref="X866">_xlfn.IFS(DATA[[#This Row],[Recommended_Content_Count]]&lt;=25,"0-25",W866&lt;=50,"25-50",W866&lt;=75,"50-75",W866&lt;=100,"75-100")</f>
        <v>0-25</v>
      </c>
      <c r="Y866" s="1">
        <v>4.2</v>
      </c>
      <c r="Z866" s="1" t="b">
        <v>0</v>
      </c>
      <c r="AA866" s="1" t="str" cm="1">
        <f t="array" ref="AA866">_xlfn.IFS(DATA[[#This Row],[Has_Downloaded_Content]]=FALSE,"No",Z866=TRUE,"Yes")</f>
        <v>No</v>
      </c>
      <c r="AB866" s="1" t="s">
        <v>30</v>
      </c>
      <c r="AC866" s="7">
        <v>3433</v>
      </c>
      <c r="AD866" s="7" t="str" cm="1">
        <f t="array" ref="AD866">_xlfn.IFS(DATA[[#This Row],[Loyalty_Points]]&lt;=1000,"0-1000",AC866&lt;=2000,"1000-2000",AC866&lt;=3000,"2000-3000",AC866&lt;=4000,"3000-4000",AC866&lt;=4999,"4000-5000")</f>
        <v>3000-4000</v>
      </c>
      <c r="AE866" s="1" t="s">
        <v>38</v>
      </c>
      <c r="AF866" s="1" t="s">
        <v>69</v>
      </c>
      <c r="AG866" s="1" t="s">
        <v>40</v>
      </c>
    </row>
    <row r="867" spans="1:33" x14ac:dyDescent="0.3">
      <c r="A867" s="13">
        <v>3985</v>
      </c>
      <c r="B867" s="1" t="s">
        <v>290</v>
      </c>
      <c r="C867" s="2">
        <v>45632</v>
      </c>
      <c r="D867" s="2">
        <v>45638</v>
      </c>
      <c r="E867" s="29" t="str">
        <f>TEXT(DATA[[#This Row],[Join_Date]],"mm-yyyy")</f>
        <v>12-2024</v>
      </c>
      <c r="G867" s="31">
        <f>$F$2-DATA[[#This Row],[Last_Login]]</f>
        <v>19</v>
      </c>
      <c r="H867" s="31" t="str" cm="1">
        <f t="array" ref="H867">_xlfn.IFS(DATA[[#This Row],[Difference_from _assume]]&lt;=10,"0-17",DATA[[#This Row],[Difference_from _assume]]&lt;=34,"17-34",DATA[[#This Row],[Difference_from _assume]]&lt;=51,"34-51",DATA[[#This Row],[Difference_from _assume]]&lt;=119,"51-119",DATA[[#This Row],[Difference_from _assume]]&lt;=354,"119-357")</f>
        <v>17-34</v>
      </c>
      <c r="I867" s="31" t="str" cm="1">
        <f t="array" ref="I867">_xlfn.IFS(DATA[[#This Row],[Difference_from _assume]]&lt;=35,"Active",DATA[[#This Row],[Difference_from _assume]]&lt;=110,"Inactive",DATA[[#This Row],[Difference_from _assume]]&lt;=360,"Dormant")</f>
        <v>Active</v>
      </c>
      <c r="J867" s="16">
        <v>15.99</v>
      </c>
      <c r="K867" s="16" t="str" cm="1">
        <f t="array" ref="K867">_xlfn.IFS(DATA[[#This Row],[Monthly_Price]]&lt;=7.99,"Low",J867&lt;=11.99,"Mid",J867&lt;=15.99,"High")</f>
        <v>High</v>
      </c>
      <c r="L867" s="1">
        <v>30</v>
      </c>
      <c r="M867" s="1" t="s">
        <v>51</v>
      </c>
      <c r="N867" s="1">
        <v>4</v>
      </c>
      <c r="O867" s="1">
        <v>6</v>
      </c>
      <c r="P867" s="1" t="b">
        <v>0</v>
      </c>
      <c r="Q867" s="1">
        <v>233</v>
      </c>
      <c r="R867" s="10">
        <v>10</v>
      </c>
      <c r="S867" s="10">
        <f>DATA[[#This Row],[Total_Movies_Watched]]+DATA[[#This Row],[Total_Series_Watched]]</f>
        <v>243</v>
      </c>
      <c r="T867" s="1" t="s">
        <v>74</v>
      </c>
      <c r="U867" s="1" t="s">
        <v>75</v>
      </c>
      <c r="V867" s="1" t="s">
        <v>57</v>
      </c>
      <c r="W867" s="1">
        <v>71</v>
      </c>
      <c r="X867" s="1" t="str" cm="1">
        <f t="array" ref="X867">_xlfn.IFS(DATA[[#This Row],[Recommended_Content_Count]]&lt;=25,"0-25",W867&lt;=50,"25-50",W867&lt;=75,"50-75",W867&lt;=100,"75-100")</f>
        <v>50-75</v>
      </c>
      <c r="Y867" s="1">
        <v>4.5999999999999996</v>
      </c>
      <c r="Z867" s="1" t="b">
        <v>0</v>
      </c>
      <c r="AA867" s="1" t="str" cm="1">
        <f t="array" ref="AA867">_xlfn.IFS(DATA[[#This Row],[Has_Downloaded_Content]]=FALSE,"No",Z867=TRUE,"Yes")</f>
        <v>No</v>
      </c>
      <c r="AB867" s="1" t="s">
        <v>30</v>
      </c>
      <c r="AC867" s="7">
        <v>3610</v>
      </c>
      <c r="AD867" s="7" t="str" cm="1">
        <f t="array" ref="AD867">_xlfn.IFS(DATA[[#This Row],[Loyalty_Points]]&lt;=1000,"0-1000",AC867&lt;=2000,"1000-2000",AC867&lt;=3000,"2000-3000",AC867&lt;=4000,"3000-4000",AC867&lt;=4999,"4000-5000")</f>
        <v>3000-4000</v>
      </c>
      <c r="AE867" s="1" t="s">
        <v>31</v>
      </c>
      <c r="AF867" s="1" t="s">
        <v>69</v>
      </c>
      <c r="AG867" s="1" t="s">
        <v>33</v>
      </c>
    </row>
    <row r="868" spans="1:33" x14ac:dyDescent="0.3">
      <c r="A868" s="13">
        <v>8501</v>
      </c>
      <c r="B868" s="1" t="s">
        <v>106</v>
      </c>
      <c r="C868" s="2">
        <v>45508</v>
      </c>
      <c r="D868" s="2" t="s">
        <v>54</v>
      </c>
      <c r="E868" s="29" t="str">
        <f>TEXT(DATA[[#This Row],[Join_Date]],"mm-yyyy")</f>
        <v>08-2024</v>
      </c>
      <c r="G868" s="31">
        <f>$F$2-DATA[[#This Row],[Last_Login]]</f>
        <v>42</v>
      </c>
      <c r="H868" s="31" t="str" cm="1">
        <f t="array" ref="H868">_xlfn.IFS(DATA[[#This Row],[Difference_from _assume]]&lt;=10,"0-17",DATA[[#This Row],[Difference_from _assume]]&lt;=34,"17-34",DATA[[#This Row],[Difference_from _assume]]&lt;=51,"34-51",DATA[[#This Row],[Difference_from _assume]]&lt;=119,"51-119",DATA[[#This Row],[Difference_from _assume]]&lt;=354,"119-357")</f>
        <v>34-51</v>
      </c>
      <c r="I868" s="31" t="str" cm="1">
        <f t="array" ref="I868">_xlfn.IFS(DATA[[#This Row],[Difference_from _assume]]&lt;=35,"Active",DATA[[#This Row],[Difference_from _assume]]&lt;=110,"Inactive",DATA[[#This Row],[Difference_from _assume]]&lt;=360,"Dormant")</f>
        <v>Inactive</v>
      </c>
      <c r="J868" s="16">
        <v>11.99</v>
      </c>
      <c r="K868" s="16" t="str" cm="1">
        <f t="array" ref="K868">_xlfn.IFS(DATA[[#This Row],[Monthly_Price]]&lt;=7.99,"Low",J868&lt;=11.99,"Mid",J868&lt;=15.99,"High")</f>
        <v>Mid</v>
      </c>
      <c r="L868" s="1">
        <v>42</v>
      </c>
      <c r="M868" s="1" t="s">
        <v>51</v>
      </c>
      <c r="N868" s="1">
        <v>5</v>
      </c>
      <c r="O868" s="1">
        <v>2</v>
      </c>
      <c r="P868" s="1" t="b">
        <v>1</v>
      </c>
      <c r="Q868" s="1">
        <v>464</v>
      </c>
      <c r="R868" s="10">
        <v>171</v>
      </c>
      <c r="S868" s="10">
        <f>DATA[[#This Row],[Total_Movies_Watched]]+DATA[[#This Row],[Total_Series_Watched]]</f>
        <v>635</v>
      </c>
      <c r="T868" s="1" t="s">
        <v>27</v>
      </c>
      <c r="U868" s="1" t="s">
        <v>75</v>
      </c>
      <c r="V868" s="1" t="s">
        <v>64</v>
      </c>
      <c r="W868" s="1">
        <v>88</v>
      </c>
      <c r="X868" s="1" t="str" cm="1">
        <f t="array" ref="X868">_xlfn.IFS(DATA[[#This Row],[Recommended_Content_Count]]&lt;=25,"0-25",W868&lt;=50,"25-50",W868&lt;=75,"50-75",W868&lt;=100,"75-100")</f>
        <v>75-100</v>
      </c>
      <c r="Y868" s="1">
        <v>4.5999999999999996</v>
      </c>
      <c r="Z868" s="1" t="b">
        <v>1</v>
      </c>
      <c r="AA868" s="1" t="str" cm="1">
        <f t="array" ref="AA868">_xlfn.IFS(DATA[[#This Row],[Has_Downloaded_Content]]=FALSE,"No",Z868=TRUE,"Yes")</f>
        <v>Yes</v>
      </c>
      <c r="AB868" s="1" t="s">
        <v>30</v>
      </c>
      <c r="AC868" s="7">
        <v>3307</v>
      </c>
      <c r="AD868" s="7" t="str" cm="1">
        <f t="array" ref="AD868">_xlfn.IFS(DATA[[#This Row],[Loyalty_Points]]&lt;=1000,"0-1000",AC868&lt;=2000,"1000-2000",AC868&lt;=3000,"2000-3000",AC868&lt;=4000,"3000-4000",AC868&lt;=4999,"4000-5000")</f>
        <v>3000-4000</v>
      </c>
      <c r="AE868" s="1" t="s">
        <v>58</v>
      </c>
      <c r="AF868" s="1" t="s">
        <v>59</v>
      </c>
      <c r="AG868" s="1" t="s">
        <v>60</v>
      </c>
    </row>
    <row r="869" spans="1:33" x14ac:dyDescent="0.3">
      <c r="A869" s="13">
        <v>4048</v>
      </c>
      <c r="B869" s="1" t="s">
        <v>186</v>
      </c>
      <c r="C869" s="2">
        <v>45328</v>
      </c>
      <c r="D869" s="2" t="s">
        <v>72</v>
      </c>
      <c r="E869" s="29" t="str">
        <f>TEXT(DATA[[#This Row],[Join_Date]],"mm-yyyy")</f>
        <v>02-2024</v>
      </c>
      <c r="G869" s="31">
        <f>$F$2-DATA[[#This Row],[Last_Login]]</f>
        <v>14</v>
      </c>
      <c r="H869" s="31" t="str" cm="1">
        <f t="array" ref="H869">_xlfn.IFS(DATA[[#This Row],[Difference_from _assume]]&lt;=10,"0-17",DATA[[#This Row],[Difference_from _assume]]&lt;=34,"17-34",DATA[[#This Row],[Difference_from _assume]]&lt;=51,"34-51",DATA[[#This Row],[Difference_from _assume]]&lt;=119,"51-119",DATA[[#This Row],[Difference_from _assume]]&lt;=354,"119-357")</f>
        <v>17-34</v>
      </c>
      <c r="I869" s="31" t="str" cm="1">
        <f t="array" ref="I869">_xlfn.IFS(DATA[[#This Row],[Difference_from _assume]]&lt;=35,"Active",DATA[[#This Row],[Difference_from _assume]]&lt;=110,"Inactive",DATA[[#This Row],[Difference_from _assume]]&lt;=360,"Dormant")</f>
        <v>Active</v>
      </c>
      <c r="J869" s="16">
        <v>11.99</v>
      </c>
      <c r="K869" s="16" t="str" cm="1">
        <f t="array" ref="K869">_xlfn.IFS(DATA[[#This Row],[Monthly_Price]]&lt;=7.99,"Low",J869&lt;=11.99,"Mid",J869&lt;=15.99,"High")</f>
        <v>Mid</v>
      </c>
      <c r="L869" s="1">
        <v>242</v>
      </c>
      <c r="M869" s="1" t="s">
        <v>63</v>
      </c>
      <c r="N869" s="1">
        <v>3</v>
      </c>
      <c r="O869" s="1">
        <v>1</v>
      </c>
      <c r="P869" s="1" t="b">
        <v>0</v>
      </c>
      <c r="Q869" s="1">
        <v>273</v>
      </c>
      <c r="R869" s="10">
        <v>96</v>
      </c>
      <c r="S869" s="10">
        <f>DATA[[#This Row],[Total_Movies_Watched]]+DATA[[#This Row],[Total_Series_Watched]]</f>
        <v>369</v>
      </c>
      <c r="T869" s="1" t="s">
        <v>74</v>
      </c>
      <c r="U869" s="1" t="s">
        <v>56</v>
      </c>
      <c r="V869" s="1" t="s">
        <v>78</v>
      </c>
      <c r="W869" s="1">
        <v>34</v>
      </c>
      <c r="X869" s="1" t="str" cm="1">
        <f t="array" ref="X869">_xlfn.IFS(DATA[[#This Row],[Recommended_Content_Count]]&lt;=25,"0-25",W869&lt;=50,"25-50",W869&lt;=75,"50-75",W869&lt;=100,"75-100")</f>
        <v>25-50</v>
      </c>
      <c r="Y869" s="1">
        <v>4.9000000000000004</v>
      </c>
      <c r="Z869" s="1" t="b">
        <v>1</v>
      </c>
      <c r="AA869" s="1" t="str" cm="1">
        <f t="array" ref="AA869">_xlfn.IFS(DATA[[#This Row],[Has_Downloaded_Content]]=FALSE,"No",Z869=TRUE,"Yes")</f>
        <v>Yes</v>
      </c>
      <c r="AB869" s="1" t="s">
        <v>30</v>
      </c>
      <c r="AC869" s="7">
        <v>868</v>
      </c>
      <c r="AD869" s="7" t="str" cm="1">
        <f t="array" ref="AD869">_xlfn.IFS(DATA[[#This Row],[Loyalty_Points]]&lt;=1000,"0-1000",AC869&lt;=2000,"1000-2000",AC869&lt;=3000,"2000-3000",AC869&lt;=4000,"3000-4000",AC869&lt;=4999,"4000-5000")</f>
        <v>0-1000</v>
      </c>
      <c r="AE869" s="1" t="s">
        <v>58</v>
      </c>
      <c r="AF869" s="1" t="s">
        <v>59</v>
      </c>
      <c r="AG869" s="1" t="s">
        <v>60</v>
      </c>
    </row>
    <row r="870" spans="1:33" x14ac:dyDescent="0.3">
      <c r="A870" s="13">
        <v>4466</v>
      </c>
      <c r="B870" s="1" t="s">
        <v>138</v>
      </c>
      <c r="C870" s="2">
        <v>45453</v>
      </c>
      <c r="D870" s="2" t="s">
        <v>99</v>
      </c>
      <c r="E870" s="29" t="str">
        <f>TEXT(DATA[[#This Row],[Join_Date]],"mm-yyyy")</f>
        <v>06-2024</v>
      </c>
      <c r="G870" s="31">
        <f>$F$2-DATA[[#This Row],[Last_Login]]</f>
        <v>34</v>
      </c>
      <c r="H870" s="31" t="str" cm="1">
        <f t="array" ref="H870">_xlfn.IFS(DATA[[#This Row],[Difference_from _assume]]&lt;=10,"0-17",DATA[[#This Row],[Difference_from _assume]]&lt;=34,"17-34",DATA[[#This Row],[Difference_from _assume]]&lt;=51,"34-51",DATA[[#This Row],[Difference_from _assume]]&lt;=119,"51-119",DATA[[#This Row],[Difference_from _assume]]&lt;=354,"119-357")</f>
        <v>17-34</v>
      </c>
      <c r="I870" s="31" t="str" cm="1">
        <f t="array" ref="I870">_xlfn.IFS(DATA[[#This Row],[Difference_from _assume]]&lt;=35,"Active",DATA[[#This Row],[Difference_from _assume]]&lt;=110,"Inactive",DATA[[#This Row],[Difference_from _assume]]&lt;=360,"Dormant")</f>
        <v>Active</v>
      </c>
      <c r="J870" s="16">
        <v>11.99</v>
      </c>
      <c r="K870" s="16" t="str" cm="1">
        <f t="array" ref="K870">_xlfn.IFS(DATA[[#This Row],[Monthly_Price]]&lt;=7.99,"Low",J870&lt;=11.99,"Mid",J870&lt;=15.99,"High")</f>
        <v>Mid</v>
      </c>
      <c r="L870" s="1">
        <v>25</v>
      </c>
      <c r="M870" s="1" t="s">
        <v>36</v>
      </c>
      <c r="N870" s="1">
        <v>5</v>
      </c>
      <c r="O870" s="1">
        <v>2</v>
      </c>
      <c r="P870" s="1" t="b">
        <v>0</v>
      </c>
      <c r="Q870" s="1">
        <v>162</v>
      </c>
      <c r="R870" s="10">
        <v>147</v>
      </c>
      <c r="S870" s="10">
        <f>DATA[[#This Row],[Total_Movies_Watched]]+DATA[[#This Row],[Total_Series_Watched]]</f>
        <v>309</v>
      </c>
      <c r="T870" s="1" t="s">
        <v>74</v>
      </c>
      <c r="U870" s="1" t="s">
        <v>44</v>
      </c>
      <c r="V870" s="1" t="s">
        <v>64</v>
      </c>
      <c r="W870" s="1">
        <v>82</v>
      </c>
      <c r="X870" s="1" t="str" cm="1">
        <f t="array" ref="X870">_xlfn.IFS(DATA[[#This Row],[Recommended_Content_Count]]&lt;=25,"0-25",W870&lt;=50,"25-50",W870&lt;=75,"50-75",W870&lt;=100,"75-100")</f>
        <v>75-100</v>
      </c>
      <c r="Y870" s="1">
        <v>4.3</v>
      </c>
      <c r="Z870" s="1" t="b">
        <v>0</v>
      </c>
      <c r="AA870" s="1" t="str" cm="1">
        <f t="array" ref="AA870">_xlfn.IFS(DATA[[#This Row],[Has_Downloaded_Content]]=FALSE,"No",Z870=TRUE,"Yes")</f>
        <v>No</v>
      </c>
      <c r="AB870" s="1" t="s">
        <v>30</v>
      </c>
      <c r="AC870" s="7">
        <v>4358</v>
      </c>
      <c r="AD870" s="7" t="str" cm="1">
        <f t="array" ref="AD870">_xlfn.IFS(DATA[[#This Row],[Loyalty_Points]]&lt;=1000,"0-1000",AC870&lt;=2000,"1000-2000",AC870&lt;=3000,"2000-3000",AC870&lt;=4000,"3000-4000",AC870&lt;=4999,"4000-5000")</f>
        <v>4000-5000</v>
      </c>
      <c r="AE870" s="1" t="s">
        <v>58</v>
      </c>
      <c r="AF870" s="1" t="s">
        <v>39</v>
      </c>
      <c r="AG870" s="1" t="s">
        <v>33</v>
      </c>
    </row>
    <row r="871" spans="1:33" x14ac:dyDescent="0.3">
      <c r="A871" s="13">
        <v>5479</v>
      </c>
      <c r="B871" s="1" t="s">
        <v>179</v>
      </c>
      <c r="C871" s="2">
        <v>45019</v>
      </c>
      <c r="D871" s="2">
        <v>45516</v>
      </c>
      <c r="E871" s="29" t="str">
        <f>TEXT(DATA[[#This Row],[Join_Date]],"mm-yyyy")</f>
        <v>04-2023</v>
      </c>
      <c r="G871" s="31">
        <f>$F$2-DATA[[#This Row],[Last_Login]]</f>
        <v>141</v>
      </c>
      <c r="H871" s="31" t="str" cm="1">
        <f t="array" ref="H871">_xlfn.IFS(DATA[[#This Row],[Difference_from _assume]]&lt;=10,"0-17",DATA[[#This Row],[Difference_from _assume]]&lt;=34,"17-34",DATA[[#This Row],[Difference_from _assume]]&lt;=51,"34-51",DATA[[#This Row],[Difference_from _assume]]&lt;=119,"51-119",DATA[[#This Row],[Difference_from _assume]]&lt;=354,"119-357")</f>
        <v>119-357</v>
      </c>
      <c r="I871" s="31" t="str" cm="1">
        <f t="array" ref="I871">_xlfn.IFS(DATA[[#This Row],[Difference_from _assume]]&lt;=35,"Active",DATA[[#This Row],[Difference_from _assume]]&lt;=110,"Inactive",DATA[[#This Row],[Difference_from _assume]]&lt;=360,"Dormant")</f>
        <v>Dormant</v>
      </c>
      <c r="J871" s="16">
        <v>7.99</v>
      </c>
      <c r="K871" s="16" t="str" cm="1">
        <f t="array" ref="K871">_xlfn.IFS(DATA[[#This Row],[Monthly_Price]]&lt;=7.99,"Low",J871&lt;=11.99,"Mid",J871&lt;=15.99,"High")</f>
        <v>Low</v>
      </c>
      <c r="L871" s="1">
        <v>140</v>
      </c>
      <c r="M871" s="1" t="s">
        <v>100</v>
      </c>
      <c r="N871" s="1">
        <v>4</v>
      </c>
      <c r="O871" s="1">
        <v>4</v>
      </c>
      <c r="P871" s="1" t="b">
        <v>0</v>
      </c>
      <c r="Q871" s="1">
        <v>218</v>
      </c>
      <c r="R871" s="10">
        <v>5</v>
      </c>
      <c r="S871" s="10">
        <f>DATA[[#This Row],[Total_Movies_Watched]]+DATA[[#This Row],[Total_Series_Watched]]</f>
        <v>223</v>
      </c>
      <c r="T871" s="1" t="s">
        <v>55</v>
      </c>
      <c r="U871" s="1" t="s">
        <v>28</v>
      </c>
      <c r="V871" s="1" t="s">
        <v>78</v>
      </c>
      <c r="W871" s="1">
        <v>86</v>
      </c>
      <c r="X871" s="1" t="str" cm="1">
        <f t="array" ref="X871">_xlfn.IFS(DATA[[#This Row],[Recommended_Content_Count]]&lt;=25,"0-25",W871&lt;=50,"25-50",W871&lt;=75,"50-75",W871&lt;=100,"75-100")</f>
        <v>75-100</v>
      </c>
      <c r="Y871" s="1">
        <v>3.6</v>
      </c>
      <c r="Z871" s="1" t="b">
        <v>0</v>
      </c>
      <c r="AA871" s="1" t="str" cm="1">
        <f t="array" ref="AA871">_xlfn.IFS(DATA[[#This Row],[Has_Downloaded_Content]]=FALSE,"No",Z871=TRUE,"Yes")</f>
        <v>No</v>
      </c>
      <c r="AB871" s="1" t="s">
        <v>30</v>
      </c>
      <c r="AC871" s="7">
        <v>4552</v>
      </c>
      <c r="AD871" s="7" t="str" cm="1">
        <f t="array" ref="AD871">_xlfn.IFS(DATA[[#This Row],[Loyalty_Points]]&lt;=1000,"0-1000",AC871&lt;=2000,"1000-2000",AC871&lt;=3000,"2000-3000",AC871&lt;=4000,"3000-4000",AC871&lt;=4999,"4000-5000")</f>
        <v>4000-5000</v>
      </c>
      <c r="AE871" s="1" t="s">
        <v>38</v>
      </c>
      <c r="AF871" s="1" t="s">
        <v>79</v>
      </c>
      <c r="AG871" s="1" t="s">
        <v>33</v>
      </c>
    </row>
    <row r="872" spans="1:33" x14ac:dyDescent="0.3">
      <c r="A872" s="13">
        <v>2480</v>
      </c>
      <c r="B872" s="1" t="s">
        <v>618</v>
      </c>
      <c r="C872" s="2" t="s">
        <v>514</v>
      </c>
      <c r="D872" s="2" t="s">
        <v>72</v>
      </c>
      <c r="E872" s="29" t="str">
        <f>TEXT(DATA[[#This Row],[Join_Date]],"mm-yyyy")</f>
        <v>08-2023</v>
      </c>
      <c r="G872" s="31">
        <f>$F$2-DATA[[#This Row],[Last_Login]]</f>
        <v>14</v>
      </c>
      <c r="H872" s="31" t="str" cm="1">
        <f t="array" ref="H872">_xlfn.IFS(DATA[[#This Row],[Difference_from _assume]]&lt;=10,"0-17",DATA[[#This Row],[Difference_from _assume]]&lt;=34,"17-34",DATA[[#This Row],[Difference_from _assume]]&lt;=51,"34-51",DATA[[#This Row],[Difference_from _assume]]&lt;=119,"51-119",DATA[[#This Row],[Difference_from _assume]]&lt;=354,"119-357")</f>
        <v>17-34</v>
      </c>
      <c r="I872" s="31" t="str" cm="1">
        <f t="array" ref="I872">_xlfn.IFS(DATA[[#This Row],[Difference_from _assume]]&lt;=35,"Active",DATA[[#This Row],[Difference_from _assume]]&lt;=110,"Inactive",DATA[[#This Row],[Difference_from _assume]]&lt;=360,"Dormant")</f>
        <v>Active</v>
      </c>
      <c r="J872" s="16">
        <v>15.99</v>
      </c>
      <c r="K872" s="16" t="str" cm="1">
        <f t="array" ref="K872">_xlfn.IFS(DATA[[#This Row],[Monthly_Price]]&lt;=7.99,"Low",J872&lt;=11.99,"Mid",J872&lt;=15.99,"High")</f>
        <v>High</v>
      </c>
      <c r="L872" s="1">
        <v>192</v>
      </c>
      <c r="M872" s="1" t="s">
        <v>73</v>
      </c>
      <c r="N872" s="1">
        <v>5</v>
      </c>
      <c r="O872" s="1">
        <v>3</v>
      </c>
      <c r="P872" s="1" t="b">
        <v>0</v>
      </c>
      <c r="Q872" s="1">
        <v>39</v>
      </c>
      <c r="R872" s="10">
        <v>18</v>
      </c>
      <c r="S872" s="10">
        <f>DATA[[#This Row],[Total_Movies_Watched]]+DATA[[#This Row],[Total_Series_Watched]]</f>
        <v>57</v>
      </c>
      <c r="T872" s="1" t="s">
        <v>49</v>
      </c>
      <c r="U872" s="1" t="s">
        <v>75</v>
      </c>
      <c r="V872" s="1" t="s">
        <v>37</v>
      </c>
      <c r="W872" s="1">
        <v>75</v>
      </c>
      <c r="X872" s="1" t="str" cm="1">
        <f t="array" ref="X872">_xlfn.IFS(DATA[[#This Row],[Recommended_Content_Count]]&lt;=25,"0-25",W872&lt;=50,"25-50",W872&lt;=75,"50-75",W872&lt;=100,"75-100")</f>
        <v>50-75</v>
      </c>
      <c r="Y872" s="1">
        <v>3.3</v>
      </c>
      <c r="Z872" s="1" t="b">
        <v>1</v>
      </c>
      <c r="AA872" s="1" t="str" cm="1">
        <f t="array" ref="AA872">_xlfn.IFS(DATA[[#This Row],[Has_Downloaded_Content]]=FALSE,"No",Z872=TRUE,"Yes")</f>
        <v>Yes</v>
      </c>
      <c r="AB872" s="1" t="s">
        <v>30</v>
      </c>
      <c r="AC872" s="7">
        <v>3003</v>
      </c>
      <c r="AD872" s="7" t="str" cm="1">
        <f t="array" ref="AD872">_xlfn.IFS(DATA[[#This Row],[Loyalty_Points]]&lt;=1000,"0-1000",AC872&lt;=2000,"1000-2000",AC872&lt;=3000,"2000-3000",AC872&lt;=4000,"3000-4000",AC872&lt;=4999,"4000-5000")</f>
        <v>3000-4000</v>
      </c>
      <c r="AE872" s="1" t="s">
        <v>38</v>
      </c>
      <c r="AF872" s="1" t="s">
        <v>59</v>
      </c>
      <c r="AG872" s="1" t="s">
        <v>60</v>
      </c>
    </row>
    <row r="873" spans="1:33" x14ac:dyDescent="0.3">
      <c r="A873" s="13">
        <v>6288</v>
      </c>
      <c r="B873" s="1" t="s">
        <v>271</v>
      </c>
      <c r="C873" s="2">
        <v>45326</v>
      </c>
      <c r="D873" s="2">
        <v>45608</v>
      </c>
      <c r="E873" s="29" t="str">
        <f>TEXT(DATA[[#This Row],[Join_Date]],"mm-yyyy")</f>
        <v>02-2024</v>
      </c>
      <c r="G873" s="31">
        <f>$F$2-DATA[[#This Row],[Last_Login]]</f>
        <v>49</v>
      </c>
      <c r="H873" s="31" t="str" cm="1">
        <f t="array" ref="H873">_xlfn.IFS(DATA[[#This Row],[Difference_from _assume]]&lt;=10,"0-17",DATA[[#This Row],[Difference_from _assume]]&lt;=34,"17-34",DATA[[#This Row],[Difference_from _assume]]&lt;=51,"34-51",DATA[[#This Row],[Difference_from _assume]]&lt;=119,"51-119",DATA[[#This Row],[Difference_from _assume]]&lt;=354,"119-357")</f>
        <v>34-51</v>
      </c>
      <c r="I873" s="31" t="str" cm="1">
        <f t="array" ref="I873">_xlfn.IFS(DATA[[#This Row],[Difference_from _assume]]&lt;=35,"Active",DATA[[#This Row],[Difference_from _assume]]&lt;=110,"Inactive",DATA[[#This Row],[Difference_from _assume]]&lt;=360,"Dormant")</f>
        <v>Inactive</v>
      </c>
      <c r="J873" s="16">
        <v>15.99</v>
      </c>
      <c r="K873" s="16" t="str" cm="1">
        <f t="array" ref="K873">_xlfn.IFS(DATA[[#This Row],[Monthly_Price]]&lt;=7.99,"Low",J873&lt;=11.99,"Mid",J873&lt;=15.99,"High")</f>
        <v>High</v>
      </c>
      <c r="L873" s="1">
        <v>267</v>
      </c>
      <c r="M873" s="1" t="s">
        <v>100</v>
      </c>
      <c r="N873" s="1">
        <v>1</v>
      </c>
      <c r="O873" s="1">
        <v>2</v>
      </c>
      <c r="P873" s="1" t="b">
        <v>0</v>
      </c>
      <c r="Q873" s="1">
        <v>107</v>
      </c>
      <c r="R873" s="10">
        <v>140</v>
      </c>
      <c r="S873" s="10">
        <f>DATA[[#This Row],[Total_Movies_Watched]]+DATA[[#This Row],[Total_Series_Watched]]</f>
        <v>247</v>
      </c>
      <c r="T873" s="1" t="s">
        <v>68</v>
      </c>
      <c r="U873" s="1" t="s">
        <v>28</v>
      </c>
      <c r="V873" s="1" t="s">
        <v>78</v>
      </c>
      <c r="W873" s="1">
        <v>7</v>
      </c>
      <c r="X873" s="1" t="str" cm="1">
        <f t="array" ref="X873">_xlfn.IFS(DATA[[#This Row],[Recommended_Content_Count]]&lt;=25,"0-25",W873&lt;=50,"25-50",W873&lt;=75,"50-75",W873&lt;=100,"75-100")</f>
        <v>0-25</v>
      </c>
      <c r="Y873" s="1">
        <v>4.8</v>
      </c>
      <c r="Z873" s="1" t="b">
        <v>0</v>
      </c>
      <c r="AA873" s="1" t="str" cm="1">
        <f t="array" ref="AA873">_xlfn.IFS(DATA[[#This Row],[Has_Downloaded_Content]]=FALSE,"No",Z873=TRUE,"Yes")</f>
        <v>No</v>
      </c>
      <c r="AB873" s="1" t="s">
        <v>30</v>
      </c>
      <c r="AC873" s="7">
        <v>783</v>
      </c>
      <c r="AD873" s="7" t="str" cm="1">
        <f t="array" ref="AD873">_xlfn.IFS(DATA[[#This Row],[Loyalty_Points]]&lt;=1000,"0-1000",AC873&lt;=2000,"1000-2000",AC873&lt;=3000,"2000-3000",AC873&lt;=4000,"3000-4000",AC873&lt;=4999,"4000-5000")</f>
        <v>0-1000</v>
      </c>
      <c r="AE873" s="1" t="s">
        <v>58</v>
      </c>
      <c r="AF873" s="1" t="s">
        <v>39</v>
      </c>
      <c r="AG873" s="1" t="s">
        <v>40</v>
      </c>
    </row>
    <row r="874" spans="1:33" x14ac:dyDescent="0.3">
      <c r="A874" s="13">
        <v>9973</v>
      </c>
      <c r="B874" s="1" t="s">
        <v>224</v>
      </c>
      <c r="C874" s="2" t="s">
        <v>600</v>
      </c>
      <c r="D874" s="2" t="s">
        <v>35</v>
      </c>
      <c r="E874" s="29" t="str">
        <f>TEXT(DATA[[#This Row],[Join_Date]],"mm-yyyy")</f>
        <v>04-2023</v>
      </c>
      <c r="G874" s="31">
        <f>$F$2-DATA[[#This Row],[Last_Login]]</f>
        <v>16</v>
      </c>
      <c r="H874" s="31" t="str" cm="1">
        <f t="array" ref="H874">_xlfn.IFS(DATA[[#This Row],[Difference_from _assume]]&lt;=10,"0-17",DATA[[#This Row],[Difference_from _assume]]&lt;=34,"17-34",DATA[[#This Row],[Difference_from _assume]]&lt;=51,"34-51",DATA[[#This Row],[Difference_from _assume]]&lt;=119,"51-119",DATA[[#This Row],[Difference_from _assume]]&lt;=354,"119-357")</f>
        <v>17-34</v>
      </c>
      <c r="I874" s="31" t="str" cm="1">
        <f t="array" ref="I874">_xlfn.IFS(DATA[[#This Row],[Difference_from _assume]]&lt;=35,"Active",DATA[[#This Row],[Difference_from _assume]]&lt;=110,"Inactive",DATA[[#This Row],[Difference_from _assume]]&lt;=360,"Dormant")</f>
        <v>Active</v>
      </c>
      <c r="J874" s="16">
        <v>11.99</v>
      </c>
      <c r="K874" s="16" t="str" cm="1">
        <f t="array" ref="K874">_xlfn.IFS(DATA[[#This Row],[Monthly_Price]]&lt;=7.99,"Low",J874&lt;=11.99,"Mid",J874&lt;=15.99,"High")</f>
        <v>Mid</v>
      </c>
      <c r="L874" s="1">
        <v>410</v>
      </c>
      <c r="M874" s="1" t="s">
        <v>100</v>
      </c>
      <c r="N874" s="1">
        <v>4</v>
      </c>
      <c r="O874" s="1">
        <v>4</v>
      </c>
      <c r="P874" s="1" t="b">
        <v>0</v>
      </c>
      <c r="Q874" s="1">
        <v>513</v>
      </c>
      <c r="R874" s="10">
        <v>52</v>
      </c>
      <c r="S874" s="10">
        <f>DATA[[#This Row],[Total_Movies_Watched]]+DATA[[#This Row],[Total_Series_Watched]]</f>
        <v>565</v>
      </c>
      <c r="T874" s="1" t="s">
        <v>43</v>
      </c>
      <c r="U874" s="1" t="s">
        <v>44</v>
      </c>
      <c r="V874" s="1" t="s">
        <v>78</v>
      </c>
      <c r="W874" s="1">
        <v>19</v>
      </c>
      <c r="X874" s="1" t="str" cm="1">
        <f t="array" ref="X874">_xlfn.IFS(DATA[[#This Row],[Recommended_Content_Count]]&lt;=25,"0-25",W874&lt;=50,"25-50",W874&lt;=75,"50-75",W874&lt;=100,"75-100")</f>
        <v>0-25</v>
      </c>
      <c r="Y874" s="1">
        <v>4.7</v>
      </c>
      <c r="Z874" s="1" t="b">
        <v>0</v>
      </c>
      <c r="AA874" s="1" t="str" cm="1">
        <f t="array" ref="AA874">_xlfn.IFS(DATA[[#This Row],[Has_Downloaded_Content]]=FALSE,"No",Z874=TRUE,"Yes")</f>
        <v>No</v>
      </c>
      <c r="AB874" s="1" t="s">
        <v>30</v>
      </c>
      <c r="AC874" s="7">
        <v>3578</v>
      </c>
      <c r="AD874" s="7" t="str" cm="1">
        <f t="array" ref="AD874">_xlfn.IFS(DATA[[#This Row],[Loyalty_Points]]&lt;=1000,"0-1000",AC874&lt;=2000,"1000-2000",AC874&lt;=3000,"2000-3000",AC874&lt;=4000,"3000-4000",AC874&lt;=4999,"4000-5000")</f>
        <v>3000-4000</v>
      </c>
      <c r="AE874" s="1" t="s">
        <v>58</v>
      </c>
      <c r="AF874" s="1" t="s">
        <v>39</v>
      </c>
      <c r="AG874" s="1" t="s">
        <v>33</v>
      </c>
    </row>
    <row r="875" spans="1:33" x14ac:dyDescent="0.3">
      <c r="A875" s="13">
        <v>6078</v>
      </c>
      <c r="B875" s="1" t="s">
        <v>606</v>
      </c>
      <c r="C875" s="2" t="s">
        <v>366</v>
      </c>
      <c r="D875" s="2" t="s">
        <v>35</v>
      </c>
      <c r="E875" s="29" t="str">
        <f>TEXT(DATA[[#This Row],[Join_Date]],"mm-yyyy")</f>
        <v>09-2024</v>
      </c>
      <c r="G875" s="31">
        <f>$F$2-DATA[[#This Row],[Last_Login]]</f>
        <v>16</v>
      </c>
      <c r="H875" s="31" t="str" cm="1">
        <f t="array" ref="H875">_xlfn.IFS(DATA[[#This Row],[Difference_from _assume]]&lt;=10,"0-17",DATA[[#This Row],[Difference_from _assume]]&lt;=34,"17-34",DATA[[#This Row],[Difference_from _assume]]&lt;=51,"34-51",DATA[[#This Row],[Difference_from _assume]]&lt;=119,"51-119",DATA[[#This Row],[Difference_from _assume]]&lt;=354,"119-357")</f>
        <v>17-34</v>
      </c>
      <c r="I875" s="31" t="str" cm="1">
        <f t="array" ref="I875">_xlfn.IFS(DATA[[#This Row],[Difference_from _assume]]&lt;=35,"Active",DATA[[#This Row],[Difference_from _assume]]&lt;=110,"Inactive",DATA[[#This Row],[Difference_from _assume]]&lt;=360,"Dormant")</f>
        <v>Active</v>
      </c>
      <c r="J875" s="16">
        <v>7.99</v>
      </c>
      <c r="K875" s="16" t="str" cm="1">
        <f t="array" ref="K875">_xlfn.IFS(DATA[[#This Row],[Monthly_Price]]&lt;=7.99,"Low",J875&lt;=11.99,"Mid",J875&lt;=15.99,"High")</f>
        <v>Low</v>
      </c>
      <c r="L875" s="1">
        <v>281</v>
      </c>
      <c r="M875" s="1" t="s">
        <v>73</v>
      </c>
      <c r="N875" s="1">
        <v>4</v>
      </c>
      <c r="O875" s="1">
        <v>5</v>
      </c>
      <c r="P875" s="1" t="b">
        <v>0</v>
      </c>
      <c r="Q875" s="1">
        <v>905</v>
      </c>
      <c r="R875" s="10">
        <v>128</v>
      </c>
      <c r="S875" s="10">
        <f>DATA[[#This Row],[Total_Movies_Watched]]+DATA[[#This Row],[Total_Series_Watched]]</f>
        <v>1033</v>
      </c>
      <c r="T875" s="1" t="s">
        <v>74</v>
      </c>
      <c r="U875" s="1" t="s">
        <v>75</v>
      </c>
      <c r="V875" s="1" t="s">
        <v>37</v>
      </c>
      <c r="W875" s="1">
        <v>70</v>
      </c>
      <c r="X875" s="1" t="str" cm="1">
        <f t="array" ref="X875">_xlfn.IFS(DATA[[#This Row],[Recommended_Content_Count]]&lt;=25,"0-25",W875&lt;=50,"25-50",W875&lt;=75,"50-75",W875&lt;=100,"75-100")</f>
        <v>50-75</v>
      </c>
      <c r="Y875" s="1">
        <v>4.3</v>
      </c>
      <c r="Z875" s="1" t="b">
        <v>0</v>
      </c>
      <c r="AA875" s="1" t="str" cm="1">
        <f t="array" ref="AA875">_xlfn.IFS(DATA[[#This Row],[Has_Downloaded_Content]]=FALSE,"No",Z875=TRUE,"Yes")</f>
        <v>No</v>
      </c>
      <c r="AB875" s="1" t="s">
        <v>30</v>
      </c>
      <c r="AC875" s="7">
        <v>1952</v>
      </c>
      <c r="AD875" s="7" t="str" cm="1">
        <f t="array" ref="AD875">_xlfn.IFS(DATA[[#This Row],[Loyalty_Points]]&lt;=1000,"0-1000",AC875&lt;=2000,"1000-2000",AC875&lt;=3000,"2000-3000",AC875&lt;=4000,"3000-4000",AC875&lt;=4999,"4000-5000")</f>
        <v>1000-2000</v>
      </c>
      <c r="AE875" s="1" t="s">
        <v>65</v>
      </c>
      <c r="AF875" s="1" t="s">
        <v>59</v>
      </c>
      <c r="AG875" s="1" t="s">
        <v>40</v>
      </c>
    </row>
    <row r="876" spans="1:33" x14ac:dyDescent="0.3">
      <c r="A876" s="13">
        <v>5362</v>
      </c>
      <c r="B876" s="1" t="s">
        <v>332</v>
      </c>
      <c r="C876" s="2">
        <v>45476</v>
      </c>
      <c r="D876" s="2" t="s">
        <v>99</v>
      </c>
      <c r="E876" s="29" t="str">
        <f>TEXT(DATA[[#This Row],[Join_Date]],"mm-yyyy")</f>
        <v>07-2024</v>
      </c>
      <c r="G876" s="31">
        <f>$F$2-DATA[[#This Row],[Last_Login]]</f>
        <v>34</v>
      </c>
      <c r="H876" s="31" t="str" cm="1">
        <f t="array" ref="H876">_xlfn.IFS(DATA[[#This Row],[Difference_from _assume]]&lt;=10,"0-17",DATA[[#This Row],[Difference_from _assume]]&lt;=34,"17-34",DATA[[#This Row],[Difference_from _assume]]&lt;=51,"34-51",DATA[[#This Row],[Difference_from _assume]]&lt;=119,"51-119",DATA[[#This Row],[Difference_from _assume]]&lt;=354,"119-357")</f>
        <v>17-34</v>
      </c>
      <c r="I876" s="31" t="str" cm="1">
        <f t="array" ref="I876">_xlfn.IFS(DATA[[#This Row],[Difference_from _assume]]&lt;=35,"Active",DATA[[#This Row],[Difference_from _assume]]&lt;=110,"Inactive",DATA[[#This Row],[Difference_from _assume]]&lt;=360,"Dormant")</f>
        <v>Active</v>
      </c>
      <c r="J876" s="16">
        <v>15.99</v>
      </c>
      <c r="K876" s="16" t="str" cm="1">
        <f t="array" ref="K876">_xlfn.IFS(DATA[[#This Row],[Monthly_Price]]&lt;=7.99,"Low",J876&lt;=11.99,"Mid",J876&lt;=15.99,"High")</f>
        <v>High</v>
      </c>
      <c r="L876" s="1">
        <v>478</v>
      </c>
      <c r="M876" s="1" t="s">
        <v>73</v>
      </c>
      <c r="N876" s="1">
        <v>4</v>
      </c>
      <c r="O876" s="1">
        <v>3</v>
      </c>
      <c r="P876" s="1" t="b">
        <v>1</v>
      </c>
      <c r="Q876" s="1">
        <v>551</v>
      </c>
      <c r="R876" s="10">
        <v>96</v>
      </c>
      <c r="S876" s="10">
        <f>DATA[[#This Row],[Total_Movies_Watched]]+DATA[[#This Row],[Total_Series_Watched]]</f>
        <v>647</v>
      </c>
      <c r="T876" s="1" t="s">
        <v>49</v>
      </c>
      <c r="U876" s="1" t="s">
        <v>75</v>
      </c>
      <c r="V876" s="1" t="s">
        <v>57</v>
      </c>
      <c r="W876" s="1">
        <v>65</v>
      </c>
      <c r="X876" s="1" t="str" cm="1">
        <f t="array" ref="X876">_xlfn.IFS(DATA[[#This Row],[Recommended_Content_Count]]&lt;=25,"0-25",W876&lt;=50,"25-50",W876&lt;=75,"50-75",W876&lt;=100,"75-100")</f>
        <v>50-75</v>
      </c>
      <c r="Y876" s="1">
        <v>4.5999999999999996</v>
      </c>
      <c r="Z876" s="1" t="b">
        <v>1</v>
      </c>
      <c r="AA876" s="1" t="str" cm="1">
        <f t="array" ref="AA876">_xlfn.IFS(DATA[[#This Row],[Has_Downloaded_Content]]=FALSE,"No",Z876=TRUE,"Yes")</f>
        <v>Yes</v>
      </c>
      <c r="AB876" s="1" t="s">
        <v>30</v>
      </c>
      <c r="AC876" s="7">
        <v>860</v>
      </c>
      <c r="AD876" s="7" t="str" cm="1">
        <f t="array" ref="AD876">_xlfn.IFS(DATA[[#This Row],[Loyalty_Points]]&lt;=1000,"0-1000",AC876&lt;=2000,"1000-2000",AC876&lt;=3000,"2000-3000",AC876&lt;=4000,"3000-4000",AC876&lt;=4999,"4000-5000")</f>
        <v>0-1000</v>
      </c>
      <c r="AE876" s="1" t="s">
        <v>65</v>
      </c>
      <c r="AF876" s="1" t="s">
        <v>79</v>
      </c>
      <c r="AG876" s="1" t="s">
        <v>60</v>
      </c>
    </row>
    <row r="877" spans="1:33" x14ac:dyDescent="0.3">
      <c r="A877" s="13">
        <v>1687</v>
      </c>
      <c r="B877" s="1" t="s">
        <v>126</v>
      </c>
      <c r="C877" s="2" t="s">
        <v>468</v>
      </c>
      <c r="D877" s="2" t="s">
        <v>156</v>
      </c>
      <c r="E877" s="29" t="str">
        <f>TEXT(DATA[[#This Row],[Join_Date]],"mm-yyyy")</f>
        <v>04-2024</v>
      </c>
      <c r="G877" s="31">
        <f>$F$2-DATA[[#This Row],[Last_Login]]</f>
        <v>37</v>
      </c>
      <c r="H877" s="31" t="str" cm="1">
        <f t="array" ref="H877">_xlfn.IFS(DATA[[#This Row],[Difference_from _assume]]&lt;=10,"0-17",DATA[[#This Row],[Difference_from _assume]]&lt;=34,"17-34",DATA[[#This Row],[Difference_from _assume]]&lt;=51,"34-51",DATA[[#This Row],[Difference_from _assume]]&lt;=119,"51-119",DATA[[#This Row],[Difference_from _assume]]&lt;=354,"119-357")</f>
        <v>34-51</v>
      </c>
      <c r="I877" s="31" t="str" cm="1">
        <f t="array" ref="I877">_xlfn.IFS(DATA[[#This Row],[Difference_from _assume]]&lt;=35,"Active",DATA[[#This Row],[Difference_from _assume]]&lt;=110,"Inactive",DATA[[#This Row],[Difference_from _assume]]&lt;=360,"Dormant")</f>
        <v>Inactive</v>
      </c>
      <c r="J877" s="16">
        <v>7.99</v>
      </c>
      <c r="K877" s="16" t="str" cm="1">
        <f t="array" ref="K877">_xlfn.IFS(DATA[[#This Row],[Monthly_Price]]&lt;=7.99,"Low",J877&lt;=11.99,"Mid",J877&lt;=15.99,"High")</f>
        <v>Low</v>
      </c>
      <c r="L877" s="1">
        <v>44</v>
      </c>
      <c r="M877" s="1" t="s">
        <v>26</v>
      </c>
      <c r="N877" s="1">
        <v>4</v>
      </c>
      <c r="O877" s="1">
        <v>5</v>
      </c>
      <c r="P877" s="1" t="b">
        <v>1</v>
      </c>
      <c r="Q877" s="1">
        <v>190</v>
      </c>
      <c r="R877" s="10">
        <v>193</v>
      </c>
      <c r="S877" s="10">
        <f>DATA[[#This Row],[Total_Movies_Watched]]+DATA[[#This Row],[Total_Series_Watched]]</f>
        <v>383</v>
      </c>
      <c r="T877" s="1" t="s">
        <v>92</v>
      </c>
      <c r="U877" s="1" t="s">
        <v>28</v>
      </c>
      <c r="V877" s="1" t="s">
        <v>29</v>
      </c>
      <c r="W877" s="1">
        <v>13</v>
      </c>
      <c r="X877" s="1" t="str" cm="1">
        <f t="array" ref="X877">_xlfn.IFS(DATA[[#This Row],[Recommended_Content_Count]]&lt;=25,"0-25",W877&lt;=50,"25-50",W877&lt;=75,"50-75",W877&lt;=100,"75-100")</f>
        <v>0-25</v>
      </c>
      <c r="Y877" s="1">
        <v>3.1</v>
      </c>
      <c r="Z877" s="1" t="b">
        <v>0</v>
      </c>
      <c r="AA877" s="1" t="str" cm="1">
        <f t="array" ref="AA877">_xlfn.IFS(DATA[[#This Row],[Has_Downloaded_Content]]=FALSE,"No",Z877=TRUE,"Yes")</f>
        <v>No</v>
      </c>
      <c r="AB877" s="1" t="s">
        <v>30</v>
      </c>
      <c r="AC877" s="7">
        <v>3</v>
      </c>
      <c r="AD877" s="7" t="str" cm="1">
        <f t="array" ref="AD877">_xlfn.IFS(DATA[[#This Row],[Loyalty_Points]]&lt;=1000,"0-1000",AC877&lt;=2000,"1000-2000",AC877&lt;=3000,"2000-3000",AC877&lt;=4000,"3000-4000",AC877&lt;=4999,"4000-5000")</f>
        <v>0-1000</v>
      </c>
      <c r="AE877" s="1" t="s">
        <v>65</v>
      </c>
      <c r="AF877" s="1" t="s">
        <v>59</v>
      </c>
      <c r="AG877" s="1" t="s">
        <v>33</v>
      </c>
    </row>
    <row r="878" spans="1:33" x14ac:dyDescent="0.3">
      <c r="A878" s="13">
        <v>8986</v>
      </c>
      <c r="B878" s="1" t="s">
        <v>409</v>
      </c>
      <c r="C878" s="2">
        <v>45303</v>
      </c>
      <c r="D878" s="2" t="s">
        <v>129</v>
      </c>
      <c r="E878" s="29" t="str">
        <f>TEXT(DATA[[#This Row],[Join_Date]],"mm-yyyy")</f>
        <v>01-2024</v>
      </c>
      <c r="G878" s="31">
        <f>$F$2-DATA[[#This Row],[Last_Login]]</f>
        <v>15</v>
      </c>
      <c r="H878" s="31" t="str" cm="1">
        <f t="array" ref="H878">_xlfn.IFS(DATA[[#This Row],[Difference_from _assume]]&lt;=10,"0-17",DATA[[#This Row],[Difference_from _assume]]&lt;=34,"17-34",DATA[[#This Row],[Difference_from _assume]]&lt;=51,"34-51",DATA[[#This Row],[Difference_from _assume]]&lt;=119,"51-119",DATA[[#This Row],[Difference_from _assume]]&lt;=354,"119-357")</f>
        <v>17-34</v>
      </c>
      <c r="I878" s="31" t="str" cm="1">
        <f t="array" ref="I878">_xlfn.IFS(DATA[[#This Row],[Difference_from _assume]]&lt;=35,"Active",DATA[[#This Row],[Difference_from _assume]]&lt;=110,"Inactive",DATA[[#This Row],[Difference_from _assume]]&lt;=360,"Dormant")</f>
        <v>Active</v>
      </c>
      <c r="J878" s="16">
        <v>15.99</v>
      </c>
      <c r="K878" s="16" t="str" cm="1">
        <f t="array" ref="K878">_xlfn.IFS(DATA[[#This Row],[Monthly_Price]]&lt;=7.99,"Low",J878&lt;=11.99,"Mid",J878&lt;=15.99,"High")</f>
        <v>High</v>
      </c>
      <c r="L878" s="1">
        <v>250</v>
      </c>
      <c r="M878" s="1" t="s">
        <v>26</v>
      </c>
      <c r="N878" s="1">
        <v>1</v>
      </c>
      <c r="O878" s="1">
        <v>2</v>
      </c>
      <c r="P878" s="1" t="b">
        <v>1</v>
      </c>
      <c r="Q878" s="1">
        <v>69</v>
      </c>
      <c r="R878" s="10">
        <v>35</v>
      </c>
      <c r="S878" s="10">
        <f>DATA[[#This Row],[Total_Movies_Watched]]+DATA[[#This Row],[Total_Series_Watched]]</f>
        <v>104</v>
      </c>
      <c r="T878" s="1" t="s">
        <v>43</v>
      </c>
      <c r="U878" s="1" t="s">
        <v>56</v>
      </c>
      <c r="V878" s="1" t="s">
        <v>37</v>
      </c>
      <c r="W878" s="1">
        <v>13</v>
      </c>
      <c r="X878" s="1" t="str" cm="1">
        <f t="array" ref="X878">_xlfn.IFS(DATA[[#This Row],[Recommended_Content_Count]]&lt;=25,"0-25",W878&lt;=50,"25-50",W878&lt;=75,"50-75",W878&lt;=100,"75-100")</f>
        <v>0-25</v>
      </c>
      <c r="Y878" s="1">
        <v>3.3</v>
      </c>
      <c r="Z878" s="1" t="b">
        <v>1</v>
      </c>
      <c r="AA878" s="1" t="str" cm="1">
        <f t="array" ref="AA878">_xlfn.IFS(DATA[[#This Row],[Has_Downloaded_Content]]=FALSE,"No",Z878=TRUE,"Yes")</f>
        <v>Yes</v>
      </c>
      <c r="AB878" s="1" t="s">
        <v>30</v>
      </c>
      <c r="AC878" s="7">
        <v>1836</v>
      </c>
      <c r="AD878" s="7" t="str" cm="1">
        <f t="array" ref="AD878">_xlfn.IFS(DATA[[#This Row],[Loyalty_Points]]&lt;=1000,"0-1000",AC878&lt;=2000,"1000-2000",AC878&lt;=3000,"2000-3000",AC878&lt;=4000,"3000-4000",AC878&lt;=4999,"4000-5000")</f>
        <v>1000-2000</v>
      </c>
      <c r="AE878" s="1" t="s">
        <v>58</v>
      </c>
      <c r="AF878" s="1" t="s">
        <v>39</v>
      </c>
      <c r="AG878" s="1" t="s">
        <v>40</v>
      </c>
    </row>
    <row r="879" spans="1:33" x14ac:dyDescent="0.3">
      <c r="A879" s="13">
        <v>5994</v>
      </c>
      <c r="B879" s="1" t="s">
        <v>492</v>
      </c>
      <c r="C879" s="2" t="s">
        <v>221</v>
      </c>
      <c r="D879" s="2">
        <v>45394</v>
      </c>
      <c r="E879" s="29" t="str">
        <f>TEXT(DATA[[#This Row],[Join_Date]],"mm-yyyy")</f>
        <v>10-2023</v>
      </c>
      <c r="G879" s="31">
        <f>$F$2-DATA[[#This Row],[Last_Login]]</f>
        <v>263</v>
      </c>
      <c r="H879" s="31" t="str" cm="1">
        <f t="array" ref="H879">_xlfn.IFS(DATA[[#This Row],[Difference_from _assume]]&lt;=10,"0-17",DATA[[#This Row],[Difference_from _assume]]&lt;=34,"17-34",DATA[[#This Row],[Difference_from _assume]]&lt;=51,"34-51",DATA[[#This Row],[Difference_from _assume]]&lt;=119,"51-119",DATA[[#This Row],[Difference_from _assume]]&lt;=354,"119-357")</f>
        <v>119-357</v>
      </c>
      <c r="I879" s="31" t="str" cm="1">
        <f t="array" ref="I879">_xlfn.IFS(DATA[[#This Row],[Difference_from _assume]]&lt;=35,"Active",DATA[[#This Row],[Difference_from _assume]]&lt;=110,"Inactive",DATA[[#This Row],[Difference_from _assume]]&lt;=360,"Dormant")</f>
        <v>Dormant</v>
      </c>
      <c r="J879" s="16">
        <v>7.99</v>
      </c>
      <c r="K879" s="16" t="str" cm="1">
        <f t="array" ref="K879">_xlfn.IFS(DATA[[#This Row],[Monthly_Price]]&lt;=7.99,"Low",J879&lt;=11.99,"Mid",J879&lt;=15.99,"High")</f>
        <v>Low</v>
      </c>
      <c r="L879" s="1">
        <v>225</v>
      </c>
      <c r="M879" s="1" t="s">
        <v>36</v>
      </c>
      <c r="N879" s="1">
        <v>5</v>
      </c>
      <c r="O879" s="1">
        <v>5</v>
      </c>
      <c r="P879" s="1" t="b">
        <v>0</v>
      </c>
      <c r="Q879" s="1">
        <v>274</v>
      </c>
      <c r="R879" s="10">
        <v>83</v>
      </c>
      <c r="S879" s="10">
        <f>DATA[[#This Row],[Total_Movies_Watched]]+DATA[[#This Row],[Total_Series_Watched]]</f>
        <v>357</v>
      </c>
      <c r="T879" s="1" t="s">
        <v>49</v>
      </c>
      <c r="U879" s="1" t="s">
        <v>56</v>
      </c>
      <c r="V879" s="1" t="s">
        <v>37</v>
      </c>
      <c r="W879" s="1">
        <v>45</v>
      </c>
      <c r="X879" s="1" t="str" cm="1">
        <f t="array" ref="X879">_xlfn.IFS(DATA[[#This Row],[Recommended_Content_Count]]&lt;=25,"0-25",W879&lt;=50,"25-50",W879&lt;=75,"50-75",W879&lt;=100,"75-100")</f>
        <v>25-50</v>
      </c>
      <c r="Y879" s="1">
        <v>3.9</v>
      </c>
      <c r="Z879" s="1" t="b">
        <v>0</v>
      </c>
      <c r="AA879" s="1" t="str" cm="1">
        <f t="array" ref="AA879">_xlfn.IFS(DATA[[#This Row],[Has_Downloaded_Content]]=FALSE,"No",Z879=TRUE,"Yes")</f>
        <v>No</v>
      </c>
      <c r="AB879" s="1" t="s">
        <v>30</v>
      </c>
      <c r="AC879" s="7">
        <v>808</v>
      </c>
      <c r="AD879" s="7" t="str" cm="1">
        <f t="array" ref="AD879">_xlfn.IFS(DATA[[#This Row],[Loyalty_Points]]&lt;=1000,"0-1000",AC879&lt;=2000,"1000-2000",AC879&lt;=3000,"2000-3000",AC879&lt;=4000,"3000-4000",AC879&lt;=4999,"4000-5000")</f>
        <v>0-1000</v>
      </c>
      <c r="AE879" s="1" t="s">
        <v>31</v>
      </c>
      <c r="AF879" s="1" t="s">
        <v>32</v>
      </c>
      <c r="AG879" s="1" t="s">
        <v>93</v>
      </c>
    </row>
    <row r="880" spans="1:33" x14ac:dyDescent="0.3">
      <c r="A880" s="13">
        <v>6293</v>
      </c>
      <c r="B880" s="1" t="s">
        <v>224</v>
      </c>
      <c r="C880" s="2" t="s">
        <v>454</v>
      </c>
      <c r="D880" s="2" t="s">
        <v>134</v>
      </c>
      <c r="E880" s="29" t="str">
        <f>TEXT(DATA[[#This Row],[Join_Date]],"mm-yyyy")</f>
        <v>09-2024</v>
      </c>
      <c r="G880" s="31">
        <f>$F$2-DATA[[#This Row],[Last_Login]]</f>
        <v>40</v>
      </c>
      <c r="H880" s="31" t="str" cm="1">
        <f t="array" ref="H880">_xlfn.IFS(DATA[[#This Row],[Difference_from _assume]]&lt;=10,"0-17",DATA[[#This Row],[Difference_from _assume]]&lt;=34,"17-34",DATA[[#This Row],[Difference_from _assume]]&lt;=51,"34-51",DATA[[#This Row],[Difference_from _assume]]&lt;=119,"51-119",DATA[[#This Row],[Difference_from _assume]]&lt;=354,"119-357")</f>
        <v>34-51</v>
      </c>
      <c r="I880" s="31" t="str" cm="1">
        <f t="array" ref="I880">_xlfn.IFS(DATA[[#This Row],[Difference_from _assume]]&lt;=35,"Active",DATA[[#This Row],[Difference_from _assume]]&lt;=110,"Inactive",DATA[[#This Row],[Difference_from _assume]]&lt;=360,"Dormant")</f>
        <v>Inactive</v>
      </c>
      <c r="J880" s="16">
        <v>15.99</v>
      </c>
      <c r="K880" s="16" t="str" cm="1">
        <f t="array" ref="K880">_xlfn.IFS(DATA[[#This Row],[Monthly_Price]]&lt;=7.99,"Low",J880&lt;=11.99,"Mid",J880&lt;=15.99,"High")</f>
        <v>High</v>
      </c>
      <c r="L880" s="1">
        <v>473</v>
      </c>
      <c r="M880" s="1" t="s">
        <v>48</v>
      </c>
      <c r="N880" s="1">
        <v>4</v>
      </c>
      <c r="O880" s="1">
        <v>4</v>
      </c>
      <c r="P880" s="1" t="b">
        <v>0</v>
      </c>
      <c r="Q880" s="1">
        <v>605</v>
      </c>
      <c r="R880" s="10">
        <v>93</v>
      </c>
      <c r="S880" s="10">
        <f>DATA[[#This Row],[Total_Movies_Watched]]+DATA[[#This Row],[Total_Series_Watched]]</f>
        <v>698</v>
      </c>
      <c r="T880" s="1" t="s">
        <v>74</v>
      </c>
      <c r="U880" s="1" t="s">
        <v>44</v>
      </c>
      <c r="V880" s="1" t="s">
        <v>45</v>
      </c>
      <c r="W880" s="1">
        <v>13</v>
      </c>
      <c r="X880" s="1" t="str" cm="1">
        <f t="array" ref="X880">_xlfn.IFS(DATA[[#This Row],[Recommended_Content_Count]]&lt;=25,"0-25",W880&lt;=50,"25-50",W880&lt;=75,"50-75",W880&lt;=100,"75-100")</f>
        <v>0-25</v>
      </c>
      <c r="Y880" s="1">
        <v>4.8</v>
      </c>
      <c r="Z880" s="1" t="b">
        <v>0</v>
      </c>
      <c r="AA880" s="1" t="str" cm="1">
        <f t="array" ref="AA880">_xlfn.IFS(DATA[[#This Row],[Has_Downloaded_Content]]=FALSE,"No",Z880=TRUE,"Yes")</f>
        <v>No</v>
      </c>
      <c r="AB880" s="1" t="s">
        <v>30</v>
      </c>
      <c r="AC880" s="7">
        <v>2141</v>
      </c>
      <c r="AD880" s="7" t="str" cm="1">
        <f t="array" ref="AD880">_xlfn.IFS(DATA[[#This Row],[Loyalty_Points]]&lt;=1000,"0-1000",AC880&lt;=2000,"1000-2000",AC880&lt;=3000,"2000-3000",AC880&lt;=4000,"3000-4000",AC880&lt;=4999,"4000-5000")</f>
        <v>2000-3000</v>
      </c>
      <c r="AE880" s="1" t="s">
        <v>38</v>
      </c>
      <c r="AF880" s="1" t="s">
        <v>32</v>
      </c>
      <c r="AG880" s="1" t="s">
        <v>33</v>
      </c>
    </row>
    <row r="881" spans="1:33" x14ac:dyDescent="0.3">
      <c r="A881" s="13">
        <v>7558</v>
      </c>
      <c r="B881" s="1" t="s">
        <v>369</v>
      </c>
      <c r="C881" s="2" t="s">
        <v>639</v>
      </c>
      <c r="D881" s="2">
        <v>45516</v>
      </c>
      <c r="E881" s="29" t="str">
        <f>TEXT(DATA[[#This Row],[Join_Date]],"mm-yyyy")</f>
        <v>11-2024</v>
      </c>
      <c r="G881" s="31">
        <f>$F$2-DATA[[#This Row],[Last_Login]]</f>
        <v>141</v>
      </c>
      <c r="H881" s="31" t="str" cm="1">
        <f t="array" ref="H881">_xlfn.IFS(DATA[[#This Row],[Difference_from _assume]]&lt;=10,"0-17",DATA[[#This Row],[Difference_from _assume]]&lt;=34,"17-34",DATA[[#This Row],[Difference_from _assume]]&lt;=51,"34-51",DATA[[#This Row],[Difference_from _assume]]&lt;=119,"51-119",DATA[[#This Row],[Difference_from _assume]]&lt;=354,"119-357")</f>
        <v>119-357</v>
      </c>
      <c r="I881" s="31" t="str" cm="1">
        <f t="array" ref="I881">_xlfn.IFS(DATA[[#This Row],[Difference_from _assume]]&lt;=35,"Active",DATA[[#This Row],[Difference_from _assume]]&lt;=110,"Inactive",DATA[[#This Row],[Difference_from _assume]]&lt;=360,"Dormant")</f>
        <v>Dormant</v>
      </c>
      <c r="J881" s="16">
        <v>11.99</v>
      </c>
      <c r="K881" s="16" t="str" cm="1">
        <f t="array" ref="K881">_xlfn.IFS(DATA[[#This Row],[Monthly_Price]]&lt;=7.99,"Low",J881&lt;=11.99,"Mid",J881&lt;=15.99,"High")</f>
        <v>Mid</v>
      </c>
      <c r="L881" s="1">
        <v>236</v>
      </c>
      <c r="M881" s="1" t="s">
        <v>48</v>
      </c>
      <c r="N881" s="1">
        <v>1</v>
      </c>
      <c r="O881" s="1">
        <v>5</v>
      </c>
      <c r="P881" s="1" t="b">
        <v>1</v>
      </c>
      <c r="Q881" s="1">
        <v>225</v>
      </c>
      <c r="R881" s="10">
        <v>94</v>
      </c>
      <c r="S881" s="10">
        <f>DATA[[#This Row],[Total_Movies_Watched]]+DATA[[#This Row],[Total_Series_Watched]]</f>
        <v>319</v>
      </c>
      <c r="T881" s="1" t="s">
        <v>74</v>
      </c>
      <c r="U881" s="1" t="s">
        <v>44</v>
      </c>
      <c r="V881" s="1" t="s">
        <v>64</v>
      </c>
      <c r="W881" s="1">
        <v>61</v>
      </c>
      <c r="X881" s="1" t="str" cm="1">
        <f t="array" ref="X881">_xlfn.IFS(DATA[[#This Row],[Recommended_Content_Count]]&lt;=25,"0-25",W881&lt;=50,"25-50",W881&lt;=75,"50-75",W881&lt;=100,"75-100")</f>
        <v>50-75</v>
      </c>
      <c r="Y881" s="1">
        <v>3.7</v>
      </c>
      <c r="Z881" s="1" t="b">
        <v>0</v>
      </c>
      <c r="AA881" s="1" t="str" cm="1">
        <f t="array" ref="AA881">_xlfn.IFS(DATA[[#This Row],[Has_Downloaded_Content]]=FALSE,"No",Z881=TRUE,"Yes")</f>
        <v>No</v>
      </c>
      <c r="AB881" s="1" t="s">
        <v>30</v>
      </c>
      <c r="AC881" s="7">
        <v>1254</v>
      </c>
      <c r="AD881" s="7" t="str" cm="1">
        <f t="array" ref="AD881">_xlfn.IFS(DATA[[#This Row],[Loyalty_Points]]&lt;=1000,"0-1000",AC881&lt;=2000,"1000-2000",AC881&lt;=3000,"2000-3000",AC881&lt;=4000,"3000-4000",AC881&lt;=4999,"4000-5000")</f>
        <v>1000-2000</v>
      </c>
      <c r="AE881" s="1" t="s">
        <v>65</v>
      </c>
      <c r="AF881" s="1" t="s">
        <v>32</v>
      </c>
      <c r="AG881" s="1" t="s">
        <v>40</v>
      </c>
    </row>
    <row r="882" spans="1:33" x14ac:dyDescent="0.3">
      <c r="A882" s="13">
        <v>1805</v>
      </c>
      <c r="B882" s="1" t="s">
        <v>88</v>
      </c>
      <c r="C882" s="2">
        <v>45018</v>
      </c>
      <c r="D882" s="2" t="s">
        <v>90</v>
      </c>
      <c r="E882" s="29" t="str">
        <f>TEXT(DATA[[#This Row],[Join_Date]],"mm-yyyy")</f>
        <v>04-2023</v>
      </c>
      <c r="G882" s="31">
        <f>$F$2-DATA[[#This Row],[Last_Login]]</f>
        <v>31</v>
      </c>
      <c r="H882" s="31" t="str" cm="1">
        <f t="array" ref="H882">_xlfn.IFS(DATA[[#This Row],[Difference_from _assume]]&lt;=10,"0-17",DATA[[#This Row],[Difference_from _assume]]&lt;=34,"17-34",DATA[[#This Row],[Difference_from _assume]]&lt;=51,"34-51",DATA[[#This Row],[Difference_from _assume]]&lt;=119,"51-119",DATA[[#This Row],[Difference_from _assume]]&lt;=354,"119-357")</f>
        <v>17-34</v>
      </c>
      <c r="I882" s="31" t="str" cm="1">
        <f t="array" ref="I882">_xlfn.IFS(DATA[[#This Row],[Difference_from _assume]]&lt;=35,"Active",DATA[[#This Row],[Difference_from _assume]]&lt;=110,"Inactive",DATA[[#This Row],[Difference_from _assume]]&lt;=360,"Dormant")</f>
        <v>Active</v>
      </c>
      <c r="J882" s="16">
        <v>11.99</v>
      </c>
      <c r="K882" s="16" t="str" cm="1">
        <f t="array" ref="K882">_xlfn.IFS(DATA[[#This Row],[Monthly_Price]]&lt;=7.99,"Low",J882&lt;=11.99,"Mid",J882&lt;=15.99,"High")</f>
        <v>Mid</v>
      </c>
      <c r="L882" s="1">
        <v>349</v>
      </c>
      <c r="M882" s="1" t="s">
        <v>73</v>
      </c>
      <c r="N882" s="1">
        <v>4</v>
      </c>
      <c r="O882" s="1">
        <v>4</v>
      </c>
      <c r="P882" s="1" t="b">
        <v>1</v>
      </c>
      <c r="Q882" s="1">
        <v>386</v>
      </c>
      <c r="R882" s="10">
        <v>195</v>
      </c>
      <c r="S882" s="10">
        <f>DATA[[#This Row],[Total_Movies_Watched]]+DATA[[#This Row],[Total_Series_Watched]]</f>
        <v>581</v>
      </c>
      <c r="T882" s="1" t="s">
        <v>27</v>
      </c>
      <c r="U882" s="1" t="s">
        <v>75</v>
      </c>
      <c r="V882" s="1" t="s">
        <v>37</v>
      </c>
      <c r="W882" s="1">
        <v>59</v>
      </c>
      <c r="X882" s="1" t="str" cm="1">
        <f t="array" ref="X882">_xlfn.IFS(DATA[[#This Row],[Recommended_Content_Count]]&lt;=25,"0-25",W882&lt;=50,"25-50",W882&lt;=75,"50-75",W882&lt;=100,"75-100")</f>
        <v>50-75</v>
      </c>
      <c r="Y882" s="1">
        <v>4.5999999999999996</v>
      </c>
      <c r="Z882" s="1" t="b">
        <v>0</v>
      </c>
      <c r="AA882" s="1" t="str" cm="1">
        <f t="array" ref="AA882">_xlfn.IFS(DATA[[#This Row],[Has_Downloaded_Content]]=FALSE,"No",Z882=TRUE,"Yes")</f>
        <v>No</v>
      </c>
      <c r="AB882" s="1" t="s">
        <v>30</v>
      </c>
      <c r="AC882" s="7">
        <v>2864</v>
      </c>
      <c r="AD882" s="7" t="str" cm="1">
        <f t="array" ref="AD882">_xlfn.IFS(DATA[[#This Row],[Loyalty_Points]]&lt;=1000,"0-1000",AC882&lt;=2000,"1000-2000",AC882&lt;=3000,"2000-3000",AC882&lt;=4000,"3000-4000",AC882&lt;=4999,"4000-5000")</f>
        <v>2000-3000</v>
      </c>
      <c r="AE882" s="1" t="s">
        <v>65</v>
      </c>
      <c r="AF882" s="1" t="s">
        <v>32</v>
      </c>
      <c r="AG882" s="1" t="s">
        <v>33</v>
      </c>
    </row>
    <row r="883" spans="1:33" x14ac:dyDescent="0.3">
      <c r="A883" s="13">
        <v>1661</v>
      </c>
      <c r="B883" s="1" t="s">
        <v>374</v>
      </c>
      <c r="C883" s="2" t="s">
        <v>699</v>
      </c>
      <c r="D883" s="2">
        <v>45516</v>
      </c>
      <c r="E883" s="29" t="str">
        <f>TEXT(DATA[[#This Row],[Join_Date]],"mm-yyyy")</f>
        <v>04-2023</v>
      </c>
      <c r="G883" s="31">
        <f>$F$2-DATA[[#This Row],[Last_Login]]</f>
        <v>141</v>
      </c>
      <c r="H883" s="31" t="str" cm="1">
        <f t="array" ref="H883">_xlfn.IFS(DATA[[#This Row],[Difference_from _assume]]&lt;=10,"0-17",DATA[[#This Row],[Difference_from _assume]]&lt;=34,"17-34",DATA[[#This Row],[Difference_from _assume]]&lt;=51,"34-51",DATA[[#This Row],[Difference_from _assume]]&lt;=119,"51-119",DATA[[#This Row],[Difference_from _assume]]&lt;=354,"119-357")</f>
        <v>119-357</v>
      </c>
      <c r="I883" s="31" t="str" cm="1">
        <f t="array" ref="I883">_xlfn.IFS(DATA[[#This Row],[Difference_from _assume]]&lt;=35,"Active",DATA[[#This Row],[Difference_from _assume]]&lt;=110,"Inactive",DATA[[#This Row],[Difference_from _assume]]&lt;=360,"Dormant")</f>
        <v>Dormant</v>
      </c>
      <c r="J883" s="16">
        <v>15.99</v>
      </c>
      <c r="K883" s="16" t="str" cm="1">
        <f t="array" ref="K883">_xlfn.IFS(DATA[[#This Row],[Monthly_Price]]&lt;=7.99,"Low",J883&lt;=11.99,"Mid",J883&lt;=15.99,"High")</f>
        <v>High</v>
      </c>
      <c r="L883" s="1">
        <v>139</v>
      </c>
      <c r="M883" s="1" t="s">
        <v>73</v>
      </c>
      <c r="N883" s="1">
        <v>4</v>
      </c>
      <c r="O883" s="1">
        <v>5</v>
      </c>
      <c r="P883" s="1" t="b">
        <v>1</v>
      </c>
      <c r="Q883" s="1">
        <v>442</v>
      </c>
      <c r="R883" s="10">
        <v>110</v>
      </c>
      <c r="S883" s="10">
        <f>DATA[[#This Row],[Total_Movies_Watched]]+DATA[[#This Row],[Total_Series_Watched]]</f>
        <v>552</v>
      </c>
      <c r="T883" s="1" t="s">
        <v>43</v>
      </c>
      <c r="U883" s="1" t="s">
        <v>56</v>
      </c>
      <c r="V883" s="1" t="s">
        <v>29</v>
      </c>
      <c r="W883" s="1">
        <v>91</v>
      </c>
      <c r="X883" s="1" t="str" cm="1">
        <f t="array" ref="X883">_xlfn.IFS(DATA[[#This Row],[Recommended_Content_Count]]&lt;=25,"0-25",W883&lt;=50,"25-50",W883&lt;=75,"50-75",W883&lt;=100,"75-100")</f>
        <v>75-100</v>
      </c>
      <c r="Y883" s="1">
        <v>4.7</v>
      </c>
      <c r="Z883" s="1" t="b">
        <v>1</v>
      </c>
      <c r="AA883" s="1" t="str" cm="1">
        <f t="array" ref="AA883">_xlfn.IFS(DATA[[#This Row],[Has_Downloaded_Content]]=FALSE,"No",Z883=TRUE,"Yes")</f>
        <v>Yes</v>
      </c>
      <c r="AB883" s="1" t="s">
        <v>30</v>
      </c>
      <c r="AC883" s="7">
        <v>4589</v>
      </c>
      <c r="AD883" s="7" t="str" cm="1">
        <f t="array" ref="AD883">_xlfn.IFS(DATA[[#This Row],[Loyalty_Points]]&lt;=1000,"0-1000",AC883&lt;=2000,"1000-2000",AC883&lt;=3000,"2000-3000",AC883&lt;=4000,"3000-4000",AC883&lt;=4999,"4000-5000")</f>
        <v>4000-5000</v>
      </c>
      <c r="AE883" s="1" t="s">
        <v>31</v>
      </c>
      <c r="AF883" s="1" t="s">
        <v>79</v>
      </c>
      <c r="AG883" s="1" t="s">
        <v>40</v>
      </c>
    </row>
    <row r="884" spans="1:33" x14ac:dyDescent="0.3">
      <c r="A884" s="13">
        <v>8960</v>
      </c>
      <c r="B884" s="1" t="s">
        <v>631</v>
      </c>
      <c r="C884" s="2" t="s">
        <v>455</v>
      </c>
      <c r="D884" s="2">
        <v>45334</v>
      </c>
      <c r="E884" s="29" t="str">
        <f>TEXT(DATA[[#This Row],[Join_Date]],"mm-yyyy")</f>
        <v>01-2024</v>
      </c>
      <c r="G884" s="31">
        <f>$F$2-DATA[[#This Row],[Last_Login]]</f>
        <v>323</v>
      </c>
      <c r="H884" s="31" t="str" cm="1">
        <f t="array" ref="H884">_xlfn.IFS(DATA[[#This Row],[Difference_from _assume]]&lt;=10,"0-17",DATA[[#This Row],[Difference_from _assume]]&lt;=34,"17-34",DATA[[#This Row],[Difference_from _assume]]&lt;=51,"34-51",DATA[[#This Row],[Difference_from _assume]]&lt;=119,"51-119",DATA[[#This Row],[Difference_from _assume]]&lt;=354,"119-357")</f>
        <v>119-357</v>
      </c>
      <c r="I884" s="31" t="str" cm="1">
        <f t="array" ref="I884">_xlfn.IFS(DATA[[#This Row],[Difference_from _assume]]&lt;=35,"Active",DATA[[#This Row],[Difference_from _assume]]&lt;=110,"Inactive",DATA[[#This Row],[Difference_from _assume]]&lt;=360,"Dormant")</f>
        <v>Dormant</v>
      </c>
      <c r="J884" s="16">
        <v>15.99</v>
      </c>
      <c r="K884" s="16" t="str" cm="1">
        <f t="array" ref="K884">_xlfn.IFS(DATA[[#This Row],[Monthly_Price]]&lt;=7.99,"Low",J884&lt;=11.99,"Mid",J884&lt;=15.99,"High")</f>
        <v>High</v>
      </c>
      <c r="L884" s="1">
        <v>278</v>
      </c>
      <c r="M884" s="1" t="s">
        <v>100</v>
      </c>
      <c r="N884" s="1">
        <v>3</v>
      </c>
      <c r="O884" s="1">
        <v>2</v>
      </c>
      <c r="P884" s="1" t="b">
        <v>1</v>
      </c>
      <c r="Q884" s="1">
        <v>382</v>
      </c>
      <c r="R884" s="10">
        <v>25</v>
      </c>
      <c r="S884" s="10">
        <f>DATA[[#This Row],[Total_Movies_Watched]]+DATA[[#This Row],[Total_Series_Watched]]</f>
        <v>407</v>
      </c>
      <c r="T884" s="1" t="s">
        <v>49</v>
      </c>
      <c r="U884" s="1" t="s">
        <v>28</v>
      </c>
      <c r="V884" s="1" t="s">
        <v>78</v>
      </c>
      <c r="W884" s="1">
        <v>72</v>
      </c>
      <c r="X884" s="1" t="str" cm="1">
        <f t="array" ref="X884">_xlfn.IFS(DATA[[#This Row],[Recommended_Content_Count]]&lt;=25,"0-25",W884&lt;=50,"25-50",W884&lt;=75,"50-75",W884&lt;=100,"75-100")</f>
        <v>50-75</v>
      </c>
      <c r="Y884" s="1">
        <v>4.4000000000000004</v>
      </c>
      <c r="Z884" s="1" t="b">
        <v>0</v>
      </c>
      <c r="AA884" s="1" t="str" cm="1">
        <f t="array" ref="AA884">_xlfn.IFS(DATA[[#This Row],[Has_Downloaded_Content]]=FALSE,"No",Z884=TRUE,"Yes")</f>
        <v>No</v>
      </c>
      <c r="AB884" s="1" t="s">
        <v>30</v>
      </c>
      <c r="AC884" s="7">
        <v>2932</v>
      </c>
      <c r="AD884" s="7" t="str" cm="1">
        <f t="array" ref="AD884">_xlfn.IFS(DATA[[#This Row],[Loyalty_Points]]&lt;=1000,"0-1000",AC884&lt;=2000,"1000-2000",AC884&lt;=3000,"2000-3000",AC884&lt;=4000,"3000-4000",AC884&lt;=4999,"4000-5000")</f>
        <v>2000-3000</v>
      </c>
      <c r="AE884" s="1" t="s">
        <v>31</v>
      </c>
      <c r="AF884" s="1" t="s">
        <v>79</v>
      </c>
      <c r="AG884" s="1" t="s">
        <v>93</v>
      </c>
    </row>
    <row r="885" spans="1:33" x14ac:dyDescent="0.3">
      <c r="A885" s="13">
        <v>6131</v>
      </c>
      <c r="B885" s="1" t="s">
        <v>80</v>
      </c>
      <c r="C885" s="2" t="s">
        <v>470</v>
      </c>
      <c r="D885" s="2" t="s">
        <v>72</v>
      </c>
      <c r="E885" s="29" t="str">
        <f>TEXT(DATA[[#This Row],[Join_Date]],"mm-yyyy")</f>
        <v>07-2024</v>
      </c>
      <c r="G885" s="31">
        <f>$F$2-DATA[[#This Row],[Last_Login]]</f>
        <v>14</v>
      </c>
      <c r="H885" s="31" t="str" cm="1">
        <f t="array" ref="H885">_xlfn.IFS(DATA[[#This Row],[Difference_from _assume]]&lt;=10,"0-17",DATA[[#This Row],[Difference_from _assume]]&lt;=34,"17-34",DATA[[#This Row],[Difference_from _assume]]&lt;=51,"34-51",DATA[[#This Row],[Difference_from _assume]]&lt;=119,"51-119",DATA[[#This Row],[Difference_from _assume]]&lt;=354,"119-357")</f>
        <v>17-34</v>
      </c>
      <c r="I885" s="31" t="str" cm="1">
        <f t="array" ref="I885">_xlfn.IFS(DATA[[#This Row],[Difference_from _assume]]&lt;=35,"Active",DATA[[#This Row],[Difference_from _assume]]&lt;=110,"Inactive",DATA[[#This Row],[Difference_from _assume]]&lt;=360,"Dormant")</f>
        <v>Active</v>
      </c>
      <c r="J885" s="16">
        <v>7.99</v>
      </c>
      <c r="K885" s="16" t="str" cm="1">
        <f t="array" ref="K885">_xlfn.IFS(DATA[[#This Row],[Monthly_Price]]&lt;=7.99,"Low",J885&lt;=11.99,"Mid",J885&lt;=15.99,"High")</f>
        <v>Low</v>
      </c>
      <c r="L885" s="1">
        <v>242</v>
      </c>
      <c r="M885" s="1" t="s">
        <v>63</v>
      </c>
      <c r="N885" s="1">
        <v>5</v>
      </c>
      <c r="O885" s="1">
        <v>2</v>
      </c>
      <c r="P885" s="1" t="b">
        <v>1</v>
      </c>
      <c r="Q885" s="1">
        <v>156</v>
      </c>
      <c r="R885" s="10">
        <v>166</v>
      </c>
      <c r="S885" s="10">
        <f>DATA[[#This Row],[Total_Movies_Watched]]+DATA[[#This Row],[Total_Series_Watched]]</f>
        <v>322</v>
      </c>
      <c r="T885" s="1" t="s">
        <v>92</v>
      </c>
      <c r="U885" s="1" t="s">
        <v>75</v>
      </c>
      <c r="V885" s="1" t="s">
        <v>29</v>
      </c>
      <c r="W885" s="1">
        <v>53</v>
      </c>
      <c r="X885" s="1" t="str" cm="1">
        <f t="array" ref="X885">_xlfn.IFS(DATA[[#This Row],[Recommended_Content_Count]]&lt;=25,"0-25",W885&lt;=50,"25-50",W885&lt;=75,"50-75",W885&lt;=100,"75-100")</f>
        <v>50-75</v>
      </c>
      <c r="Y885" s="1">
        <v>5</v>
      </c>
      <c r="Z885" s="1" t="b">
        <v>0</v>
      </c>
      <c r="AA885" s="1" t="str" cm="1">
        <f t="array" ref="AA885">_xlfn.IFS(DATA[[#This Row],[Has_Downloaded_Content]]=FALSE,"No",Z885=TRUE,"Yes")</f>
        <v>No</v>
      </c>
      <c r="AB885" s="1" t="s">
        <v>30</v>
      </c>
      <c r="AC885" s="7">
        <v>1697</v>
      </c>
      <c r="AD885" s="7" t="str" cm="1">
        <f t="array" ref="AD885">_xlfn.IFS(DATA[[#This Row],[Loyalty_Points]]&lt;=1000,"0-1000",AC885&lt;=2000,"1000-2000",AC885&lt;=3000,"2000-3000",AC885&lt;=4000,"3000-4000",AC885&lt;=4999,"4000-5000")</f>
        <v>1000-2000</v>
      </c>
      <c r="AE885" s="1" t="s">
        <v>76</v>
      </c>
      <c r="AF885" s="1" t="s">
        <v>59</v>
      </c>
      <c r="AG885" s="1" t="s">
        <v>33</v>
      </c>
    </row>
    <row r="886" spans="1:33" x14ac:dyDescent="0.3">
      <c r="A886" s="13">
        <v>4114</v>
      </c>
      <c r="B886" s="1" t="s">
        <v>344</v>
      </c>
      <c r="C886" s="2" t="s">
        <v>462</v>
      </c>
      <c r="D886" s="2" t="s">
        <v>42</v>
      </c>
      <c r="E886" s="29" t="str">
        <f>TEXT(DATA[[#This Row],[Join_Date]],"mm-yyyy")</f>
        <v>11-2023</v>
      </c>
      <c r="G886" s="31">
        <f>$F$2-DATA[[#This Row],[Last_Login]]</f>
        <v>17</v>
      </c>
      <c r="H886" s="31" t="str" cm="1">
        <f t="array" ref="H886">_xlfn.IFS(DATA[[#This Row],[Difference_from _assume]]&lt;=10,"0-17",DATA[[#This Row],[Difference_from _assume]]&lt;=34,"17-34",DATA[[#This Row],[Difference_from _assume]]&lt;=51,"34-51",DATA[[#This Row],[Difference_from _assume]]&lt;=119,"51-119",DATA[[#This Row],[Difference_from _assume]]&lt;=354,"119-357")</f>
        <v>17-34</v>
      </c>
      <c r="I886" s="31" t="str" cm="1">
        <f t="array" ref="I886">_xlfn.IFS(DATA[[#This Row],[Difference_from _assume]]&lt;=35,"Active",DATA[[#This Row],[Difference_from _assume]]&lt;=110,"Inactive",DATA[[#This Row],[Difference_from _assume]]&lt;=360,"Dormant")</f>
        <v>Active</v>
      </c>
      <c r="J886" s="16">
        <v>11.99</v>
      </c>
      <c r="K886" s="16" t="str" cm="1">
        <f t="array" ref="K886">_xlfn.IFS(DATA[[#This Row],[Monthly_Price]]&lt;=7.99,"Low",J886&lt;=11.99,"Mid",J886&lt;=15.99,"High")</f>
        <v>Mid</v>
      </c>
      <c r="L886" s="1">
        <v>251</v>
      </c>
      <c r="M886" s="1" t="s">
        <v>63</v>
      </c>
      <c r="N886" s="1">
        <v>5</v>
      </c>
      <c r="O886" s="1">
        <v>6</v>
      </c>
      <c r="P886" s="1" t="b">
        <v>1</v>
      </c>
      <c r="Q886" s="1">
        <v>687</v>
      </c>
      <c r="R886" s="10">
        <v>160</v>
      </c>
      <c r="S886" s="10">
        <f>DATA[[#This Row],[Total_Movies_Watched]]+DATA[[#This Row],[Total_Series_Watched]]</f>
        <v>847</v>
      </c>
      <c r="T886" s="1" t="s">
        <v>55</v>
      </c>
      <c r="U886" s="1" t="s">
        <v>44</v>
      </c>
      <c r="V886" s="1" t="s">
        <v>64</v>
      </c>
      <c r="W886" s="1">
        <v>88</v>
      </c>
      <c r="X886" s="1" t="str" cm="1">
        <f t="array" ref="X886">_xlfn.IFS(DATA[[#This Row],[Recommended_Content_Count]]&lt;=25,"0-25",W886&lt;=50,"25-50",W886&lt;=75,"50-75",W886&lt;=100,"75-100")</f>
        <v>75-100</v>
      </c>
      <c r="Y886" s="1">
        <v>4.5</v>
      </c>
      <c r="Z886" s="1" t="b">
        <v>0</v>
      </c>
      <c r="AA886" s="1" t="str" cm="1">
        <f t="array" ref="AA886">_xlfn.IFS(DATA[[#This Row],[Has_Downloaded_Content]]=FALSE,"No",Z886=TRUE,"Yes")</f>
        <v>No</v>
      </c>
      <c r="AB886" s="1" t="s">
        <v>30</v>
      </c>
      <c r="AC886" s="7">
        <v>1411</v>
      </c>
      <c r="AD886" s="7" t="str" cm="1">
        <f t="array" ref="AD886">_xlfn.IFS(DATA[[#This Row],[Loyalty_Points]]&lt;=1000,"0-1000",AC886&lt;=2000,"1000-2000",AC886&lt;=3000,"2000-3000",AC886&lt;=4000,"3000-4000",AC886&lt;=4999,"4000-5000")</f>
        <v>1000-2000</v>
      </c>
      <c r="AE886" s="1" t="s">
        <v>76</v>
      </c>
      <c r="AF886" s="1" t="s">
        <v>59</v>
      </c>
      <c r="AG886" s="1" t="s">
        <v>40</v>
      </c>
    </row>
    <row r="887" spans="1:33" x14ac:dyDescent="0.3">
      <c r="A887" s="13">
        <v>4833</v>
      </c>
      <c r="B887" s="1" t="s">
        <v>137</v>
      </c>
      <c r="C887" s="2" t="s">
        <v>447</v>
      </c>
      <c r="D887" s="2">
        <v>45577</v>
      </c>
      <c r="E887" s="29" t="str">
        <f>TEXT(DATA[[#This Row],[Join_Date]],"mm-yyyy")</f>
        <v>04-2024</v>
      </c>
      <c r="G887" s="31">
        <f>$F$2-DATA[[#This Row],[Last_Login]]</f>
        <v>80</v>
      </c>
      <c r="H887" s="31" t="str" cm="1">
        <f t="array" ref="H887">_xlfn.IFS(DATA[[#This Row],[Difference_from _assume]]&lt;=10,"0-17",DATA[[#This Row],[Difference_from _assume]]&lt;=34,"17-34",DATA[[#This Row],[Difference_from _assume]]&lt;=51,"34-51",DATA[[#This Row],[Difference_from _assume]]&lt;=119,"51-119",DATA[[#This Row],[Difference_from _assume]]&lt;=354,"119-357")</f>
        <v>51-119</v>
      </c>
      <c r="I887" s="31" t="str" cm="1">
        <f t="array" ref="I887">_xlfn.IFS(DATA[[#This Row],[Difference_from _assume]]&lt;=35,"Active",DATA[[#This Row],[Difference_from _assume]]&lt;=110,"Inactive",DATA[[#This Row],[Difference_from _assume]]&lt;=360,"Dormant")</f>
        <v>Inactive</v>
      </c>
      <c r="J887" s="16">
        <v>7.99</v>
      </c>
      <c r="K887" s="16" t="str" cm="1">
        <f t="array" ref="K887">_xlfn.IFS(DATA[[#This Row],[Monthly_Price]]&lt;=7.99,"Low",J887&lt;=11.99,"Mid",J887&lt;=15.99,"High")</f>
        <v>Low</v>
      </c>
      <c r="L887" s="1">
        <v>268</v>
      </c>
      <c r="M887" s="1" t="s">
        <v>36</v>
      </c>
      <c r="N887" s="1">
        <v>4</v>
      </c>
      <c r="O887" s="1">
        <v>4</v>
      </c>
      <c r="P887" s="1" t="b">
        <v>1</v>
      </c>
      <c r="Q887" s="1">
        <v>778</v>
      </c>
      <c r="R887" s="10">
        <v>122</v>
      </c>
      <c r="S887" s="10">
        <f>DATA[[#This Row],[Total_Movies_Watched]]+DATA[[#This Row],[Total_Series_Watched]]</f>
        <v>900</v>
      </c>
      <c r="T887" s="1" t="s">
        <v>43</v>
      </c>
      <c r="U887" s="1" t="s">
        <v>56</v>
      </c>
      <c r="V887" s="1" t="s">
        <v>29</v>
      </c>
      <c r="W887" s="1">
        <v>12</v>
      </c>
      <c r="X887" s="1" t="str" cm="1">
        <f t="array" ref="X887">_xlfn.IFS(DATA[[#This Row],[Recommended_Content_Count]]&lt;=25,"0-25",W887&lt;=50,"25-50",W887&lt;=75,"50-75",W887&lt;=100,"75-100")</f>
        <v>0-25</v>
      </c>
      <c r="Y887" s="1">
        <v>3.8</v>
      </c>
      <c r="Z887" s="1" t="b">
        <v>1</v>
      </c>
      <c r="AA887" s="1" t="str" cm="1">
        <f t="array" ref="AA887">_xlfn.IFS(DATA[[#This Row],[Has_Downloaded_Content]]=FALSE,"No",Z887=TRUE,"Yes")</f>
        <v>Yes</v>
      </c>
      <c r="AB887" s="1" t="s">
        <v>30</v>
      </c>
      <c r="AC887" s="7">
        <v>3437</v>
      </c>
      <c r="AD887" s="7" t="str" cm="1">
        <f t="array" ref="AD887">_xlfn.IFS(DATA[[#This Row],[Loyalty_Points]]&lt;=1000,"0-1000",AC887&lt;=2000,"1000-2000",AC887&lt;=3000,"2000-3000",AC887&lt;=4000,"3000-4000",AC887&lt;=4999,"4000-5000")</f>
        <v>3000-4000</v>
      </c>
      <c r="AE887" s="1" t="s">
        <v>65</v>
      </c>
      <c r="AF887" s="1" t="s">
        <v>39</v>
      </c>
      <c r="AG887" s="1" t="s">
        <v>40</v>
      </c>
    </row>
    <row r="888" spans="1:33" x14ac:dyDescent="0.3">
      <c r="A888" s="13">
        <v>2401</v>
      </c>
      <c r="B888" s="1" t="s">
        <v>404</v>
      </c>
      <c r="C888" s="2">
        <v>45453</v>
      </c>
      <c r="D888" s="2">
        <v>45334</v>
      </c>
      <c r="E888" s="29" t="str">
        <f>TEXT(DATA[[#This Row],[Join_Date]],"mm-yyyy")</f>
        <v>06-2024</v>
      </c>
      <c r="G888" s="31">
        <f>$F$2-DATA[[#This Row],[Last_Login]]</f>
        <v>323</v>
      </c>
      <c r="H888" s="31" t="str" cm="1">
        <f t="array" ref="H888">_xlfn.IFS(DATA[[#This Row],[Difference_from _assume]]&lt;=10,"0-17",DATA[[#This Row],[Difference_from _assume]]&lt;=34,"17-34",DATA[[#This Row],[Difference_from _assume]]&lt;=51,"34-51",DATA[[#This Row],[Difference_from _assume]]&lt;=119,"51-119",DATA[[#This Row],[Difference_from _assume]]&lt;=354,"119-357")</f>
        <v>119-357</v>
      </c>
      <c r="I888" s="31" t="str" cm="1">
        <f t="array" ref="I888">_xlfn.IFS(DATA[[#This Row],[Difference_from _assume]]&lt;=35,"Active",DATA[[#This Row],[Difference_from _assume]]&lt;=110,"Inactive",DATA[[#This Row],[Difference_from _assume]]&lt;=360,"Dormant")</f>
        <v>Dormant</v>
      </c>
      <c r="J888" s="16">
        <v>7.99</v>
      </c>
      <c r="K888" s="16" t="str" cm="1">
        <f t="array" ref="K888">_xlfn.IFS(DATA[[#This Row],[Monthly_Price]]&lt;=7.99,"Low",J888&lt;=11.99,"Mid",J888&lt;=15.99,"High")</f>
        <v>Low</v>
      </c>
      <c r="L888" s="1">
        <v>322</v>
      </c>
      <c r="M888" s="1" t="s">
        <v>73</v>
      </c>
      <c r="N888" s="1">
        <v>4</v>
      </c>
      <c r="O888" s="1">
        <v>6</v>
      </c>
      <c r="P888" s="1" t="b">
        <v>0</v>
      </c>
      <c r="Q888" s="1">
        <v>616</v>
      </c>
      <c r="R888" s="10">
        <v>45</v>
      </c>
      <c r="S888" s="10">
        <f>DATA[[#This Row],[Total_Movies_Watched]]+DATA[[#This Row],[Total_Series_Watched]]</f>
        <v>661</v>
      </c>
      <c r="T888" s="1" t="s">
        <v>74</v>
      </c>
      <c r="U888" s="1" t="s">
        <v>28</v>
      </c>
      <c r="V888" s="1" t="s">
        <v>57</v>
      </c>
      <c r="W888" s="1">
        <v>22</v>
      </c>
      <c r="X888" s="1" t="str" cm="1">
        <f t="array" ref="X888">_xlfn.IFS(DATA[[#This Row],[Recommended_Content_Count]]&lt;=25,"0-25",W888&lt;=50,"25-50",W888&lt;=75,"50-75",W888&lt;=100,"75-100")</f>
        <v>0-25</v>
      </c>
      <c r="Y888" s="1">
        <v>4.9000000000000004</v>
      </c>
      <c r="Z888" s="1" t="b">
        <v>1</v>
      </c>
      <c r="AA888" s="1" t="str" cm="1">
        <f t="array" ref="AA888">_xlfn.IFS(DATA[[#This Row],[Has_Downloaded_Content]]=FALSE,"No",Z888=TRUE,"Yes")</f>
        <v>Yes</v>
      </c>
      <c r="AB888" s="1" t="s">
        <v>30</v>
      </c>
      <c r="AC888" s="7">
        <v>4509</v>
      </c>
      <c r="AD888" s="7" t="str" cm="1">
        <f t="array" ref="AD888">_xlfn.IFS(DATA[[#This Row],[Loyalty_Points]]&lt;=1000,"0-1000",AC888&lt;=2000,"1000-2000",AC888&lt;=3000,"2000-3000",AC888&lt;=4000,"3000-4000",AC888&lt;=4999,"4000-5000")</f>
        <v>4000-5000</v>
      </c>
      <c r="AE888" s="1" t="s">
        <v>58</v>
      </c>
      <c r="AF888" s="1" t="s">
        <v>32</v>
      </c>
      <c r="AG888" s="1" t="s">
        <v>40</v>
      </c>
    </row>
    <row r="889" spans="1:33" x14ac:dyDescent="0.3">
      <c r="A889" s="13">
        <v>1037</v>
      </c>
      <c r="B889" s="1" t="s">
        <v>150</v>
      </c>
      <c r="C889" s="2" t="s">
        <v>700</v>
      </c>
      <c r="D889" s="2" t="s">
        <v>90</v>
      </c>
      <c r="E889" s="29" t="str">
        <f>TEXT(DATA[[#This Row],[Join_Date]],"mm-yyyy")</f>
        <v>06-2023</v>
      </c>
      <c r="G889" s="31">
        <f>$F$2-DATA[[#This Row],[Last_Login]]</f>
        <v>31</v>
      </c>
      <c r="H889" s="31" t="str" cm="1">
        <f t="array" ref="H889">_xlfn.IFS(DATA[[#This Row],[Difference_from _assume]]&lt;=10,"0-17",DATA[[#This Row],[Difference_from _assume]]&lt;=34,"17-34",DATA[[#This Row],[Difference_from _assume]]&lt;=51,"34-51",DATA[[#This Row],[Difference_from _assume]]&lt;=119,"51-119",DATA[[#This Row],[Difference_from _assume]]&lt;=354,"119-357")</f>
        <v>17-34</v>
      </c>
      <c r="I889" s="31" t="str" cm="1">
        <f t="array" ref="I889">_xlfn.IFS(DATA[[#This Row],[Difference_from _assume]]&lt;=35,"Active",DATA[[#This Row],[Difference_from _assume]]&lt;=110,"Inactive",DATA[[#This Row],[Difference_from _assume]]&lt;=360,"Dormant")</f>
        <v>Active</v>
      </c>
      <c r="J889" s="16">
        <v>7.99</v>
      </c>
      <c r="K889" s="16" t="str" cm="1">
        <f t="array" ref="K889">_xlfn.IFS(DATA[[#This Row],[Monthly_Price]]&lt;=7.99,"Low",J889&lt;=11.99,"Mid",J889&lt;=15.99,"High")</f>
        <v>Low</v>
      </c>
      <c r="L889" s="1">
        <v>356</v>
      </c>
      <c r="M889" s="1" t="s">
        <v>51</v>
      </c>
      <c r="N889" s="1">
        <v>3</v>
      </c>
      <c r="O889" s="1">
        <v>3</v>
      </c>
      <c r="P889" s="1" t="b">
        <v>1</v>
      </c>
      <c r="Q889" s="1">
        <v>314</v>
      </c>
      <c r="R889" s="10">
        <v>50</v>
      </c>
      <c r="S889" s="10">
        <f>DATA[[#This Row],[Total_Movies_Watched]]+DATA[[#This Row],[Total_Series_Watched]]</f>
        <v>364</v>
      </c>
      <c r="T889" s="1" t="s">
        <v>43</v>
      </c>
      <c r="U889" s="1" t="s">
        <v>56</v>
      </c>
      <c r="V889" s="1" t="s">
        <v>45</v>
      </c>
      <c r="W889" s="1">
        <v>7</v>
      </c>
      <c r="X889" s="1" t="str" cm="1">
        <f t="array" ref="X889">_xlfn.IFS(DATA[[#This Row],[Recommended_Content_Count]]&lt;=25,"0-25",W889&lt;=50,"25-50",W889&lt;=75,"50-75",W889&lt;=100,"75-100")</f>
        <v>0-25</v>
      </c>
      <c r="Y889" s="1">
        <v>4.9000000000000004</v>
      </c>
      <c r="Z889" s="1" t="b">
        <v>1</v>
      </c>
      <c r="AA889" s="1" t="str" cm="1">
        <f t="array" ref="AA889">_xlfn.IFS(DATA[[#This Row],[Has_Downloaded_Content]]=FALSE,"No",Z889=TRUE,"Yes")</f>
        <v>Yes</v>
      </c>
      <c r="AB889" s="1" t="s">
        <v>30</v>
      </c>
      <c r="AC889" s="7">
        <v>3165</v>
      </c>
      <c r="AD889" s="7" t="str" cm="1">
        <f t="array" ref="AD889">_xlfn.IFS(DATA[[#This Row],[Loyalty_Points]]&lt;=1000,"0-1000",AC889&lt;=2000,"1000-2000",AC889&lt;=3000,"2000-3000",AC889&lt;=4000,"3000-4000",AC889&lt;=4999,"4000-5000")</f>
        <v>3000-4000</v>
      </c>
      <c r="AE889" s="1" t="s">
        <v>58</v>
      </c>
      <c r="AF889" s="1" t="s">
        <v>39</v>
      </c>
      <c r="AG889" s="1" t="s">
        <v>60</v>
      </c>
    </row>
    <row r="890" spans="1:33" x14ac:dyDescent="0.3">
      <c r="A890" s="13">
        <v>2675</v>
      </c>
      <c r="B890" s="1" t="s">
        <v>701</v>
      </c>
      <c r="C890" s="2" t="s">
        <v>702</v>
      </c>
      <c r="D890" s="2">
        <v>45394</v>
      </c>
      <c r="E890" s="29" t="str">
        <f>TEXT(DATA[[#This Row],[Join_Date]],"mm-yyyy")</f>
        <v>02-2023</v>
      </c>
      <c r="G890" s="31">
        <f>$F$2-DATA[[#This Row],[Last_Login]]</f>
        <v>263</v>
      </c>
      <c r="H890" s="31" t="str" cm="1">
        <f t="array" ref="H890">_xlfn.IFS(DATA[[#This Row],[Difference_from _assume]]&lt;=10,"0-17",DATA[[#This Row],[Difference_from _assume]]&lt;=34,"17-34",DATA[[#This Row],[Difference_from _assume]]&lt;=51,"34-51",DATA[[#This Row],[Difference_from _assume]]&lt;=119,"51-119",DATA[[#This Row],[Difference_from _assume]]&lt;=354,"119-357")</f>
        <v>119-357</v>
      </c>
      <c r="I890" s="31" t="str" cm="1">
        <f t="array" ref="I890">_xlfn.IFS(DATA[[#This Row],[Difference_from _assume]]&lt;=35,"Active",DATA[[#This Row],[Difference_from _assume]]&lt;=110,"Inactive",DATA[[#This Row],[Difference_from _assume]]&lt;=360,"Dormant")</f>
        <v>Dormant</v>
      </c>
      <c r="J890" s="16">
        <v>15.99</v>
      </c>
      <c r="K890" s="16" t="str" cm="1">
        <f t="array" ref="K890">_xlfn.IFS(DATA[[#This Row],[Monthly_Price]]&lt;=7.99,"Low",J890&lt;=11.99,"Mid",J890&lt;=15.99,"High")</f>
        <v>High</v>
      </c>
      <c r="L890" s="1">
        <v>28</v>
      </c>
      <c r="M890" s="1" t="s">
        <v>51</v>
      </c>
      <c r="N890" s="1">
        <v>2</v>
      </c>
      <c r="O890" s="1">
        <v>1</v>
      </c>
      <c r="P890" s="1" t="b">
        <v>1</v>
      </c>
      <c r="Q890" s="1">
        <v>666</v>
      </c>
      <c r="R890" s="10">
        <v>65</v>
      </c>
      <c r="S890" s="10">
        <f>DATA[[#This Row],[Total_Movies_Watched]]+DATA[[#This Row],[Total_Series_Watched]]</f>
        <v>731</v>
      </c>
      <c r="T890" s="1" t="s">
        <v>92</v>
      </c>
      <c r="U890" s="1" t="s">
        <v>28</v>
      </c>
      <c r="V890" s="1" t="s">
        <v>37</v>
      </c>
      <c r="W890" s="1">
        <v>21</v>
      </c>
      <c r="X890" s="1" t="str" cm="1">
        <f t="array" ref="X890">_xlfn.IFS(DATA[[#This Row],[Recommended_Content_Count]]&lt;=25,"0-25",W890&lt;=50,"25-50",W890&lt;=75,"50-75",W890&lt;=100,"75-100")</f>
        <v>0-25</v>
      </c>
      <c r="Y890" s="1">
        <v>4.3</v>
      </c>
      <c r="Z890" s="1" t="b">
        <v>0</v>
      </c>
      <c r="AA890" s="1" t="str" cm="1">
        <f t="array" ref="AA890">_xlfn.IFS(DATA[[#This Row],[Has_Downloaded_Content]]=FALSE,"No",Z890=TRUE,"Yes")</f>
        <v>No</v>
      </c>
      <c r="AB890" s="1" t="s">
        <v>30</v>
      </c>
      <c r="AC890" s="7">
        <v>2538</v>
      </c>
      <c r="AD890" s="7" t="str" cm="1">
        <f t="array" ref="AD890">_xlfn.IFS(DATA[[#This Row],[Loyalty_Points]]&lt;=1000,"0-1000",AC890&lt;=2000,"1000-2000",AC890&lt;=3000,"2000-3000",AC890&lt;=4000,"3000-4000",AC890&lt;=4999,"4000-5000")</f>
        <v>2000-3000</v>
      </c>
      <c r="AE890" s="1" t="s">
        <v>38</v>
      </c>
      <c r="AF890" s="1" t="s">
        <v>59</v>
      </c>
      <c r="AG890" s="1" t="s">
        <v>33</v>
      </c>
    </row>
    <row r="891" spans="1:33" x14ac:dyDescent="0.3">
      <c r="A891" s="13">
        <v>1665</v>
      </c>
      <c r="B891" s="1" t="s">
        <v>128</v>
      </c>
      <c r="C891" s="2" t="s">
        <v>575</v>
      </c>
      <c r="D891" s="2" t="s">
        <v>72</v>
      </c>
      <c r="E891" s="29" t="str">
        <f>TEXT(DATA[[#This Row],[Join_Date]],"mm-yyyy")</f>
        <v>02-2024</v>
      </c>
      <c r="G891" s="31">
        <f>$F$2-DATA[[#This Row],[Last_Login]]</f>
        <v>14</v>
      </c>
      <c r="H891" s="31" t="str" cm="1">
        <f t="array" ref="H891">_xlfn.IFS(DATA[[#This Row],[Difference_from _assume]]&lt;=10,"0-17",DATA[[#This Row],[Difference_from _assume]]&lt;=34,"17-34",DATA[[#This Row],[Difference_from _assume]]&lt;=51,"34-51",DATA[[#This Row],[Difference_from _assume]]&lt;=119,"51-119",DATA[[#This Row],[Difference_from _assume]]&lt;=354,"119-357")</f>
        <v>17-34</v>
      </c>
      <c r="I891" s="31" t="str" cm="1">
        <f t="array" ref="I891">_xlfn.IFS(DATA[[#This Row],[Difference_from _assume]]&lt;=35,"Active",DATA[[#This Row],[Difference_from _assume]]&lt;=110,"Inactive",DATA[[#This Row],[Difference_from _assume]]&lt;=360,"Dormant")</f>
        <v>Active</v>
      </c>
      <c r="J891" s="16">
        <v>11.99</v>
      </c>
      <c r="K891" s="16" t="str" cm="1">
        <f t="array" ref="K891">_xlfn.IFS(DATA[[#This Row],[Monthly_Price]]&lt;=7.99,"Low",J891&lt;=11.99,"Mid",J891&lt;=15.99,"High")</f>
        <v>Mid</v>
      </c>
      <c r="L891" s="1">
        <v>43</v>
      </c>
      <c r="M891" s="1" t="s">
        <v>73</v>
      </c>
      <c r="N891" s="1">
        <v>5</v>
      </c>
      <c r="O891" s="1">
        <v>2</v>
      </c>
      <c r="P891" s="1" t="b">
        <v>0</v>
      </c>
      <c r="Q891" s="1">
        <v>767</v>
      </c>
      <c r="R891" s="10">
        <v>83</v>
      </c>
      <c r="S891" s="10">
        <f>DATA[[#This Row],[Total_Movies_Watched]]+DATA[[#This Row],[Total_Series_Watched]]</f>
        <v>850</v>
      </c>
      <c r="T891" s="1" t="s">
        <v>68</v>
      </c>
      <c r="U891" s="1" t="s">
        <v>75</v>
      </c>
      <c r="V891" s="1" t="s">
        <v>37</v>
      </c>
      <c r="W891" s="1">
        <v>58</v>
      </c>
      <c r="X891" s="1" t="str" cm="1">
        <f t="array" ref="X891">_xlfn.IFS(DATA[[#This Row],[Recommended_Content_Count]]&lt;=25,"0-25",W891&lt;=50,"25-50",W891&lt;=75,"50-75",W891&lt;=100,"75-100")</f>
        <v>50-75</v>
      </c>
      <c r="Y891" s="1">
        <v>3</v>
      </c>
      <c r="Z891" s="1" t="b">
        <v>1</v>
      </c>
      <c r="AA891" s="1" t="str" cm="1">
        <f t="array" ref="AA891">_xlfn.IFS(DATA[[#This Row],[Has_Downloaded_Content]]=FALSE,"No",Z891=TRUE,"Yes")</f>
        <v>Yes</v>
      </c>
      <c r="AB891" s="1" t="s">
        <v>30</v>
      </c>
      <c r="AC891" s="7">
        <v>245</v>
      </c>
      <c r="AD891" s="7" t="str" cm="1">
        <f t="array" ref="AD891">_xlfn.IFS(DATA[[#This Row],[Loyalty_Points]]&lt;=1000,"0-1000",AC891&lt;=2000,"1000-2000",AC891&lt;=3000,"2000-3000",AC891&lt;=4000,"3000-4000",AC891&lt;=4999,"4000-5000")</f>
        <v>0-1000</v>
      </c>
      <c r="AE891" s="1" t="s">
        <v>38</v>
      </c>
      <c r="AF891" s="1" t="s">
        <v>32</v>
      </c>
      <c r="AG891" s="1" t="s">
        <v>93</v>
      </c>
    </row>
    <row r="892" spans="1:33" x14ac:dyDescent="0.3">
      <c r="A892" s="13">
        <v>5671</v>
      </c>
      <c r="B892" s="1" t="s">
        <v>274</v>
      </c>
      <c r="C892" s="2" t="s">
        <v>557</v>
      </c>
      <c r="D892" s="2" t="s">
        <v>168</v>
      </c>
      <c r="E892" s="29" t="str">
        <f>TEXT(DATA[[#This Row],[Join_Date]],"mm-yyyy")</f>
        <v>05-2023</v>
      </c>
      <c r="G892" s="31">
        <f>$F$2-DATA[[#This Row],[Last_Login]]</f>
        <v>32</v>
      </c>
      <c r="H892" s="31" t="str" cm="1">
        <f t="array" ref="H892">_xlfn.IFS(DATA[[#This Row],[Difference_from _assume]]&lt;=10,"0-17",DATA[[#This Row],[Difference_from _assume]]&lt;=34,"17-34",DATA[[#This Row],[Difference_from _assume]]&lt;=51,"34-51",DATA[[#This Row],[Difference_from _assume]]&lt;=119,"51-119",DATA[[#This Row],[Difference_from _assume]]&lt;=354,"119-357")</f>
        <v>17-34</v>
      </c>
      <c r="I892" s="31" t="str" cm="1">
        <f t="array" ref="I892">_xlfn.IFS(DATA[[#This Row],[Difference_from _assume]]&lt;=35,"Active",DATA[[#This Row],[Difference_from _assume]]&lt;=110,"Inactive",DATA[[#This Row],[Difference_from _assume]]&lt;=360,"Dormant")</f>
        <v>Active</v>
      </c>
      <c r="J892" s="16">
        <v>11.99</v>
      </c>
      <c r="K892" s="16" t="str" cm="1">
        <f t="array" ref="K892">_xlfn.IFS(DATA[[#This Row],[Monthly_Price]]&lt;=7.99,"Low",J892&lt;=11.99,"Mid",J892&lt;=15.99,"High")</f>
        <v>Mid</v>
      </c>
      <c r="L892" s="1">
        <v>391</v>
      </c>
      <c r="M892" s="1" t="s">
        <v>36</v>
      </c>
      <c r="N892" s="1">
        <v>3</v>
      </c>
      <c r="O892" s="1">
        <v>3</v>
      </c>
      <c r="P892" s="1" t="b">
        <v>1</v>
      </c>
      <c r="Q892" s="1">
        <v>811</v>
      </c>
      <c r="R892" s="10">
        <v>3</v>
      </c>
      <c r="S892" s="10">
        <f>DATA[[#This Row],[Total_Movies_Watched]]+DATA[[#This Row],[Total_Series_Watched]]</f>
        <v>814</v>
      </c>
      <c r="T892" s="1" t="s">
        <v>27</v>
      </c>
      <c r="U892" s="1" t="s">
        <v>28</v>
      </c>
      <c r="V892" s="1" t="s">
        <v>78</v>
      </c>
      <c r="W892" s="1">
        <v>17</v>
      </c>
      <c r="X892" s="1" t="str" cm="1">
        <f t="array" ref="X892">_xlfn.IFS(DATA[[#This Row],[Recommended_Content_Count]]&lt;=25,"0-25",W892&lt;=50,"25-50",W892&lt;=75,"50-75",W892&lt;=100,"75-100")</f>
        <v>0-25</v>
      </c>
      <c r="Y892" s="1">
        <v>4.2</v>
      </c>
      <c r="Z892" s="1" t="b">
        <v>0</v>
      </c>
      <c r="AA892" s="1" t="str" cm="1">
        <f t="array" ref="AA892">_xlfn.IFS(DATA[[#This Row],[Has_Downloaded_Content]]=FALSE,"No",Z892=TRUE,"Yes")</f>
        <v>No</v>
      </c>
      <c r="AB892" s="1" t="s">
        <v>30</v>
      </c>
      <c r="AC892" s="7">
        <v>1364</v>
      </c>
      <c r="AD892" s="7" t="str" cm="1">
        <f t="array" ref="AD892">_xlfn.IFS(DATA[[#This Row],[Loyalty_Points]]&lt;=1000,"0-1000",AC892&lt;=2000,"1000-2000",AC892&lt;=3000,"2000-3000",AC892&lt;=4000,"3000-4000",AC892&lt;=4999,"4000-5000")</f>
        <v>1000-2000</v>
      </c>
      <c r="AE892" s="1" t="s">
        <v>58</v>
      </c>
      <c r="AF892" s="1" t="s">
        <v>32</v>
      </c>
      <c r="AG892" s="1" t="s">
        <v>60</v>
      </c>
    </row>
    <row r="893" spans="1:33" x14ac:dyDescent="0.3">
      <c r="A893" s="13">
        <v>5153</v>
      </c>
      <c r="B893" s="1" t="s">
        <v>254</v>
      </c>
      <c r="C893" s="2" t="s">
        <v>601</v>
      </c>
      <c r="D893" s="2" t="s">
        <v>103</v>
      </c>
      <c r="E893" s="29" t="str">
        <f>TEXT(DATA[[#This Row],[Join_Date]],"mm-yyyy")</f>
        <v>06-2024</v>
      </c>
      <c r="G893" s="31">
        <f>$F$2-DATA[[#This Row],[Last_Login]]</f>
        <v>13</v>
      </c>
      <c r="H893" s="31" t="str" cm="1">
        <f t="array" ref="H893">_xlfn.IFS(DATA[[#This Row],[Difference_from _assume]]&lt;=10,"0-17",DATA[[#This Row],[Difference_from _assume]]&lt;=34,"17-34",DATA[[#This Row],[Difference_from _assume]]&lt;=51,"34-51",DATA[[#This Row],[Difference_from _assume]]&lt;=119,"51-119",DATA[[#This Row],[Difference_from _assume]]&lt;=354,"119-357")</f>
        <v>17-34</v>
      </c>
      <c r="I893" s="31" t="str" cm="1">
        <f t="array" ref="I893">_xlfn.IFS(DATA[[#This Row],[Difference_from _assume]]&lt;=35,"Active",DATA[[#This Row],[Difference_from _assume]]&lt;=110,"Inactive",DATA[[#This Row],[Difference_from _assume]]&lt;=360,"Dormant")</f>
        <v>Active</v>
      </c>
      <c r="J893" s="16">
        <v>7.99</v>
      </c>
      <c r="K893" s="16" t="str" cm="1">
        <f t="array" ref="K893">_xlfn.IFS(DATA[[#This Row],[Monthly_Price]]&lt;=7.99,"Low",J893&lt;=11.99,"Mid",J893&lt;=15.99,"High")</f>
        <v>Low</v>
      </c>
      <c r="L893" s="1">
        <v>300</v>
      </c>
      <c r="M893" s="1" t="s">
        <v>48</v>
      </c>
      <c r="N893" s="1">
        <v>1</v>
      </c>
      <c r="O893" s="1">
        <v>4</v>
      </c>
      <c r="P893" s="1" t="b">
        <v>1</v>
      </c>
      <c r="Q893" s="1">
        <v>413</v>
      </c>
      <c r="R893" s="10">
        <v>154</v>
      </c>
      <c r="S893" s="10">
        <f>DATA[[#This Row],[Total_Movies_Watched]]+DATA[[#This Row],[Total_Series_Watched]]</f>
        <v>567</v>
      </c>
      <c r="T893" s="1" t="s">
        <v>43</v>
      </c>
      <c r="U893" s="1" t="s">
        <v>28</v>
      </c>
      <c r="V893" s="1" t="s">
        <v>78</v>
      </c>
      <c r="W893" s="1">
        <v>64</v>
      </c>
      <c r="X893" s="1" t="str" cm="1">
        <f t="array" ref="X893">_xlfn.IFS(DATA[[#This Row],[Recommended_Content_Count]]&lt;=25,"0-25",W893&lt;=50,"25-50",W893&lt;=75,"50-75",W893&lt;=100,"75-100")</f>
        <v>50-75</v>
      </c>
      <c r="Y893" s="1">
        <v>4.0999999999999996</v>
      </c>
      <c r="Z893" s="1" t="b">
        <v>0</v>
      </c>
      <c r="AA893" s="1" t="str" cm="1">
        <f t="array" ref="AA893">_xlfn.IFS(DATA[[#This Row],[Has_Downloaded_Content]]=FALSE,"No",Z893=TRUE,"Yes")</f>
        <v>No</v>
      </c>
      <c r="AB893" s="1" t="s">
        <v>30</v>
      </c>
      <c r="AC893" s="7">
        <v>732</v>
      </c>
      <c r="AD893" s="7" t="str" cm="1">
        <f t="array" ref="AD893">_xlfn.IFS(DATA[[#This Row],[Loyalty_Points]]&lt;=1000,"0-1000",AC893&lt;=2000,"1000-2000",AC893&lt;=3000,"2000-3000",AC893&lt;=4000,"3000-4000",AC893&lt;=4999,"4000-5000")</f>
        <v>0-1000</v>
      </c>
      <c r="AE893" s="1" t="s">
        <v>38</v>
      </c>
      <c r="AF893" s="1" t="s">
        <v>79</v>
      </c>
      <c r="AG893" s="1" t="s">
        <v>40</v>
      </c>
    </row>
    <row r="894" spans="1:33" x14ac:dyDescent="0.3">
      <c r="A894" s="13">
        <v>1114</v>
      </c>
      <c r="B894" s="1" t="s">
        <v>325</v>
      </c>
      <c r="C894" s="2">
        <v>44958</v>
      </c>
      <c r="D894" s="2" t="s">
        <v>35</v>
      </c>
      <c r="E894" s="29" t="str">
        <f>TEXT(DATA[[#This Row],[Join_Date]],"mm-yyyy")</f>
        <v>02-2023</v>
      </c>
      <c r="G894" s="31">
        <f>$F$2-DATA[[#This Row],[Last_Login]]</f>
        <v>16</v>
      </c>
      <c r="H894" s="31" t="str" cm="1">
        <f t="array" ref="H894">_xlfn.IFS(DATA[[#This Row],[Difference_from _assume]]&lt;=10,"0-17",DATA[[#This Row],[Difference_from _assume]]&lt;=34,"17-34",DATA[[#This Row],[Difference_from _assume]]&lt;=51,"34-51",DATA[[#This Row],[Difference_from _assume]]&lt;=119,"51-119",DATA[[#This Row],[Difference_from _assume]]&lt;=354,"119-357")</f>
        <v>17-34</v>
      </c>
      <c r="I894" s="31" t="str" cm="1">
        <f t="array" ref="I894">_xlfn.IFS(DATA[[#This Row],[Difference_from _assume]]&lt;=35,"Active",DATA[[#This Row],[Difference_from _assume]]&lt;=110,"Inactive",DATA[[#This Row],[Difference_from _assume]]&lt;=360,"Dormant")</f>
        <v>Active</v>
      </c>
      <c r="J894" s="16">
        <v>11.99</v>
      </c>
      <c r="K894" s="16" t="str" cm="1">
        <f t="array" ref="K894">_xlfn.IFS(DATA[[#This Row],[Monthly_Price]]&lt;=7.99,"Low",J894&lt;=11.99,"Mid",J894&lt;=15.99,"High")</f>
        <v>Mid</v>
      </c>
      <c r="L894" s="1">
        <v>75</v>
      </c>
      <c r="M894" s="1" t="s">
        <v>63</v>
      </c>
      <c r="N894" s="1">
        <v>3</v>
      </c>
      <c r="O894" s="1">
        <v>3</v>
      </c>
      <c r="P894" s="1" t="b">
        <v>0</v>
      </c>
      <c r="Q894" s="1">
        <v>324</v>
      </c>
      <c r="R894" s="10">
        <v>175</v>
      </c>
      <c r="S894" s="10">
        <f>DATA[[#This Row],[Total_Movies_Watched]]+DATA[[#This Row],[Total_Series_Watched]]</f>
        <v>499</v>
      </c>
      <c r="T894" s="1" t="s">
        <v>27</v>
      </c>
      <c r="U894" s="1" t="s">
        <v>44</v>
      </c>
      <c r="V894" s="1" t="s">
        <v>37</v>
      </c>
      <c r="W894" s="1">
        <v>18</v>
      </c>
      <c r="X894" s="1" t="str" cm="1">
        <f t="array" ref="X894">_xlfn.IFS(DATA[[#This Row],[Recommended_Content_Count]]&lt;=25,"0-25",W894&lt;=50,"25-50",W894&lt;=75,"50-75",W894&lt;=100,"75-100")</f>
        <v>0-25</v>
      </c>
      <c r="Y894" s="1">
        <v>3.3</v>
      </c>
      <c r="Z894" s="1" t="b">
        <v>0</v>
      </c>
      <c r="AA894" s="1" t="str" cm="1">
        <f t="array" ref="AA894">_xlfn.IFS(DATA[[#This Row],[Has_Downloaded_Content]]=FALSE,"No",Z894=TRUE,"Yes")</f>
        <v>No</v>
      </c>
      <c r="AB894" s="1" t="s">
        <v>30</v>
      </c>
      <c r="AC894" s="7">
        <v>4976</v>
      </c>
      <c r="AD894" s="7" t="str" cm="1">
        <f t="array" ref="AD894">_xlfn.IFS(DATA[[#This Row],[Loyalty_Points]]&lt;=1000,"0-1000",AC894&lt;=2000,"1000-2000",AC894&lt;=3000,"2000-3000",AC894&lt;=4000,"3000-4000",AC894&lt;=4999,"4000-5000")</f>
        <v>4000-5000</v>
      </c>
      <c r="AE894" s="1" t="s">
        <v>76</v>
      </c>
      <c r="AF894" s="1" t="s">
        <v>69</v>
      </c>
      <c r="AG894" s="1" t="s">
        <v>40</v>
      </c>
    </row>
    <row r="895" spans="1:33" x14ac:dyDescent="0.3">
      <c r="A895" s="13">
        <v>6180</v>
      </c>
      <c r="B895" s="1" t="s">
        <v>701</v>
      </c>
      <c r="C895" s="2">
        <v>45543</v>
      </c>
      <c r="D895" s="2">
        <v>45334</v>
      </c>
      <c r="E895" s="29" t="str">
        <f>TEXT(DATA[[#This Row],[Join_Date]],"mm-yyyy")</f>
        <v>09-2024</v>
      </c>
      <c r="G895" s="31">
        <f>$F$2-DATA[[#This Row],[Last_Login]]</f>
        <v>323</v>
      </c>
      <c r="H895" s="31" t="str" cm="1">
        <f t="array" ref="H895">_xlfn.IFS(DATA[[#This Row],[Difference_from _assume]]&lt;=10,"0-17",DATA[[#This Row],[Difference_from _assume]]&lt;=34,"17-34",DATA[[#This Row],[Difference_from _assume]]&lt;=51,"34-51",DATA[[#This Row],[Difference_from _assume]]&lt;=119,"51-119",DATA[[#This Row],[Difference_from _assume]]&lt;=354,"119-357")</f>
        <v>119-357</v>
      </c>
      <c r="I895" s="31" t="str" cm="1">
        <f t="array" ref="I895">_xlfn.IFS(DATA[[#This Row],[Difference_from _assume]]&lt;=35,"Active",DATA[[#This Row],[Difference_from _assume]]&lt;=110,"Inactive",DATA[[#This Row],[Difference_from _assume]]&lt;=360,"Dormant")</f>
        <v>Dormant</v>
      </c>
      <c r="J895" s="16">
        <v>11.99</v>
      </c>
      <c r="K895" s="16" t="str" cm="1">
        <f t="array" ref="K895">_xlfn.IFS(DATA[[#This Row],[Monthly_Price]]&lt;=7.99,"Low",J895&lt;=11.99,"Mid",J895&lt;=15.99,"High")</f>
        <v>Mid</v>
      </c>
      <c r="L895" s="1">
        <v>154</v>
      </c>
      <c r="M895" s="1" t="s">
        <v>100</v>
      </c>
      <c r="N895" s="1">
        <v>1</v>
      </c>
      <c r="O895" s="1">
        <v>5</v>
      </c>
      <c r="P895" s="1" t="b">
        <v>1</v>
      </c>
      <c r="Q895" s="1">
        <v>52</v>
      </c>
      <c r="R895" s="10">
        <v>108</v>
      </c>
      <c r="S895" s="10">
        <f>DATA[[#This Row],[Total_Movies_Watched]]+DATA[[#This Row],[Total_Series_Watched]]</f>
        <v>160</v>
      </c>
      <c r="T895" s="1" t="s">
        <v>74</v>
      </c>
      <c r="U895" s="1" t="s">
        <v>56</v>
      </c>
      <c r="V895" s="1" t="s">
        <v>37</v>
      </c>
      <c r="W895" s="1">
        <v>94</v>
      </c>
      <c r="X895" s="1" t="str" cm="1">
        <f t="array" ref="X895">_xlfn.IFS(DATA[[#This Row],[Recommended_Content_Count]]&lt;=25,"0-25",W895&lt;=50,"25-50",W895&lt;=75,"50-75",W895&lt;=100,"75-100")</f>
        <v>75-100</v>
      </c>
      <c r="Y895" s="1">
        <v>4.0999999999999996</v>
      </c>
      <c r="Z895" s="1" t="b">
        <v>0</v>
      </c>
      <c r="AA895" s="1" t="str" cm="1">
        <f t="array" ref="AA895">_xlfn.IFS(DATA[[#This Row],[Has_Downloaded_Content]]=FALSE,"No",Z895=TRUE,"Yes")</f>
        <v>No</v>
      </c>
      <c r="AB895" s="1" t="s">
        <v>30</v>
      </c>
      <c r="AC895" s="7">
        <v>4176</v>
      </c>
      <c r="AD895" s="7" t="str" cm="1">
        <f t="array" ref="AD895">_xlfn.IFS(DATA[[#This Row],[Loyalty_Points]]&lt;=1000,"0-1000",AC895&lt;=2000,"1000-2000",AC895&lt;=3000,"2000-3000",AC895&lt;=4000,"3000-4000",AC895&lt;=4999,"4000-5000")</f>
        <v>4000-5000</v>
      </c>
      <c r="AE895" s="1" t="s">
        <v>76</v>
      </c>
      <c r="AF895" s="1" t="s">
        <v>59</v>
      </c>
      <c r="AG895" s="1" t="s">
        <v>33</v>
      </c>
    </row>
    <row r="896" spans="1:33" x14ac:dyDescent="0.3">
      <c r="A896" s="13">
        <v>8237</v>
      </c>
      <c r="B896" s="1" t="s">
        <v>52</v>
      </c>
      <c r="C896" s="2" t="s">
        <v>582</v>
      </c>
      <c r="D896" s="2">
        <v>45485</v>
      </c>
      <c r="E896" s="29" t="str">
        <f>TEXT(DATA[[#This Row],[Join_Date]],"mm-yyyy")</f>
        <v>05-2023</v>
      </c>
      <c r="G896" s="31">
        <f>$F$2-DATA[[#This Row],[Last_Login]]</f>
        <v>172</v>
      </c>
      <c r="H896" s="31" t="str" cm="1">
        <f t="array" ref="H896">_xlfn.IFS(DATA[[#This Row],[Difference_from _assume]]&lt;=10,"0-17",DATA[[#This Row],[Difference_from _assume]]&lt;=34,"17-34",DATA[[#This Row],[Difference_from _assume]]&lt;=51,"34-51",DATA[[#This Row],[Difference_from _assume]]&lt;=119,"51-119",DATA[[#This Row],[Difference_from _assume]]&lt;=354,"119-357")</f>
        <v>119-357</v>
      </c>
      <c r="I896" s="31" t="str" cm="1">
        <f t="array" ref="I896">_xlfn.IFS(DATA[[#This Row],[Difference_from _assume]]&lt;=35,"Active",DATA[[#This Row],[Difference_from _assume]]&lt;=110,"Inactive",DATA[[#This Row],[Difference_from _assume]]&lt;=360,"Dormant")</f>
        <v>Dormant</v>
      </c>
      <c r="J896" s="16">
        <v>7.99</v>
      </c>
      <c r="K896" s="16" t="str" cm="1">
        <f t="array" ref="K896">_xlfn.IFS(DATA[[#This Row],[Monthly_Price]]&lt;=7.99,"Low",J896&lt;=11.99,"Mid",J896&lt;=15.99,"High")</f>
        <v>Low</v>
      </c>
      <c r="L896" s="1">
        <v>179</v>
      </c>
      <c r="M896" s="1" t="s">
        <v>73</v>
      </c>
      <c r="N896" s="1">
        <v>2</v>
      </c>
      <c r="O896" s="1">
        <v>6</v>
      </c>
      <c r="P896" s="1" t="b">
        <v>0</v>
      </c>
      <c r="Q896" s="1">
        <v>680</v>
      </c>
      <c r="R896" s="10">
        <v>50</v>
      </c>
      <c r="S896" s="10">
        <f>DATA[[#This Row],[Total_Movies_Watched]]+DATA[[#This Row],[Total_Series_Watched]]</f>
        <v>730</v>
      </c>
      <c r="T896" s="1" t="s">
        <v>27</v>
      </c>
      <c r="U896" s="1" t="s">
        <v>56</v>
      </c>
      <c r="V896" s="1" t="s">
        <v>64</v>
      </c>
      <c r="W896" s="1">
        <v>52</v>
      </c>
      <c r="X896" s="1" t="str" cm="1">
        <f t="array" ref="X896">_xlfn.IFS(DATA[[#This Row],[Recommended_Content_Count]]&lt;=25,"0-25",W896&lt;=50,"25-50",W896&lt;=75,"50-75",W896&lt;=100,"75-100")</f>
        <v>50-75</v>
      </c>
      <c r="Y896" s="1">
        <v>3.4</v>
      </c>
      <c r="Z896" s="1" t="b">
        <v>0</v>
      </c>
      <c r="AA896" s="1" t="str" cm="1">
        <f t="array" ref="AA896">_xlfn.IFS(DATA[[#This Row],[Has_Downloaded_Content]]=FALSE,"No",Z896=TRUE,"Yes")</f>
        <v>No</v>
      </c>
      <c r="AB896" s="1" t="s">
        <v>30</v>
      </c>
      <c r="AC896" s="7">
        <v>2919</v>
      </c>
      <c r="AD896" s="7" t="str" cm="1">
        <f t="array" ref="AD896">_xlfn.IFS(DATA[[#This Row],[Loyalty_Points]]&lt;=1000,"0-1000",AC896&lt;=2000,"1000-2000",AC896&lt;=3000,"2000-3000",AC896&lt;=4000,"3000-4000",AC896&lt;=4999,"4000-5000")</f>
        <v>2000-3000</v>
      </c>
      <c r="AE896" s="1" t="s">
        <v>31</v>
      </c>
      <c r="AF896" s="1" t="s">
        <v>39</v>
      </c>
      <c r="AG896" s="1" t="s">
        <v>33</v>
      </c>
    </row>
    <row r="897" spans="1:33" x14ac:dyDescent="0.3">
      <c r="A897" s="13">
        <v>9500</v>
      </c>
      <c r="B897" s="1" t="s">
        <v>703</v>
      </c>
      <c r="C897" s="2" t="s">
        <v>570</v>
      </c>
      <c r="D897" s="2">
        <v>45577</v>
      </c>
      <c r="E897" s="29" t="str">
        <f>TEXT(DATA[[#This Row],[Join_Date]],"mm-yyyy")</f>
        <v>09-2023</v>
      </c>
      <c r="G897" s="31">
        <f>$F$2-DATA[[#This Row],[Last_Login]]</f>
        <v>80</v>
      </c>
      <c r="H897" s="31" t="str" cm="1">
        <f t="array" ref="H897">_xlfn.IFS(DATA[[#This Row],[Difference_from _assume]]&lt;=10,"0-17",DATA[[#This Row],[Difference_from _assume]]&lt;=34,"17-34",DATA[[#This Row],[Difference_from _assume]]&lt;=51,"34-51",DATA[[#This Row],[Difference_from _assume]]&lt;=119,"51-119",DATA[[#This Row],[Difference_from _assume]]&lt;=354,"119-357")</f>
        <v>51-119</v>
      </c>
      <c r="I897" s="31" t="str" cm="1">
        <f t="array" ref="I897">_xlfn.IFS(DATA[[#This Row],[Difference_from _assume]]&lt;=35,"Active",DATA[[#This Row],[Difference_from _assume]]&lt;=110,"Inactive",DATA[[#This Row],[Difference_from _assume]]&lt;=360,"Dormant")</f>
        <v>Inactive</v>
      </c>
      <c r="J897" s="16">
        <v>11.99</v>
      </c>
      <c r="K897" s="16" t="str" cm="1">
        <f t="array" ref="K897">_xlfn.IFS(DATA[[#This Row],[Monthly_Price]]&lt;=7.99,"Low",J897&lt;=11.99,"Mid",J897&lt;=15.99,"High")</f>
        <v>Mid</v>
      </c>
      <c r="L897" s="1">
        <v>147</v>
      </c>
      <c r="M897" s="1" t="s">
        <v>51</v>
      </c>
      <c r="N897" s="1">
        <v>1</v>
      </c>
      <c r="O897" s="1">
        <v>1</v>
      </c>
      <c r="P897" s="1" t="b">
        <v>1</v>
      </c>
      <c r="Q897" s="1">
        <v>780</v>
      </c>
      <c r="R897" s="10">
        <v>76</v>
      </c>
      <c r="S897" s="10">
        <f>DATA[[#This Row],[Total_Movies_Watched]]+DATA[[#This Row],[Total_Series_Watched]]</f>
        <v>856</v>
      </c>
      <c r="T897" s="1" t="s">
        <v>27</v>
      </c>
      <c r="U897" s="1" t="s">
        <v>56</v>
      </c>
      <c r="V897" s="1" t="s">
        <v>45</v>
      </c>
      <c r="W897" s="1">
        <v>21</v>
      </c>
      <c r="X897" s="1" t="str" cm="1">
        <f t="array" ref="X897">_xlfn.IFS(DATA[[#This Row],[Recommended_Content_Count]]&lt;=25,"0-25",W897&lt;=50,"25-50",W897&lt;=75,"50-75",W897&lt;=100,"75-100")</f>
        <v>0-25</v>
      </c>
      <c r="Y897" s="1">
        <v>4.4000000000000004</v>
      </c>
      <c r="Z897" s="1" t="b">
        <v>1</v>
      </c>
      <c r="AA897" s="1" t="str" cm="1">
        <f t="array" ref="AA897">_xlfn.IFS(DATA[[#This Row],[Has_Downloaded_Content]]=FALSE,"No",Z897=TRUE,"Yes")</f>
        <v>Yes</v>
      </c>
      <c r="AB897" s="1" t="s">
        <v>30</v>
      </c>
      <c r="AC897" s="7">
        <v>3081</v>
      </c>
      <c r="AD897" s="7" t="str" cm="1">
        <f t="array" ref="AD897">_xlfn.IFS(DATA[[#This Row],[Loyalty_Points]]&lt;=1000,"0-1000",AC897&lt;=2000,"1000-2000",AC897&lt;=3000,"2000-3000",AC897&lt;=4000,"3000-4000",AC897&lt;=4999,"4000-5000")</f>
        <v>3000-4000</v>
      </c>
      <c r="AE897" s="1" t="s">
        <v>76</v>
      </c>
      <c r="AF897" s="1" t="s">
        <v>39</v>
      </c>
      <c r="AG897" s="1" t="s">
        <v>33</v>
      </c>
    </row>
    <row r="898" spans="1:33" x14ac:dyDescent="0.3">
      <c r="A898" s="13">
        <v>7476</v>
      </c>
      <c r="B898" s="1" t="s">
        <v>34</v>
      </c>
      <c r="C898" s="2" t="s">
        <v>704</v>
      </c>
      <c r="D898" s="2" t="s">
        <v>99</v>
      </c>
      <c r="E898" s="29" t="str">
        <f>TEXT(DATA[[#This Row],[Join_Date]],"mm-yyyy")</f>
        <v>06-2023</v>
      </c>
      <c r="G898" s="31">
        <f>$F$2-DATA[[#This Row],[Last_Login]]</f>
        <v>34</v>
      </c>
      <c r="H898" s="31" t="str" cm="1">
        <f t="array" ref="H898">_xlfn.IFS(DATA[[#This Row],[Difference_from _assume]]&lt;=10,"0-17",DATA[[#This Row],[Difference_from _assume]]&lt;=34,"17-34",DATA[[#This Row],[Difference_from _assume]]&lt;=51,"34-51",DATA[[#This Row],[Difference_from _assume]]&lt;=119,"51-119",DATA[[#This Row],[Difference_from _assume]]&lt;=354,"119-357")</f>
        <v>17-34</v>
      </c>
      <c r="I898" s="31" t="str" cm="1">
        <f t="array" ref="I898">_xlfn.IFS(DATA[[#This Row],[Difference_from _assume]]&lt;=35,"Active",DATA[[#This Row],[Difference_from _assume]]&lt;=110,"Inactive",DATA[[#This Row],[Difference_from _assume]]&lt;=360,"Dormant")</f>
        <v>Active</v>
      </c>
      <c r="J898" s="16">
        <v>11.99</v>
      </c>
      <c r="K898" s="16" t="str" cm="1">
        <f t="array" ref="K898">_xlfn.IFS(DATA[[#This Row],[Monthly_Price]]&lt;=7.99,"Low",J898&lt;=11.99,"Mid",J898&lt;=15.99,"High")</f>
        <v>Mid</v>
      </c>
      <c r="L898" s="1">
        <v>235</v>
      </c>
      <c r="M898" s="1" t="s">
        <v>63</v>
      </c>
      <c r="N898" s="1">
        <v>3</v>
      </c>
      <c r="O898" s="1">
        <v>1</v>
      </c>
      <c r="P898" s="1" t="b">
        <v>1</v>
      </c>
      <c r="Q898" s="1">
        <v>569</v>
      </c>
      <c r="R898" s="10">
        <v>176</v>
      </c>
      <c r="S898" s="10">
        <f>DATA[[#This Row],[Total_Movies_Watched]]+DATA[[#This Row],[Total_Series_Watched]]</f>
        <v>745</v>
      </c>
      <c r="T898" s="1" t="s">
        <v>92</v>
      </c>
      <c r="U898" s="1" t="s">
        <v>44</v>
      </c>
      <c r="V898" s="1" t="s">
        <v>78</v>
      </c>
      <c r="W898" s="1">
        <v>18</v>
      </c>
      <c r="X898" s="1" t="str" cm="1">
        <f t="array" ref="X898">_xlfn.IFS(DATA[[#This Row],[Recommended_Content_Count]]&lt;=25,"0-25",W898&lt;=50,"25-50",W898&lt;=75,"50-75",W898&lt;=100,"75-100")</f>
        <v>0-25</v>
      </c>
      <c r="Y898" s="1">
        <v>3.8</v>
      </c>
      <c r="Z898" s="1" t="b">
        <v>1</v>
      </c>
      <c r="AA898" s="1" t="str" cm="1">
        <f t="array" ref="AA898">_xlfn.IFS(DATA[[#This Row],[Has_Downloaded_Content]]=FALSE,"No",Z898=TRUE,"Yes")</f>
        <v>Yes</v>
      </c>
      <c r="AB898" s="1" t="s">
        <v>30</v>
      </c>
      <c r="AC898" s="7">
        <v>3138</v>
      </c>
      <c r="AD898" s="7" t="str" cm="1">
        <f t="array" ref="AD898">_xlfn.IFS(DATA[[#This Row],[Loyalty_Points]]&lt;=1000,"0-1000",AC898&lt;=2000,"1000-2000",AC898&lt;=3000,"2000-3000",AC898&lt;=4000,"3000-4000",AC898&lt;=4999,"4000-5000")</f>
        <v>3000-4000</v>
      </c>
      <c r="AE898" s="1" t="s">
        <v>38</v>
      </c>
      <c r="AF898" s="1" t="s">
        <v>32</v>
      </c>
      <c r="AG898" s="1" t="s">
        <v>93</v>
      </c>
    </row>
    <row r="899" spans="1:33" x14ac:dyDescent="0.3">
      <c r="A899" s="13">
        <v>9908</v>
      </c>
      <c r="B899" s="1" t="s">
        <v>624</v>
      </c>
      <c r="C899" s="2">
        <v>44986</v>
      </c>
      <c r="D899" s="2">
        <v>45394</v>
      </c>
      <c r="E899" s="29" t="str">
        <f>TEXT(DATA[[#This Row],[Join_Date]],"mm-yyyy")</f>
        <v>03-2023</v>
      </c>
      <c r="G899" s="31">
        <f>$F$2-DATA[[#This Row],[Last_Login]]</f>
        <v>263</v>
      </c>
      <c r="H899" s="31" t="str" cm="1">
        <f t="array" ref="H899">_xlfn.IFS(DATA[[#This Row],[Difference_from _assume]]&lt;=10,"0-17",DATA[[#This Row],[Difference_from _assume]]&lt;=34,"17-34",DATA[[#This Row],[Difference_from _assume]]&lt;=51,"34-51",DATA[[#This Row],[Difference_from _assume]]&lt;=119,"51-119",DATA[[#This Row],[Difference_from _assume]]&lt;=354,"119-357")</f>
        <v>119-357</v>
      </c>
      <c r="I899" s="31" t="str" cm="1">
        <f t="array" ref="I899">_xlfn.IFS(DATA[[#This Row],[Difference_from _assume]]&lt;=35,"Active",DATA[[#This Row],[Difference_from _assume]]&lt;=110,"Inactive",DATA[[#This Row],[Difference_from _assume]]&lt;=360,"Dormant")</f>
        <v>Dormant</v>
      </c>
      <c r="J899" s="16">
        <v>11.99</v>
      </c>
      <c r="K899" s="16" t="str" cm="1">
        <f t="array" ref="K899">_xlfn.IFS(DATA[[#This Row],[Monthly_Price]]&lt;=7.99,"Low",J899&lt;=11.99,"Mid",J899&lt;=15.99,"High")</f>
        <v>Mid</v>
      </c>
      <c r="L899" s="1">
        <v>390</v>
      </c>
      <c r="M899" s="1" t="s">
        <v>100</v>
      </c>
      <c r="N899" s="1">
        <v>3</v>
      </c>
      <c r="O899" s="1">
        <v>1</v>
      </c>
      <c r="P899" s="1" t="b">
        <v>0</v>
      </c>
      <c r="Q899" s="1">
        <v>256</v>
      </c>
      <c r="R899" s="10">
        <v>183</v>
      </c>
      <c r="S899" s="10">
        <f>DATA[[#This Row],[Total_Movies_Watched]]+DATA[[#This Row],[Total_Series_Watched]]</f>
        <v>439</v>
      </c>
      <c r="T899" s="1" t="s">
        <v>74</v>
      </c>
      <c r="U899" s="1" t="s">
        <v>56</v>
      </c>
      <c r="V899" s="1" t="s">
        <v>37</v>
      </c>
      <c r="W899" s="1">
        <v>89</v>
      </c>
      <c r="X899" s="1" t="str" cm="1">
        <f t="array" ref="X899">_xlfn.IFS(DATA[[#This Row],[Recommended_Content_Count]]&lt;=25,"0-25",W899&lt;=50,"25-50",W899&lt;=75,"50-75",W899&lt;=100,"75-100")</f>
        <v>75-100</v>
      </c>
      <c r="Y899" s="1">
        <v>3.2</v>
      </c>
      <c r="Z899" s="1" t="b">
        <v>1</v>
      </c>
      <c r="AA899" s="1" t="str" cm="1">
        <f t="array" ref="AA899">_xlfn.IFS(DATA[[#This Row],[Has_Downloaded_Content]]=FALSE,"No",Z899=TRUE,"Yes")</f>
        <v>Yes</v>
      </c>
      <c r="AB899" s="1" t="s">
        <v>30</v>
      </c>
      <c r="AC899" s="7">
        <v>1180</v>
      </c>
      <c r="AD899" s="7" t="str" cm="1">
        <f t="array" ref="AD899">_xlfn.IFS(DATA[[#This Row],[Loyalty_Points]]&lt;=1000,"0-1000",AC899&lt;=2000,"1000-2000",AC899&lt;=3000,"2000-3000",AC899&lt;=4000,"3000-4000",AC899&lt;=4999,"4000-5000")</f>
        <v>1000-2000</v>
      </c>
      <c r="AE899" s="1" t="s">
        <v>58</v>
      </c>
      <c r="AF899" s="1" t="s">
        <v>69</v>
      </c>
      <c r="AG899" s="1" t="s">
        <v>40</v>
      </c>
    </row>
    <row r="900" spans="1:33" x14ac:dyDescent="0.3">
      <c r="A900" s="13">
        <v>1534</v>
      </c>
      <c r="B900" s="1" t="s">
        <v>52</v>
      </c>
      <c r="C900" s="2" t="s">
        <v>205</v>
      </c>
      <c r="D900" s="2" t="s">
        <v>103</v>
      </c>
      <c r="E900" s="29" t="str">
        <f>TEXT(DATA[[#This Row],[Join_Date]],"mm-yyyy")</f>
        <v>07-2024</v>
      </c>
      <c r="G900" s="31">
        <f>$F$2-DATA[[#This Row],[Last_Login]]</f>
        <v>13</v>
      </c>
      <c r="H900" s="31" t="str" cm="1">
        <f t="array" ref="H900">_xlfn.IFS(DATA[[#This Row],[Difference_from _assume]]&lt;=10,"0-17",DATA[[#This Row],[Difference_from _assume]]&lt;=34,"17-34",DATA[[#This Row],[Difference_from _assume]]&lt;=51,"34-51",DATA[[#This Row],[Difference_from _assume]]&lt;=119,"51-119",DATA[[#This Row],[Difference_from _assume]]&lt;=354,"119-357")</f>
        <v>17-34</v>
      </c>
      <c r="I900" s="31" t="str" cm="1">
        <f t="array" ref="I900">_xlfn.IFS(DATA[[#This Row],[Difference_from _assume]]&lt;=35,"Active",DATA[[#This Row],[Difference_from _assume]]&lt;=110,"Inactive",DATA[[#This Row],[Difference_from _assume]]&lt;=360,"Dormant")</f>
        <v>Active</v>
      </c>
      <c r="J900" s="16">
        <v>7.99</v>
      </c>
      <c r="K900" s="16" t="str" cm="1">
        <f t="array" ref="K900">_xlfn.IFS(DATA[[#This Row],[Monthly_Price]]&lt;=7.99,"Low",J900&lt;=11.99,"Mid",J900&lt;=15.99,"High")</f>
        <v>Low</v>
      </c>
      <c r="L900" s="1">
        <v>116</v>
      </c>
      <c r="M900" s="1" t="s">
        <v>26</v>
      </c>
      <c r="N900" s="1">
        <v>1</v>
      </c>
      <c r="O900" s="1">
        <v>4</v>
      </c>
      <c r="P900" s="1" t="b">
        <v>0</v>
      </c>
      <c r="Q900" s="1">
        <v>799</v>
      </c>
      <c r="R900" s="10">
        <v>137</v>
      </c>
      <c r="S900" s="10">
        <f>DATA[[#This Row],[Total_Movies_Watched]]+DATA[[#This Row],[Total_Series_Watched]]</f>
        <v>936</v>
      </c>
      <c r="T900" s="1" t="s">
        <v>27</v>
      </c>
      <c r="U900" s="1" t="s">
        <v>56</v>
      </c>
      <c r="V900" s="1" t="s">
        <v>45</v>
      </c>
      <c r="W900" s="1">
        <v>78</v>
      </c>
      <c r="X900" s="1" t="str" cm="1">
        <f t="array" ref="X900">_xlfn.IFS(DATA[[#This Row],[Recommended_Content_Count]]&lt;=25,"0-25",W900&lt;=50,"25-50",W900&lt;=75,"50-75",W900&lt;=100,"75-100")</f>
        <v>75-100</v>
      </c>
      <c r="Y900" s="1">
        <v>4.5999999999999996</v>
      </c>
      <c r="Z900" s="1" t="b">
        <v>1</v>
      </c>
      <c r="AA900" s="1" t="str" cm="1">
        <f t="array" ref="AA900">_xlfn.IFS(DATA[[#This Row],[Has_Downloaded_Content]]=FALSE,"No",Z900=TRUE,"Yes")</f>
        <v>Yes</v>
      </c>
      <c r="AB900" s="1" t="s">
        <v>30</v>
      </c>
      <c r="AC900" s="7">
        <v>4518</v>
      </c>
      <c r="AD900" s="7" t="str" cm="1">
        <f t="array" ref="AD900">_xlfn.IFS(DATA[[#This Row],[Loyalty_Points]]&lt;=1000,"0-1000",AC900&lt;=2000,"1000-2000",AC900&lt;=3000,"2000-3000",AC900&lt;=4000,"3000-4000",AC900&lt;=4999,"4000-5000")</f>
        <v>4000-5000</v>
      </c>
      <c r="AE900" s="1" t="s">
        <v>38</v>
      </c>
      <c r="AF900" s="1" t="s">
        <v>79</v>
      </c>
      <c r="AG900" s="1" t="s">
        <v>40</v>
      </c>
    </row>
    <row r="901" spans="1:33" x14ac:dyDescent="0.3">
      <c r="A901" s="13">
        <v>4613</v>
      </c>
      <c r="B901" s="1" t="s">
        <v>114</v>
      </c>
      <c r="C901" s="2">
        <v>44988</v>
      </c>
      <c r="D901" s="2">
        <v>45394</v>
      </c>
      <c r="E901" s="29" t="str">
        <f>TEXT(DATA[[#This Row],[Join_Date]],"mm-yyyy")</f>
        <v>03-2023</v>
      </c>
      <c r="G901" s="31">
        <f>$F$2-DATA[[#This Row],[Last_Login]]</f>
        <v>263</v>
      </c>
      <c r="H901" s="31" t="str" cm="1">
        <f t="array" ref="H901">_xlfn.IFS(DATA[[#This Row],[Difference_from _assume]]&lt;=10,"0-17",DATA[[#This Row],[Difference_from _assume]]&lt;=34,"17-34",DATA[[#This Row],[Difference_from _assume]]&lt;=51,"34-51",DATA[[#This Row],[Difference_from _assume]]&lt;=119,"51-119",DATA[[#This Row],[Difference_from _assume]]&lt;=354,"119-357")</f>
        <v>119-357</v>
      </c>
      <c r="I901" s="31" t="str" cm="1">
        <f t="array" ref="I901">_xlfn.IFS(DATA[[#This Row],[Difference_from _assume]]&lt;=35,"Active",DATA[[#This Row],[Difference_from _assume]]&lt;=110,"Inactive",DATA[[#This Row],[Difference_from _assume]]&lt;=360,"Dormant")</f>
        <v>Dormant</v>
      </c>
      <c r="J901" s="16">
        <v>15.99</v>
      </c>
      <c r="K901" s="16" t="str" cm="1">
        <f t="array" ref="K901">_xlfn.IFS(DATA[[#This Row],[Monthly_Price]]&lt;=7.99,"Low",J901&lt;=11.99,"Mid",J901&lt;=15.99,"High")</f>
        <v>High</v>
      </c>
      <c r="L901" s="1">
        <v>492</v>
      </c>
      <c r="M901" s="1" t="s">
        <v>26</v>
      </c>
      <c r="N901" s="1">
        <v>1</v>
      </c>
      <c r="O901" s="1">
        <v>2</v>
      </c>
      <c r="P901" s="1" t="b">
        <v>0</v>
      </c>
      <c r="Q901" s="1">
        <v>237</v>
      </c>
      <c r="R901" s="10">
        <v>55</v>
      </c>
      <c r="S901" s="10">
        <f>DATA[[#This Row],[Total_Movies_Watched]]+DATA[[#This Row],[Total_Series_Watched]]</f>
        <v>292</v>
      </c>
      <c r="T901" s="1" t="s">
        <v>68</v>
      </c>
      <c r="U901" s="1" t="s">
        <v>75</v>
      </c>
      <c r="V901" s="1" t="s">
        <v>45</v>
      </c>
      <c r="W901" s="1">
        <v>15</v>
      </c>
      <c r="X901" s="1" t="str" cm="1">
        <f t="array" ref="X901">_xlfn.IFS(DATA[[#This Row],[Recommended_Content_Count]]&lt;=25,"0-25",W901&lt;=50,"25-50",W901&lt;=75,"50-75",W901&lt;=100,"75-100")</f>
        <v>0-25</v>
      </c>
      <c r="Y901" s="1">
        <v>4.9000000000000004</v>
      </c>
      <c r="Z901" s="1" t="b">
        <v>1</v>
      </c>
      <c r="AA901" s="1" t="str" cm="1">
        <f t="array" ref="AA901">_xlfn.IFS(DATA[[#This Row],[Has_Downloaded_Content]]=FALSE,"No",Z901=TRUE,"Yes")</f>
        <v>Yes</v>
      </c>
      <c r="AB901" s="1" t="s">
        <v>30</v>
      </c>
      <c r="AC901" s="7">
        <v>3843</v>
      </c>
      <c r="AD901" s="7" t="str" cm="1">
        <f t="array" ref="AD901">_xlfn.IFS(DATA[[#This Row],[Loyalty_Points]]&lt;=1000,"0-1000",AC901&lt;=2000,"1000-2000",AC901&lt;=3000,"2000-3000",AC901&lt;=4000,"3000-4000",AC901&lt;=4999,"4000-5000")</f>
        <v>3000-4000</v>
      </c>
      <c r="AE901" s="1" t="s">
        <v>31</v>
      </c>
      <c r="AF901" s="1" t="s">
        <v>32</v>
      </c>
      <c r="AG901" s="1" t="s">
        <v>40</v>
      </c>
    </row>
    <row r="902" spans="1:33" x14ac:dyDescent="0.3">
      <c r="A902" s="13">
        <v>5063</v>
      </c>
      <c r="B902" s="1" t="s">
        <v>491</v>
      </c>
      <c r="C902" s="2">
        <v>45388</v>
      </c>
      <c r="D902" s="2" t="s">
        <v>82</v>
      </c>
      <c r="E902" s="29" t="str">
        <f>TEXT(DATA[[#This Row],[Join_Date]],"mm-yyyy")</f>
        <v>04-2024</v>
      </c>
      <c r="G902" s="31">
        <f>$F$2-DATA[[#This Row],[Last_Login]]</f>
        <v>39</v>
      </c>
      <c r="H902" s="31" t="str" cm="1">
        <f t="array" ref="H902">_xlfn.IFS(DATA[[#This Row],[Difference_from _assume]]&lt;=10,"0-17",DATA[[#This Row],[Difference_from _assume]]&lt;=34,"17-34",DATA[[#This Row],[Difference_from _assume]]&lt;=51,"34-51",DATA[[#This Row],[Difference_from _assume]]&lt;=119,"51-119",DATA[[#This Row],[Difference_from _assume]]&lt;=354,"119-357")</f>
        <v>34-51</v>
      </c>
      <c r="I902" s="31" t="str" cm="1">
        <f t="array" ref="I902">_xlfn.IFS(DATA[[#This Row],[Difference_from _assume]]&lt;=35,"Active",DATA[[#This Row],[Difference_from _assume]]&lt;=110,"Inactive",DATA[[#This Row],[Difference_from _assume]]&lt;=360,"Dormant")</f>
        <v>Inactive</v>
      </c>
      <c r="J902" s="16">
        <v>7.99</v>
      </c>
      <c r="K902" s="16" t="str" cm="1">
        <f t="array" ref="K902">_xlfn.IFS(DATA[[#This Row],[Monthly_Price]]&lt;=7.99,"Low",J902&lt;=11.99,"Mid",J902&lt;=15.99,"High")</f>
        <v>Low</v>
      </c>
      <c r="L902" s="1">
        <v>159</v>
      </c>
      <c r="M902" s="1" t="s">
        <v>26</v>
      </c>
      <c r="N902" s="1">
        <v>4</v>
      </c>
      <c r="O902" s="1">
        <v>5</v>
      </c>
      <c r="P902" s="1" t="b">
        <v>1</v>
      </c>
      <c r="Q902" s="1">
        <v>138</v>
      </c>
      <c r="R902" s="10">
        <v>3</v>
      </c>
      <c r="S902" s="10">
        <f>DATA[[#This Row],[Total_Movies_Watched]]+DATA[[#This Row],[Total_Series_Watched]]</f>
        <v>141</v>
      </c>
      <c r="T902" s="1" t="s">
        <v>74</v>
      </c>
      <c r="U902" s="1" t="s">
        <v>44</v>
      </c>
      <c r="V902" s="1" t="s">
        <v>29</v>
      </c>
      <c r="W902" s="1">
        <v>12</v>
      </c>
      <c r="X902" s="1" t="str" cm="1">
        <f t="array" ref="X902">_xlfn.IFS(DATA[[#This Row],[Recommended_Content_Count]]&lt;=25,"0-25",W902&lt;=50,"25-50",W902&lt;=75,"50-75",W902&lt;=100,"75-100")</f>
        <v>0-25</v>
      </c>
      <c r="Y902" s="1">
        <v>3.9</v>
      </c>
      <c r="Z902" s="1" t="b">
        <v>1</v>
      </c>
      <c r="AA902" s="1" t="str" cm="1">
        <f t="array" ref="AA902">_xlfn.IFS(DATA[[#This Row],[Has_Downloaded_Content]]=FALSE,"No",Z902=TRUE,"Yes")</f>
        <v>Yes</v>
      </c>
      <c r="AB902" s="1" t="s">
        <v>30</v>
      </c>
      <c r="AC902" s="7">
        <v>3604</v>
      </c>
      <c r="AD902" s="7" t="str" cm="1">
        <f t="array" ref="AD902">_xlfn.IFS(DATA[[#This Row],[Loyalty_Points]]&lt;=1000,"0-1000",AC902&lt;=2000,"1000-2000",AC902&lt;=3000,"2000-3000",AC902&lt;=4000,"3000-4000",AC902&lt;=4999,"4000-5000")</f>
        <v>3000-4000</v>
      </c>
      <c r="AE902" s="1" t="s">
        <v>65</v>
      </c>
      <c r="AF902" s="1" t="s">
        <v>39</v>
      </c>
      <c r="AG902" s="1" t="s">
        <v>60</v>
      </c>
    </row>
    <row r="903" spans="1:33" x14ac:dyDescent="0.3">
      <c r="A903" s="13">
        <v>4548</v>
      </c>
      <c r="B903" s="1" t="s">
        <v>244</v>
      </c>
      <c r="C903" s="2">
        <v>45144</v>
      </c>
      <c r="D903" s="2" t="s">
        <v>84</v>
      </c>
      <c r="E903" s="29" t="str">
        <f>TEXT(DATA[[#This Row],[Join_Date]],"mm-yyyy")</f>
        <v>08-2023</v>
      </c>
      <c r="G903" s="31">
        <f>$F$2-DATA[[#This Row],[Last_Login]]</f>
        <v>41</v>
      </c>
      <c r="H903" s="31" t="str" cm="1">
        <f t="array" ref="H903">_xlfn.IFS(DATA[[#This Row],[Difference_from _assume]]&lt;=10,"0-17",DATA[[#This Row],[Difference_from _assume]]&lt;=34,"17-34",DATA[[#This Row],[Difference_from _assume]]&lt;=51,"34-51",DATA[[#This Row],[Difference_from _assume]]&lt;=119,"51-119",DATA[[#This Row],[Difference_from _assume]]&lt;=354,"119-357")</f>
        <v>34-51</v>
      </c>
      <c r="I903" s="31" t="str" cm="1">
        <f t="array" ref="I903">_xlfn.IFS(DATA[[#This Row],[Difference_from _assume]]&lt;=35,"Active",DATA[[#This Row],[Difference_from _assume]]&lt;=110,"Inactive",DATA[[#This Row],[Difference_from _assume]]&lt;=360,"Dormant")</f>
        <v>Inactive</v>
      </c>
      <c r="J903" s="16">
        <v>7.99</v>
      </c>
      <c r="K903" s="16" t="str" cm="1">
        <f t="array" ref="K903">_xlfn.IFS(DATA[[#This Row],[Monthly_Price]]&lt;=7.99,"Low",J903&lt;=11.99,"Mid",J903&lt;=15.99,"High")</f>
        <v>Low</v>
      </c>
      <c r="L903" s="1">
        <v>279</v>
      </c>
      <c r="M903" s="1" t="s">
        <v>100</v>
      </c>
      <c r="N903" s="1">
        <v>4</v>
      </c>
      <c r="O903" s="1">
        <v>6</v>
      </c>
      <c r="P903" s="1" t="b">
        <v>0</v>
      </c>
      <c r="Q903" s="1">
        <v>636</v>
      </c>
      <c r="R903" s="10">
        <v>176</v>
      </c>
      <c r="S903" s="10">
        <f>DATA[[#This Row],[Total_Movies_Watched]]+DATA[[#This Row],[Total_Series_Watched]]</f>
        <v>812</v>
      </c>
      <c r="T903" s="1" t="s">
        <v>92</v>
      </c>
      <c r="U903" s="1" t="s">
        <v>75</v>
      </c>
      <c r="V903" s="1" t="s">
        <v>78</v>
      </c>
      <c r="W903" s="1">
        <v>32</v>
      </c>
      <c r="X903" s="1" t="str" cm="1">
        <f t="array" ref="X903">_xlfn.IFS(DATA[[#This Row],[Recommended_Content_Count]]&lt;=25,"0-25",W903&lt;=50,"25-50",W903&lt;=75,"50-75",W903&lt;=100,"75-100")</f>
        <v>25-50</v>
      </c>
      <c r="Y903" s="1">
        <v>3.7</v>
      </c>
      <c r="Z903" s="1" t="b">
        <v>1</v>
      </c>
      <c r="AA903" s="1" t="str" cm="1">
        <f t="array" ref="AA903">_xlfn.IFS(DATA[[#This Row],[Has_Downloaded_Content]]=FALSE,"No",Z903=TRUE,"Yes")</f>
        <v>Yes</v>
      </c>
      <c r="AB903" s="1" t="s">
        <v>30</v>
      </c>
      <c r="AC903" s="7">
        <v>4445</v>
      </c>
      <c r="AD903" s="7" t="str" cm="1">
        <f t="array" ref="AD903">_xlfn.IFS(DATA[[#This Row],[Loyalty_Points]]&lt;=1000,"0-1000",AC903&lt;=2000,"1000-2000",AC903&lt;=3000,"2000-3000",AC903&lt;=4000,"3000-4000",AC903&lt;=4999,"4000-5000")</f>
        <v>4000-5000</v>
      </c>
      <c r="AE903" s="1" t="s">
        <v>31</v>
      </c>
      <c r="AF903" s="1" t="s">
        <v>39</v>
      </c>
      <c r="AG903" s="1" t="s">
        <v>93</v>
      </c>
    </row>
    <row r="904" spans="1:33" x14ac:dyDescent="0.3">
      <c r="A904" s="13">
        <v>7556</v>
      </c>
      <c r="B904" s="1" t="s">
        <v>598</v>
      </c>
      <c r="C904" s="2" t="s">
        <v>324</v>
      </c>
      <c r="D904" s="2" t="s">
        <v>214</v>
      </c>
      <c r="E904" s="29" t="str">
        <f>TEXT(DATA[[#This Row],[Join_Date]],"mm-yyyy")</f>
        <v>07-2024</v>
      </c>
      <c r="G904" s="31">
        <f>$F$2-DATA[[#This Row],[Last_Login]]</f>
        <v>35</v>
      </c>
      <c r="H904" s="31" t="str" cm="1">
        <f t="array" ref="H904">_xlfn.IFS(DATA[[#This Row],[Difference_from _assume]]&lt;=10,"0-17",DATA[[#This Row],[Difference_from _assume]]&lt;=34,"17-34",DATA[[#This Row],[Difference_from _assume]]&lt;=51,"34-51",DATA[[#This Row],[Difference_from _assume]]&lt;=119,"51-119",DATA[[#This Row],[Difference_from _assume]]&lt;=354,"119-357")</f>
        <v>34-51</v>
      </c>
      <c r="I904" s="31" t="str" cm="1">
        <f t="array" ref="I904">_xlfn.IFS(DATA[[#This Row],[Difference_from _assume]]&lt;=35,"Active",DATA[[#This Row],[Difference_from _assume]]&lt;=110,"Inactive",DATA[[#This Row],[Difference_from _assume]]&lt;=360,"Dormant")</f>
        <v>Active</v>
      </c>
      <c r="J904" s="16">
        <v>15.99</v>
      </c>
      <c r="K904" s="16" t="str" cm="1">
        <f t="array" ref="K904">_xlfn.IFS(DATA[[#This Row],[Monthly_Price]]&lt;=7.99,"Low",J904&lt;=11.99,"Mid",J904&lt;=15.99,"High")</f>
        <v>High</v>
      </c>
      <c r="L904" s="1">
        <v>386</v>
      </c>
      <c r="M904" s="1" t="s">
        <v>26</v>
      </c>
      <c r="N904" s="1">
        <v>2</v>
      </c>
      <c r="O904" s="1">
        <v>6</v>
      </c>
      <c r="P904" s="1" t="b">
        <v>1</v>
      </c>
      <c r="Q904" s="1">
        <v>461</v>
      </c>
      <c r="R904" s="10">
        <v>178</v>
      </c>
      <c r="S904" s="10">
        <f>DATA[[#This Row],[Total_Movies_Watched]]+DATA[[#This Row],[Total_Series_Watched]]</f>
        <v>639</v>
      </c>
      <c r="T904" s="1" t="s">
        <v>27</v>
      </c>
      <c r="U904" s="1" t="s">
        <v>75</v>
      </c>
      <c r="V904" s="1" t="s">
        <v>29</v>
      </c>
      <c r="W904" s="1">
        <v>79</v>
      </c>
      <c r="X904" s="1" t="str" cm="1">
        <f t="array" ref="X904">_xlfn.IFS(DATA[[#This Row],[Recommended_Content_Count]]&lt;=25,"0-25",W904&lt;=50,"25-50",W904&lt;=75,"50-75",W904&lt;=100,"75-100")</f>
        <v>75-100</v>
      </c>
      <c r="Y904" s="1">
        <v>3.7</v>
      </c>
      <c r="Z904" s="1" t="b">
        <v>0</v>
      </c>
      <c r="AA904" s="1" t="str" cm="1">
        <f t="array" ref="AA904">_xlfn.IFS(DATA[[#This Row],[Has_Downloaded_Content]]=FALSE,"No",Z904=TRUE,"Yes")</f>
        <v>No</v>
      </c>
      <c r="AB904" s="1" t="s">
        <v>30</v>
      </c>
      <c r="AC904" s="7">
        <v>1587</v>
      </c>
      <c r="AD904" s="7" t="str" cm="1">
        <f t="array" ref="AD904">_xlfn.IFS(DATA[[#This Row],[Loyalty_Points]]&lt;=1000,"0-1000",AC904&lt;=2000,"1000-2000",AC904&lt;=3000,"2000-3000",AC904&lt;=4000,"3000-4000",AC904&lt;=4999,"4000-5000")</f>
        <v>1000-2000</v>
      </c>
      <c r="AE904" s="1" t="s">
        <v>76</v>
      </c>
      <c r="AF904" s="1" t="s">
        <v>32</v>
      </c>
      <c r="AG904" s="1" t="s">
        <v>93</v>
      </c>
    </row>
    <row r="905" spans="1:33" x14ac:dyDescent="0.3">
      <c r="A905" s="13">
        <v>1846</v>
      </c>
      <c r="B905" s="1" t="s">
        <v>705</v>
      </c>
      <c r="C905" s="2" t="s">
        <v>392</v>
      </c>
      <c r="D905" s="2">
        <v>45485</v>
      </c>
      <c r="E905" s="29" t="str">
        <f>TEXT(DATA[[#This Row],[Join_Date]],"mm-yyyy")</f>
        <v>06-2024</v>
      </c>
      <c r="G905" s="31">
        <f>$F$2-DATA[[#This Row],[Last_Login]]</f>
        <v>172</v>
      </c>
      <c r="H905" s="31" t="str" cm="1">
        <f t="array" ref="H905">_xlfn.IFS(DATA[[#This Row],[Difference_from _assume]]&lt;=10,"0-17",DATA[[#This Row],[Difference_from _assume]]&lt;=34,"17-34",DATA[[#This Row],[Difference_from _assume]]&lt;=51,"34-51",DATA[[#This Row],[Difference_from _assume]]&lt;=119,"51-119",DATA[[#This Row],[Difference_from _assume]]&lt;=354,"119-357")</f>
        <v>119-357</v>
      </c>
      <c r="I905" s="31" t="str" cm="1">
        <f t="array" ref="I905">_xlfn.IFS(DATA[[#This Row],[Difference_from _assume]]&lt;=35,"Active",DATA[[#This Row],[Difference_from _assume]]&lt;=110,"Inactive",DATA[[#This Row],[Difference_from _assume]]&lt;=360,"Dormant")</f>
        <v>Dormant</v>
      </c>
      <c r="J905" s="16">
        <v>15.99</v>
      </c>
      <c r="K905" s="16" t="str" cm="1">
        <f t="array" ref="K905">_xlfn.IFS(DATA[[#This Row],[Monthly_Price]]&lt;=7.99,"Low",J905&lt;=11.99,"Mid",J905&lt;=15.99,"High")</f>
        <v>High</v>
      </c>
      <c r="L905" s="1">
        <v>332</v>
      </c>
      <c r="M905" s="1" t="s">
        <v>48</v>
      </c>
      <c r="N905" s="1">
        <v>1</v>
      </c>
      <c r="O905" s="1">
        <v>6</v>
      </c>
      <c r="P905" s="1" t="b">
        <v>0</v>
      </c>
      <c r="Q905" s="1">
        <v>20</v>
      </c>
      <c r="R905" s="10">
        <v>128</v>
      </c>
      <c r="S905" s="10">
        <f>DATA[[#This Row],[Total_Movies_Watched]]+DATA[[#This Row],[Total_Series_Watched]]</f>
        <v>148</v>
      </c>
      <c r="T905" s="1" t="s">
        <v>68</v>
      </c>
      <c r="U905" s="1" t="s">
        <v>56</v>
      </c>
      <c r="V905" s="1" t="s">
        <v>64</v>
      </c>
      <c r="W905" s="1">
        <v>50</v>
      </c>
      <c r="X905" s="1" t="str" cm="1">
        <f t="array" ref="X905">_xlfn.IFS(DATA[[#This Row],[Recommended_Content_Count]]&lt;=25,"0-25",W905&lt;=50,"25-50",W905&lt;=75,"50-75",W905&lt;=100,"75-100")</f>
        <v>25-50</v>
      </c>
      <c r="Y905" s="1">
        <v>5</v>
      </c>
      <c r="Z905" s="1" t="b">
        <v>0</v>
      </c>
      <c r="AA905" s="1" t="str" cm="1">
        <f t="array" ref="AA905">_xlfn.IFS(DATA[[#This Row],[Has_Downloaded_Content]]=FALSE,"No",Z905=TRUE,"Yes")</f>
        <v>No</v>
      </c>
      <c r="AB905" s="1" t="s">
        <v>30</v>
      </c>
      <c r="AC905" s="7">
        <v>4400</v>
      </c>
      <c r="AD905" s="7" t="str" cm="1">
        <f t="array" ref="AD905">_xlfn.IFS(DATA[[#This Row],[Loyalty_Points]]&lt;=1000,"0-1000",AC905&lt;=2000,"1000-2000",AC905&lt;=3000,"2000-3000",AC905&lt;=4000,"3000-4000",AC905&lt;=4999,"4000-5000")</f>
        <v>4000-5000</v>
      </c>
      <c r="AE905" s="1" t="s">
        <v>58</v>
      </c>
      <c r="AF905" s="1" t="s">
        <v>69</v>
      </c>
      <c r="AG905" s="1" t="s">
        <v>33</v>
      </c>
    </row>
    <row r="906" spans="1:33" x14ac:dyDescent="0.3">
      <c r="A906" s="13">
        <v>7088</v>
      </c>
      <c r="B906" s="1" t="s">
        <v>120</v>
      </c>
      <c r="C906" s="2">
        <v>45292</v>
      </c>
      <c r="D906" s="2" t="s">
        <v>134</v>
      </c>
      <c r="E906" s="29" t="str">
        <f>TEXT(DATA[[#This Row],[Join_Date]],"mm-yyyy")</f>
        <v>01-2024</v>
      </c>
      <c r="G906" s="31">
        <f>$F$2-DATA[[#This Row],[Last_Login]]</f>
        <v>40</v>
      </c>
      <c r="H906" s="31" t="str" cm="1">
        <f t="array" ref="H906">_xlfn.IFS(DATA[[#This Row],[Difference_from _assume]]&lt;=10,"0-17",DATA[[#This Row],[Difference_from _assume]]&lt;=34,"17-34",DATA[[#This Row],[Difference_from _assume]]&lt;=51,"34-51",DATA[[#This Row],[Difference_from _assume]]&lt;=119,"51-119",DATA[[#This Row],[Difference_from _assume]]&lt;=354,"119-357")</f>
        <v>34-51</v>
      </c>
      <c r="I906" s="31" t="str" cm="1">
        <f t="array" ref="I906">_xlfn.IFS(DATA[[#This Row],[Difference_from _assume]]&lt;=35,"Active",DATA[[#This Row],[Difference_from _assume]]&lt;=110,"Inactive",DATA[[#This Row],[Difference_from _assume]]&lt;=360,"Dormant")</f>
        <v>Inactive</v>
      </c>
      <c r="J906" s="16">
        <v>11.99</v>
      </c>
      <c r="K906" s="16" t="str" cm="1">
        <f t="array" ref="K906">_xlfn.IFS(DATA[[#This Row],[Monthly_Price]]&lt;=7.99,"Low",J906&lt;=11.99,"Mid",J906&lt;=15.99,"High")</f>
        <v>Mid</v>
      </c>
      <c r="L906" s="1">
        <v>176</v>
      </c>
      <c r="M906" s="1" t="s">
        <v>51</v>
      </c>
      <c r="N906" s="1">
        <v>5</v>
      </c>
      <c r="O906" s="1">
        <v>5</v>
      </c>
      <c r="P906" s="1" t="b">
        <v>1</v>
      </c>
      <c r="Q906" s="1">
        <v>276</v>
      </c>
      <c r="R906" s="10">
        <v>138</v>
      </c>
      <c r="S906" s="10">
        <f>DATA[[#This Row],[Total_Movies_Watched]]+DATA[[#This Row],[Total_Series_Watched]]</f>
        <v>414</v>
      </c>
      <c r="T906" s="1" t="s">
        <v>68</v>
      </c>
      <c r="U906" s="1" t="s">
        <v>28</v>
      </c>
      <c r="V906" s="1" t="s">
        <v>57</v>
      </c>
      <c r="W906" s="1">
        <v>56</v>
      </c>
      <c r="X906" s="1" t="str" cm="1">
        <f t="array" ref="X906">_xlfn.IFS(DATA[[#This Row],[Recommended_Content_Count]]&lt;=25,"0-25",W906&lt;=50,"25-50",W906&lt;=75,"50-75",W906&lt;=100,"75-100")</f>
        <v>50-75</v>
      </c>
      <c r="Y906" s="1">
        <v>4.7</v>
      </c>
      <c r="Z906" s="1" t="b">
        <v>0</v>
      </c>
      <c r="AA906" s="1" t="str" cm="1">
        <f t="array" ref="AA906">_xlfn.IFS(DATA[[#This Row],[Has_Downloaded_Content]]=FALSE,"No",Z906=TRUE,"Yes")</f>
        <v>No</v>
      </c>
      <c r="AB906" s="1" t="s">
        <v>30</v>
      </c>
      <c r="AC906" s="7">
        <v>2891</v>
      </c>
      <c r="AD906" s="7" t="str" cm="1">
        <f t="array" ref="AD906">_xlfn.IFS(DATA[[#This Row],[Loyalty_Points]]&lt;=1000,"0-1000",AC906&lt;=2000,"1000-2000",AC906&lt;=3000,"2000-3000",AC906&lt;=4000,"3000-4000",AC906&lt;=4999,"4000-5000")</f>
        <v>2000-3000</v>
      </c>
      <c r="AE906" s="1" t="s">
        <v>31</v>
      </c>
      <c r="AF906" s="1" t="s">
        <v>59</v>
      </c>
      <c r="AG906" s="1" t="s">
        <v>60</v>
      </c>
    </row>
    <row r="907" spans="1:33" x14ac:dyDescent="0.3">
      <c r="A907" s="13">
        <v>1179</v>
      </c>
      <c r="B907" s="1" t="s">
        <v>395</v>
      </c>
      <c r="C907" s="2">
        <v>45479</v>
      </c>
      <c r="D907" s="2" t="s">
        <v>103</v>
      </c>
      <c r="E907" s="29" t="str">
        <f>TEXT(DATA[[#This Row],[Join_Date]],"mm-yyyy")</f>
        <v>07-2024</v>
      </c>
      <c r="G907" s="31">
        <f>$F$2-DATA[[#This Row],[Last_Login]]</f>
        <v>13</v>
      </c>
      <c r="H907" s="31" t="str" cm="1">
        <f t="array" ref="H907">_xlfn.IFS(DATA[[#This Row],[Difference_from _assume]]&lt;=10,"0-17",DATA[[#This Row],[Difference_from _assume]]&lt;=34,"17-34",DATA[[#This Row],[Difference_from _assume]]&lt;=51,"34-51",DATA[[#This Row],[Difference_from _assume]]&lt;=119,"51-119",DATA[[#This Row],[Difference_from _assume]]&lt;=354,"119-357")</f>
        <v>17-34</v>
      </c>
      <c r="I907" s="31" t="str" cm="1">
        <f t="array" ref="I907">_xlfn.IFS(DATA[[#This Row],[Difference_from _assume]]&lt;=35,"Active",DATA[[#This Row],[Difference_from _assume]]&lt;=110,"Inactive",DATA[[#This Row],[Difference_from _assume]]&lt;=360,"Dormant")</f>
        <v>Active</v>
      </c>
      <c r="J907" s="16">
        <v>11.99</v>
      </c>
      <c r="K907" s="16" t="str" cm="1">
        <f t="array" ref="K907">_xlfn.IFS(DATA[[#This Row],[Monthly_Price]]&lt;=7.99,"Low",J907&lt;=11.99,"Mid",J907&lt;=15.99,"High")</f>
        <v>Mid</v>
      </c>
      <c r="L907" s="1">
        <v>221</v>
      </c>
      <c r="M907" s="1" t="s">
        <v>100</v>
      </c>
      <c r="N907" s="1">
        <v>4</v>
      </c>
      <c r="O907" s="1">
        <v>1</v>
      </c>
      <c r="P907" s="1" t="b">
        <v>1</v>
      </c>
      <c r="Q907" s="1">
        <v>603</v>
      </c>
      <c r="R907" s="10">
        <v>141</v>
      </c>
      <c r="S907" s="10">
        <f>DATA[[#This Row],[Total_Movies_Watched]]+DATA[[#This Row],[Total_Series_Watched]]</f>
        <v>744</v>
      </c>
      <c r="T907" s="1" t="s">
        <v>74</v>
      </c>
      <c r="U907" s="1" t="s">
        <v>75</v>
      </c>
      <c r="V907" s="1" t="s">
        <v>29</v>
      </c>
      <c r="W907" s="1">
        <v>44</v>
      </c>
      <c r="X907" s="1" t="str" cm="1">
        <f t="array" ref="X907">_xlfn.IFS(DATA[[#This Row],[Recommended_Content_Count]]&lt;=25,"0-25",W907&lt;=50,"25-50",W907&lt;=75,"50-75",W907&lt;=100,"75-100")</f>
        <v>25-50</v>
      </c>
      <c r="Y907" s="1">
        <v>3.3</v>
      </c>
      <c r="Z907" s="1" t="b">
        <v>1</v>
      </c>
      <c r="AA907" s="1" t="str" cm="1">
        <f t="array" ref="AA907">_xlfn.IFS(DATA[[#This Row],[Has_Downloaded_Content]]=FALSE,"No",Z907=TRUE,"Yes")</f>
        <v>Yes</v>
      </c>
      <c r="AB907" s="1" t="s">
        <v>30</v>
      </c>
      <c r="AC907" s="7">
        <v>1363</v>
      </c>
      <c r="AD907" s="7" t="str" cm="1">
        <f t="array" ref="AD907">_xlfn.IFS(DATA[[#This Row],[Loyalty_Points]]&lt;=1000,"0-1000",AC907&lt;=2000,"1000-2000",AC907&lt;=3000,"2000-3000",AC907&lt;=4000,"3000-4000",AC907&lt;=4999,"4000-5000")</f>
        <v>1000-2000</v>
      </c>
      <c r="AE907" s="1" t="s">
        <v>31</v>
      </c>
      <c r="AF907" s="1" t="s">
        <v>32</v>
      </c>
      <c r="AG907" s="1" t="s">
        <v>93</v>
      </c>
    </row>
    <row r="908" spans="1:33" x14ac:dyDescent="0.3">
      <c r="A908" s="13">
        <v>2190</v>
      </c>
      <c r="B908" s="1" t="s">
        <v>682</v>
      </c>
      <c r="C908" s="2" t="s">
        <v>198</v>
      </c>
      <c r="D908" s="2">
        <v>45424</v>
      </c>
      <c r="E908" s="29" t="str">
        <f>TEXT(DATA[[#This Row],[Join_Date]],"mm-yyyy")</f>
        <v>12-2023</v>
      </c>
      <c r="G908" s="31">
        <f>$F$2-DATA[[#This Row],[Last_Login]]</f>
        <v>233</v>
      </c>
      <c r="H908" s="31" t="str" cm="1">
        <f t="array" ref="H908">_xlfn.IFS(DATA[[#This Row],[Difference_from _assume]]&lt;=10,"0-17",DATA[[#This Row],[Difference_from _assume]]&lt;=34,"17-34",DATA[[#This Row],[Difference_from _assume]]&lt;=51,"34-51",DATA[[#This Row],[Difference_from _assume]]&lt;=119,"51-119",DATA[[#This Row],[Difference_from _assume]]&lt;=354,"119-357")</f>
        <v>119-357</v>
      </c>
      <c r="I908" s="31" t="str" cm="1">
        <f t="array" ref="I908">_xlfn.IFS(DATA[[#This Row],[Difference_from _assume]]&lt;=35,"Active",DATA[[#This Row],[Difference_from _assume]]&lt;=110,"Inactive",DATA[[#This Row],[Difference_from _assume]]&lt;=360,"Dormant")</f>
        <v>Dormant</v>
      </c>
      <c r="J908" s="16">
        <v>7.99</v>
      </c>
      <c r="K908" s="16" t="str" cm="1">
        <f t="array" ref="K908">_xlfn.IFS(DATA[[#This Row],[Monthly_Price]]&lt;=7.99,"Low",J908&lt;=11.99,"Mid",J908&lt;=15.99,"High")</f>
        <v>Low</v>
      </c>
      <c r="L908" s="1">
        <v>263</v>
      </c>
      <c r="M908" s="1" t="s">
        <v>63</v>
      </c>
      <c r="N908" s="1">
        <v>4</v>
      </c>
      <c r="O908" s="1">
        <v>1</v>
      </c>
      <c r="P908" s="1" t="b">
        <v>1</v>
      </c>
      <c r="Q908" s="1">
        <v>799</v>
      </c>
      <c r="R908" s="10">
        <v>14</v>
      </c>
      <c r="S908" s="10">
        <f>DATA[[#This Row],[Total_Movies_Watched]]+DATA[[#This Row],[Total_Series_Watched]]</f>
        <v>813</v>
      </c>
      <c r="T908" s="1" t="s">
        <v>27</v>
      </c>
      <c r="U908" s="1" t="s">
        <v>56</v>
      </c>
      <c r="V908" s="1" t="s">
        <v>45</v>
      </c>
      <c r="W908" s="1">
        <v>32</v>
      </c>
      <c r="X908" s="1" t="str" cm="1">
        <f t="array" ref="X908">_xlfn.IFS(DATA[[#This Row],[Recommended_Content_Count]]&lt;=25,"0-25",W908&lt;=50,"25-50",W908&lt;=75,"50-75",W908&lt;=100,"75-100")</f>
        <v>25-50</v>
      </c>
      <c r="Y908" s="1">
        <v>3.3</v>
      </c>
      <c r="Z908" s="1" t="b">
        <v>0</v>
      </c>
      <c r="AA908" s="1" t="str" cm="1">
        <f t="array" ref="AA908">_xlfn.IFS(DATA[[#This Row],[Has_Downloaded_Content]]=FALSE,"No",Z908=TRUE,"Yes")</f>
        <v>No</v>
      </c>
      <c r="AB908" s="1" t="s">
        <v>30</v>
      </c>
      <c r="AC908" s="7">
        <v>2323</v>
      </c>
      <c r="AD908" s="7" t="str" cm="1">
        <f t="array" ref="AD908">_xlfn.IFS(DATA[[#This Row],[Loyalty_Points]]&lt;=1000,"0-1000",AC908&lt;=2000,"1000-2000",AC908&lt;=3000,"2000-3000",AC908&lt;=4000,"3000-4000",AC908&lt;=4999,"4000-5000")</f>
        <v>2000-3000</v>
      </c>
      <c r="AE908" s="1" t="s">
        <v>58</v>
      </c>
      <c r="AF908" s="1" t="s">
        <v>79</v>
      </c>
      <c r="AG908" s="1" t="s">
        <v>40</v>
      </c>
    </row>
    <row r="909" spans="1:33" x14ac:dyDescent="0.3">
      <c r="A909" s="13">
        <v>2847</v>
      </c>
      <c r="B909" s="1" t="s">
        <v>98</v>
      </c>
      <c r="C909" s="2" t="s">
        <v>616</v>
      </c>
      <c r="D909" s="2" t="s">
        <v>99</v>
      </c>
      <c r="E909" s="29" t="str">
        <f>TEXT(DATA[[#This Row],[Join_Date]],"mm-yyyy")</f>
        <v>09-2023</v>
      </c>
      <c r="G909" s="31">
        <f>$F$2-DATA[[#This Row],[Last_Login]]</f>
        <v>34</v>
      </c>
      <c r="H909" s="31" t="str" cm="1">
        <f t="array" ref="H909">_xlfn.IFS(DATA[[#This Row],[Difference_from _assume]]&lt;=10,"0-17",DATA[[#This Row],[Difference_from _assume]]&lt;=34,"17-34",DATA[[#This Row],[Difference_from _assume]]&lt;=51,"34-51",DATA[[#This Row],[Difference_from _assume]]&lt;=119,"51-119",DATA[[#This Row],[Difference_from _assume]]&lt;=354,"119-357")</f>
        <v>17-34</v>
      </c>
      <c r="I909" s="31" t="str" cm="1">
        <f t="array" ref="I909">_xlfn.IFS(DATA[[#This Row],[Difference_from _assume]]&lt;=35,"Active",DATA[[#This Row],[Difference_from _assume]]&lt;=110,"Inactive",DATA[[#This Row],[Difference_from _assume]]&lt;=360,"Dormant")</f>
        <v>Active</v>
      </c>
      <c r="J909" s="16">
        <v>15.99</v>
      </c>
      <c r="K909" s="16" t="str" cm="1">
        <f t="array" ref="K909">_xlfn.IFS(DATA[[#This Row],[Monthly_Price]]&lt;=7.99,"Low",J909&lt;=11.99,"Mid",J909&lt;=15.99,"High")</f>
        <v>High</v>
      </c>
      <c r="L909" s="1">
        <v>222</v>
      </c>
      <c r="M909" s="1" t="s">
        <v>51</v>
      </c>
      <c r="N909" s="1">
        <v>1</v>
      </c>
      <c r="O909" s="1">
        <v>3</v>
      </c>
      <c r="P909" s="1" t="b">
        <v>0</v>
      </c>
      <c r="Q909" s="1">
        <v>785</v>
      </c>
      <c r="R909" s="10">
        <v>147</v>
      </c>
      <c r="S909" s="10">
        <f>DATA[[#This Row],[Total_Movies_Watched]]+DATA[[#This Row],[Total_Series_Watched]]</f>
        <v>932</v>
      </c>
      <c r="T909" s="1" t="s">
        <v>92</v>
      </c>
      <c r="U909" s="1" t="s">
        <v>56</v>
      </c>
      <c r="V909" s="1" t="s">
        <v>45</v>
      </c>
      <c r="W909" s="1">
        <v>21</v>
      </c>
      <c r="X909" s="1" t="str" cm="1">
        <f t="array" ref="X909">_xlfn.IFS(DATA[[#This Row],[Recommended_Content_Count]]&lt;=25,"0-25",W909&lt;=50,"25-50",W909&lt;=75,"50-75",W909&lt;=100,"75-100")</f>
        <v>0-25</v>
      </c>
      <c r="Y909" s="1">
        <v>4.8</v>
      </c>
      <c r="Z909" s="1" t="b">
        <v>1</v>
      </c>
      <c r="AA909" s="1" t="str" cm="1">
        <f t="array" ref="AA909">_xlfn.IFS(DATA[[#This Row],[Has_Downloaded_Content]]=FALSE,"No",Z909=TRUE,"Yes")</f>
        <v>Yes</v>
      </c>
      <c r="AB909" s="1" t="s">
        <v>30</v>
      </c>
      <c r="AC909" s="7">
        <v>4291</v>
      </c>
      <c r="AD909" s="7" t="str" cm="1">
        <f t="array" ref="AD909">_xlfn.IFS(DATA[[#This Row],[Loyalty_Points]]&lt;=1000,"0-1000",AC909&lt;=2000,"1000-2000",AC909&lt;=3000,"2000-3000",AC909&lt;=4000,"3000-4000",AC909&lt;=4999,"4000-5000")</f>
        <v>4000-5000</v>
      </c>
      <c r="AE909" s="1" t="s">
        <v>58</v>
      </c>
      <c r="AF909" s="1" t="s">
        <v>69</v>
      </c>
      <c r="AG909" s="1" t="s">
        <v>60</v>
      </c>
    </row>
    <row r="910" spans="1:33" x14ac:dyDescent="0.3">
      <c r="A910" s="13">
        <v>6570</v>
      </c>
      <c r="B910" s="1" t="s">
        <v>304</v>
      </c>
      <c r="C910" s="2">
        <v>45516</v>
      </c>
      <c r="D910" s="2">
        <v>45638</v>
      </c>
      <c r="E910" s="29" t="str">
        <f>TEXT(DATA[[#This Row],[Join_Date]],"mm-yyyy")</f>
        <v>08-2024</v>
      </c>
      <c r="G910" s="31">
        <f>$F$2-DATA[[#This Row],[Last_Login]]</f>
        <v>19</v>
      </c>
      <c r="H910" s="31" t="str" cm="1">
        <f t="array" ref="H910">_xlfn.IFS(DATA[[#This Row],[Difference_from _assume]]&lt;=10,"0-17",DATA[[#This Row],[Difference_from _assume]]&lt;=34,"17-34",DATA[[#This Row],[Difference_from _assume]]&lt;=51,"34-51",DATA[[#This Row],[Difference_from _assume]]&lt;=119,"51-119",DATA[[#This Row],[Difference_from _assume]]&lt;=354,"119-357")</f>
        <v>17-34</v>
      </c>
      <c r="I910" s="31" t="str" cm="1">
        <f t="array" ref="I910">_xlfn.IFS(DATA[[#This Row],[Difference_from _assume]]&lt;=35,"Active",DATA[[#This Row],[Difference_from _assume]]&lt;=110,"Inactive",DATA[[#This Row],[Difference_from _assume]]&lt;=360,"Dormant")</f>
        <v>Active</v>
      </c>
      <c r="J910" s="16">
        <v>11.99</v>
      </c>
      <c r="K910" s="16" t="str" cm="1">
        <f t="array" ref="K910">_xlfn.IFS(DATA[[#This Row],[Monthly_Price]]&lt;=7.99,"Low",J910&lt;=11.99,"Mid",J910&lt;=15.99,"High")</f>
        <v>Mid</v>
      </c>
      <c r="L910" s="1">
        <v>39</v>
      </c>
      <c r="M910" s="1" t="s">
        <v>100</v>
      </c>
      <c r="N910" s="1">
        <v>5</v>
      </c>
      <c r="O910" s="1">
        <v>3</v>
      </c>
      <c r="P910" s="1" t="b">
        <v>1</v>
      </c>
      <c r="Q910" s="1">
        <v>28</v>
      </c>
      <c r="R910" s="10">
        <v>189</v>
      </c>
      <c r="S910" s="10">
        <f>DATA[[#This Row],[Total_Movies_Watched]]+DATA[[#This Row],[Total_Series_Watched]]</f>
        <v>217</v>
      </c>
      <c r="T910" s="1" t="s">
        <v>43</v>
      </c>
      <c r="U910" s="1" t="s">
        <v>56</v>
      </c>
      <c r="V910" s="1" t="s">
        <v>78</v>
      </c>
      <c r="W910" s="1">
        <v>26</v>
      </c>
      <c r="X910" s="1" t="str" cm="1">
        <f t="array" ref="X910">_xlfn.IFS(DATA[[#This Row],[Recommended_Content_Count]]&lt;=25,"0-25",W910&lt;=50,"25-50",W910&lt;=75,"50-75",W910&lt;=100,"75-100")</f>
        <v>25-50</v>
      </c>
      <c r="Y910" s="1">
        <v>4.5999999999999996</v>
      </c>
      <c r="Z910" s="1" t="b">
        <v>1</v>
      </c>
      <c r="AA910" s="1" t="str" cm="1">
        <f t="array" ref="AA910">_xlfn.IFS(DATA[[#This Row],[Has_Downloaded_Content]]=FALSE,"No",Z910=TRUE,"Yes")</f>
        <v>Yes</v>
      </c>
      <c r="AB910" s="1" t="s">
        <v>30</v>
      </c>
      <c r="AC910" s="7">
        <v>4938</v>
      </c>
      <c r="AD910" s="7" t="str" cm="1">
        <f t="array" ref="AD910">_xlfn.IFS(DATA[[#This Row],[Loyalty_Points]]&lt;=1000,"0-1000",AC910&lt;=2000,"1000-2000",AC910&lt;=3000,"2000-3000",AC910&lt;=4000,"3000-4000",AC910&lt;=4999,"4000-5000")</f>
        <v>4000-5000</v>
      </c>
      <c r="AE910" s="1" t="s">
        <v>31</v>
      </c>
      <c r="AF910" s="1" t="s">
        <v>79</v>
      </c>
      <c r="AG910" s="1" t="s">
        <v>40</v>
      </c>
    </row>
    <row r="911" spans="1:33" x14ac:dyDescent="0.3">
      <c r="A911" s="13">
        <v>1149</v>
      </c>
      <c r="B911" s="1" t="s">
        <v>157</v>
      </c>
      <c r="C911" s="2" t="s">
        <v>397</v>
      </c>
      <c r="D911" s="2" t="s">
        <v>105</v>
      </c>
      <c r="E911" s="29" t="str">
        <f>TEXT(DATA[[#This Row],[Join_Date]],"mm-yyyy")</f>
        <v>05-2023</v>
      </c>
      <c r="G911" s="31">
        <f>$F$2-DATA[[#This Row],[Last_Login]]</f>
        <v>33</v>
      </c>
      <c r="H911" s="31" t="str" cm="1">
        <f t="array" ref="H911">_xlfn.IFS(DATA[[#This Row],[Difference_from _assume]]&lt;=10,"0-17",DATA[[#This Row],[Difference_from _assume]]&lt;=34,"17-34",DATA[[#This Row],[Difference_from _assume]]&lt;=51,"34-51",DATA[[#This Row],[Difference_from _assume]]&lt;=119,"51-119",DATA[[#This Row],[Difference_from _assume]]&lt;=354,"119-357")</f>
        <v>17-34</v>
      </c>
      <c r="I911" s="31" t="str" cm="1">
        <f t="array" ref="I911">_xlfn.IFS(DATA[[#This Row],[Difference_from _assume]]&lt;=35,"Active",DATA[[#This Row],[Difference_from _assume]]&lt;=110,"Inactive",DATA[[#This Row],[Difference_from _assume]]&lt;=360,"Dormant")</f>
        <v>Active</v>
      </c>
      <c r="J911" s="16">
        <v>11.99</v>
      </c>
      <c r="K911" s="16" t="str" cm="1">
        <f t="array" ref="K911">_xlfn.IFS(DATA[[#This Row],[Monthly_Price]]&lt;=7.99,"Low",J911&lt;=11.99,"Mid",J911&lt;=15.99,"High")</f>
        <v>Mid</v>
      </c>
      <c r="L911" s="1">
        <v>445</v>
      </c>
      <c r="M911" s="1" t="s">
        <v>26</v>
      </c>
      <c r="N911" s="1">
        <v>3</v>
      </c>
      <c r="O911" s="1">
        <v>2</v>
      </c>
      <c r="P911" s="1" t="b">
        <v>1</v>
      </c>
      <c r="Q911" s="1">
        <v>637</v>
      </c>
      <c r="R911" s="10">
        <v>14</v>
      </c>
      <c r="S911" s="10">
        <f>DATA[[#This Row],[Total_Movies_Watched]]+DATA[[#This Row],[Total_Series_Watched]]</f>
        <v>651</v>
      </c>
      <c r="T911" s="1" t="s">
        <v>27</v>
      </c>
      <c r="U911" s="1" t="s">
        <v>44</v>
      </c>
      <c r="V911" s="1" t="s">
        <v>78</v>
      </c>
      <c r="W911" s="1">
        <v>50</v>
      </c>
      <c r="X911" s="1" t="str" cm="1">
        <f t="array" ref="X911">_xlfn.IFS(DATA[[#This Row],[Recommended_Content_Count]]&lt;=25,"0-25",W911&lt;=50,"25-50",W911&lt;=75,"50-75",W911&lt;=100,"75-100")</f>
        <v>25-50</v>
      </c>
      <c r="Y911" s="1">
        <v>3.2</v>
      </c>
      <c r="Z911" s="1" t="b">
        <v>1</v>
      </c>
      <c r="AA911" s="1" t="str" cm="1">
        <f t="array" ref="AA911">_xlfn.IFS(DATA[[#This Row],[Has_Downloaded_Content]]=FALSE,"No",Z911=TRUE,"Yes")</f>
        <v>Yes</v>
      </c>
      <c r="AB911" s="1" t="s">
        <v>30</v>
      </c>
      <c r="AC911" s="7">
        <v>913</v>
      </c>
      <c r="AD911" s="7" t="str" cm="1">
        <f t="array" ref="AD911">_xlfn.IFS(DATA[[#This Row],[Loyalty_Points]]&lt;=1000,"0-1000",AC911&lt;=2000,"1000-2000",AC911&lt;=3000,"2000-3000",AC911&lt;=4000,"3000-4000",AC911&lt;=4999,"4000-5000")</f>
        <v>0-1000</v>
      </c>
      <c r="AE911" s="1" t="s">
        <v>38</v>
      </c>
      <c r="AF911" s="1" t="s">
        <v>69</v>
      </c>
      <c r="AG911" s="1" t="s">
        <v>33</v>
      </c>
    </row>
    <row r="912" spans="1:33" x14ac:dyDescent="0.3">
      <c r="A912" s="13">
        <v>1336</v>
      </c>
      <c r="B912" s="1" t="s">
        <v>153</v>
      </c>
      <c r="C912" s="2" t="s">
        <v>371</v>
      </c>
      <c r="D912" s="2">
        <v>45577</v>
      </c>
      <c r="E912" s="29" t="str">
        <f>TEXT(DATA[[#This Row],[Join_Date]],"mm-yyyy")</f>
        <v>04-2024</v>
      </c>
      <c r="G912" s="31">
        <f>$F$2-DATA[[#This Row],[Last_Login]]</f>
        <v>80</v>
      </c>
      <c r="H912" s="31" t="str" cm="1">
        <f t="array" ref="H912">_xlfn.IFS(DATA[[#This Row],[Difference_from _assume]]&lt;=10,"0-17",DATA[[#This Row],[Difference_from _assume]]&lt;=34,"17-34",DATA[[#This Row],[Difference_from _assume]]&lt;=51,"34-51",DATA[[#This Row],[Difference_from _assume]]&lt;=119,"51-119",DATA[[#This Row],[Difference_from _assume]]&lt;=354,"119-357")</f>
        <v>51-119</v>
      </c>
      <c r="I912" s="31" t="str" cm="1">
        <f t="array" ref="I912">_xlfn.IFS(DATA[[#This Row],[Difference_from _assume]]&lt;=35,"Active",DATA[[#This Row],[Difference_from _assume]]&lt;=110,"Inactive",DATA[[#This Row],[Difference_from _assume]]&lt;=360,"Dormant")</f>
        <v>Inactive</v>
      </c>
      <c r="J912" s="16">
        <v>11.99</v>
      </c>
      <c r="K912" s="16" t="str" cm="1">
        <f t="array" ref="K912">_xlfn.IFS(DATA[[#This Row],[Monthly_Price]]&lt;=7.99,"Low",J912&lt;=11.99,"Mid",J912&lt;=15.99,"High")</f>
        <v>Mid</v>
      </c>
      <c r="L912" s="1">
        <v>164</v>
      </c>
      <c r="M912" s="1" t="s">
        <v>48</v>
      </c>
      <c r="N912" s="1">
        <v>3</v>
      </c>
      <c r="O912" s="1">
        <v>3</v>
      </c>
      <c r="P912" s="1" t="b">
        <v>1</v>
      </c>
      <c r="Q912" s="1">
        <v>79</v>
      </c>
      <c r="R912" s="10">
        <v>130</v>
      </c>
      <c r="S912" s="10">
        <f>DATA[[#This Row],[Total_Movies_Watched]]+DATA[[#This Row],[Total_Series_Watched]]</f>
        <v>209</v>
      </c>
      <c r="T912" s="1" t="s">
        <v>43</v>
      </c>
      <c r="U912" s="1" t="s">
        <v>28</v>
      </c>
      <c r="V912" s="1" t="s">
        <v>78</v>
      </c>
      <c r="W912" s="1">
        <v>47</v>
      </c>
      <c r="X912" s="1" t="str" cm="1">
        <f t="array" ref="X912">_xlfn.IFS(DATA[[#This Row],[Recommended_Content_Count]]&lt;=25,"0-25",W912&lt;=50,"25-50",W912&lt;=75,"50-75",W912&lt;=100,"75-100")</f>
        <v>25-50</v>
      </c>
      <c r="Y912" s="1">
        <v>3.9</v>
      </c>
      <c r="Z912" s="1" t="b">
        <v>0</v>
      </c>
      <c r="AA912" s="1" t="str" cm="1">
        <f t="array" ref="AA912">_xlfn.IFS(DATA[[#This Row],[Has_Downloaded_Content]]=FALSE,"No",Z912=TRUE,"Yes")</f>
        <v>No</v>
      </c>
      <c r="AB912" s="1" t="s">
        <v>30</v>
      </c>
      <c r="AC912" s="7">
        <v>3925</v>
      </c>
      <c r="AD912" s="7" t="str" cm="1">
        <f t="array" ref="AD912">_xlfn.IFS(DATA[[#This Row],[Loyalty_Points]]&lt;=1000,"0-1000",AC912&lt;=2000,"1000-2000",AC912&lt;=3000,"2000-3000",AC912&lt;=4000,"3000-4000",AC912&lt;=4999,"4000-5000")</f>
        <v>3000-4000</v>
      </c>
      <c r="AE912" s="1" t="s">
        <v>65</v>
      </c>
      <c r="AF912" s="1" t="s">
        <v>79</v>
      </c>
      <c r="AG912" s="1" t="s">
        <v>60</v>
      </c>
    </row>
    <row r="913" spans="1:33" x14ac:dyDescent="0.3">
      <c r="A913" s="13">
        <v>6956</v>
      </c>
      <c r="B913" s="1" t="s">
        <v>291</v>
      </c>
      <c r="C913" s="2" t="s">
        <v>668</v>
      </c>
      <c r="D913" s="2" t="s">
        <v>156</v>
      </c>
      <c r="E913" s="29" t="str">
        <f>TEXT(DATA[[#This Row],[Join_Date]],"mm-yyyy")</f>
        <v>02-2024</v>
      </c>
      <c r="G913" s="31">
        <f>$F$2-DATA[[#This Row],[Last_Login]]</f>
        <v>37</v>
      </c>
      <c r="H913" s="31" t="str" cm="1">
        <f t="array" ref="H913">_xlfn.IFS(DATA[[#This Row],[Difference_from _assume]]&lt;=10,"0-17",DATA[[#This Row],[Difference_from _assume]]&lt;=34,"17-34",DATA[[#This Row],[Difference_from _assume]]&lt;=51,"34-51",DATA[[#This Row],[Difference_from _assume]]&lt;=119,"51-119",DATA[[#This Row],[Difference_from _assume]]&lt;=354,"119-357")</f>
        <v>34-51</v>
      </c>
      <c r="I913" s="31" t="str" cm="1">
        <f t="array" ref="I913">_xlfn.IFS(DATA[[#This Row],[Difference_from _assume]]&lt;=35,"Active",DATA[[#This Row],[Difference_from _assume]]&lt;=110,"Inactive",DATA[[#This Row],[Difference_from _assume]]&lt;=360,"Dormant")</f>
        <v>Inactive</v>
      </c>
      <c r="J913" s="16">
        <v>15.99</v>
      </c>
      <c r="K913" s="16" t="str" cm="1">
        <f t="array" ref="K913">_xlfn.IFS(DATA[[#This Row],[Monthly_Price]]&lt;=7.99,"Low",J913&lt;=11.99,"Mid",J913&lt;=15.99,"High")</f>
        <v>High</v>
      </c>
      <c r="L913" s="1">
        <v>101</v>
      </c>
      <c r="M913" s="1" t="s">
        <v>48</v>
      </c>
      <c r="N913" s="1">
        <v>5</v>
      </c>
      <c r="O913" s="1">
        <v>1</v>
      </c>
      <c r="P913" s="1" t="b">
        <v>1</v>
      </c>
      <c r="Q913" s="1">
        <v>175</v>
      </c>
      <c r="R913" s="10">
        <v>125</v>
      </c>
      <c r="S913" s="10">
        <f>DATA[[#This Row],[Total_Movies_Watched]]+DATA[[#This Row],[Total_Series_Watched]]</f>
        <v>300</v>
      </c>
      <c r="T913" s="1" t="s">
        <v>55</v>
      </c>
      <c r="U913" s="1" t="s">
        <v>44</v>
      </c>
      <c r="V913" s="1" t="s">
        <v>45</v>
      </c>
      <c r="W913" s="1">
        <v>44</v>
      </c>
      <c r="X913" s="1" t="str" cm="1">
        <f t="array" ref="X913">_xlfn.IFS(DATA[[#This Row],[Recommended_Content_Count]]&lt;=25,"0-25",W913&lt;=50,"25-50",W913&lt;=75,"50-75",W913&lt;=100,"75-100")</f>
        <v>25-50</v>
      </c>
      <c r="Y913" s="1">
        <v>3.6</v>
      </c>
      <c r="Z913" s="1" t="b">
        <v>1</v>
      </c>
      <c r="AA913" s="1" t="str" cm="1">
        <f t="array" ref="AA913">_xlfn.IFS(DATA[[#This Row],[Has_Downloaded_Content]]=FALSE,"No",Z913=TRUE,"Yes")</f>
        <v>Yes</v>
      </c>
      <c r="AB913" s="1" t="s">
        <v>30</v>
      </c>
      <c r="AC913" s="7">
        <v>2517</v>
      </c>
      <c r="AD913" s="7" t="str" cm="1">
        <f t="array" ref="AD913">_xlfn.IFS(DATA[[#This Row],[Loyalty_Points]]&lt;=1000,"0-1000",AC913&lt;=2000,"1000-2000",AC913&lt;=3000,"2000-3000",AC913&lt;=4000,"3000-4000",AC913&lt;=4999,"4000-5000")</f>
        <v>2000-3000</v>
      </c>
      <c r="AE913" s="1" t="s">
        <v>65</v>
      </c>
      <c r="AF913" s="1" t="s">
        <v>79</v>
      </c>
      <c r="AG913" s="1" t="s">
        <v>40</v>
      </c>
    </row>
    <row r="914" spans="1:33" x14ac:dyDescent="0.3">
      <c r="A914" s="13">
        <v>7015</v>
      </c>
      <c r="B914" s="1" t="s">
        <v>675</v>
      </c>
      <c r="C914" s="2">
        <v>45332</v>
      </c>
      <c r="D914" s="2">
        <v>45547</v>
      </c>
      <c r="E914" s="29" t="str">
        <f>TEXT(DATA[[#This Row],[Join_Date]],"mm-yyyy")</f>
        <v>02-2024</v>
      </c>
      <c r="G914" s="31">
        <f>$F$2-DATA[[#This Row],[Last_Login]]</f>
        <v>110</v>
      </c>
      <c r="H914" s="31" t="str" cm="1">
        <f t="array" ref="H914">_xlfn.IFS(DATA[[#This Row],[Difference_from _assume]]&lt;=10,"0-17",DATA[[#This Row],[Difference_from _assume]]&lt;=34,"17-34",DATA[[#This Row],[Difference_from _assume]]&lt;=51,"34-51",DATA[[#This Row],[Difference_from _assume]]&lt;=119,"51-119",DATA[[#This Row],[Difference_from _assume]]&lt;=354,"119-357")</f>
        <v>51-119</v>
      </c>
      <c r="I914" s="31" t="str" cm="1">
        <f t="array" ref="I914">_xlfn.IFS(DATA[[#This Row],[Difference_from _assume]]&lt;=35,"Active",DATA[[#This Row],[Difference_from _assume]]&lt;=110,"Inactive",DATA[[#This Row],[Difference_from _assume]]&lt;=360,"Dormant")</f>
        <v>Inactive</v>
      </c>
      <c r="J914" s="16">
        <v>11.99</v>
      </c>
      <c r="K914" s="16" t="str" cm="1">
        <f t="array" ref="K914">_xlfn.IFS(DATA[[#This Row],[Monthly_Price]]&lt;=7.99,"Low",J914&lt;=11.99,"Mid",J914&lt;=15.99,"High")</f>
        <v>Mid</v>
      </c>
      <c r="L914" s="1">
        <v>424</v>
      </c>
      <c r="M914" s="1" t="s">
        <v>36</v>
      </c>
      <c r="N914" s="1">
        <v>1</v>
      </c>
      <c r="O914" s="1">
        <v>3</v>
      </c>
      <c r="P914" s="1" t="b">
        <v>1</v>
      </c>
      <c r="Q914" s="1">
        <v>684</v>
      </c>
      <c r="R914" s="10">
        <v>127</v>
      </c>
      <c r="S914" s="10">
        <f>DATA[[#This Row],[Total_Movies_Watched]]+DATA[[#This Row],[Total_Series_Watched]]</f>
        <v>811</v>
      </c>
      <c r="T914" s="1" t="s">
        <v>74</v>
      </c>
      <c r="U914" s="1" t="s">
        <v>75</v>
      </c>
      <c r="V914" s="1" t="s">
        <v>45</v>
      </c>
      <c r="W914" s="1">
        <v>97</v>
      </c>
      <c r="X914" s="1" t="str" cm="1">
        <f t="array" ref="X914">_xlfn.IFS(DATA[[#This Row],[Recommended_Content_Count]]&lt;=25,"0-25",W914&lt;=50,"25-50",W914&lt;=75,"50-75",W914&lt;=100,"75-100")</f>
        <v>75-100</v>
      </c>
      <c r="Y914" s="1">
        <v>4.5999999999999996</v>
      </c>
      <c r="Z914" s="1" t="b">
        <v>0</v>
      </c>
      <c r="AA914" s="1" t="str" cm="1">
        <f t="array" ref="AA914">_xlfn.IFS(DATA[[#This Row],[Has_Downloaded_Content]]=FALSE,"No",Z914=TRUE,"Yes")</f>
        <v>No</v>
      </c>
      <c r="AB914" s="1" t="s">
        <v>30</v>
      </c>
      <c r="AC914" s="7">
        <v>2070</v>
      </c>
      <c r="AD914" s="7" t="str" cm="1">
        <f t="array" ref="AD914">_xlfn.IFS(DATA[[#This Row],[Loyalty_Points]]&lt;=1000,"0-1000",AC914&lt;=2000,"1000-2000",AC914&lt;=3000,"2000-3000",AC914&lt;=4000,"3000-4000",AC914&lt;=4999,"4000-5000")</f>
        <v>2000-3000</v>
      </c>
      <c r="AE914" s="1" t="s">
        <v>65</v>
      </c>
      <c r="AF914" s="1" t="s">
        <v>39</v>
      </c>
      <c r="AG914" s="1" t="s">
        <v>33</v>
      </c>
    </row>
    <row r="915" spans="1:33" x14ac:dyDescent="0.3">
      <c r="A915" s="13">
        <v>4104</v>
      </c>
      <c r="B915" s="1" t="s">
        <v>706</v>
      </c>
      <c r="C915" s="2" t="s">
        <v>707</v>
      </c>
      <c r="D915" s="2" t="s">
        <v>84</v>
      </c>
      <c r="E915" s="29" t="str">
        <f>TEXT(DATA[[#This Row],[Join_Date]],"mm-yyyy")</f>
        <v>07-2023</v>
      </c>
      <c r="G915" s="31">
        <f>$F$2-DATA[[#This Row],[Last_Login]]</f>
        <v>41</v>
      </c>
      <c r="H915" s="31" t="str" cm="1">
        <f t="array" ref="H915">_xlfn.IFS(DATA[[#This Row],[Difference_from _assume]]&lt;=10,"0-17",DATA[[#This Row],[Difference_from _assume]]&lt;=34,"17-34",DATA[[#This Row],[Difference_from _assume]]&lt;=51,"34-51",DATA[[#This Row],[Difference_from _assume]]&lt;=119,"51-119",DATA[[#This Row],[Difference_from _assume]]&lt;=354,"119-357")</f>
        <v>34-51</v>
      </c>
      <c r="I915" s="31" t="str" cm="1">
        <f t="array" ref="I915">_xlfn.IFS(DATA[[#This Row],[Difference_from _assume]]&lt;=35,"Active",DATA[[#This Row],[Difference_from _assume]]&lt;=110,"Inactive",DATA[[#This Row],[Difference_from _assume]]&lt;=360,"Dormant")</f>
        <v>Inactive</v>
      </c>
      <c r="J915" s="16">
        <v>15.99</v>
      </c>
      <c r="K915" s="16" t="str" cm="1">
        <f t="array" ref="K915">_xlfn.IFS(DATA[[#This Row],[Monthly_Price]]&lt;=7.99,"Low",J915&lt;=11.99,"Mid",J915&lt;=15.99,"High")</f>
        <v>High</v>
      </c>
      <c r="L915" s="1">
        <v>182</v>
      </c>
      <c r="M915" s="1" t="s">
        <v>48</v>
      </c>
      <c r="N915" s="1">
        <v>4</v>
      </c>
      <c r="O915" s="1">
        <v>5</v>
      </c>
      <c r="P915" s="1" t="b">
        <v>0</v>
      </c>
      <c r="Q915" s="1">
        <v>247</v>
      </c>
      <c r="R915" s="10">
        <v>197</v>
      </c>
      <c r="S915" s="10">
        <f>DATA[[#This Row],[Total_Movies_Watched]]+DATA[[#This Row],[Total_Series_Watched]]</f>
        <v>444</v>
      </c>
      <c r="T915" s="1" t="s">
        <v>27</v>
      </c>
      <c r="U915" s="1" t="s">
        <v>75</v>
      </c>
      <c r="V915" s="1" t="s">
        <v>78</v>
      </c>
      <c r="W915" s="1">
        <v>90</v>
      </c>
      <c r="X915" s="1" t="str" cm="1">
        <f t="array" ref="X915">_xlfn.IFS(DATA[[#This Row],[Recommended_Content_Count]]&lt;=25,"0-25",W915&lt;=50,"25-50",W915&lt;=75,"50-75",W915&lt;=100,"75-100")</f>
        <v>75-100</v>
      </c>
      <c r="Y915" s="1">
        <v>4.7</v>
      </c>
      <c r="Z915" s="1" t="b">
        <v>0</v>
      </c>
      <c r="AA915" s="1" t="str" cm="1">
        <f t="array" ref="AA915">_xlfn.IFS(DATA[[#This Row],[Has_Downloaded_Content]]=FALSE,"No",Z915=TRUE,"Yes")</f>
        <v>No</v>
      </c>
      <c r="AB915" s="1" t="s">
        <v>30</v>
      </c>
      <c r="AC915" s="7">
        <v>4726</v>
      </c>
      <c r="AD915" s="7" t="str" cm="1">
        <f t="array" ref="AD915">_xlfn.IFS(DATA[[#This Row],[Loyalty_Points]]&lt;=1000,"0-1000",AC915&lt;=2000,"1000-2000",AC915&lt;=3000,"2000-3000",AC915&lt;=4000,"3000-4000",AC915&lt;=4999,"4000-5000")</f>
        <v>4000-5000</v>
      </c>
      <c r="AE915" s="1" t="s">
        <v>65</v>
      </c>
      <c r="AF915" s="1" t="s">
        <v>32</v>
      </c>
      <c r="AG915" s="1" t="s">
        <v>40</v>
      </c>
    </row>
    <row r="916" spans="1:33" x14ac:dyDescent="0.3">
      <c r="A916" s="13">
        <v>9413</v>
      </c>
      <c r="B916" s="1" t="s">
        <v>128</v>
      </c>
      <c r="C916" s="2" t="s">
        <v>708</v>
      </c>
      <c r="D916" s="2">
        <v>45363</v>
      </c>
      <c r="E916" s="29" t="str">
        <f>TEXT(DATA[[#This Row],[Join_Date]],"mm-yyyy")</f>
        <v>08-2023</v>
      </c>
      <c r="G916" s="31">
        <f>$F$2-DATA[[#This Row],[Last_Login]]</f>
        <v>294</v>
      </c>
      <c r="H916" s="31" t="str" cm="1">
        <f t="array" ref="H916">_xlfn.IFS(DATA[[#This Row],[Difference_from _assume]]&lt;=10,"0-17",DATA[[#This Row],[Difference_from _assume]]&lt;=34,"17-34",DATA[[#This Row],[Difference_from _assume]]&lt;=51,"34-51",DATA[[#This Row],[Difference_from _assume]]&lt;=119,"51-119",DATA[[#This Row],[Difference_from _assume]]&lt;=354,"119-357")</f>
        <v>119-357</v>
      </c>
      <c r="I916" s="31" t="str" cm="1">
        <f t="array" ref="I916">_xlfn.IFS(DATA[[#This Row],[Difference_from _assume]]&lt;=35,"Active",DATA[[#This Row],[Difference_from _assume]]&lt;=110,"Inactive",DATA[[#This Row],[Difference_from _assume]]&lt;=360,"Dormant")</f>
        <v>Dormant</v>
      </c>
      <c r="J916" s="16">
        <v>15.99</v>
      </c>
      <c r="K916" s="16" t="str" cm="1">
        <f t="array" ref="K916">_xlfn.IFS(DATA[[#This Row],[Monthly_Price]]&lt;=7.99,"Low",J916&lt;=11.99,"Mid",J916&lt;=15.99,"High")</f>
        <v>High</v>
      </c>
      <c r="L916" s="1">
        <v>115</v>
      </c>
      <c r="M916" s="1" t="s">
        <v>48</v>
      </c>
      <c r="N916" s="1">
        <v>2</v>
      </c>
      <c r="O916" s="1">
        <v>3</v>
      </c>
      <c r="P916" s="1" t="b">
        <v>1</v>
      </c>
      <c r="Q916" s="1">
        <v>741</v>
      </c>
      <c r="R916" s="10">
        <v>68</v>
      </c>
      <c r="S916" s="10">
        <f>DATA[[#This Row],[Total_Movies_Watched]]+DATA[[#This Row],[Total_Series_Watched]]</f>
        <v>809</v>
      </c>
      <c r="T916" s="1" t="s">
        <v>27</v>
      </c>
      <c r="U916" s="1" t="s">
        <v>75</v>
      </c>
      <c r="V916" s="1" t="s">
        <v>29</v>
      </c>
      <c r="W916" s="1">
        <v>30</v>
      </c>
      <c r="X916" s="1" t="str" cm="1">
        <f t="array" ref="X916">_xlfn.IFS(DATA[[#This Row],[Recommended_Content_Count]]&lt;=25,"0-25",W916&lt;=50,"25-50",W916&lt;=75,"50-75",W916&lt;=100,"75-100")</f>
        <v>25-50</v>
      </c>
      <c r="Y916" s="1">
        <v>5</v>
      </c>
      <c r="Z916" s="1" t="b">
        <v>1</v>
      </c>
      <c r="AA916" s="1" t="str" cm="1">
        <f t="array" ref="AA916">_xlfn.IFS(DATA[[#This Row],[Has_Downloaded_Content]]=FALSE,"No",Z916=TRUE,"Yes")</f>
        <v>Yes</v>
      </c>
      <c r="AB916" s="1" t="s">
        <v>30</v>
      </c>
      <c r="AC916" s="7">
        <v>1536</v>
      </c>
      <c r="AD916" s="7" t="str" cm="1">
        <f t="array" ref="AD916">_xlfn.IFS(DATA[[#This Row],[Loyalty_Points]]&lt;=1000,"0-1000",AC916&lt;=2000,"1000-2000",AC916&lt;=3000,"2000-3000",AC916&lt;=4000,"3000-4000",AC916&lt;=4999,"4000-5000")</f>
        <v>1000-2000</v>
      </c>
      <c r="AE916" s="1" t="s">
        <v>31</v>
      </c>
      <c r="AF916" s="1" t="s">
        <v>32</v>
      </c>
      <c r="AG916" s="1" t="s">
        <v>60</v>
      </c>
    </row>
    <row r="917" spans="1:33" x14ac:dyDescent="0.3">
      <c r="A917" s="13">
        <v>8300</v>
      </c>
      <c r="B917" s="1" t="s">
        <v>260</v>
      </c>
      <c r="C917" s="2" t="s">
        <v>571</v>
      </c>
      <c r="D917" s="2" t="s">
        <v>25</v>
      </c>
      <c r="E917" s="29" t="str">
        <f>TEXT(DATA[[#This Row],[Join_Date]],"mm-yyyy")</f>
        <v>04-2024</v>
      </c>
      <c r="G917" s="31">
        <f>$F$2-DATA[[#This Row],[Last_Login]]</f>
        <v>18</v>
      </c>
      <c r="H917" s="31" t="str" cm="1">
        <f t="array" ref="H917">_xlfn.IFS(DATA[[#This Row],[Difference_from _assume]]&lt;=10,"0-17",DATA[[#This Row],[Difference_from _assume]]&lt;=34,"17-34",DATA[[#This Row],[Difference_from _assume]]&lt;=51,"34-51",DATA[[#This Row],[Difference_from _assume]]&lt;=119,"51-119",DATA[[#This Row],[Difference_from _assume]]&lt;=354,"119-357")</f>
        <v>17-34</v>
      </c>
      <c r="I917" s="31" t="str" cm="1">
        <f t="array" ref="I917">_xlfn.IFS(DATA[[#This Row],[Difference_from _assume]]&lt;=35,"Active",DATA[[#This Row],[Difference_from _assume]]&lt;=110,"Inactive",DATA[[#This Row],[Difference_from _assume]]&lt;=360,"Dormant")</f>
        <v>Active</v>
      </c>
      <c r="J917" s="16">
        <v>15.99</v>
      </c>
      <c r="K917" s="16" t="str" cm="1">
        <f t="array" ref="K917">_xlfn.IFS(DATA[[#This Row],[Monthly_Price]]&lt;=7.99,"Low",J917&lt;=11.99,"Mid",J917&lt;=15.99,"High")</f>
        <v>High</v>
      </c>
      <c r="L917" s="1">
        <v>33</v>
      </c>
      <c r="M917" s="1" t="s">
        <v>51</v>
      </c>
      <c r="N917" s="1">
        <v>1</v>
      </c>
      <c r="O917" s="1">
        <v>4</v>
      </c>
      <c r="P917" s="1" t="b">
        <v>0</v>
      </c>
      <c r="Q917" s="1">
        <v>623</v>
      </c>
      <c r="R917" s="10">
        <v>53</v>
      </c>
      <c r="S917" s="10">
        <f>DATA[[#This Row],[Total_Movies_Watched]]+DATA[[#This Row],[Total_Series_Watched]]</f>
        <v>676</v>
      </c>
      <c r="T917" s="1" t="s">
        <v>43</v>
      </c>
      <c r="U917" s="1" t="s">
        <v>56</v>
      </c>
      <c r="V917" s="1" t="s">
        <v>64</v>
      </c>
      <c r="W917" s="1">
        <v>17</v>
      </c>
      <c r="X917" s="1" t="str" cm="1">
        <f t="array" ref="X917">_xlfn.IFS(DATA[[#This Row],[Recommended_Content_Count]]&lt;=25,"0-25",W917&lt;=50,"25-50",W917&lt;=75,"50-75",W917&lt;=100,"75-100")</f>
        <v>0-25</v>
      </c>
      <c r="Y917" s="1">
        <v>3.5</v>
      </c>
      <c r="Z917" s="1" t="b">
        <v>0</v>
      </c>
      <c r="AA917" s="1" t="str" cm="1">
        <f t="array" ref="AA917">_xlfn.IFS(DATA[[#This Row],[Has_Downloaded_Content]]=FALSE,"No",Z917=TRUE,"Yes")</f>
        <v>No</v>
      </c>
      <c r="AB917" s="1" t="s">
        <v>30</v>
      </c>
      <c r="AC917" s="7">
        <v>2113</v>
      </c>
      <c r="AD917" s="7" t="str" cm="1">
        <f t="array" ref="AD917">_xlfn.IFS(DATA[[#This Row],[Loyalty_Points]]&lt;=1000,"0-1000",AC917&lt;=2000,"1000-2000",AC917&lt;=3000,"2000-3000",AC917&lt;=4000,"3000-4000",AC917&lt;=4999,"4000-5000")</f>
        <v>2000-3000</v>
      </c>
      <c r="AE917" s="1" t="s">
        <v>38</v>
      </c>
      <c r="AF917" s="1" t="s">
        <v>79</v>
      </c>
      <c r="AG917" s="1" t="s">
        <v>93</v>
      </c>
    </row>
    <row r="918" spans="1:33" x14ac:dyDescent="0.3">
      <c r="A918" s="13">
        <v>5126</v>
      </c>
      <c r="B918" s="1" t="s">
        <v>272</v>
      </c>
      <c r="C918" s="2">
        <v>45448</v>
      </c>
      <c r="D918" s="2">
        <v>45363</v>
      </c>
      <c r="E918" s="29" t="str">
        <f>TEXT(DATA[[#This Row],[Join_Date]],"mm-yyyy")</f>
        <v>06-2024</v>
      </c>
      <c r="G918" s="31">
        <f>$F$2-DATA[[#This Row],[Last_Login]]</f>
        <v>294</v>
      </c>
      <c r="H918" s="31" t="str" cm="1">
        <f t="array" ref="H918">_xlfn.IFS(DATA[[#This Row],[Difference_from _assume]]&lt;=10,"0-17",DATA[[#This Row],[Difference_from _assume]]&lt;=34,"17-34",DATA[[#This Row],[Difference_from _assume]]&lt;=51,"34-51",DATA[[#This Row],[Difference_from _assume]]&lt;=119,"51-119",DATA[[#This Row],[Difference_from _assume]]&lt;=354,"119-357")</f>
        <v>119-357</v>
      </c>
      <c r="I918" s="31" t="str" cm="1">
        <f t="array" ref="I918">_xlfn.IFS(DATA[[#This Row],[Difference_from _assume]]&lt;=35,"Active",DATA[[#This Row],[Difference_from _assume]]&lt;=110,"Inactive",DATA[[#This Row],[Difference_from _assume]]&lt;=360,"Dormant")</f>
        <v>Dormant</v>
      </c>
      <c r="J918" s="16">
        <v>7.99</v>
      </c>
      <c r="K918" s="16" t="str" cm="1">
        <f t="array" ref="K918">_xlfn.IFS(DATA[[#This Row],[Monthly_Price]]&lt;=7.99,"Low",J918&lt;=11.99,"Mid",J918&lt;=15.99,"High")</f>
        <v>Low</v>
      </c>
      <c r="L918" s="1">
        <v>259</v>
      </c>
      <c r="M918" s="1" t="s">
        <v>36</v>
      </c>
      <c r="N918" s="1">
        <v>1</v>
      </c>
      <c r="O918" s="1">
        <v>1</v>
      </c>
      <c r="P918" s="1" t="b">
        <v>1</v>
      </c>
      <c r="Q918" s="1">
        <v>327</v>
      </c>
      <c r="R918" s="10">
        <v>76</v>
      </c>
      <c r="S918" s="10">
        <f>DATA[[#This Row],[Total_Movies_Watched]]+DATA[[#This Row],[Total_Series_Watched]]</f>
        <v>403</v>
      </c>
      <c r="T918" s="1" t="s">
        <v>49</v>
      </c>
      <c r="U918" s="1" t="s">
        <v>28</v>
      </c>
      <c r="V918" s="1" t="s">
        <v>78</v>
      </c>
      <c r="W918" s="1">
        <v>9</v>
      </c>
      <c r="X918" s="1" t="str" cm="1">
        <f t="array" ref="X918">_xlfn.IFS(DATA[[#This Row],[Recommended_Content_Count]]&lt;=25,"0-25",W918&lt;=50,"25-50",W918&lt;=75,"50-75",W918&lt;=100,"75-100")</f>
        <v>0-25</v>
      </c>
      <c r="Y918" s="1">
        <v>4.3</v>
      </c>
      <c r="Z918" s="1" t="b">
        <v>1</v>
      </c>
      <c r="AA918" s="1" t="str" cm="1">
        <f t="array" ref="AA918">_xlfn.IFS(DATA[[#This Row],[Has_Downloaded_Content]]=FALSE,"No",Z918=TRUE,"Yes")</f>
        <v>Yes</v>
      </c>
      <c r="AB918" s="1" t="s">
        <v>30</v>
      </c>
      <c r="AC918" s="7">
        <v>428</v>
      </c>
      <c r="AD918" s="7" t="str" cm="1">
        <f t="array" ref="AD918">_xlfn.IFS(DATA[[#This Row],[Loyalty_Points]]&lt;=1000,"0-1000",AC918&lt;=2000,"1000-2000",AC918&lt;=3000,"2000-3000",AC918&lt;=4000,"3000-4000",AC918&lt;=4999,"4000-5000")</f>
        <v>0-1000</v>
      </c>
      <c r="AE918" s="1" t="s">
        <v>76</v>
      </c>
      <c r="AF918" s="1" t="s">
        <v>39</v>
      </c>
      <c r="AG918" s="1" t="s">
        <v>93</v>
      </c>
    </row>
    <row r="919" spans="1:33" x14ac:dyDescent="0.3">
      <c r="A919" s="13">
        <v>1754</v>
      </c>
      <c r="B919" s="1" t="s">
        <v>70</v>
      </c>
      <c r="C919" s="2" t="s">
        <v>108</v>
      </c>
      <c r="D919" s="2" t="s">
        <v>84</v>
      </c>
      <c r="E919" s="29" t="str">
        <f>TEXT(DATA[[#This Row],[Join_Date]],"mm-yyyy")</f>
        <v>06-2024</v>
      </c>
      <c r="G919" s="31">
        <f>$F$2-DATA[[#This Row],[Last_Login]]</f>
        <v>41</v>
      </c>
      <c r="H919" s="31" t="str" cm="1">
        <f t="array" ref="H919">_xlfn.IFS(DATA[[#This Row],[Difference_from _assume]]&lt;=10,"0-17",DATA[[#This Row],[Difference_from _assume]]&lt;=34,"17-34",DATA[[#This Row],[Difference_from _assume]]&lt;=51,"34-51",DATA[[#This Row],[Difference_from _assume]]&lt;=119,"51-119",DATA[[#This Row],[Difference_from _assume]]&lt;=354,"119-357")</f>
        <v>34-51</v>
      </c>
      <c r="I919" s="31" t="str" cm="1">
        <f t="array" ref="I919">_xlfn.IFS(DATA[[#This Row],[Difference_from _assume]]&lt;=35,"Active",DATA[[#This Row],[Difference_from _assume]]&lt;=110,"Inactive",DATA[[#This Row],[Difference_from _assume]]&lt;=360,"Dormant")</f>
        <v>Inactive</v>
      </c>
      <c r="J919" s="16">
        <v>15.99</v>
      </c>
      <c r="K919" s="16" t="str" cm="1">
        <f t="array" ref="K919">_xlfn.IFS(DATA[[#This Row],[Monthly_Price]]&lt;=7.99,"Low",J919&lt;=11.99,"Mid",J919&lt;=15.99,"High")</f>
        <v>High</v>
      </c>
      <c r="L919" s="1">
        <v>309</v>
      </c>
      <c r="M919" s="1" t="s">
        <v>100</v>
      </c>
      <c r="N919" s="1">
        <v>5</v>
      </c>
      <c r="O919" s="1">
        <v>6</v>
      </c>
      <c r="P919" s="1" t="b">
        <v>0</v>
      </c>
      <c r="Q919" s="1">
        <v>760</v>
      </c>
      <c r="R919" s="10">
        <v>72</v>
      </c>
      <c r="S919" s="10">
        <f>DATA[[#This Row],[Total_Movies_Watched]]+DATA[[#This Row],[Total_Series_Watched]]</f>
        <v>832</v>
      </c>
      <c r="T919" s="1" t="s">
        <v>92</v>
      </c>
      <c r="U919" s="1" t="s">
        <v>56</v>
      </c>
      <c r="V919" s="1" t="s">
        <v>78</v>
      </c>
      <c r="W919" s="1">
        <v>91</v>
      </c>
      <c r="X919" s="1" t="str" cm="1">
        <f t="array" ref="X919">_xlfn.IFS(DATA[[#This Row],[Recommended_Content_Count]]&lt;=25,"0-25",W919&lt;=50,"25-50",W919&lt;=75,"50-75",W919&lt;=100,"75-100")</f>
        <v>75-100</v>
      </c>
      <c r="Y919" s="1">
        <v>4.8</v>
      </c>
      <c r="Z919" s="1" t="b">
        <v>1</v>
      </c>
      <c r="AA919" s="1" t="str" cm="1">
        <f t="array" ref="AA919">_xlfn.IFS(DATA[[#This Row],[Has_Downloaded_Content]]=FALSE,"No",Z919=TRUE,"Yes")</f>
        <v>Yes</v>
      </c>
      <c r="AB919" s="1" t="s">
        <v>30</v>
      </c>
      <c r="AC919" s="7">
        <v>2336</v>
      </c>
      <c r="AD919" s="7" t="str" cm="1">
        <f t="array" ref="AD919">_xlfn.IFS(DATA[[#This Row],[Loyalty_Points]]&lt;=1000,"0-1000",AC919&lt;=2000,"1000-2000",AC919&lt;=3000,"2000-3000",AC919&lt;=4000,"3000-4000",AC919&lt;=4999,"4000-5000")</f>
        <v>2000-3000</v>
      </c>
      <c r="AE919" s="1" t="s">
        <v>58</v>
      </c>
      <c r="AF919" s="1" t="s">
        <v>69</v>
      </c>
      <c r="AG919" s="1" t="s">
        <v>93</v>
      </c>
    </row>
    <row r="920" spans="1:33" x14ac:dyDescent="0.3">
      <c r="A920" s="13">
        <v>7089</v>
      </c>
      <c r="B920" s="1" t="s">
        <v>357</v>
      </c>
      <c r="C920" s="2">
        <v>44988</v>
      </c>
      <c r="D920" s="2">
        <v>45608</v>
      </c>
      <c r="E920" s="29" t="str">
        <f>TEXT(DATA[[#This Row],[Join_Date]],"mm-yyyy")</f>
        <v>03-2023</v>
      </c>
      <c r="G920" s="31">
        <f>$F$2-DATA[[#This Row],[Last_Login]]</f>
        <v>49</v>
      </c>
      <c r="H920" s="31" t="str" cm="1">
        <f t="array" ref="H920">_xlfn.IFS(DATA[[#This Row],[Difference_from _assume]]&lt;=10,"0-17",DATA[[#This Row],[Difference_from _assume]]&lt;=34,"17-34",DATA[[#This Row],[Difference_from _assume]]&lt;=51,"34-51",DATA[[#This Row],[Difference_from _assume]]&lt;=119,"51-119",DATA[[#This Row],[Difference_from _assume]]&lt;=354,"119-357")</f>
        <v>34-51</v>
      </c>
      <c r="I920" s="31" t="str" cm="1">
        <f t="array" ref="I920">_xlfn.IFS(DATA[[#This Row],[Difference_from _assume]]&lt;=35,"Active",DATA[[#This Row],[Difference_from _assume]]&lt;=110,"Inactive",DATA[[#This Row],[Difference_from _assume]]&lt;=360,"Dormant")</f>
        <v>Inactive</v>
      </c>
      <c r="J920" s="16">
        <v>7.99</v>
      </c>
      <c r="K920" s="16" t="str" cm="1">
        <f t="array" ref="K920">_xlfn.IFS(DATA[[#This Row],[Monthly_Price]]&lt;=7.99,"Low",J920&lt;=11.99,"Mid",J920&lt;=15.99,"High")</f>
        <v>Low</v>
      </c>
      <c r="L920" s="1">
        <v>367</v>
      </c>
      <c r="M920" s="1" t="s">
        <v>100</v>
      </c>
      <c r="N920" s="1">
        <v>1</v>
      </c>
      <c r="O920" s="1">
        <v>3</v>
      </c>
      <c r="P920" s="1" t="b">
        <v>0</v>
      </c>
      <c r="Q920" s="1">
        <v>522</v>
      </c>
      <c r="R920" s="10">
        <v>10</v>
      </c>
      <c r="S920" s="10">
        <f>DATA[[#This Row],[Total_Movies_Watched]]+DATA[[#This Row],[Total_Series_Watched]]</f>
        <v>532</v>
      </c>
      <c r="T920" s="1" t="s">
        <v>27</v>
      </c>
      <c r="U920" s="1" t="s">
        <v>28</v>
      </c>
      <c r="V920" s="1" t="s">
        <v>45</v>
      </c>
      <c r="W920" s="1">
        <v>70</v>
      </c>
      <c r="X920" s="1" t="str" cm="1">
        <f t="array" ref="X920">_xlfn.IFS(DATA[[#This Row],[Recommended_Content_Count]]&lt;=25,"0-25",W920&lt;=50,"25-50",W920&lt;=75,"50-75",W920&lt;=100,"75-100")</f>
        <v>50-75</v>
      </c>
      <c r="Y920" s="1">
        <v>3.8</v>
      </c>
      <c r="Z920" s="1" t="b">
        <v>0</v>
      </c>
      <c r="AA920" s="1" t="str" cm="1">
        <f t="array" ref="AA920">_xlfn.IFS(DATA[[#This Row],[Has_Downloaded_Content]]=FALSE,"No",Z920=TRUE,"Yes")</f>
        <v>No</v>
      </c>
      <c r="AB920" s="1" t="s">
        <v>30</v>
      </c>
      <c r="AC920" s="7">
        <v>2344</v>
      </c>
      <c r="AD920" s="7" t="str" cm="1">
        <f t="array" ref="AD920">_xlfn.IFS(DATA[[#This Row],[Loyalty_Points]]&lt;=1000,"0-1000",AC920&lt;=2000,"1000-2000",AC920&lt;=3000,"2000-3000",AC920&lt;=4000,"3000-4000",AC920&lt;=4999,"4000-5000")</f>
        <v>2000-3000</v>
      </c>
      <c r="AE920" s="1" t="s">
        <v>38</v>
      </c>
      <c r="AF920" s="1" t="s">
        <v>39</v>
      </c>
      <c r="AG920" s="1" t="s">
        <v>60</v>
      </c>
    </row>
    <row r="921" spans="1:33" x14ac:dyDescent="0.3">
      <c r="A921" s="13">
        <v>1697</v>
      </c>
      <c r="B921" s="1" t="s">
        <v>104</v>
      </c>
      <c r="C921" s="2" t="s">
        <v>662</v>
      </c>
      <c r="D921" s="2" t="s">
        <v>99</v>
      </c>
      <c r="E921" s="29" t="str">
        <f>TEXT(DATA[[#This Row],[Join_Date]],"mm-yyyy")</f>
        <v>09-2023</v>
      </c>
      <c r="G921" s="31">
        <f>$F$2-DATA[[#This Row],[Last_Login]]</f>
        <v>34</v>
      </c>
      <c r="H921" s="31" t="str" cm="1">
        <f t="array" ref="H921">_xlfn.IFS(DATA[[#This Row],[Difference_from _assume]]&lt;=10,"0-17",DATA[[#This Row],[Difference_from _assume]]&lt;=34,"17-34",DATA[[#This Row],[Difference_from _assume]]&lt;=51,"34-51",DATA[[#This Row],[Difference_from _assume]]&lt;=119,"51-119",DATA[[#This Row],[Difference_from _assume]]&lt;=354,"119-357")</f>
        <v>17-34</v>
      </c>
      <c r="I921" s="31" t="str" cm="1">
        <f t="array" ref="I921">_xlfn.IFS(DATA[[#This Row],[Difference_from _assume]]&lt;=35,"Active",DATA[[#This Row],[Difference_from _assume]]&lt;=110,"Inactive",DATA[[#This Row],[Difference_from _assume]]&lt;=360,"Dormant")</f>
        <v>Active</v>
      </c>
      <c r="J921" s="16">
        <v>7.99</v>
      </c>
      <c r="K921" s="16" t="str" cm="1">
        <f t="array" ref="K921">_xlfn.IFS(DATA[[#This Row],[Monthly_Price]]&lt;=7.99,"Low",J921&lt;=11.99,"Mid",J921&lt;=15.99,"High")</f>
        <v>Low</v>
      </c>
      <c r="L921" s="1">
        <v>472</v>
      </c>
      <c r="M921" s="1" t="s">
        <v>26</v>
      </c>
      <c r="N921" s="1">
        <v>5</v>
      </c>
      <c r="O921" s="1">
        <v>2</v>
      </c>
      <c r="P921" s="1" t="b">
        <v>1</v>
      </c>
      <c r="Q921" s="1">
        <v>76</v>
      </c>
      <c r="R921" s="10">
        <v>157</v>
      </c>
      <c r="S921" s="10">
        <f>DATA[[#This Row],[Total_Movies_Watched]]+DATA[[#This Row],[Total_Series_Watched]]</f>
        <v>233</v>
      </c>
      <c r="T921" s="1" t="s">
        <v>27</v>
      </c>
      <c r="U921" s="1" t="s">
        <v>44</v>
      </c>
      <c r="V921" s="1" t="s">
        <v>78</v>
      </c>
      <c r="W921" s="1">
        <v>6</v>
      </c>
      <c r="X921" s="1" t="str" cm="1">
        <f t="array" ref="X921">_xlfn.IFS(DATA[[#This Row],[Recommended_Content_Count]]&lt;=25,"0-25",W921&lt;=50,"25-50",W921&lt;=75,"50-75",W921&lt;=100,"75-100")</f>
        <v>0-25</v>
      </c>
      <c r="Y921" s="1">
        <v>3.1</v>
      </c>
      <c r="Z921" s="1" t="b">
        <v>1</v>
      </c>
      <c r="AA921" s="1" t="str" cm="1">
        <f t="array" ref="AA921">_xlfn.IFS(DATA[[#This Row],[Has_Downloaded_Content]]=FALSE,"No",Z921=TRUE,"Yes")</f>
        <v>Yes</v>
      </c>
      <c r="AB921" s="1" t="s">
        <v>30</v>
      </c>
      <c r="AC921" s="7">
        <v>1351</v>
      </c>
      <c r="AD921" s="7" t="str" cm="1">
        <f t="array" ref="AD921">_xlfn.IFS(DATA[[#This Row],[Loyalty_Points]]&lt;=1000,"0-1000",AC921&lt;=2000,"1000-2000",AC921&lt;=3000,"2000-3000",AC921&lt;=4000,"3000-4000",AC921&lt;=4999,"4000-5000")</f>
        <v>1000-2000</v>
      </c>
      <c r="AE921" s="1" t="s">
        <v>65</v>
      </c>
      <c r="AF921" s="1" t="s">
        <v>79</v>
      </c>
      <c r="AG921" s="1" t="s">
        <v>93</v>
      </c>
    </row>
    <row r="922" spans="1:33" x14ac:dyDescent="0.3">
      <c r="A922" s="13">
        <v>4768</v>
      </c>
      <c r="B922" s="1" t="s">
        <v>542</v>
      </c>
      <c r="C922" s="2">
        <v>45028</v>
      </c>
      <c r="D922" s="2" t="s">
        <v>109</v>
      </c>
      <c r="E922" s="29" t="str">
        <f>TEXT(DATA[[#This Row],[Join_Date]],"mm-yyyy")</f>
        <v>04-2023</v>
      </c>
      <c r="G922" s="31">
        <f>$F$2-DATA[[#This Row],[Last_Login]]</f>
        <v>38</v>
      </c>
      <c r="H922" s="31" t="str" cm="1">
        <f t="array" ref="H922">_xlfn.IFS(DATA[[#This Row],[Difference_from _assume]]&lt;=10,"0-17",DATA[[#This Row],[Difference_from _assume]]&lt;=34,"17-34",DATA[[#This Row],[Difference_from _assume]]&lt;=51,"34-51",DATA[[#This Row],[Difference_from _assume]]&lt;=119,"51-119",DATA[[#This Row],[Difference_from _assume]]&lt;=354,"119-357")</f>
        <v>34-51</v>
      </c>
      <c r="I922" s="31" t="str" cm="1">
        <f t="array" ref="I922">_xlfn.IFS(DATA[[#This Row],[Difference_from _assume]]&lt;=35,"Active",DATA[[#This Row],[Difference_from _assume]]&lt;=110,"Inactive",DATA[[#This Row],[Difference_from _assume]]&lt;=360,"Dormant")</f>
        <v>Inactive</v>
      </c>
      <c r="J922" s="16">
        <v>15.99</v>
      </c>
      <c r="K922" s="16" t="str" cm="1">
        <f t="array" ref="K922">_xlfn.IFS(DATA[[#This Row],[Monthly_Price]]&lt;=7.99,"Low",J922&lt;=11.99,"Mid",J922&lt;=15.99,"High")</f>
        <v>High</v>
      </c>
      <c r="L922" s="1">
        <v>449</v>
      </c>
      <c r="M922" s="1" t="s">
        <v>51</v>
      </c>
      <c r="N922" s="1">
        <v>5</v>
      </c>
      <c r="O922" s="1">
        <v>4</v>
      </c>
      <c r="P922" s="1" t="b">
        <v>0</v>
      </c>
      <c r="Q922" s="1">
        <v>61</v>
      </c>
      <c r="R922" s="10">
        <v>61</v>
      </c>
      <c r="S922" s="10">
        <f>DATA[[#This Row],[Total_Movies_Watched]]+DATA[[#This Row],[Total_Series_Watched]]</f>
        <v>122</v>
      </c>
      <c r="T922" s="1" t="s">
        <v>74</v>
      </c>
      <c r="U922" s="1" t="s">
        <v>44</v>
      </c>
      <c r="V922" s="1" t="s">
        <v>78</v>
      </c>
      <c r="W922" s="1">
        <v>88</v>
      </c>
      <c r="X922" s="1" t="str" cm="1">
        <f t="array" ref="X922">_xlfn.IFS(DATA[[#This Row],[Recommended_Content_Count]]&lt;=25,"0-25",W922&lt;=50,"25-50",W922&lt;=75,"50-75",W922&lt;=100,"75-100")</f>
        <v>75-100</v>
      </c>
      <c r="Y922" s="1">
        <v>3.7</v>
      </c>
      <c r="Z922" s="1" t="b">
        <v>1</v>
      </c>
      <c r="AA922" s="1" t="str" cm="1">
        <f t="array" ref="AA922">_xlfn.IFS(DATA[[#This Row],[Has_Downloaded_Content]]=FALSE,"No",Z922=TRUE,"Yes")</f>
        <v>Yes</v>
      </c>
      <c r="AB922" s="1" t="s">
        <v>30</v>
      </c>
      <c r="AC922" s="7">
        <v>165</v>
      </c>
      <c r="AD922" s="7" t="str" cm="1">
        <f t="array" ref="AD922">_xlfn.IFS(DATA[[#This Row],[Loyalty_Points]]&lt;=1000,"0-1000",AC922&lt;=2000,"1000-2000",AC922&lt;=3000,"2000-3000",AC922&lt;=4000,"3000-4000",AC922&lt;=4999,"4000-5000")</f>
        <v>0-1000</v>
      </c>
      <c r="AE922" s="1" t="s">
        <v>76</v>
      </c>
      <c r="AF922" s="1" t="s">
        <v>69</v>
      </c>
      <c r="AG922" s="1" t="s">
        <v>93</v>
      </c>
    </row>
    <row r="923" spans="1:33" x14ac:dyDescent="0.3">
      <c r="A923" s="13">
        <v>4205</v>
      </c>
      <c r="B923" s="1" t="s">
        <v>257</v>
      </c>
      <c r="C923" s="2" t="s">
        <v>528</v>
      </c>
      <c r="D923" s="2">
        <v>45455</v>
      </c>
      <c r="E923" s="29" t="str">
        <f>TEXT(DATA[[#This Row],[Join_Date]],"mm-yyyy")</f>
        <v>12-2023</v>
      </c>
      <c r="G923" s="31">
        <f>$F$2-DATA[[#This Row],[Last_Login]]</f>
        <v>202</v>
      </c>
      <c r="H923" s="31" t="str" cm="1">
        <f t="array" ref="H923">_xlfn.IFS(DATA[[#This Row],[Difference_from _assume]]&lt;=10,"0-17",DATA[[#This Row],[Difference_from _assume]]&lt;=34,"17-34",DATA[[#This Row],[Difference_from _assume]]&lt;=51,"34-51",DATA[[#This Row],[Difference_from _assume]]&lt;=119,"51-119",DATA[[#This Row],[Difference_from _assume]]&lt;=354,"119-357")</f>
        <v>119-357</v>
      </c>
      <c r="I923" s="31" t="str" cm="1">
        <f t="array" ref="I923">_xlfn.IFS(DATA[[#This Row],[Difference_from _assume]]&lt;=35,"Active",DATA[[#This Row],[Difference_from _assume]]&lt;=110,"Inactive",DATA[[#This Row],[Difference_from _assume]]&lt;=360,"Dormant")</f>
        <v>Dormant</v>
      </c>
      <c r="J923" s="16">
        <v>15.99</v>
      </c>
      <c r="K923" s="16" t="str" cm="1">
        <f t="array" ref="K923">_xlfn.IFS(DATA[[#This Row],[Monthly_Price]]&lt;=7.99,"Low",J923&lt;=11.99,"Mid",J923&lt;=15.99,"High")</f>
        <v>High</v>
      </c>
      <c r="L923" s="1">
        <v>302</v>
      </c>
      <c r="M923" s="1" t="s">
        <v>73</v>
      </c>
      <c r="N923" s="1">
        <v>4</v>
      </c>
      <c r="O923" s="1">
        <v>4</v>
      </c>
      <c r="P923" s="1" t="b">
        <v>1</v>
      </c>
      <c r="Q923" s="1">
        <v>800</v>
      </c>
      <c r="R923" s="10">
        <v>101</v>
      </c>
      <c r="S923" s="10">
        <f>DATA[[#This Row],[Total_Movies_Watched]]+DATA[[#This Row],[Total_Series_Watched]]</f>
        <v>901</v>
      </c>
      <c r="T923" s="1" t="s">
        <v>27</v>
      </c>
      <c r="U923" s="1" t="s">
        <v>75</v>
      </c>
      <c r="V923" s="1" t="s">
        <v>64</v>
      </c>
      <c r="W923" s="1">
        <v>89</v>
      </c>
      <c r="X923" s="1" t="str" cm="1">
        <f t="array" ref="X923">_xlfn.IFS(DATA[[#This Row],[Recommended_Content_Count]]&lt;=25,"0-25",W923&lt;=50,"25-50",W923&lt;=75,"50-75",W923&lt;=100,"75-100")</f>
        <v>75-100</v>
      </c>
      <c r="Y923" s="1">
        <v>4.3</v>
      </c>
      <c r="Z923" s="1" t="b">
        <v>0</v>
      </c>
      <c r="AA923" s="1" t="str" cm="1">
        <f t="array" ref="AA923">_xlfn.IFS(DATA[[#This Row],[Has_Downloaded_Content]]=FALSE,"No",Z923=TRUE,"Yes")</f>
        <v>No</v>
      </c>
      <c r="AB923" s="1" t="s">
        <v>30</v>
      </c>
      <c r="AC923" s="7">
        <v>3411</v>
      </c>
      <c r="AD923" s="7" t="str" cm="1">
        <f t="array" ref="AD923">_xlfn.IFS(DATA[[#This Row],[Loyalty_Points]]&lt;=1000,"0-1000",AC923&lt;=2000,"1000-2000",AC923&lt;=3000,"2000-3000",AC923&lt;=4000,"3000-4000",AC923&lt;=4999,"4000-5000")</f>
        <v>3000-4000</v>
      </c>
      <c r="AE923" s="1" t="s">
        <v>38</v>
      </c>
      <c r="AF923" s="1" t="s">
        <v>79</v>
      </c>
      <c r="AG923" s="1" t="s">
        <v>40</v>
      </c>
    </row>
    <row r="924" spans="1:33" x14ac:dyDescent="0.3">
      <c r="A924" s="13">
        <v>8844</v>
      </c>
      <c r="B924" s="1" t="s">
        <v>140</v>
      </c>
      <c r="C924" s="2" t="s">
        <v>394</v>
      </c>
      <c r="D924" s="2" t="s">
        <v>103</v>
      </c>
      <c r="E924" s="29" t="str">
        <f>TEXT(DATA[[#This Row],[Join_Date]],"mm-yyyy")</f>
        <v>09-2024</v>
      </c>
      <c r="G924" s="31">
        <f>$F$2-DATA[[#This Row],[Last_Login]]</f>
        <v>13</v>
      </c>
      <c r="H924" s="31" t="str" cm="1">
        <f t="array" ref="H924">_xlfn.IFS(DATA[[#This Row],[Difference_from _assume]]&lt;=10,"0-17",DATA[[#This Row],[Difference_from _assume]]&lt;=34,"17-34",DATA[[#This Row],[Difference_from _assume]]&lt;=51,"34-51",DATA[[#This Row],[Difference_from _assume]]&lt;=119,"51-119",DATA[[#This Row],[Difference_from _assume]]&lt;=354,"119-357")</f>
        <v>17-34</v>
      </c>
      <c r="I924" s="31" t="str" cm="1">
        <f t="array" ref="I924">_xlfn.IFS(DATA[[#This Row],[Difference_from _assume]]&lt;=35,"Active",DATA[[#This Row],[Difference_from _assume]]&lt;=110,"Inactive",DATA[[#This Row],[Difference_from _assume]]&lt;=360,"Dormant")</f>
        <v>Active</v>
      </c>
      <c r="J924" s="16">
        <v>7.99</v>
      </c>
      <c r="K924" s="16" t="str" cm="1">
        <f t="array" ref="K924">_xlfn.IFS(DATA[[#This Row],[Monthly_Price]]&lt;=7.99,"Low",J924&lt;=11.99,"Mid",J924&lt;=15.99,"High")</f>
        <v>Low</v>
      </c>
      <c r="L924" s="1">
        <v>70</v>
      </c>
      <c r="M924" s="1" t="s">
        <v>48</v>
      </c>
      <c r="N924" s="1">
        <v>3</v>
      </c>
      <c r="O924" s="1">
        <v>6</v>
      </c>
      <c r="P924" s="1" t="b">
        <v>1</v>
      </c>
      <c r="Q924" s="1">
        <v>226</v>
      </c>
      <c r="R924" s="10">
        <v>104</v>
      </c>
      <c r="S924" s="10">
        <f>DATA[[#This Row],[Total_Movies_Watched]]+DATA[[#This Row],[Total_Series_Watched]]</f>
        <v>330</v>
      </c>
      <c r="T924" s="1" t="s">
        <v>27</v>
      </c>
      <c r="U924" s="1" t="s">
        <v>44</v>
      </c>
      <c r="V924" s="1" t="s">
        <v>37</v>
      </c>
      <c r="W924" s="1">
        <v>59</v>
      </c>
      <c r="X924" s="1" t="str" cm="1">
        <f t="array" ref="X924">_xlfn.IFS(DATA[[#This Row],[Recommended_Content_Count]]&lt;=25,"0-25",W924&lt;=50,"25-50",W924&lt;=75,"50-75",W924&lt;=100,"75-100")</f>
        <v>50-75</v>
      </c>
      <c r="Y924" s="1">
        <v>3.3</v>
      </c>
      <c r="Z924" s="1" t="b">
        <v>1</v>
      </c>
      <c r="AA924" s="1" t="str" cm="1">
        <f t="array" ref="AA924">_xlfn.IFS(DATA[[#This Row],[Has_Downloaded_Content]]=FALSE,"No",Z924=TRUE,"Yes")</f>
        <v>Yes</v>
      </c>
      <c r="AB924" s="1" t="s">
        <v>30</v>
      </c>
      <c r="AC924" s="7">
        <v>615</v>
      </c>
      <c r="AD924" s="7" t="str" cm="1">
        <f t="array" ref="AD924">_xlfn.IFS(DATA[[#This Row],[Loyalty_Points]]&lt;=1000,"0-1000",AC924&lt;=2000,"1000-2000",AC924&lt;=3000,"2000-3000",AC924&lt;=4000,"3000-4000",AC924&lt;=4999,"4000-5000")</f>
        <v>0-1000</v>
      </c>
      <c r="AE924" s="1" t="s">
        <v>65</v>
      </c>
      <c r="AF924" s="1" t="s">
        <v>69</v>
      </c>
      <c r="AG924" s="1" t="s">
        <v>33</v>
      </c>
    </row>
    <row r="925" spans="1:33" x14ac:dyDescent="0.3">
      <c r="A925" s="13">
        <v>1103</v>
      </c>
      <c r="B925" s="1" t="s">
        <v>411</v>
      </c>
      <c r="C925" s="2">
        <v>45143</v>
      </c>
      <c r="D925" s="2">
        <v>45334</v>
      </c>
      <c r="E925" s="29" t="str">
        <f>TEXT(DATA[[#This Row],[Join_Date]],"mm-yyyy")</f>
        <v>08-2023</v>
      </c>
      <c r="G925" s="31">
        <f>$F$2-DATA[[#This Row],[Last_Login]]</f>
        <v>323</v>
      </c>
      <c r="H925" s="31" t="str" cm="1">
        <f t="array" ref="H925">_xlfn.IFS(DATA[[#This Row],[Difference_from _assume]]&lt;=10,"0-17",DATA[[#This Row],[Difference_from _assume]]&lt;=34,"17-34",DATA[[#This Row],[Difference_from _assume]]&lt;=51,"34-51",DATA[[#This Row],[Difference_from _assume]]&lt;=119,"51-119",DATA[[#This Row],[Difference_from _assume]]&lt;=354,"119-357")</f>
        <v>119-357</v>
      </c>
      <c r="I925" s="31" t="str" cm="1">
        <f t="array" ref="I925">_xlfn.IFS(DATA[[#This Row],[Difference_from _assume]]&lt;=35,"Active",DATA[[#This Row],[Difference_from _assume]]&lt;=110,"Inactive",DATA[[#This Row],[Difference_from _assume]]&lt;=360,"Dormant")</f>
        <v>Dormant</v>
      </c>
      <c r="J925" s="16">
        <v>7.99</v>
      </c>
      <c r="K925" s="16" t="str" cm="1">
        <f t="array" ref="K925">_xlfn.IFS(DATA[[#This Row],[Monthly_Price]]&lt;=7.99,"Low",J925&lt;=11.99,"Mid",J925&lt;=15.99,"High")</f>
        <v>Low</v>
      </c>
      <c r="L925" s="1">
        <v>157</v>
      </c>
      <c r="M925" s="1" t="s">
        <v>48</v>
      </c>
      <c r="N925" s="1">
        <v>2</v>
      </c>
      <c r="O925" s="1">
        <v>1</v>
      </c>
      <c r="P925" s="1" t="b">
        <v>0</v>
      </c>
      <c r="Q925" s="1">
        <v>792</v>
      </c>
      <c r="R925" s="10">
        <v>141</v>
      </c>
      <c r="S925" s="10">
        <f>DATA[[#This Row],[Total_Movies_Watched]]+DATA[[#This Row],[Total_Series_Watched]]</f>
        <v>933</v>
      </c>
      <c r="T925" s="1" t="s">
        <v>43</v>
      </c>
      <c r="U925" s="1" t="s">
        <v>56</v>
      </c>
      <c r="V925" s="1" t="s">
        <v>57</v>
      </c>
      <c r="W925" s="1">
        <v>18</v>
      </c>
      <c r="X925" s="1" t="str" cm="1">
        <f t="array" ref="X925">_xlfn.IFS(DATA[[#This Row],[Recommended_Content_Count]]&lt;=25,"0-25",W925&lt;=50,"25-50",W925&lt;=75,"50-75",W925&lt;=100,"75-100")</f>
        <v>0-25</v>
      </c>
      <c r="Y925" s="1">
        <v>4.2</v>
      </c>
      <c r="Z925" s="1" t="b">
        <v>0</v>
      </c>
      <c r="AA925" s="1" t="str" cm="1">
        <f t="array" ref="AA925">_xlfn.IFS(DATA[[#This Row],[Has_Downloaded_Content]]=FALSE,"No",Z925=TRUE,"Yes")</f>
        <v>No</v>
      </c>
      <c r="AB925" s="1" t="s">
        <v>30</v>
      </c>
      <c r="AC925" s="7">
        <v>1538</v>
      </c>
      <c r="AD925" s="7" t="str" cm="1">
        <f t="array" ref="AD925">_xlfn.IFS(DATA[[#This Row],[Loyalty_Points]]&lt;=1000,"0-1000",AC925&lt;=2000,"1000-2000",AC925&lt;=3000,"2000-3000",AC925&lt;=4000,"3000-4000",AC925&lt;=4999,"4000-5000")</f>
        <v>1000-2000</v>
      </c>
      <c r="AE925" s="1" t="s">
        <v>31</v>
      </c>
      <c r="AF925" s="1" t="s">
        <v>79</v>
      </c>
      <c r="AG925" s="1" t="s">
        <v>93</v>
      </c>
    </row>
    <row r="926" spans="1:33" x14ac:dyDescent="0.3">
      <c r="A926" s="13">
        <v>2180</v>
      </c>
      <c r="B926" s="1" t="s">
        <v>709</v>
      </c>
      <c r="C926" s="2" t="s">
        <v>699</v>
      </c>
      <c r="D926" s="2" t="s">
        <v>156</v>
      </c>
      <c r="E926" s="29" t="str">
        <f>TEXT(DATA[[#This Row],[Join_Date]],"mm-yyyy")</f>
        <v>04-2023</v>
      </c>
      <c r="G926" s="31">
        <f>$F$2-DATA[[#This Row],[Last_Login]]</f>
        <v>37</v>
      </c>
      <c r="H926" s="31" t="str" cm="1">
        <f t="array" ref="H926">_xlfn.IFS(DATA[[#This Row],[Difference_from _assume]]&lt;=10,"0-17",DATA[[#This Row],[Difference_from _assume]]&lt;=34,"17-34",DATA[[#This Row],[Difference_from _assume]]&lt;=51,"34-51",DATA[[#This Row],[Difference_from _assume]]&lt;=119,"51-119",DATA[[#This Row],[Difference_from _assume]]&lt;=354,"119-357")</f>
        <v>34-51</v>
      </c>
      <c r="I926" s="31" t="str" cm="1">
        <f t="array" ref="I926">_xlfn.IFS(DATA[[#This Row],[Difference_from _assume]]&lt;=35,"Active",DATA[[#This Row],[Difference_from _assume]]&lt;=110,"Inactive",DATA[[#This Row],[Difference_from _assume]]&lt;=360,"Dormant")</f>
        <v>Inactive</v>
      </c>
      <c r="J926" s="16">
        <v>7.99</v>
      </c>
      <c r="K926" s="16" t="str" cm="1">
        <f t="array" ref="K926">_xlfn.IFS(DATA[[#This Row],[Monthly_Price]]&lt;=7.99,"Low",J926&lt;=11.99,"Mid",J926&lt;=15.99,"High")</f>
        <v>Low</v>
      </c>
      <c r="L926" s="1">
        <v>17</v>
      </c>
      <c r="M926" s="1" t="s">
        <v>63</v>
      </c>
      <c r="N926" s="1">
        <v>5</v>
      </c>
      <c r="O926" s="1">
        <v>5</v>
      </c>
      <c r="P926" s="1" t="b">
        <v>0</v>
      </c>
      <c r="Q926" s="1">
        <v>498</v>
      </c>
      <c r="R926" s="10">
        <v>67</v>
      </c>
      <c r="S926" s="10">
        <f>DATA[[#This Row],[Total_Movies_Watched]]+DATA[[#This Row],[Total_Series_Watched]]</f>
        <v>565</v>
      </c>
      <c r="T926" s="1" t="s">
        <v>49</v>
      </c>
      <c r="U926" s="1" t="s">
        <v>28</v>
      </c>
      <c r="V926" s="1" t="s">
        <v>45</v>
      </c>
      <c r="W926" s="1">
        <v>67</v>
      </c>
      <c r="X926" s="1" t="str" cm="1">
        <f t="array" ref="X926">_xlfn.IFS(DATA[[#This Row],[Recommended_Content_Count]]&lt;=25,"0-25",W926&lt;=50,"25-50",W926&lt;=75,"50-75",W926&lt;=100,"75-100")</f>
        <v>50-75</v>
      </c>
      <c r="Y926" s="1">
        <v>3</v>
      </c>
      <c r="Z926" s="1" t="b">
        <v>1</v>
      </c>
      <c r="AA926" s="1" t="str" cm="1">
        <f t="array" ref="AA926">_xlfn.IFS(DATA[[#This Row],[Has_Downloaded_Content]]=FALSE,"No",Z926=TRUE,"Yes")</f>
        <v>Yes</v>
      </c>
      <c r="AB926" s="1" t="s">
        <v>30</v>
      </c>
      <c r="AC926" s="7">
        <v>1835</v>
      </c>
      <c r="AD926" s="7" t="str" cm="1">
        <f t="array" ref="AD926">_xlfn.IFS(DATA[[#This Row],[Loyalty_Points]]&lt;=1000,"0-1000",AC926&lt;=2000,"1000-2000",AC926&lt;=3000,"2000-3000",AC926&lt;=4000,"3000-4000",AC926&lt;=4999,"4000-5000")</f>
        <v>1000-2000</v>
      </c>
      <c r="AE926" s="1" t="s">
        <v>58</v>
      </c>
      <c r="AF926" s="1" t="s">
        <v>32</v>
      </c>
      <c r="AG926" s="1" t="s">
        <v>33</v>
      </c>
    </row>
    <row r="927" spans="1:33" x14ac:dyDescent="0.3">
      <c r="A927" s="13">
        <v>6607</v>
      </c>
      <c r="B927" s="1" t="s">
        <v>710</v>
      </c>
      <c r="C927" s="2" t="s">
        <v>711</v>
      </c>
      <c r="D927" s="2">
        <v>45334</v>
      </c>
      <c r="E927" s="29" t="str">
        <f>TEXT(DATA[[#This Row],[Join_Date]],"mm-yyyy")</f>
        <v>01-2023</v>
      </c>
      <c r="G927" s="31">
        <f>$F$2-DATA[[#This Row],[Last_Login]]</f>
        <v>323</v>
      </c>
      <c r="H927" s="31" t="str" cm="1">
        <f t="array" ref="H927">_xlfn.IFS(DATA[[#This Row],[Difference_from _assume]]&lt;=10,"0-17",DATA[[#This Row],[Difference_from _assume]]&lt;=34,"17-34",DATA[[#This Row],[Difference_from _assume]]&lt;=51,"34-51",DATA[[#This Row],[Difference_from _assume]]&lt;=119,"51-119",DATA[[#This Row],[Difference_from _assume]]&lt;=354,"119-357")</f>
        <v>119-357</v>
      </c>
      <c r="I927" s="31" t="str" cm="1">
        <f t="array" ref="I927">_xlfn.IFS(DATA[[#This Row],[Difference_from _assume]]&lt;=35,"Active",DATA[[#This Row],[Difference_from _assume]]&lt;=110,"Inactive",DATA[[#This Row],[Difference_from _assume]]&lt;=360,"Dormant")</f>
        <v>Dormant</v>
      </c>
      <c r="J927" s="16">
        <v>15.99</v>
      </c>
      <c r="K927" s="16" t="str" cm="1">
        <f t="array" ref="K927">_xlfn.IFS(DATA[[#This Row],[Monthly_Price]]&lt;=7.99,"Low",J927&lt;=11.99,"Mid",J927&lt;=15.99,"High")</f>
        <v>High</v>
      </c>
      <c r="L927" s="1">
        <v>173</v>
      </c>
      <c r="M927" s="1" t="s">
        <v>36</v>
      </c>
      <c r="N927" s="1">
        <v>1</v>
      </c>
      <c r="O927" s="1">
        <v>3</v>
      </c>
      <c r="P927" s="1" t="b">
        <v>1</v>
      </c>
      <c r="Q927" s="1">
        <v>950</v>
      </c>
      <c r="R927" s="10">
        <v>163</v>
      </c>
      <c r="S927" s="10">
        <f>DATA[[#This Row],[Total_Movies_Watched]]+DATA[[#This Row],[Total_Series_Watched]]</f>
        <v>1113</v>
      </c>
      <c r="T927" s="1" t="s">
        <v>92</v>
      </c>
      <c r="U927" s="1" t="s">
        <v>44</v>
      </c>
      <c r="V927" s="1" t="s">
        <v>78</v>
      </c>
      <c r="W927" s="1">
        <v>96</v>
      </c>
      <c r="X927" s="1" t="str" cm="1">
        <f t="array" ref="X927">_xlfn.IFS(DATA[[#This Row],[Recommended_Content_Count]]&lt;=25,"0-25",W927&lt;=50,"25-50",W927&lt;=75,"50-75",W927&lt;=100,"75-100")</f>
        <v>75-100</v>
      </c>
      <c r="Y927" s="1">
        <v>4.9000000000000004</v>
      </c>
      <c r="Z927" s="1" t="b">
        <v>1</v>
      </c>
      <c r="AA927" s="1" t="str" cm="1">
        <f t="array" ref="AA927">_xlfn.IFS(DATA[[#This Row],[Has_Downloaded_Content]]=FALSE,"No",Z927=TRUE,"Yes")</f>
        <v>Yes</v>
      </c>
      <c r="AB927" s="1" t="s">
        <v>30</v>
      </c>
      <c r="AC927" s="7">
        <v>3515</v>
      </c>
      <c r="AD927" s="7" t="str" cm="1">
        <f t="array" ref="AD927">_xlfn.IFS(DATA[[#This Row],[Loyalty_Points]]&lt;=1000,"0-1000",AC927&lt;=2000,"1000-2000",AC927&lt;=3000,"2000-3000",AC927&lt;=4000,"3000-4000",AC927&lt;=4999,"4000-5000")</f>
        <v>3000-4000</v>
      </c>
      <c r="AE927" s="1" t="s">
        <v>58</v>
      </c>
      <c r="AF927" s="1" t="s">
        <v>32</v>
      </c>
      <c r="AG927" s="1" t="s">
        <v>33</v>
      </c>
    </row>
    <row r="928" spans="1:33" x14ac:dyDescent="0.3">
      <c r="A928" s="13">
        <v>7949</v>
      </c>
      <c r="B928" s="1" t="s">
        <v>391</v>
      </c>
      <c r="C928" s="2">
        <v>45231</v>
      </c>
      <c r="D928" s="2" t="s">
        <v>134</v>
      </c>
      <c r="E928" s="29" t="str">
        <f>TEXT(DATA[[#This Row],[Join_Date]],"mm-yyyy")</f>
        <v>11-2023</v>
      </c>
      <c r="G928" s="31">
        <f>$F$2-DATA[[#This Row],[Last_Login]]</f>
        <v>40</v>
      </c>
      <c r="H928" s="31" t="str" cm="1">
        <f t="array" ref="H928">_xlfn.IFS(DATA[[#This Row],[Difference_from _assume]]&lt;=10,"0-17",DATA[[#This Row],[Difference_from _assume]]&lt;=34,"17-34",DATA[[#This Row],[Difference_from _assume]]&lt;=51,"34-51",DATA[[#This Row],[Difference_from _assume]]&lt;=119,"51-119",DATA[[#This Row],[Difference_from _assume]]&lt;=354,"119-357")</f>
        <v>34-51</v>
      </c>
      <c r="I928" s="31" t="str" cm="1">
        <f t="array" ref="I928">_xlfn.IFS(DATA[[#This Row],[Difference_from _assume]]&lt;=35,"Active",DATA[[#This Row],[Difference_from _assume]]&lt;=110,"Inactive",DATA[[#This Row],[Difference_from _assume]]&lt;=360,"Dormant")</f>
        <v>Inactive</v>
      </c>
      <c r="J928" s="16">
        <v>11.99</v>
      </c>
      <c r="K928" s="16" t="str" cm="1">
        <f t="array" ref="K928">_xlfn.IFS(DATA[[#This Row],[Monthly_Price]]&lt;=7.99,"Low",J928&lt;=11.99,"Mid",J928&lt;=15.99,"High")</f>
        <v>Mid</v>
      </c>
      <c r="L928" s="1">
        <v>301</v>
      </c>
      <c r="M928" s="1" t="s">
        <v>73</v>
      </c>
      <c r="N928" s="1">
        <v>5</v>
      </c>
      <c r="O928" s="1">
        <v>4</v>
      </c>
      <c r="P928" s="1" t="b">
        <v>0</v>
      </c>
      <c r="Q928" s="1">
        <v>906</v>
      </c>
      <c r="R928" s="10">
        <v>141</v>
      </c>
      <c r="S928" s="10">
        <f>DATA[[#This Row],[Total_Movies_Watched]]+DATA[[#This Row],[Total_Series_Watched]]</f>
        <v>1047</v>
      </c>
      <c r="T928" s="1" t="s">
        <v>68</v>
      </c>
      <c r="U928" s="1" t="s">
        <v>56</v>
      </c>
      <c r="V928" s="1" t="s">
        <v>29</v>
      </c>
      <c r="W928" s="1">
        <v>56</v>
      </c>
      <c r="X928" s="1" t="str" cm="1">
        <f t="array" ref="X928">_xlfn.IFS(DATA[[#This Row],[Recommended_Content_Count]]&lt;=25,"0-25",W928&lt;=50,"25-50",W928&lt;=75,"50-75",W928&lt;=100,"75-100")</f>
        <v>50-75</v>
      </c>
      <c r="Y928" s="1">
        <v>4.5</v>
      </c>
      <c r="Z928" s="1" t="b">
        <v>1</v>
      </c>
      <c r="AA928" s="1" t="str" cm="1">
        <f t="array" ref="AA928">_xlfn.IFS(DATA[[#This Row],[Has_Downloaded_Content]]=FALSE,"No",Z928=TRUE,"Yes")</f>
        <v>Yes</v>
      </c>
      <c r="AB928" s="1" t="s">
        <v>30</v>
      </c>
      <c r="AC928" s="7">
        <v>1657</v>
      </c>
      <c r="AD928" s="7" t="str" cm="1">
        <f t="array" ref="AD928">_xlfn.IFS(DATA[[#This Row],[Loyalty_Points]]&lt;=1000,"0-1000",AC928&lt;=2000,"1000-2000",AC928&lt;=3000,"2000-3000",AC928&lt;=4000,"3000-4000",AC928&lt;=4999,"4000-5000")</f>
        <v>1000-2000</v>
      </c>
      <c r="AE928" s="1" t="s">
        <v>38</v>
      </c>
      <c r="AF928" s="1" t="s">
        <v>32</v>
      </c>
      <c r="AG928" s="1" t="s">
        <v>93</v>
      </c>
    </row>
    <row r="929" spans="1:33" x14ac:dyDescent="0.3">
      <c r="A929" s="13">
        <v>5337</v>
      </c>
      <c r="B929" s="1" t="s">
        <v>508</v>
      </c>
      <c r="C929" s="2" t="s">
        <v>348</v>
      </c>
      <c r="D929" s="2" t="s">
        <v>105</v>
      </c>
      <c r="E929" s="29" t="str">
        <f>TEXT(DATA[[#This Row],[Join_Date]],"mm-yyyy")</f>
        <v>08-2024</v>
      </c>
      <c r="G929" s="31">
        <f>$F$2-DATA[[#This Row],[Last_Login]]</f>
        <v>33</v>
      </c>
      <c r="H929" s="31" t="str" cm="1">
        <f t="array" ref="H929">_xlfn.IFS(DATA[[#This Row],[Difference_from _assume]]&lt;=10,"0-17",DATA[[#This Row],[Difference_from _assume]]&lt;=34,"17-34",DATA[[#This Row],[Difference_from _assume]]&lt;=51,"34-51",DATA[[#This Row],[Difference_from _assume]]&lt;=119,"51-119",DATA[[#This Row],[Difference_from _assume]]&lt;=354,"119-357")</f>
        <v>17-34</v>
      </c>
      <c r="I929" s="31" t="str" cm="1">
        <f t="array" ref="I929">_xlfn.IFS(DATA[[#This Row],[Difference_from _assume]]&lt;=35,"Active",DATA[[#This Row],[Difference_from _assume]]&lt;=110,"Inactive",DATA[[#This Row],[Difference_from _assume]]&lt;=360,"Dormant")</f>
        <v>Active</v>
      </c>
      <c r="J929" s="16">
        <v>7.99</v>
      </c>
      <c r="K929" s="16" t="str" cm="1">
        <f t="array" ref="K929">_xlfn.IFS(DATA[[#This Row],[Monthly_Price]]&lt;=7.99,"Low",J929&lt;=11.99,"Mid",J929&lt;=15.99,"High")</f>
        <v>Low</v>
      </c>
      <c r="L929" s="1">
        <v>357</v>
      </c>
      <c r="M929" s="1" t="s">
        <v>63</v>
      </c>
      <c r="N929" s="1">
        <v>2</v>
      </c>
      <c r="O929" s="1">
        <v>4</v>
      </c>
      <c r="P929" s="1" t="b">
        <v>1</v>
      </c>
      <c r="Q929" s="1">
        <v>245</v>
      </c>
      <c r="R929" s="10">
        <v>116</v>
      </c>
      <c r="S929" s="10">
        <f>DATA[[#This Row],[Total_Movies_Watched]]+DATA[[#This Row],[Total_Series_Watched]]</f>
        <v>361</v>
      </c>
      <c r="T929" s="1" t="s">
        <v>92</v>
      </c>
      <c r="U929" s="1" t="s">
        <v>75</v>
      </c>
      <c r="V929" s="1" t="s">
        <v>45</v>
      </c>
      <c r="W929" s="1">
        <v>71</v>
      </c>
      <c r="X929" s="1" t="str" cm="1">
        <f t="array" ref="X929">_xlfn.IFS(DATA[[#This Row],[Recommended_Content_Count]]&lt;=25,"0-25",W929&lt;=50,"25-50",W929&lt;=75,"50-75",W929&lt;=100,"75-100")</f>
        <v>50-75</v>
      </c>
      <c r="Y929" s="1">
        <v>4.2</v>
      </c>
      <c r="Z929" s="1" t="b">
        <v>1</v>
      </c>
      <c r="AA929" s="1" t="str" cm="1">
        <f t="array" ref="AA929">_xlfn.IFS(DATA[[#This Row],[Has_Downloaded_Content]]=FALSE,"No",Z929=TRUE,"Yes")</f>
        <v>Yes</v>
      </c>
      <c r="AB929" s="1" t="s">
        <v>30</v>
      </c>
      <c r="AC929" s="7">
        <v>2209</v>
      </c>
      <c r="AD929" s="7" t="str" cm="1">
        <f t="array" ref="AD929">_xlfn.IFS(DATA[[#This Row],[Loyalty_Points]]&lt;=1000,"0-1000",AC929&lt;=2000,"1000-2000",AC929&lt;=3000,"2000-3000",AC929&lt;=4000,"3000-4000",AC929&lt;=4999,"4000-5000")</f>
        <v>2000-3000</v>
      </c>
      <c r="AE929" s="1" t="s">
        <v>31</v>
      </c>
      <c r="AF929" s="1" t="s">
        <v>59</v>
      </c>
      <c r="AG929" s="1" t="s">
        <v>33</v>
      </c>
    </row>
    <row r="930" spans="1:33" x14ac:dyDescent="0.3">
      <c r="A930" s="13">
        <v>8477</v>
      </c>
      <c r="B930" s="1" t="s">
        <v>236</v>
      </c>
      <c r="C930" s="2" t="s">
        <v>145</v>
      </c>
      <c r="D930" s="2">
        <v>45334</v>
      </c>
      <c r="E930" s="29" t="str">
        <f>TEXT(DATA[[#This Row],[Join_Date]],"mm-yyyy")</f>
        <v>07-2023</v>
      </c>
      <c r="G930" s="31">
        <f>$F$2-DATA[[#This Row],[Last_Login]]</f>
        <v>323</v>
      </c>
      <c r="H930" s="31" t="str" cm="1">
        <f t="array" ref="H930">_xlfn.IFS(DATA[[#This Row],[Difference_from _assume]]&lt;=10,"0-17",DATA[[#This Row],[Difference_from _assume]]&lt;=34,"17-34",DATA[[#This Row],[Difference_from _assume]]&lt;=51,"34-51",DATA[[#This Row],[Difference_from _assume]]&lt;=119,"51-119",DATA[[#This Row],[Difference_from _assume]]&lt;=354,"119-357")</f>
        <v>119-357</v>
      </c>
      <c r="I930" s="31" t="str" cm="1">
        <f t="array" ref="I930">_xlfn.IFS(DATA[[#This Row],[Difference_from _assume]]&lt;=35,"Active",DATA[[#This Row],[Difference_from _assume]]&lt;=110,"Inactive",DATA[[#This Row],[Difference_from _assume]]&lt;=360,"Dormant")</f>
        <v>Dormant</v>
      </c>
      <c r="J930" s="16">
        <v>7.99</v>
      </c>
      <c r="K930" s="16" t="str" cm="1">
        <f t="array" ref="K930">_xlfn.IFS(DATA[[#This Row],[Monthly_Price]]&lt;=7.99,"Low",J930&lt;=11.99,"Mid",J930&lt;=15.99,"High")</f>
        <v>Low</v>
      </c>
      <c r="L930" s="1">
        <v>48</v>
      </c>
      <c r="M930" s="1" t="s">
        <v>36</v>
      </c>
      <c r="N930" s="1">
        <v>4</v>
      </c>
      <c r="O930" s="1">
        <v>2</v>
      </c>
      <c r="P930" s="1" t="b">
        <v>0</v>
      </c>
      <c r="Q930" s="1">
        <v>33</v>
      </c>
      <c r="R930" s="10">
        <v>7</v>
      </c>
      <c r="S930" s="10">
        <f>DATA[[#This Row],[Total_Movies_Watched]]+DATA[[#This Row],[Total_Series_Watched]]</f>
        <v>40</v>
      </c>
      <c r="T930" s="1" t="s">
        <v>27</v>
      </c>
      <c r="U930" s="1" t="s">
        <v>28</v>
      </c>
      <c r="V930" s="1" t="s">
        <v>37</v>
      </c>
      <c r="W930" s="1">
        <v>13</v>
      </c>
      <c r="X930" s="1" t="str" cm="1">
        <f t="array" ref="X930">_xlfn.IFS(DATA[[#This Row],[Recommended_Content_Count]]&lt;=25,"0-25",W930&lt;=50,"25-50",W930&lt;=75,"50-75",W930&lt;=100,"75-100")</f>
        <v>0-25</v>
      </c>
      <c r="Y930" s="1">
        <v>4.8</v>
      </c>
      <c r="Z930" s="1" t="b">
        <v>1</v>
      </c>
      <c r="AA930" s="1" t="str" cm="1">
        <f t="array" ref="AA930">_xlfn.IFS(DATA[[#This Row],[Has_Downloaded_Content]]=FALSE,"No",Z930=TRUE,"Yes")</f>
        <v>Yes</v>
      </c>
      <c r="AB930" s="1" t="s">
        <v>30</v>
      </c>
      <c r="AC930" s="7">
        <v>1327</v>
      </c>
      <c r="AD930" s="7" t="str" cm="1">
        <f t="array" ref="AD930">_xlfn.IFS(DATA[[#This Row],[Loyalty_Points]]&lt;=1000,"0-1000",AC930&lt;=2000,"1000-2000",AC930&lt;=3000,"2000-3000",AC930&lt;=4000,"3000-4000",AC930&lt;=4999,"4000-5000")</f>
        <v>1000-2000</v>
      </c>
      <c r="AE930" s="1" t="s">
        <v>58</v>
      </c>
      <c r="AF930" s="1" t="s">
        <v>69</v>
      </c>
      <c r="AG930" s="1" t="s">
        <v>60</v>
      </c>
    </row>
    <row r="931" spans="1:33" x14ac:dyDescent="0.3">
      <c r="A931" s="13">
        <v>7673</v>
      </c>
      <c r="B931" s="1" t="s">
        <v>712</v>
      </c>
      <c r="C931" s="2" t="s">
        <v>139</v>
      </c>
      <c r="D931" s="2" t="s">
        <v>82</v>
      </c>
      <c r="E931" s="29" t="str">
        <f>TEXT(DATA[[#This Row],[Join_Date]],"mm-yyyy")</f>
        <v>08-2023</v>
      </c>
      <c r="G931" s="31">
        <f>$F$2-DATA[[#This Row],[Last_Login]]</f>
        <v>39</v>
      </c>
      <c r="H931" s="31" t="str" cm="1">
        <f t="array" ref="H931">_xlfn.IFS(DATA[[#This Row],[Difference_from _assume]]&lt;=10,"0-17",DATA[[#This Row],[Difference_from _assume]]&lt;=34,"17-34",DATA[[#This Row],[Difference_from _assume]]&lt;=51,"34-51",DATA[[#This Row],[Difference_from _assume]]&lt;=119,"51-119",DATA[[#This Row],[Difference_from _assume]]&lt;=354,"119-357")</f>
        <v>34-51</v>
      </c>
      <c r="I931" s="31" t="str" cm="1">
        <f t="array" ref="I931">_xlfn.IFS(DATA[[#This Row],[Difference_from _assume]]&lt;=35,"Active",DATA[[#This Row],[Difference_from _assume]]&lt;=110,"Inactive",DATA[[#This Row],[Difference_from _assume]]&lt;=360,"Dormant")</f>
        <v>Inactive</v>
      </c>
      <c r="J931" s="16">
        <v>7.99</v>
      </c>
      <c r="K931" s="16" t="str" cm="1">
        <f t="array" ref="K931">_xlfn.IFS(DATA[[#This Row],[Monthly_Price]]&lt;=7.99,"Low",J931&lt;=11.99,"Mid",J931&lt;=15.99,"High")</f>
        <v>Low</v>
      </c>
      <c r="L931" s="1">
        <v>351</v>
      </c>
      <c r="M931" s="1" t="s">
        <v>26</v>
      </c>
      <c r="N931" s="1">
        <v>4</v>
      </c>
      <c r="O931" s="1">
        <v>2</v>
      </c>
      <c r="P931" s="1" t="b">
        <v>0</v>
      </c>
      <c r="Q931" s="1">
        <v>70</v>
      </c>
      <c r="R931" s="10">
        <v>41</v>
      </c>
      <c r="S931" s="10">
        <f>DATA[[#This Row],[Total_Movies_Watched]]+DATA[[#This Row],[Total_Series_Watched]]</f>
        <v>111</v>
      </c>
      <c r="T931" s="1" t="s">
        <v>74</v>
      </c>
      <c r="U931" s="1" t="s">
        <v>75</v>
      </c>
      <c r="V931" s="1" t="s">
        <v>57</v>
      </c>
      <c r="W931" s="1">
        <v>78</v>
      </c>
      <c r="X931" s="1" t="str" cm="1">
        <f t="array" ref="X931">_xlfn.IFS(DATA[[#This Row],[Recommended_Content_Count]]&lt;=25,"0-25",W931&lt;=50,"25-50",W931&lt;=75,"50-75",W931&lt;=100,"75-100")</f>
        <v>75-100</v>
      </c>
      <c r="Y931" s="1">
        <v>3.7</v>
      </c>
      <c r="Z931" s="1" t="b">
        <v>0</v>
      </c>
      <c r="AA931" s="1" t="str" cm="1">
        <f t="array" ref="AA931">_xlfn.IFS(DATA[[#This Row],[Has_Downloaded_Content]]=FALSE,"No",Z931=TRUE,"Yes")</f>
        <v>No</v>
      </c>
      <c r="AB931" s="1" t="s">
        <v>30</v>
      </c>
      <c r="AC931" s="7">
        <v>4337</v>
      </c>
      <c r="AD931" s="7" t="str" cm="1">
        <f t="array" ref="AD931">_xlfn.IFS(DATA[[#This Row],[Loyalty_Points]]&lt;=1000,"0-1000",AC931&lt;=2000,"1000-2000",AC931&lt;=3000,"2000-3000",AC931&lt;=4000,"3000-4000",AC931&lt;=4999,"4000-5000")</f>
        <v>4000-5000</v>
      </c>
      <c r="AE931" s="1" t="s">
        <v>31</v>
      </c>
      <c r="AF931" s="1" t="s">
        <v>79</v>
      </c>
      <c r="AG931" s="1" t="s">
        <v>40</v>
      </c>
    </row>
    <row r="932" spans="1:33" x14ac:dyDescent="0.3">
      <c r="A932" s="13">
        <v>6113</v>
      </c>
      <c r="B932" s="1" t="s">
        <v>713</v>
      </c>
      <c r="C932" s="2">
        <v>45088</v>
      </c>
      <c r="D932" s="2" t="s">
        <v>42</v>
      </c>
      <c r="E932" s="29" t="str">
        <f>TEXT(DATA[[#This Row],[Join_Date]],"mm-yyyy")</f>
        <v>06-2023</v>
      </c>
      <c r="G932" s="31">
        <f>$F$2-DATA[[#This Row],[Last_Login]]</f>
        <v>17</v>
      </c>
      <c r="H932" s="31" t="str" cm="1">
        <f t="array" ref="H932">_xlfn.IFS(DATA[[#This Row],[Difference_from _assume]]&lt;=10,"0-17",DATA[[#This Row],[Difference_from _assume]]&lt;=34,"17-34",DATA[[#This Row],[Difference_from _assume]]&lt;=51,"34-51",DATA[[#This Row],[Difference_from _assume]]&lt;=119,"51-119",DATA[[#This Row],[Difference_from _assume]]&lt;=354,"119-357")</f>
        <v>17-34</v>
      </c>
      <c r="I932" s="31" t="str" cm="1">
        <f t="array" ref="I932">_xlfn.IFS(DATA[[#This Row],[Difference_from _assume]]&lt;=35,"Active",DATA[[#This Row],[Difference_from _assume]]&lt;=110,"Inactive",DATA[[#This Row],[Difference_from _assume]]&lt;=360,"Dormant")</f>
        <v>Active</v>
      </c>
      <c r="J932" s="16">
        <v>11.99</v>
      </c>
      <c r="K932" s="16" t="str" cm="1">
        <f t="array" ref="K932">_xlfn.IFS(DATA[[#This Row],[Monthly_Price]]&lt;=7.99,"Low",J932&lt;=11.99,"Mid",J932&lt;=15.99,"High")</f>
        <v>Mid</v>
      </c>
      <c r="L932" s="1">
        <v>491</v>
      </c>
      <c r="M932" s="1" t="s">
        <v>73</v>
      </c>
      <c r="N932" s="1">
        <v>3</v>
      </c>
      <c r="O932" s="1">
        <v>4</v>
      </c>
      <c r="P932" s="1" t="b">
        <v>1</v>
      </c>
      <c r="Q932" s="1">
        <v>779</v>
      </c>
      <c r="R932" s="10">
        <v>86</v>
      </c>
      <c r="S932" s="10">
        <f>DATA[[#This Row],[Total_Movies_Watched]]+DATA[[#This Row],[Total_Series_Watched]]</f>
        <v>865</v>
      </c>
      <c r="T932" s="1" t="s">
        <v>49</v>
      </c>
      <c r="U932" s="1" t="s">
        <v>75</v>
      </c>
      <c r="V932" s="1" t="s">
        <v>29</v>
      </c>
      <c r="W932" s="1">
        <v>85</v>
      </c>
      <c r="X932" s="1" t="str" cm="1">
        <f t="array" ref="X932">_xlfn.IFS(DATA[[#This Row],[Recommended_Content_Count]]&lt;=25,"0-25",W932&lt;=50,"25-50",W932&lt;=75,"50-75",W932&lt;=100,"75-100")</f>
        <v>75-100</v>
      </c>
      <c r="Y932" s="1">
        <v>4.7</v>
      </c>
      <c r="Z932" s="1" t="b">
        <v>1</v>
      </c>
      <c r="AA932" s="1" t="str" cm="1">
        <f t="array" ref="AA932">_xlfn.IFS(DATA[[#This Row],[Has_Downloaded_Content]]=FALSE,"No",Z932=TRUE,"Yes")</f>
        <v>Yes</v>
      </c>
      <c r="AB932" s="1" t="s">
        <v>30</v>
      </c>
      <c r="AC932" s="7">
        <v>398</v>
      </c>
      <c r="AD932" s="7" t="str" cm="1">
        <f t="array" ref="AD932">_xlfn.IFS(DATA[[#This Row],[Loyalty_Points]]&lt;=1000,"0-1000",AC932&lt;=2000,"1000-2000",AC932&lt;=3000,"2000-3000",AC932&lt;=4000,"3000-4000",AC932&lt;=4999,"4000-5000")</f>
        <v>0-1000</v>
      </c>
      <c r="AE932" s="1" t="s">
        <v>65</v>
      </c>
      <c r="AF932" s="1" t="s">
        <v>79</v>
      </c>
      <c r="AG932" s="1" t="s">
        <v>40</v>
      </c>
    </row>
    <row r="933" spans="1:33" x14ac:dyDescent="0.3">
      <c r="A933" s="13">
        <v>7457</v>
      </c>
      <c r="B933" s="1" t="s">
        <v>498</v>
      </c>
      <c r="C933" s="2">
        <v>45264</v>
      </c>
      <c r="D933" s="2" t="s">
        <v>168</v>
      </c>
      <c r="E933" s="29" t="str">
        <f>TEXT(DATA[[#This Row],[Join_Date]],"mm-yyyy")</f>
        <v>12-2023</v>
      </c>
      <c r="G933" s="31">
        <f>$F$2-DATA[[#This Row],[Last_Login]]</f>
        <v>32</v>
      </c>
      <c r="H933" s="31" t="str" cm="1">
        <f t="array" ref="H933">_xlfn.IFS(DATA[[#This Row],[Difference_from _assume]]&lt;=10,"0-17",DATA[[#This Row],[Difference_from _assume]]&lt;=34,"17-34",DATA[[#This Row],[Difference_from _assume]]&lt;=51,"34-51",DATA[[#This Row],[Difference_from _assume]]&lt;=119,"51-119",DATA[[#This Row],[Difference_from _assume]]&lt;=354,"119-357")</f>
        <v>17-34</v>
      </c>
      <c r="I933" s="31" t="str" cm="1">
        <f t="array" ref="I933">_xlfn.IFS(DATA[[#This Row],[Difference_from _assume]]&lt;=35,"Active",DATA[[#This Row],[Difference_from _assume]]&lt;=110,"Inactive",DATA[[#This Row],[Difference_from _assume]]&lt;=360,"Dormant")</f>
        <v>Active</v>
      </c>
      <c r="J933" s="16">
        <v>11.99</v>
      </c>
      <c r="K933" s="16" t="str" cm="1">
        <f t="array" ref="K933">_xlfn.IFS(DATA[[#This Row],[Monthly_Price]]&lt;=7.99,"Low",J933&lt;=11.99,"Mid",J933&lt;=15.99,"High")</f>
        <v>Mid</v>
      </c>
      <c r="L933" s="1">
        <v>164</v>
      </c>
      <c r="M933" s="1" t="s">
        <v>48</v>
      </c>
      <c r="N933" s="1">
        <v>2</v>
      </c>
      <c r="O933" s="1">
        <v>1</v>
      </c>
      <c r="P933" s="1" t="b">
        <v>1</v>
      </c>
      <c r="Q933" s="1">
        <v>536</v>
      </c>
      <c r="R933" s="10">
        <v>150</v>
      </c>
      <c r="S933" s="10">
        <f>DATA[[#This Row],[Total_Movies_Watched]]+DATA[[#This Row],[Total_Series_Watched]]</f>
        <v>686</v>
      </c>
      <c r="T933" s="1" t="s">
        <v>49</v>
      </c>
      <c r="U933" s="1" t="s">
        <v>44</v>
      </c>
      <c r="V933" s="1" t="s">
        <v>45</v>
      </c>
      <c r="W933" s="1">
        <v>7</v>
      </c>
      <c r="X933" s="1" t="str" cm="1">
        <f t="array" ref="X933">_xlfn.IFS(DATA[[#This Row],[Recommended_Content_Count]]&lt;=25,"0-25",W933&lt;=50,"25-50",W933&lt;=75,"50-75",W933&lt;=100,"75-100")</f>
        <v>0-25</v>
      </c>
      <c r="Y933" s="1">
        <v>3.2</v>
      </c>
      <c r="Z933" s="1" t="b">
        <v>1</v>
      </c>
      <c r="AA933" s="1" t="str" cm="1">
        <f t="array" ref="AA933">_xlfn.IFS(DATA[[#This Row],[Has_Downloaded_Content]]=FALSE,"No",Z933=TRUE,"Yes")</f>
        <v>Yes</v>
      </c>
      <c r="AB933" s="1" t="s">
        <v>30</v>
      </c>
      <c r="AC933" s="7">
        <v>1508</v>
      </c>
      <c r="AD933" s="7" t="str" cm="1">
        <f t="array" ref="AD933">_xlfn.IFS(DATA[[#This Row],[Loyalty_Points]]&lt;=1000,"0-1000",AC933&lt;=2000,"1000-2000",AC933&lt;=3000,"2000-3000",AC933&lt;=4000,"3000-4000",AC933&lt;=4999,"4000-5000")</f>
        <v>1000-2000</v>
      </c>
      <c r="AE933" s="1" t="s">
        <v>31</v>
      </c>
      <c r="AF933" s="1" t="s">
        <v>69</v>
      </c>
      <c r="AG933" s="1" t="s">
        <v>60</v>
      </c>
    </row>
    <row r="934" spans="1:33" x14ac:dyDescent="0.3">
      <c r="A934" s="13">
        <v>6639</v>
      </c>
      <c r="B934" s="1" t="s">
        <v>401</v>
      </c>
      <c r="C934" s="2" t="s">
        <v>213</v>
      </c>
      <c r="D934" s="2" t="s">
        <v>103</v>
      </c>
      <c r="E934" s="29" t="str">
        <f>TEXT(DATA[[#This Row],[Join_Date]],"mm-yyyy")</f>
        <v>12-2023</v>
      </c>
      <c r="G934" s="31">
        <f>$F$2-DATA[[#This Row],[Last_Login]]</f>
        <v>13</v>
      </c>
      <c r="H934" s="31" t="str" cm="1">
        <f t="array" ref="H934">_xlfn.IFS(DATA[[#This Row],[Difference_from _assume]]&lt;=10,"0-17",DATA[[#This Row],[Difference_from _assume]]&lt;=34,"17-34",DATA[[#This Row],[Difference_from _assume]]&lt;=51,"34-51",DATA[[#This Row],[Difference_from _assume]]&lt;=119,"51-119",DATA[[#This Row],[Difference_from _assume]]&lt;=354,"119-357")</f>
        <v>17-34</v>
      </c>
      <c r="I934" s="31" t="str" cm="1">
        <f t="array" ref="I934">_xlfn.IFS(DATA[[#This Row],[Difference_from _assume]]&lt;=35,"Active",DATA[[#This Row],[Difference_from _assume]]&lt;=110,"Inactive",DATA[[#This Row],[Difference_from _assume]]&lt;=360,"Dormant")</f>
        <v>Active</v>
      </c>
      <c r="J934" s="16">
        <v>7.99</v>
      </c>
      <c r="K934" s="16" t="str" cm="1">
        <f t="array" ref="K934">_xlfn.IFS(DATA[[#This Row],[Monthly_Price]]&lt;=7.99,"Low",J934&lt;=11.99,"Mid",J934&lt;=15.99,"High")</f>
        <v>Low</v>
      </c>
      <c r="L934" s="1">
        <v>304</v>
      </c>
      <c r="M934" s="1" t="s">
        <v>26</v>
      </c>
      <c r="N934" s="1">
        <v>1</v>
      </c>
      <c r="O934" s="1">
        <v>6</v>
      </c>
      <c r="P934" s="1" t="b">
        <v>1</v>
      </c>
      <c r="Q934" s="1">
        <v>902</v>
      </c>
      <c r="R934" s="10">
        <v>20</v>
      </c>
      <c r="S934" s="10">
        <f>DATA[[#This Row],[Total_Movies_Watched]]+DATA[[#This Row],[Total_Series_Watched]]</f>
        <v>922</v>
      </c>
      <c r="T934" s="1" t="s">
        <v>74</v>
      </c>
      <c r="U934" s="1" t="s">
        <v>28</v>
      </c>
      <c r="V934" s="1" t="s">
        <v>45</v>
      </c>
      <c r="W934" s="1">
        <v>62</v>
      </c>
      <c r="X934" s="1" t="str" cm="1">
        <f t="array" ref="X934">_xlfn.IFS(DATA[[#This Row],[Recommended_Content_Count]]&lt;=25,"0-25",W934&lt;=50,"25-50",W934&lt;=75,"50-75",W934&lt;=100,"75-100")</f>
        <v>50-75</v>
      </c>
      <c r="Y934" s="1">
        <v>3.9</v>
      </c>
      <c r="Z934" s="1" t="b">
        <v>1</v>
      </c>
      <c r="AA934" s="1" t="str" cm="1">
        <f t="array" ref="AA934">_xlfn.IFS(DATA[[#This Row],[Has_Downloaded_Content]]=FALSE,"No",Z934=TRUE,"Yes")</f>
        <v>Yes</v>
      </c>
      <c r="AB934" s="1" t="s">
        <v>30</v>
      </c>
      <c r="AC934" s="7">
        <v>249</v>
      </c>
      <c r="AD934" s="7" t="str" cm="1">
        <f t="array" ref="AD934">_xlfn.IFS(DATA[[#This Row],[Loyalty_Points]]&lt;=1000,"0-1000",AC934&lt;=2000,"1000-2000",AC934&lt;=3000,"2000-3000",AC934&lt;=4000,"3000-4000",AC934&lt;=4999,"4000-5000")</f>
        <v>0-1000</v>
      </c>
      <c r="AE934" s="1" t="s">
        <v>38</v>
      </c>
      <c r="AF934" s="1" t="s">
        <v>32</v>
      </c>
      <c r="AG934" s="1" t="s">
        <v>40</v>
      </c>
    </row>
    <row r="935" spans="1:33" x14ac:dyDescent="0.3">
      <c r="A935" s="13">
        <v>5220</v>
      </c>
      <c r="B935" s="1" t="s">
        <v>212</v>
      </c>
      <c r="C935" s="2" t="s">
        <v>714</v>
      </c>
      <c r="D935" s="2">
        <v>45516</v>
      </c>
      <c r="E935" s="29" t="str">
        <f>TEXT(DATA[[#This Row],[Join_Date]],"mm-yyyy")</f>
        <v>08-2023</v>
      </c>
      <c r="G935" s="31">
        <f>$F$2-DATA[[#This Row],[Last_Login]]</f>
        <v>141</v>
      </c>
      <c r="H935" s="31" t="str" cm="1">
        <f t="array" ref="H935">_xlfn.IFS(DATA[[#This Row],[Difference_from _assume]]&lt;=10,"0-17",DATA[[#This Row],[Difference_from _assume]]&lt;=34,"17-34",DATA[[#This Row],[Difference_from _assume]]&lt;=51,"34-51",DATA[[#This Row],[Difference_from _assume]]&lt;=119,"51-119",DATA[[#This Row],[Difference_from _assume]]&lt;=354,"119-357")</f>
        <v>119-357</v>
      </c>
      <c r="I935" s="31" t="str" cm="1">
        <f t="array" ref="I935">_xlfn.IFS(DATA[[#This Row],[Difference_from _assume]]&lt;=35,"Active",DATA[[#This Row],[Difference_from _assume]]&lt;=110,"Inactive",DATA[[#This Row],[Difference_from _assume]]&lt;=360,"Dormant")</f>
        <v>Dormant</v>
      </c>
      <c r="J935" s="16">
        <v>7.99</v>
      </c>
      <c r="K935" s="16" t="str" cm="1">
        <f t="array" ref="K935">_xlfn.IFS(DATA[[#This Row],[Monthly_Price]]&lt;=7.99,"Low",J935&lt;=11.99,"Mid",J935&lt;=15.99,"High")</f>
        <v>Low</v>
      </c>
      <c r="L935" s="1">
        <v>166</v>
      </c>
      <c r="M935" s="1" t="s">
        <v>63</v>
      </c>
      <c r="N935" s="1">
        <v>2</v>
      </c>
      <c r="O935" s="1">
        <v>3</v>
      </c>
      <c r="P935" s="1" t="b">
        <v>1</v>
      </c>
      <c r="Q935" s="1">
        <v>493</v>
      </c>
      <c r="R935" s="10">
        <v>168</v>
      </c>
      <c r="S935" s="10">
        <f>DATA[[#This Row],[Total_Movies_Watched]]+DATA[[#This Row],[Total_Series_Watched]]</f>
        <v>661</v>
      </c>
      <c r="T935" s="1" t="s">
        <v>27</v>
      </c>
      <c r="U935" s="1" t="s">
        <v>28</v>
      </c>
      <c r="V935" s="1" t="s">
        <v>64</v>
      </c>
      <c r="W935" s="1">
        <v>55</v>
      </c>
      <c r="X935" s="1" t="str" cm="1">
        <f t="array" ref="X935">_xlfn.IFS(DATA[[#This Row],[Recommended_Content_Count]]&lt;=25,"0-25",W935&lt;=50,"25-50",W935&lt;=75,"50-75",W935&lt;=100,"75-100")</f>
        <v>50-75</v>
      </c>
      <c r="Y935" s="1">
        <v>3.4</v>
      </c>
      <c r="Z935" s="1" t="b">
        <v>1</v>
      </c>
      <c r="AA935" s="1" t="str" cm="1">
        <f t="array" ref="AA935">_xlfn.IFS(DATA[[#This Row],[Has_Downloaded_Content]]=FALSE,"No",Z935=TRUE,"Yes")</f>
        <v>Yes</v>
      </c>
      <c r="AB935" s="1" t="s">
        <v>30</v>
      </c>
      <c r="AC935" s="7">
        <v>954</v>
      </c>
      <c r="AD935" s="7" t="str" cm="1">
        <f t="array" ref="AD935">_xlfn.IFS(DATA[[#This Row],[Loyalty_Points]]&lt;=1000,"0-1000",AC935&lt;=2000,"1000-2000",AC935&lt;=3000,"2000-3000",AC935&lt;=4000,"3000-4000",AC935&lt;=4999,"4000-5000")</f>
        <v>0-1000</v>
      </c>
      <c r="AE935" s="1" t="s">
        <v>65</v>
      </c>
      <c r="AF935" s="1" t="s">
        <v>59</v>
      </c>
      <c r="AG935" s="1" t="s">
        <v>40</v>
      </c>
    </row>
    <row r="936" spans="1:33" x14ac:dyDescent="0.3">
      <c r="A936" s="13">
        <v>6970</v>
      </c>
      <c r="B936" s="1" t="s">
        <v>367</v>
      </c>
      <c r="C936" s="2" t="s">
        <v>72</v>
      </c>
      <c r="D936" s="2">
        <v>45424</v>
      </c>
      <c r="E936" s="29" t="str">
        <f>TEXT(DATA[[#This Row],[Join_Date]],"mm-yyyy")</f>
        <v>12-2024</v>
      </c>
      <c r="G936" s="31">
        <f>$F$2-DATA[[#This Row],[Last_Login]]</f>
        <v>233</v>
      </c>
      <c r="H936" s="31" t="str" cm="1">
        <f t="array" ref="H936">_xlfn.IFS(DATA[[#This Row],[Difference_from _assume]]&lt;=10,"0-17",DATA[[#This Row],[Difference_from _assume]]&lt;=34,"17-34",DATA[[#This Row],[Difference_from _assume]]&lt;=51,"34-51",DATA[[#This Row],[Difference_from _assume]]&lt;=119,"51-119",DATA[[#This Row],[Difference_from _assume]]&lt;=354,"119-357")</f>
        <v>119-357</v>
      </c>
      <c r="I936" s="31" t="str" cm="1">
        <f t="array" ref="I936">_xlfn.IFS(DATA[[#This Row],[Difference_from _assume]]&lt;=35,"Active",DATA[[#This Row],[Difference_from _assume]]&lt;=110,"Inactive",DATA[[#This Row],[Difference_from _assume]]&lt;=360,"Dormant")</f>
        <v>Dormant</v>
      </c>
      <c r="J936" s="16">
        <v>7.99</v>
      </c>
      <c r="K936" s="16" t="str" cm="1">
        <f t="array" ref="K936">_xlfn.IFS(DATA[[#This Row],[Monthly_Price]]&lt;=7.99,"Low",J936&lt;=11.99,"Mid",J936&lt;=15.99,"High")</f>
        <v>Low</v>
      </c>
      <c r="L936" s="1">
        <v>225</v>
      </c>
      <c r="M936" s="1" t="s">
        <v>100</v>
      </c>
      <c r="N936" s="1">
        <v>3</v>
      </c>
      <c r="O936" s="1">
        <v>3</v>
      </c>
      <c r="P936" s="1" t="b">
        <v>1</v>
      </c>
      <c r="Q936" s="1">
        <v>589</v>
      </c>
      <c r="R936" s="10">
        <v>103</v>
      </c>
      <c r="S936" s="10">
        <f>DATA[[#This Row],[Total_Movies_Watched]]+DATA[[#This Row],[Total_Series_Watched]]</f>
        <v>692</v>
      </c>
      <c r="T936" s="1" t="s">
        <v>43</v>
      </c>
      <c r="U936" s="1" t="s">
        <v>56</v>
      </c>
      <c r="V936" s="1" t="s">
        <v>29</v>
      </c>
      <c r="W936" s="1">
        <v>93</v>
      </c>
      <c r="X936" s="1" t="str" cm="1">
        <f t="array" ref="X936">_xlfn.IFS(DATA[[#This Row],[Recommended_Content_Count]]&lt;=25,"0-25",W936&lt;=50,"25-50",W936&lt;=75,"50-75",W936&lt;=100,"75-100")</f>
        <v>75-100</v>
      </c>
      <c r="Y936" s="1">
        <v>3.2</v>
      </c>
      <c r="Z936" s="1" t="b">
        <v>1</v>
      </c>
      <c r="AA936" s="1" t="str" cm="1">
        <f t="array" ref="AA936">_xlfn.IFS(DATA[[#This Row],[Has_Downloaded_Content]]=FALSE,"No",Z936=TRUE,"Yes")</f>
        <v>Yes</v>
      </c>
      <c r="AB936" s="1" t="s">
        <v>30</v>
      </c>
      <c r="AC936" s="7">
        <v>3313</v>
      </c>
      <c r="AD936" s="7" t="str" cm="1">
        <f t="array" ref="AD936">_xlfn.IFS(DATA[[#This Row],[Loyalty_Points]]&lt;=1000,"0-1000",AC936&lt;=2000,"1000-2000",AC936&lt;=3000,"2000-3000",AC936&lt;=4000,"3000-4000",AC936&lt;=4999,"4000-5000")</f>
        <v>3000-4000</v>
      </c>
      <c r="AE936" s="1" t="s">
        <v>58</v>
      </c>
      <c r="AF936" s="1" t="s">
        <v>32</v>
      </c>
      <c r="AG936" s="1" t="s">
        <v>60</v>
      </c>
    </row>
    <row r="937" spans="1:33" x14ac:dyDescent="0.3">
      <c r="A937" s="13">
        <v>6705</v>
      </c>
      <c r="B937" s="1" t="s">
        <v>126</v>
      </c>
      <c r="C937" s="2" t="s">
        <v>715</v>
      </c>
      <c r="D937" s="2">
        <v>45547</v>
      </c>
      <c r="E937" s="29" t="str">
        <f>TEXT(DATA[[#This Row],[Join_Date]],"mm-yyyy")</f>
        <v>09-2024</v>
      </c>
      <c r="G937" s="31">
        <f>$F$2-DATA[[#This Row],[Last_Login]]</f>
        <v>110</v>
      </c>
      <c r="H937" s="31" t="str" cm="1">
        <f t="array" ref="H937">_xlfn.IFS(DATA[[#This Row],[Difference_from _assume]]&lt;=10,"0-17",DATA[[#This Row],[Difference_from _assume]]&lt;=34,"17-34",DATA[[#This Row],[Difference_from _assume]]&lt;=51,"34-51",DATA[[#This Row],[Difference_from _assume]]&lt;=119,"51-119",DATA[[#This Row],[Difference_from _assume]]&lt;=354,"119-357")</f>
        <v>51-119</v>
      </c>
      <c r="I937" s="31" t="str" cm="1">
        <f t="array" ref="I937">_xlfn.IFS(DATA[[#This Row],[Difference_from _assume]]&lt;=35,"Active",DATA[[#This Row],[Difference_from _assume]]&lt;=110,"Inactive",DATA[[#This Row],[Difference_from _assume]]&lt;=360,"Dormant")</f>
        <v>Inactive</v>
      </c>
      <c r="J937" s="16">
        <v>7.99</v>
      </c>
      <c r="K937" s="16" t="str" cm="1">
        <f t="array" ref="K937">_xlfn.IFS(DATA[[#This Row],[Monthly_Price]]&lt;=7.99,"Low",J937&lt;=11.99,"Mid",J937&lt;=15.99,"High")</f>
        <v>Low</v>
      </c>
      <c r="L937" s="1">
        <v>163</v>
      </c>
      <c r="M937" s="1" t="s">
        <v>100</v>
      </c>
      <c r="N937" s="1">
        <v>2</v>
      </c>
      <c r="O937" s="1">
        <v>6</v>
      </c>
      <c r="P937" s="1" t="b">
        <v>1</v>
      </c>
      <c r="Q937" s="1">
        <v>206</v>
      </c>
      <c r="R937" s="10">
        <v>132</v>
      </c>
      <c r="S937" s="10">
        <f>DATA[[#This Row],[Total_Movies_Watched]]+DATA[[#This Row],[Total_Series_Watched]]</f>
        <v>338</v>
      </c>
      <c r="T937" s="1" t="s">
        <v>74</v>
      </c>
      <c r="U937" s="1" t="s">
        <v>44</v>
      </c>
      <c r="V937" s="1" t="s">
        <v>29</v>
      </c>
      <c r="W937" s="1">
        <v>63</v>
      </c>
      <c r="X937" s="1" t="str" cm="1">
        <f t="array" ref="X937">_xlfn.IFS(DATA[[#This Row],[Recommended_Content_Count]]&lt;=25,"0-25",W937&lt;=50,"25-50",W937&lt;=75,"50-75",W937&lt;=100,"75-100")</f>
        <v>50-75</v>
      </c>
      <c r="Y937" s="1">
        <v>3.5</v>
      </c>
      <c r="Z937" s="1" t="b">
        <v>1</v>
      </c>
      <c r="AA937" s="1" t="str" cm="1">
        <f t="array" ref="AA937">_xlfn.IFS(DATA[[#This Row],[Has_Downloaded_Content]]=FALSE,"No",Z937=TRUE,"Yes")</f>
        <v>Yes</v>
      </c>
      <c r="AB937" s="1" t="s">
        <v>30</v>
      </c>
      <c r="AC937" s="7">
        <v>1790</v>
      </c>
      <c r="AD937" s="7" t="str" cm="1">
        <f t="array" ref="AD937">_xlfn.IFS(DATA[[#This Row],[Loyalty_Points]]&lt;=1000,"0-1000",AC937&lt;=2000,"1000-2000",AC937&lt;=3000,"2000-3000",AC937&lt;=4000,"3000-4000",AC937&lt;=4999,"4000-5000")</f>
        <v>1000-2000</v>
      </c>
      <c r="AE937" s="1" t="s">
        <v>38</v>
      </c>
      <c r="AF937" s="1" t="s">
        <v>32</v>
      </c>
      <c r="AG937" s="1" t="s">
        <v>40</v>
      </c>
    </row>
    <row r="938" spans="1:33" x14ac:dyDescent="0.3">
      <c r="A938" s="13">
        <v>2477</v>
      </c>
      <c r="B938" s="1" t="s">
        <v>365</v>
      </c>
      <c r="C938" s="2" t="s">
        <v>306</v>
      </c>
      <c r="D938" s="2" t="s">
        <v>214</v>
      </c>
      <c r="E938" s="29" t="str">
        <f>TEXT(DATA[[#This Row],[Join_Date]],"mm-yyyy")</f>
        <v>03-2023</v>
      </c>
      <c r="G938" s="31">
        <f>$F$2-DATA[[#This Row],[Last_Login]]</f>
        <v>35</v>
      </c>
      <c r="H938" s="31" t="str" cm="1">
        <f t="array" ref="H938">_xlfn.IFS(DATA[[#This Row],[Difference_from _assume]]&lt;=10,"0-17",DATA[[#This Row],[Difference_from _assume]]&lt;=34,"17-34",DATA[[#This Row],[Difference_from _assume]]&lt;=51,"34-51",DATA[[#This Row],[Difference_from _assume]]&lt;=119,"51-119",DATA[[#This Row],[Difference_from _assume]]&lt;=354,"119-357")</f>
        <v>34-51</v>
      </c>
      <c r="I938" s="31" t="str" cm="1">
        <f t="array" ref="I938">_xlfn.IFS(DATA[[#This Row],[Difference_from _assume]]&lt;=35,"Active",DATA[[#This Row],[Difference_from _assume]]&lt;=110,"Inactive",DATA[[#This Row],[Difference_from _assume]]&lt;=360,"Dormant")</f>
        <v>Active</v>
      </c>
      <c r="J938" s="16">
        <v>15.99</v>
      </c>
      <c r="K938" s="16" t="str" cm="1">
        <f t="array" ref="K938">_xlfn.IFS(DATA[[#This Row],[Monthly_Price]]&lt;=7.99,"Low",J938&lt;=11.99,"Mid",J938&lt;=15.99,"High")</f>
        <v>High</v>
      </c>
      <c r="L938" s="1">
        <v>419</v>
      </c>
      <c r="M938" s="1" t="s">
        <v>48</v>
      </c>
      <c r="N938" s="1">
        <v>2</v>
      </c>
      <c r="O938" s="1">
        <v>6</v>
      </c>
      <c r="P938" s="1" t="b">
        <v>1</v>
      </c>
      <c r="Q938" s="1">
        <v>752</v>
      </c>
      <c r="R938" s="10">
        <v>21</v>
      </c>
      <c r="S938" s="10">
        <f>DATA[[#This Row],[Total_Movies_Watched]]+DATA[[#This Row],[Total_Series_Watched]]</f>
        <v>773</v>
      </c>
      <c r="T938" s="1" t="s">
        <v>27</v>
      </c>
      <c r="U938" s="1" t="s">
        <v>44</v>
      </c>
      <c r="V938" s="1" t="s">
        <v>29</v>
      </c>
      <c r="W938" s="1">
        <v>94</v>
      </c>
      <c r="X938" s="1" t="str" cm="1">
        <f t="array" ref="X938">_xlfn.IFS(DATA[[#This Row],[Recommended_Content_Count]]&lt;=25,"0-25",W938&lt;=50,"25-50",W938&lt;=75,"50-75",W938&lt;=100,"75-100")</f>
        <v>75-100</v>
      </c>
      <c r="Y938" s="1">
        <v>3.9</v>
      </c>
      <c r="Z938" s="1" t="b">
        <v>0</v>
      </c>
      <c r="AA938" s="1" t="str" cm="1">
        <f t="array" ref="AA938">_xlfn.IFS(DATA[[#This Row],[Has_Downloaded_Content]]=FALSE,"No",Z938=TRUE,"Yes")</f>
        <v>No</v>
      </c>
      <c r="AB938" s="1" t="s">
        <v>30</v>
      </c>
      <c r="AC938" s="7">
        <v>2864</v>
      </c>
      <c r="AD938" s="7" t="str" cm="1">
        <f t="array" ref="AD938">_xlfn.IFS(DATA[[#This Row],[Loyalty_Points]]&lt;=1000,"0-1000",AC938&lt;=2000,"1000-2000",AC938&lt;=3000,"2000-3000",AC938&lt;=4000,"3000-4000",AC938&lt;=4999,"4000-5000")</f>
        <v>2000-3000</v>
      </c>
      <c r="AE938" s="1" t="s">
        <v>38</v>
      </c>
      <c r="AF938" s="1" t="s">
        <v>32</v>
      </c>
      <c r="AG938" s="1" t="s">
        <v>93</v>
      </c>
    </row>
    <row r="939" spans="1:33" x14ac:dyDescent="0.3">
      <c r="A939" s="13">
        <v>6236</v>
      </c>
      <c r="B939" s="1" t="s">
        <v>657</v>
      </c>
      <c r="C939" s="2" t="s">
        <v>561</v>
      </c>
      <c r="D939" s="2" t="s">
        <v>82</v>
      </c>
      <c r="E939" s="29" t="str">
        <f>TEXT(DATA[[#This Row],[Join_Date]],"mm-yyyy")</f>
        <v>02-2023</v>
      </c>
      <c r="G939" s="31">
        <f>$F$2-DATA[[#This Row],[Last_Login]]</f>
        <v>39</v>
      </c>
      <c r="H939" s="31" t="str" cm="1">
        <f t="array" ref="H939">_xlfn.IFS(DATA[[#This Row],[Difference_from _assume]]&lt;=10,"0-17",DATA[[#This Row],[Difference_from _assume]]&lt;=34,"17-34",DATA[[#This Row],[Difference_from _assume]]&lt;=51,"34-51",DATA[[#This Row],[Difference_from _assume]]&lt;=119,"51-119",DATA[[#This Row],[Difference_from _assume]]&lt;=354,"119-357")</f>
        <v>34-51</v>
      </c>
      <c r="I939" s="31" t="str" cm="1">
        <f t="array" ref="I939">_xlfn.IFS(DATA[[#This Row],[Difference_from _assume]]&lt;=35,"Active",DATA[[#This Row],[Difference_from _assume]]&lt;=110,"Inactive",DATA[[#This Row],[Difference_from _assume]]&lt;=360,"Dormant")</f>
        <v>Inactive</v>
      </c>
      <c r="J939" s="16">
        <v>11.99</v>
      </c>
      <c r="K939" s="16" t="str" cm="1">
        <f t="array" ref="K939">_xlfn.IFS(DATA[[#This Row],[Monthly_Price]]&lt;=7.99,"Low",J939&lt;=11.99,"Mid",J939&lt;=15.99,"High")</f>
        <v>Mid</v>
      </c>
      <c r="L939" s="1">
        <v>293</v>
      </c>
      <c r="M939" s="1" t="s">
        <v>26</v>
      </c>
      <c r="N939" s="1">
        <v>2</v>
      </c>
      <c r="O939" s="1">
        <v>3</v>
      </c>
      <c r="P939" s="1" t="b">
        <v>0</v>
      </c>
      <c r="Q939" s="1">
        <v>514</v>
      </c>
      <c r="R939" s="10">
        <v>68</v>
      </c>
      <c r="S939" s="10">
        <f>DATA[[#This Row],[Total_Movies_Watched]]+DATA[[#This Row],[Total_Series_Watched]]</f>
        <v>582</v>
      </c>
      <c r="T939" s="1" t="s">
        <v>55</v>
      </c>
      <c r="U939" s="1" t="s">
        <v>56</v>
      </c>
      <c r="V939" s="1" t="s">
        <v>45</v>
      </c>
      <c r="W939" s="1">
        <v>4</v>
      </c>
      <c r="X939" s="1" t="str" cm="1">
        <f t="array" ref="X939">_xlfn.IFS(DATA[[#This Row],[Recommended_Content_Count]]&lt;=25,"0-25",W939&lt;=50,"25-50",W939&lt;=75,"50-75",W939&lt;=100,"75-100")</f>
        <v>0-25</v>
      </c>
      <c r="Y939" s="1">
        <v>4.7</v>
      </c>
      <c r="Z939" s="1" t="b">
        <v>0</v>
      </c>
      <c r="AA939" s="1" t="str" cm="1">
        <f t="array" ref="AA939">_xlfn.IFS(DATA[[#This Row],[Has_Downloaded_Content]]=FALSE,"No",Z939=TRUE,"Yes")</f>
        <v>No</v>
      </c>
      <c r="AB939" s="1" t="s">
        <v>30</v>
      </c>
      <c r="AC939" s="7">
        <v>1872</v>
      </c>
      <c r="AD939" s="7" t="str" cm="1">
        <f t="array" ref="AD939">_xlfn.IFS(DATA[[#This Row],[Loyalty_Points]]&lt;=1000,"0-1000",AC939&lt;=2000,"1000-2000",AC939&lt;=3000,"2000-3000",AC939&lt;=4000,"3000-4000",AC939&lt;=4999,"4000-5000")</f>
        <v>1000-2000</v>
      </c>
      <c r="AE939" s="1" t="s">
        <v>76</v>
      </c>
      <c r="AF939" s="1" t="s">
        <v>39</v>
      </c>
      <c r="AG939" s="1" t="s">
        <v>33</v>
      </c>
    </row>
    <row r="940" spans="1:33" x14ac:dyDescent="0.3">
      <c r="A940" s="13">
        <v>4079</v>
      </c>
      <c r="B940" s="1" t="s">
        <v>716</v>
      </c>
      <c r="C940" s="2" t="s">
        <v>655</v>
      </c>
      <c r="D940" s="2" t="s">
        <v>35</v>
      </c>
      <c r="E940" s="29" t="str">
        <f>TEXT(DATA[[#This Row],[Join_Date]],"mm-yyyy")</f>
        <v>01-2023</v>
      </c>
      <c r="G940" s="31">
        <f>$F$2-DATA[[#This Row],[Last_Login]]</f>
        <v>16</v>
      </c>
      <c r="H940" s="31" t="str" cm="1">
        <f t="array" ref="H940">_xlfn.IFS(DATA[[#This Row],[Difference_from _assume]]&lt;=10,"0-17",DATA[[#This Row],[Difference_from _assume]]&lt;=34,"17-34",DATA[[#This Row],[Difference_from _assume]]&lt;=51,"34-51",DATA[[#This Row],[Difference_from _assume]]&lt;=119,"51-119",DATA[[#This Row],[Difference_from _assume]]&lt;=354,"119-357")</f>
        <v>17-34</v>
      </c>
      <c r="I940" s="31" t="str" cm="1">
        <f t="array" ref="I940">_xlfn.IFS(DATA[[#This Row],[Difference_from _assume]]&lt;=35,"Active",DATA[[#This Row],[Difference_from _assume]]&lt;=110,"Inactive",DATA[[#This Row],[Difference_from _assume]]&lt;=360,"Dormant")</f>
        <v>Active</v>
      </c>
      <c r="J940" s="16">
        <v>7.99</v>
      </c>
      <c r="K940" s="16" t="str" cm="1">
        <f t="array" ref="K940">_xlfn.IFS(DATA[[#This Row],[Monthly_Price]]&lt;=7.99,"Low",J940&lt;=11.99,"Mid",J940&lt;=15.99,"High")</f>
        <v>Low</v>
      </c>
      <c r="L940" s="1">
        <v>171</v>
      </c>
      <c r="M940" s="1" t="s">
        <v>63</v>
      </c>
      <c r="N940" s="1">
        <v>3</v>
      </c>
      <c r="O940" s="1">
        <v>6</v>
      </c>
      <c r="P940" s="1" t="b">
        <v>1</v>
      </c>
      <c r="Q940" s="1">
        <v>858</v>
      </c>
      <c r="R940" s="10">
        <v>58</v>
      </c>
      <c r="S940" s="10">
        <f>DATA[[#This Row],[Total_Movies_Watched]]+DATA[[#This Row],[Total_Series_Watched]]</f>
        <v>916</v>
      </c>
      <c r="T940" s="1" t="s">
        <v>74</v>
      </c>
      <c r="U940" s="1" t="s">
        <v>44</v>
      </c>
      <c r="V940" s="1" t="s">
        <v>37</v>
      </c>
      <c r="W940" s="1">
        <v>21</v>
      </c>
      <c r="X940" s="1" t="str" cm="1">
        <f t="array" ref="X940">_xlfn.IFS(DATA[[#This Row],[Recommended_Content_Count]]&lt;=25,"0-25",W940&lt;=50,"25-50",W940&lt;=75,"50-75",W940&lt;=100,"75-100")</f>
        <v>0-25</v>
      </c>
      <c r="Y940" s="1">
        <v>4.5</v>
      </c>
      <c r="Z940" s="1" t="b">
        <v>1</v>
      </c>
      <c r="AA940" s="1" t="str" cm="1">
        <f t="array" ref="AA940">_xlfn.IFS(DATA[[#This Row],[Has_Downloaded_Content]]=FALSE,"No",Z940=TRUE,"Yes")</f>
        <v>Yes</v>
      </c>
      <c r="AB940" s="1" t="s">
        <v>30</v>
      </c>
      <c r="AC940" s="7">
        <v>2521</v>
      </c>
      <c r="AD940" s="7" t="str" cm="1">
        <f t="array" ref="AD940">_xlfn.IFS(DATA[[#This Row],[Loyalty_Points]]&lt;=1000,"0-1000",AC940&lt;=2000,"1000-2000",AC940&lt;=3000,"2000-3000",AC940&lt;=4000,"3000-4000",AC940&lt;=4999,"4000-5000")</f>
        <v>2000-3000</v>
      </c>
      <c r="AE940" s="1" t="s">
        <v>31</v>
      </c>
      <c r="AF940" s="1" t="s">
        <v>69</v>
      </c>
      <c r="AG940" s="1" t="s">
        <v>93</v>
      </c>
    </row>
    <row r="941" spans="1:33" x14ac:dyDescent="0.3">
      <c r="A941" s="13">
        <v>7927</v>
      </c>
      <c r="B941" s="1" t="s">
        <v>592</v>
      </c>
      <c r="C941" s="2">
        <v>45231</v>
      </c>
      <c r="D941" s="2" t="s">
        <v>84</v>
      </c>
      <c r="E941" s="29" t="str">
        <f>TEXT(DATA[[#This Row],[Join_Date]],"mm-yyyy")</f>
        <v>11-2023</v>
      </c>
      <c r="G941" s="31">
        <f>$F$2-DATA[[#This Row],[Last_Login]]</f>
        <v>41</v>
      </c>
      <c r="H941" s="31" t="str" cm="1">
        <f t="array" ref="H941">_xlfn.IFS(DATA[[#This Row],[Difference_from _assume]]&lt;=10,"0-17",DATA[[#This Row],[Difference_from _assume]]&lt;=34,"17-34",DATA[[#This Row],[Difference_from _assume]]&lt;=51,"34-51",DATA[[#This Row],[Difference_from _assume]]&lt;=119,"51-119",DATA[[#This Row],[Difference_from _assume]]&lt;=354,"119-357")</f>
        <v>34-51</v>
      </c>
      <c r="I941" s="31" t="str" cm="1">
        <f t="array" ref="I941">_xlfn.IFS(DATA[[#This Row],[Difference_from _assume]]&lt;=35,"Active",DATA[[#This Row],[Difference_from _assume]]&lt;=110,"Inactive",DATA[[#This Row],[Difference_from _assume]]&lt;=360,"Dormant")</f>
        <v>Inactive</v>
      </c>
      <c r="J941" s="16">
        <v>7.99</v>
      </c>
      <c r="K941" s="16" t="str" cm="1">
        <f t="array" ref="K941">_xlfn.IFS(DATA[[#This Row],[Monthly_Price]]&lt;=7.99,"Low",J941&lt;=11.99,"Mid",J941&lt;=15.99,"High")</f>
        <v>Low</v>
      </c>
      <c r="L941" s="1">
        <v>438</v>
      </c>
      <c r="M941" s="1" t="s">
        <v>51</v>
      </c>
      <c r="N941" s="1">
        <v>4</v>
      </c>
      <c r="O941" s="1">
        <v>3</v>
      </c>
      <c r="P941" s="1" t="b">
        <v>0</v>
      </c>
      <c r="Q941" s="1">
        <v>970</v>
      </c>
      <c r="R941" s="10">
        <v>59</v>
      </c>
      <c r="S941" s="10">
        <f>DATA[[#This Row],[Total_Movies_Watched]]+DATA[[#This Row],[Total_Series_Watched]]</f>
        <v>1029</v>
      </c>
      <c r="T941" s="1" t="s">
        <v>74</v>
      </c>
      <c r="U941" s="1" t="s">
        <v>56</v>
      </c>
      <c r="V941" s="1" t="s">
        <v>57</v>
      </c>
      <c r="W941" s="1">
        <v>78</v>
      </c>
      <c r="X941" s="1" t="str" cm="1">
        <f t="array" ref="X941">_xlfn.IFS(DATA[[#This Row],[Recommended_Content_Count]]&lt;=25,"0-25",W941&lt;=50,"25-50",W941&lt;=75,"50-75",W941&lt;=100,"75-100")</f>
        <v>75-100</v>
      </c>
      <c r="Y941" s="1">
        <v>4.5999999999999996</v>
      </c>
      <c r="Z941" s="1" t="b">
        <v>1</v>
      </c>
      <c r="AA941" s="1" t="str" cm="1">
        <f t="array" ref="AA941">_xlfn.IFS(DATA[[#This Row],[Has_Downloaded_Content]]=FALSE,"No",Z941=TRUE,"Yes")</f>
        <v>Yes</v>
      </c>
      <c r="AB941" s="1" t="s">
        <v>30</v>
      </c>
      <c r="AC941" s="7">
        <v>4426</v>
      </c>
      <c r="AD941" s="7" t="str" cm="1">
        <f t="array" ref="AD941">_xlfn.IFS(DATA[[#This Row],[Loyalty_Points]]&lt;=1000,"0-1000",AC941&lt;=2000,"1000-2000",AC941&lt;=3000,"2000-3000",AC941&lt;=4000,"3000-4000",AC941&lt;=4999,"4000-5000")</f>
        <v>4000-5000</v>
      </c>
      <c r="AE941" s="1" t="s">
        <v>76</v>
      </c>
      <c r="AF941" s="1" t="s">
        <v>79</v>
      </c>
      <c r="AG941" s="1" t="s">
        <v>33</v>
      </c>
    </row>
    <row r="942" spans="1:33" x14ac:dyDescent="0.3">
      <c r="A942" s="13">
        <v>5059</v>
      </c>
      <c r="B942" s="1" t="s">
        <v>41</v>
      </c>
      <c r="C942" s="2">
        <v>45360</v>
      </c>
      <c r="D942" s="2" t="s">
        <v>99</v>
      </c>
      <c r="E942" s="29" t="str">
        <f>TEXT(DATA[[#This Row],[Join_Date]],"mm-yyyy")</f>
        <v>03-2024</v>
      </c>
      <c r="G942" s="31">
        <f>$F$2-DATA[[#This Row],[Last_Login]]</f>
        <v>34</v>
      </c>
      <c r="H942" s="31" t="str" cm="1">
        <f t="array" ref="H942">_xlfn.IFS(DATA[[#This Row],[Difference_from _assume]]&lt;=10,"0-17",DATA[[#This Row],[Difference_from _assume]]&lt;=34,"17-34",DATA[[#This Row],[Difference_from _assume]]&lt;=51,"34-51",DATA[[#This Row],[Difference_from _assume]]&lt;=119,"51-119",DATA[[#This Row],[Difference_from _assume]]&lt;=354,"119-357")</f>
        <v>17-34</v>
      </c>
      <c r="I942" s="31" t="str" cm="1">
        <f t="array" ref="I942">_xlfn.IFS(DATA[[#This Row],[Difference_from _assume]]&lt;=35,"Active",DATA[[#This Row],[Difference_from _assume]]&lt;=110,"Inactive",DATA[[#This Row],[Difference_from _assume]]&lt;=360,"Dormant")</f>
        <v>Active</v>
      </c>
      <c r="J942" s="16">
        <v>11.99</v>
      </c>
      <c r="K942" s="16" t="str" cm="1">
        <f t="array" ref="K942">_xlfn.IFS(DATA[[#This Row],[Monthly_Price]]&lt;=7.99,"Low",J942&lt;=11.99,"Mid",J942&lt;=15.99,"High")</f>
        <v>Mid</v>
      </c>
      <c r="L942" s="1">
        <v>247</v>
      </c>
      <c r="M942" s="1" t="s">
        <v>73</v>
      </c>
      <c r="N942" s="1">
        <v>4</v>
      </c>
      <c r="O942" s="1">
        <v>4</v>
      </c>
      <c r="P942" s="1" t="b">
        <v>0</v>
      </c>
      <c r="Q942" s="1">
        <v>510</v>
      </c>
      <c r="R942" s="10">
        <v>87</v>
      </c>
      <c r="S942" s="10">
        <f>DATA[[#This Row],[Total_Movies_Watched]]+DATA[[#This Row],[Total_Series_Watched]]</f>
        <v>597</v>
      </c>
      <c r="T942" s="1" t="s">
        <v>68</v>
      </c>
      <c r="U942" s="1" t="s">
        <v>44</v>
      </c>
      <c r="V942" s="1" t="s">
        <v>45</v>
      </c>
      <c r="W942" s="1">
        <v>99</v>
      </c>
      <c r="X942" s="1" t="str" cm="1">
        <f t="array" ref="X942">_xlfn.IFS(DATA[[#This Row],[Recommended_Content_Count]]&lt;=25,"0-25",W942&lt;=50,"25-50",W942&lt;=75,"50-75",W942&lt;=100,"75-100")</f>
        <v>75-100</v>
      </c>
      <c r="Y942" s="1">
        <v>3.5</v>
      </c>
      <c r="Z942" s="1" t="b">
        <v>0</v>
      </c>
      <c r="AA942" s="1" t="str" cm="1">
        <f t="array" ref="AA942">_xlfn.IFS(DATA[[#This Row],[Has_Downloaded_Content]]=FALSE,"No",Z942=TRUE,"Yes")</f>
        <v>No</v>
      </c>
      <c r="AB942" s="1" t="s">
        <v>30</v>
      </c>
      <c r="AC942" s="7">
        <v>3100</v>
      </c>
      <c r="AD942" s="7" t="str" cm="1">
        <f t="array" ref="AD942">_xlfn.IFS(DATA[[#This Row],[Loyalty_Points]]&lt;=1000,"0-1000",AC942&lt;=2000,"1000-2000",AC942&lt;=3000,"2000-3000",AC942&lt;=4000,"3000-4000",AC942&lt;=4999,"4000-5000")</f>
        <v>3000-4000</v>
      </c>
      <c r="AE942" s="1" t="s">
        <v>58</v>
      </c>
      <c r="AF942" s="1" t="s">
        <v>69</v>
      </c>
      <c r="AG942" s="1" t="s">
        <v>93</v>
      </c>
    </row>
    <row r="943" spans="1:33" x14ac:dyDescent="0.3">
      <c r="A943" s="13">
        <v>4210</v>
      </c>
      <c r="B943" s="1" t="s">
        <v>284</v>
      </c>
      <c r="C943" s="2" t="s">
        <v>717</v>
      </c>
      <c r="D943" s="2" t="s">
        <v>214</v>
      </c>
      <c r="E943" s="29" t="str">
        <f>TEXT(DATA[[#This Row],[Join_Date]],"mm-yyyy")</f>
        <v>11-2023</v>
      </c>
      <c r="G943" s="31">
        <f>$F$2-DATA[[#This Row],[Last_Login]]</f>
        <v>35</v>
      </c>
      <c r="H943" s="31" t="str" cm="1">
        <f t="array" ref="H943">_xlfn.IFS(DATA[[#This Row],[Difference_from _assume]]&lt;=10,"0-17",DATA[[#This Row],[Difference_from _assume]]&lt;=34,"17-34",DATA[[#This Row],[Difference_from _assume]]&lt;=51,"34-51",DATA[[#This Row],[Difference_from _assume]]&lt;=119,"51-119",DATA[[#This Row],[Difference_from _assume]]&lt;=354,"119-357")</f>
        <v>34-51</v>
      </c>
      <c r="I943" s="31" t="str" cm="1">
        <f t="array" ref="I943">_xlfn.IFS(DATA[[#This Row],[Difference_from _assume]]&lt;=35,"Active",DATA[[#This Row],[Difference_from _assume]]&lt;=110,"Inactive",DATA[[#This Row],[Difference_from _assume]]&lt;=360,"Dormant")</f>
        <v>Active</v>
      </c>
      <c r="J943" s="16">
        <v>11.99</v>
      </c>
      <c r="K943" s="16" t="str" cm="1">
        <f t="array" ref="K943">_xlfn.IFS(DATA[[#This Row],[Monthly_Price]]&lt;=7.99,"Low",J943&lt;=11.99,"Mid",J943&lt;=15.99,"High")</f>
        <v>Mid</v>
      </c>
      <c r="L943" s="1">
        <v>85</v>
      </c>
      <c r="M943" s="1" t="s">
        <v>63</v>
      </c>
      <c r="N943" s="1">
        <v>1</v>
      </c>
      <c r="O943" s="1">
        <v>2</v>
      </c>
      <c r="P943" s="1" t="b">
        <v>0</v>
      </c>
      <c r="Q943" s="1">
        <v>770</v>
      </c>
      <c r="R943" s="10">
        <v>132</v>
      </c>
      <c r="S943" s="10">
        <f>DATA[[#This Row],[Total_Movies_Watched]]+DATA[[#This Row],[Total_Series_Watched]]</f>
        <v>902</v>
      </c>
      <c r="T943" s="1" t="s">
        <v>49</v>
      </c>
      <c r="U943" s="1" t="s">
        <v>44</v>
      </c>
      <c r="V943" s="1" t="s">
        <v>57</v>
      </c>
      <c r="W943" s="1">
        <v>99</v>
      </c>
      <c r="X943" s="1" t="str" cm="1">
        <f t="array" ref="X943">_xlfn.IFS(DATA[[#This Row],[Recommended_Content_Count]]&lt;=25,"0-25",W943&lt;=50,"25-50",W943&lt;=75,"50-75",W943&lt;=100,"75-100")</f>
        <v>75-100</v>
      </c>
      <c r="Y943" s="1">
        <v>4.4000000000000004</v>
      </c>
      <c r="Z943" s="1" t="b">
        <v>0</v>
      </c>
      <c r="AA943" s="1" t="str" cm="1">
        <f t="array" ref="AA943">_xlfn.IFS(DATA[[#This Row],[Has_Downloaded_Content]]=FALSE,"No",Z943=TRUE,"Yes")</f>
        <v>No</v>
      </c>
      <c r="AB943" s="1" t="s">
        <v>30</v>
      </c>
      <c r="AC943" s="7">
        <v>4273</v>
      </c>
      <c r="AD943" s="7" t="str" cm="1">
        <f t="array" ref="AD943">_xlfn.IFS(DATA[[#This Row],[Loyalty_Points]]&lt;=1000,"0-1000",AC943&lt;=2000,"1000-2000",AC943&lt;=3000,"2000-3000",AC943&lt;=4000,"3000-4000",AC943&lt;=4999,"4000-5000")</f>
        <v>4000-5000</v>
      </c>
      <c r="AE943" s="1" t="s">
        <v>76</v>
      </c>
      <c r="AF943" s="1" t="s">
        <v>32</v>
      </c>
      <c r="AG943" s="1" t="s">
        <v>60</v>
      </c>
    </row>
    <row r="944" spans="1:33" x14ac:dyDescent="0.3">
      <c r="A944" s="13">
        <v>5054</v>
      </c>
      <c r="B944" s="1" t="s">
        <v>41</v>
      </c>
      <c r="C944" s="2">
        <v>45231</v>
      </c>
      <c r="D944" s="2" t="s">
        <v>90</v>
      </c>
      <c r="E944" s="29" t="str">
        <f>TEXT(DATA[[#This Row],[Join_Date]],"mm-yyyy")</f>
        <v>11-2023</v>
      </c>
      <c r="G944" s="31">
        <f>$F$2-DATA[[#This Row],[Last_Login]]</f>
        <v>31</v>
      </c>
      <c r="H944" s="31" t="str" cm="1">
        <f t="array" ref="H944">_xlfn.IFS(DATA[[#This Row],[Difference_from _assume]]&lt;=10,"0-17",DATA[[#This Row],[Difference_from _assume]]&lt;=34,"17-34",DATA[[#This Row],[Difference_from _assume]]&lt;=51,"34-51",DATA[[#This Row],[Difference_from _assume]]&lt;=119,"51-119",DATA[[#This Row],[Difference_from _assume]]&lt;=354,"119-357")</f>
        <v>17-34</v>
      </c>
      <c r="I944" s="31" t="str" cm="1">
        <f t="array" ref="I944">_xlfn.IFS(DATA[[#This Row],[Difference_from _assume]]&lt;=35,"Active",DATA[[#This Row],[Difference_from _assume]]&lt;=110,"Inactive",DATA[[#This Row],[Difference_from _assume]]&lt;=360,"Dormant")</f>
        <v>Active</v>
      </c>
      <c r="J944" s="16">
        <v>11.99</v>
      </c>
      <c r="K944" s="16" t="str" cm="1">
        <f t="array" ref="K944">_xlfn.IFS(DATA[[#This Row],[Monthly_Price]]&lt;=7.99,"Low",J944&lt;=11.99,"Mid",J944&lt;=15.99,"High")</f>
        <v>Mid</v>
      </c>
      <c r="L944" s="1">
        <v>203</v>
      </c>
      <c r="M944" s="1" t="s">
        <v>51</v>
      </c>
      <c r="N944" s="1">
        <v>5</v>
      </c>
      <c r="O944" s="1">
        <v>2</v>
      </c>
      <c r="P944" s="1" t="b">
        <v>0</v>
      </c>
      <c r="Q944" s="1">
        <v>903</v>
      </c>
      <c r="R944" s="10">
        <v>19</v>
      </c>
      <c r="S944" s="10">
        <f>DATA[[#This Row],[Total_Movies_Watched]]+DATA[[#This Row],[Total_Series_Watched]]</f>
        <v>922</v>
      </c>
      <c r="T944" s="1" t="s">
        <v>43</v>
      </c>
      <c r="U944" s="1" t="s">
        <v>56</v>
      </c>
      <c r="V944" s="1" t="s">
        <v>29</v>
      </c>
      <c r="W944" s="1">
        <v>76</v>
      </c>
      <c r="X944" s="1" t="str" cm="1">
        <f t="array" ref="X944">_xlfn.IFS(DATA[[#This Row],[Recommended_Content_Count]]&lt;=25,"0-25",W944&lt;=50,"25-50",W944&lt;=75,"50-75",W944&lt;=100,"75-100")</f>
        <v>75-100</v>
      </c>
      <c r="Y944" s="1">
        <v>4.5999999999999996</v>
      </c>
      <c r="Z944" s="1" t="b">
        <v>0</v>
      </c>
      <c r="AA944" s="1" t="str" cm="1">
        <f t="array" ref="AA944">_xlfn.IFS(DATA[[#This Row],[Has_Downloaded_Content]]=FALSE,"No",Z944=TRUE,"Yes")</f>
        <v>No</v>
      </c>
      <c r="AB944" s="1" t="s">
        <v>30</v>
      </c>
      <c r="AC944" s="7">
        <v>1254</v>
      </c>
      <c r="AD944" s="7" t="str" cm="1">
        <f t="array" ref="AD944">_xlfn.IFS(DATA[[#This Row],[Loyalty_Points]]&lt;=1000,"0-1000",AC944&lt;=2000,"1000-2000",AC944&lt;=3000,"2000-3000",AC944&lt;=4000,"3000-4000",AC944&lt;=4999,"4000-5000")</f>
        <v>1000-2000</v>
      </c>
      <c r="AE944" s="1" t="s">
        <v>65</v>
      </c>
      <c r="AF944" s="1" t="s">
        <v>69</v>
      </c>
      <c r="AG944" s="1" t="s">
        <v>60</v>
      </c>
    </row>
    <row r="945" spans="1:33" x14ac:dyDescent="0.3">
      <c r="A945" s="13">
        <v>5836</v>
      </c>
      <c r="B945" s="1" t="s">
        <v>504</v>
      </c>
      <c r="C945" s="2">
        <v>45512</v>
      </c>
      <c r="D945" s="2" t="s">
        <v>134</v>
      </c>
      <c r="E945" s="29" t="str">
        <f>TEXT(DATA[[#This Row],[Join_Date]],"mm-yyyy")</f>
        <v>08-2024</v>
      </c>
      <c r="G945" s="31">
        <f>$F$2-DATA[[#This Row],[Last_Login]]</f>
        <v>40</v>
      </c>
      <c r="H945" s="31" t="str" cm="1">
        <f t="array" ref="H945">_xlfn.IFS(DATA[[#This Row],[Difference_from _assume]]&lt;=10,"0-17",DATA[[#This Row],[Difference_from _assume]]&lt;=34,"17-34",DATA[[#This Row],[Difference_from _assume]]&lt;=51,"34-51",DATA[[#This Row],[Difference_from _assume]]&lt;=119,"51-119",DATA[[#This Row],[Difference_from _assume]]&lt;=354,"119-357")</f>
        <v>34-51</v>
      </c>
      <c r="I945" s="31" t="str" cm="1">
        <f t="array" ref="I945">_xlfn.IFS(DATA[[#This Row],[Difference_from _assume]]&lt;=35,"Active",DATA[[#This Row],[Difference_from _assume]]&lt;=110,"Inactive",DATA[[#This Row],[Difference_from _assume]]&lt;=360,"Dormant")</f>
        <v>Inactive</v>
      </c>
      <c r="J945" s="16">
        <v>15.99</v>
      </c>
      <c r="K945" s="16" t="str" cm="1">
        <f t="array" ref="K945">_xlfn.IFS(DATA[[#This Row],[Monthly_Price]]&lt;=7.99,"Low",J945&lt;=11.99,"Mid",J945&lt;=15.99,"High")</f>
        <v>High</v>
      </c>
      <c r="L945" s="1">
        <v>219</v>
      </c>
      <c r="M945" s="1" t="s">
        <v>48</v>
      </c>
      <c r="N945" s="1">
        <v>1</v>
      </c>
      <c r="O945" s="1">
        <v>5</v>
      </c>
      <c r="P945" s="1" t="b">
        <v>1</v>
      </c>
      <c r="Q945" s="1">
        <v>347</v>
      </c>
      <c r="R945" s="10">
        <v>55</v>
      </c>
      <c r="S945" s="10">
        <f>DATA[[#This Row],[Total_Movies_Watched]]+DATA[[#This Row],[Total_Series_Watched]]</f>
        <v>402</v>
      </c>
      <c r="T945" s="1" t="s">
        <v>92</v>
      </c>
      <c r="U945" s="1" t="s">
        <v>75</v>
      </c>
      <c r="V945" s="1" t="s">
        <v>45</v>
      </c>
      <c r="W945" s="1">
        <v>64</v>
      </c>
      <c r="X945" s="1" t="str" cm="1">
        <f t="array" ref="X945">_xlfn.IFS(DATA[[#This Row],[Recommended_Content_Count]]&lt;=25,"0-25",W945&lt;=50,"25-50",W945&lt;=75,"50-75",W945&lt;=100,"75-100")</f>
        <v>50-75</v>
      </c>
      <c r="Y945" s="1">
        <v>4.5999999999999996</v>
      </c>
      <c r="Z945" s="1" t="b">
        <v>1</v>
      </c>
      <c r="AA945" s="1" t="str" cm="1">
        <f t="array" ref="AA945">_xlfn.IFS(DATA[[#This Row],[Has_Downloaded_Content]]=FALSE,"No",Z945=TRUE,"Yes")</f>
        <v>Yes</v>
      </c>
      <c r="AB945" s="1" t="s">
        <v>30</v>
      </c>
      <c r="AC945" s="7">
        <v>4817</v>
      </c>
      <c r="AD945" s="7" t="str" cm="1">
        <f t="array" ref="AD945">_xlfn.IFS(DATA[[#This Row],[Loyalty_Points]]&lt;=1000,"0-1000",AC945&lt;=2000,"1000-2000",AC945&lt;=3000,"2000-3000",AC945&lt;=4000,"3000-4000",AC945&lt;=4999,"4000-5000")</f>
        <v>4000-5000</v>
      </c>
      <c r="AE945" s="1" t="s">
        <v>58</v>
      </c>
      <c r="AF945" s="1" t="s">
        <v>32</v>
      </c>
      <c r="AG945" s="1" t="s">
        <v>40</v>
      </c>
    </row>
    <row r="946" spans="1:33" x14ac:dyDescent="0.3">
      <c r="A946" s="13">
        <v>8612</v>
      </c>
      <c r="B946" s="1" t="s">
        <v>304</v>
      </c>
      <c r="C946" s="2" t="s">
        <v>331</v>
      </c>
      <c r="D946" s="2" t="s">
        <v>103</v>
      </c>
      <c r="E946" s="29" t="str">
        <f>TEXT(DATA[[#This Row],[Join_Date]],"mm-yyyy")</f>
        <v>02-2024</v>
      </c>
      <c r="G946" s="31">
        <f>$F$2-DATA[[#This Row],[Last_Login]]</f>
        <v>13</v>
      </c>
      <c r="H946" s="31" t="str" cm="1">
        <f t="array" ref="H946">_xlfn.IFS(DATA[[#This Row],[Difference_from _assume]]&lt;=10,"0-17",DATA[[#This Row],[Difference_from _assume]]&lt;=34,"17-34",DATA[[#This Row],[Difference_from _assume]]&lt;=51,"34-51",DATA[[#This Row],[Difference_from _assume]]&lt;=119,"51-119",DATA[[#This Row],[Difference_from _assume]]&lt;=354,"119-357")</f>
        <v>17-34</v>
      </c>
      <c r="I946" s="31" t="str" cm="1">
        <f t="array" ref="I946">_xlfn.IFS(DATA[[#This Row],[Difference_from _assume]]&lt;=35,"Active",DATA[[#This Row],[Difference_from _assume]]&lt;=110,"Inactive",DATA[[#This Row],[Difference_from _assume]]&lt;=360,"Dormant")</f>
        <v>Active</v>
      </c>
      <c r="J946" s="16">
        <v>7.99</v>
      </c>
      <c r="K946" s="16" t="str" cm="1">
        <f t="array" ref="K946">_xlfn.IFS(DATA[[#This Row],[Monthly_Price]]&lt;=7.99,"Low",J946&lt;=11.99,"Mid",J946&lt;=15.99,"High")</f>
        <v>Low</v>
      </c>
      <c r="L946" s="1">
        <v>285</v>
      </c>
      <c r="M946" s="1" t="s">
        <v>73</v>
      </c>
      <c r="N946" s="1">
        <v>5</v>
      </c>
      <c r="O946" s="1">
        <v>5</v>
      </c>
      <c r="P946" s="1" t="b">
        <v>0</v>
      </c>
      <c r="Q946" s="1">
        <v>600</v>
      </c>
      <c r="R946" s="10">
        <v>109</v>
      </c>
      <c r="S946" s="10">
        <f>DATA[[#This Row],[Total_Movies_Watched]]+DATA[[#This Row],[Total_Series_Watched]]</f>
        <v>709</v>
      </c>
      <c r="T946" s="1" t="s">
        <v>74</v>
      </c>
      <c r="U946" s="1" t="s">
        <v>75</v>
      </c>
      <c r="V946" s="1" t="s">
        <v>45</v>
      </c>
      <c r="W946" s="1">
        <v>76</v>
      </c>
      <c r="X946" s="1" t="str" cm="1">
        <f t="array" ref="X946">_xlfn.IFS(DATA[[#This Row],[Recommended_Content_Count]]&lt;=25,"0-25",W946&lt;=50,"25-50",W946&lt;=75,"50-75",W946&lt;=100,"75-100")</f>
        <v>75-100</v>
      </c>
      <c r="Y946" s="1">
        <v>4</v>
      </c>
      <c r="Z946" s="1" t="b">
        <v>0</v>
      </c>
      <c r="AA946" s="1" t="str" cm="1">
        <f t="array" ref="AA946">_xlfn.IFS(DATA[[#This Row],[Has_Downloaded_Content]]=FALSE,"No",Z946=TRUE,"Yes")</f>
        <v>No</v>
      </c>
      <c r="AB946" s="1" t="s">
        <v>30</v>
      </c>
      <c r="AC946" s="7">
        <v>2330</v>
      </c>
      <c r="AD946" s="7" t="str" cm="1">
        <f t="array" ref="AD946">_xlfn.IFS(DATA[[#This Row],[Loyalty_Points]]&lt;=1000,"0-1000",AC946&lt;=2000,"1000-2000",AC946&lt;=3000,"2000-3000",AC946&lt;=4000,"3000-4000",AC946&lt;=4999,"4000-5000")</f>
        <v>2000-3000</v>
      </c>
      <c r="AE946" s="1" t="s">
        <v>31</v>
      </c>
      <c r="AF946" s="1" t="s">
        <v>39</v>
      </c>
      <c r="AG946" s="1" t="s">
        <v>60</v>
      </c>
    </row>
    <row r="947" spans="1:33" x14ac:dyDescent="0.3">
      <c r="A947" s="13">
        <v>7445</v>
      </c>
      <c r="B947" s="1" t="s">
        <v>125</v>
      </c>
      <c r="C947" s="2" t="s">
        <v>111</v>
      </c>
      <c r="D947" s="2" t="s">
        <v>109</v>
      </c>
      <c r="E947" s="29" t="str">
        <f>TEXT(DATA[[#This Row],[Join_Date]],"mm-yyyy")</f>
        <v>11-2023</v>
      </c>
      <c r="G947" s="31">
        <f>$F$2-DATA[[#This Row],[Last_Login]]</f>
        <v>38</v>
      </c>
      <c r="H947" s="31" t="str" cm="1">
        <f t="array" ref="H947">_xlfn.IFS(DATA[[#This Row],[Difference_from _assume]]&lt;=10,"0-17",DATA[[#This Row],[Difference_from _assume]]&lt;=34,"17-34",DATA[[#This Row],[Difference_from _assume]]&lt;=51,"34-51",DATA[[#This Row],[Difference_from _assume]]&lt;=119,"51-119",DATA[[#This Row],[Difference_from _assume]]&lt;=354,"119-357")</f>
        <v>34-51</v>
      </c>
      <c r="I947" s="31" t="str" cm="1">
        <f t="array" ref="I947">_xlfn.IFS(DATA[[#This Row],[Difference_from _assume]]&lt;=35,"Active",DATA[[#This Row],[Difference_from _assume]]&lt;=110,"Inactive",DATA[[#This Row],[Difference_from _assume]]&lt;=360,"Dormant")</f>
        <v>Inactive</v>
      </c>
      <c r="J947" s="16">
        <v>15.99</v>
      </c>
      <c r="K947" s="16" t="str" cm="1">
        <f t="array" ref="K947">_xlfn.IFS(DATA[[#This Row],[Monthly_Price]]&lt;=7.99,"Low",J947&lt;=11.99,"Mid",J947&lt;=15.99,"High")</f>
        <v>High</v>
      </c>
      <c r="L947" s="1">
        <v>115</v>
      </c>
      <c r="M947" s="1" t="s">
        <v>63</v>
      </c>
      <c r="N947" s="1">
        <v>2</v>
      </c>
      <c r="O947" s="1">
        <v>6</v>
      </c>
      <c r="P947" s="1" t="b">
        <v>1</v>
      </c>
      <c r="Q947" s="1">
        <v>583</v>
      </c>
      <c r="R947" s="10">
        <v>127</v>
      </c>
      <c r="S947" s="10">
        <f>DATA[[#This Row],[Total_Movies_Watched]]+DATA[[#This Row],[Total_Series_Watched]]</f>
        <v>710</v>
      </c>
      <c r="T947" s="1" t="s">
        <v>27</v>
      </c>
      <c r="U947" s="1" t="s">
        <v>56</v>
      </c>
      <c r="V947" s="1" t="s">
        <v>64</v>
      </c>
      <c r="W947" s="1">
        <v>0</v>
      </c>
      <c r="X947" s="1" t="str" cm="1">
        <f t="array" ref="X947">_xlfn.IFS(DATA[[#This Row],[Recommended_Content_Count]]&lt;=25,"0-25",W947&lt;=50,"25-50",W947&lt;=75,"50-75",W947&lt;=100,"75-100")</f>
        <v>0-25</v>
      </c>
      <c r="Y947" s="1">
        <v>3.6</v>
      </c>
      <c r="Z947" s="1" t="b">
        <v>0</v>
      </c>
      <c r="AA947" s="1" t="str" cm="1">
        <f t="array" ref="AA947">_xlfn.IFS(DATA[[#This Row],[Has_Downloaded_Content]]=FALSE,"No",Z947=TRUE,"Yes")</f>
        <v>No</v>
      </c>
      <c r="AB947" s="1" t="s">
        <v>30</v>
      </c>
      <c r="AC947" s="7">
        <v>244</v>
      </c>
      <c r="AD947" s="7" t="str" cm="1">
        <f t="array" ref="AD947">_xlfn.IFS(DATA[[#This Row],[Loyalty_Points]]&lt;=1000,"0-1000",AC947&lt;=2000,"1000-2000",AC947&lt;=3000,"2000-3000",AC947&lt;=4000,"3000-4000",AC947&lt;=4999,"4000-5000")</f>
        <v>0-1000</v>
      </c>
      <c r="AE947" s="1" t="s">
        <v>38</v>
      </c>
      <c r="AF947" s="1" t="s">
        <v>32</v>
      </c>
      <c r="AG947" s="1" t="s">
        <v>33</v>
      </c>
    </row>
    <row r="948" spans="1:33" x14ac:dyDescent="0.3">
      <c r="A948" s="13">
        <v>6135</v>
      </c>
      <c r="B948" s="1" t="s">
        <v>112</v>
      </c>
      <c r="C948" s="2">
        <v>45575</v>
      </c>
      <c r="D948" s="2" t="s">
        <v>134</v>
      </c>
      <c r="E948" s="29" t="str">
        <f>TEXT(DATA[[#This Row],[Join_Date]],"mm-yyyy")</f>
        <v>10-2024</v>
      </c>
      <c r="G948" s="31">
        <f>$F$2-DATA[[#This Row],[Last_Login]]</f>
        <v>40</v>
      </c>
      <c r="H948" s="31" t="str" cm="1">
        <f t="array" ref="H948">_xlfn.IFS(DATA[[#This Row],[Difference_from _assume]]&lt;=10,"0-17",DATA[[#This Row],[Difference_from _assume]]&lt;=34,"17-34",DATA[[#This Row],[Difference_from _assume]]&lt;=51,"34-51",DATA[[#This Row],[Difference_from _assume]]&lt;=119,"51-119",DATA[[#This Row],[Difference_from _assume]]&lt;=354,"119-357")</f>
        <v>34-51</v>
      </c>
      <c r="I948" s="31" t="str" cm="1">
        <f t="array" ref="I948">_xlfn.IFS(DATA[[#This Row],[Difference_from _assume]]&lt;=35,"Active",DATA[[#This Row],[Difference_from _assume]]&lt;=110,"Inactive",DATA[[#This Row],[Difference_from _assume]]&lt;=360,"Dormant")</f>
        <v>Inactive</v>
      </c>
      <c r="J948" s="16">
        <v>7.99</v>
      </c>
      <c r="K948" s="16" t="str" cm="1">
        <f t="array" ref="K948">_xlfn.IFS(DATA[[#This Row],[Monthly_Price]]&lt;=7.99,"Low",J948&lt;=11.99,"Mid",J948&lt;=15.99,"High")</f>
        <v>Low</v>
      </c>
      <c r="L948" s="1">
        <v>322</v>
      </c>
      <c r="M948" s="1" t="s">
        <v>36</v>
      </c>
      <c r="N948" s="1">
        <v>1</v>
      </c>
      <c r="O948" s="1">
        <v>5</v>
      </c>
      <c r="P948" s="1" t="b">
        <v>1</v>
      </c>
      <c r="Q948" s="1">
        <v>446</v>
      </c>
      <c r="R948" s="10">
        <v>114</v>
      </c>
      <c r="S948" s="10">
        <f>DATA[[#This Row],[Total_Movies_Watched]]+DATA[[#This Row],[Total_Series_Watched]]</f>
        <v>560</v>
      </c>
      <c r="T948" s="1" t="s">
        <v>68</v>
      </c>
      <c r="U948" s="1" t="s">
        <v>56</v>
      </c>
      <c r="V948" s="1" t="s">
        <v>64</v>
      </c>
      <c r="W948" s="1">
        <v>84</v>
      </c>
      <c r="X948" s="1" t="str" cm="1">
        <f t="array" ref="X948">_xlfn.IFS(DATA[[#This Row],[Recommended_Content_Count]]&lt;=25,"0-25",W948&lt;=50,"25-50",W948&lt;=75,"50-75",W948&lt;=100,"75-100")</f>
        <v>75-100</v>
      </c>
      <c r="Y948" s="1">
        <v>4.5</v>
      </c>
      <c r="Z948" s="1" t="b">
        <v>1</v>
      </c>
      <c r="AA948" s="1" t="str" cm="1">
        <f t="array" ref="AA948">_xlfn.IFS(DATA[[#This Row],[Has_Downloaded_Content]]=FALSE,"No",Z948=TRUE,"Yes")</f>
        <v>Yes</v>
      </c>
      <c r="AB948" s="1" t="s">
        <v>30</v>
      </c>
      <c r="AC948" s="7">
        <v>1539</v>
      </c>
      <c r="AD948" s="7" t="str" cm="1">
        <f t="array" ref="AD948">_xlfn.IFS(DATA[[#This Row],[Loyalty_Points]]&lt;=1000,"0-1000",AC948&lt;=2000,"1000-2000",AC948&lt;=3000,"2000-3000",AC948&lt;=4000,"3000-4000",AC948&lt;=4999,"4000-5000")</f>
        <v>1000-2000</v>
      </c>
      <c r="AE948" s="1" t="s">
        <v>76</v>
      </c>
      <c r="AF948" s="1" t="s">
        <v>39</v>
      </c>
      <c r="AG948" s="1" t="s">
        <v>33</v>
      </c>
    </row>
    <row r="949" spans="1:33" x14ac:dyDescent="0.3">
      <c r="A949" s="13">
        <v>3168</v>
      </c>
      <c r="B949" s="1" t="s">
        <v>373</v>
      </c>
      <c r="C949" s="2">
        <v>45477</v>
      </c>
      <c r="D949" s="2" t="s">
        <v>134</v>
      </c>
      <c r="E949" s="29" t="str">
        <f>TEXT(DATA[[#This Row],[Join_Date]],"mm-yyyy")</f>
        <v>07-2024</v>
      </c>
      <c r="G949" s="31">
        <f>$F$2-DATA[[#This Row],[Last_Login]]</f>
        <v>40</v>
      </c>
      <c r="H949" s="31" t="str" cm="1">
        <f t="array" ref="H949">_xlfn.IFS(DATA[[#This Row],[Difference_from _assume]]&lt;=10,"0-17",DATA[[#This Row],[Difference_from _assume]]&lt;=34,"17-34",DATA[[#This Row],[Difference_from _assume]]&lt;=51,"34-51",DATA[[#This Row],[Difference_from _assume]]&lt;=119,"51-119",DATA[[#This Row],[Difference_from _assume]]&lt;=354,"119-357")</f>
        <v>34-51</v>
      </c>
      <c r="I949" s="31" t="str" cm="1">
        <f t="array" ref="I949">_xlfn.IFS(DATA[[#This Row],[Difference_from _assume]]&lt;=35,"Active",DATA[[#This Row],[Difference_from _assume]]&lt;=110,"Inactive",DATA[[#This Row],[Difference_from _assume]]&lt;=360,"Dormant")</f>
        <v>Inactive</v>
      </c>
      <c r="J949" s="16">
        <v>7.99</v>
      </c>
      <c r="K949" s="16" t="str" cm="1">
        <f t="array" ref="K949">_xlfn.IFS(DATA[[#This Row],[Monthly_Price]]&lt;=7.99,"Low",J949&lt;=11.99,"Mid",J949&lt;=15.99,"High")</f>
        <v>Low</v>
      </c>
      <c r="L949" s="1">
        <v>348</v>
      </c>
      <c r="M949" s="1" t="s">
        <v>26</v>
      </c>
      <c r="N949" s="1">
        <v>2</v>
      </c>
      <c r="O949" s="1">
        <v>2</v>
      </c>
      <c r="P949" s="1" t="b">
        <v>1</v>
      </c>
      <c r="Q949" s="1">
        <v>797</v>
      </c>
      <c r="R949" s="10">
        <v>81</v>
      </c>
      <c r="S949" s="10">
        <f>DATA[[#This Row],[Total_Movies_Watched]]+DATA[[#This Row],[Total_Series_Watched]]</f>
        <v>878</v>
      </c>
      <c r="T949" s="1" t="s">
        <v>68</v>
      </c>
      <c r="U949" s="1" t="s">
        <v>28</v>
      </c>
      <c r="V949" s="1" t="s">
        <v>57</v>
      </c>
      <c r="W949" s="1">
        <v>12</v>
      </c>
      <c r="X949" s="1" t="str" cm="1">
        <f t="array" ref="X949">_xlfn.IFS(DATA[[#This Row],[Recommended_Content_Count]]&lt;=25,"0-25",W949&lt;=50,"25-50",W949&lt;=75,"50-75",W949&lt;=100,"75-100")</f>
        <v>0-25</v>
      </c>
      <c r="Y949" s="1">
        <v>5</v>
      </c>
      <c r="Z949" s="1" t="b">
        <v>1</v>
      </c>
      <c r="AA949" s="1" t="str" cm="1">
        <f t="array" ref="AA949">_xlfn.IFS(DATA[[#This Row],[Has_Downloaded_Content]]=FALSE,"No",Z949=TRUE,"Yes")</f>
        <v>Yes</v>
      </c>
      <c r="AB949" s="1" t="s">
        <v>30</v>
      </c>
      <c r="AC949" s="7">
        <v>2657</v>
      </c>
      <c r="AD949" s="7" t="str" cm="1">
        <f t="array" ref="AD949">_xlfn.IFS(DATA[[#This Row],[Loyalty_Points]]&lt;=1000,"0-1000",AC949&lt;=2000,"1000-2000",AC949&lt;=3000,"2000-3000",AC949&lt;=4000,"3000-4000",AC949&lt;=4999,"4000-5000")</f>
        <v>2000-3000</v>
      </c>
      <c r="AE949" s="1" t="s">
        <v>58</v>
      </c>
      <c r="AF949" s="1" t="s">
        <v>69</v>
      </c>
      <c r="AG949" s="1" t="s">
        <v>60</v>
      </c>
    </row>
    <row r="950" spans="1:33" x14ac:dyDescent="0.3">
      <c r="A950" s="13">
        <v>2981</v>
      </c>
      <c r="B950" s="1" t="s">
        <v>718</v>
      </c>
      <c r="C950" s="2">
        <v>45478</v>
      </c>
      <c r="D950" s="2">
        <v>45363</v>
      </c>
      <c r="E950" s="29" t="str">
        <f>TEXT(DATA[[#This Row],[Join_Date]],"mm-yyyy")</f>
        <v>07-2024</v>
      </c>
      <c r="G950" s="31">
        <f>$F$2-DATA[[#This Row],[Last_Login]]</f>
        <v>294</v>
      </c>
      <c r="H950" s="31" t="str" cm="1">
        <f t="array" ref="H950">_xlfn.IFS(DATA[[#This Row],[Difference_from _assume]]&lt;=10,"0-17",DATA[[#This Row],[Difference_from _assume]]&lt;=34,"17-34",DATA[[#This Row],[Difference_from _assume]]&lt;=51,"34-51",DATA[[#This Row],[Difference_from _assume]]&lt;=119,"51-119",DATA[[#This Row],[Difference_from _assume]]&lt;=354,"119-357")</f>
        <v>119-357</v>
      </c>
      <c r="I950" s="31" t="str" cm="1">
        <f t="array" ref="I950">_xlfn.IFS(DATA[[#This Row],[Difference_from _assume]]&lt;=35,"Active",DATA[[#This Row],[Difference_from _assume]]&lt;=110,"Inactive",DATA[[#This Row],[Difference_from _assume]]&lt;=360,"Dormant")</f>
        <v>Dormant</v>
      </c>
      <c r="J950" s="16">
        <v>11.99</v>
      </c>
      <c r="K950" s="16" t="str" cm="1">
        <f t="array" ref="K950">_xlfn.IFS(DATA[[#This Row],[Monthly_Price]]&lt;=7.99,"Low",J950&lt;=11.99,"Mid",J950&lt;=15.99,"High")</f>
        <v>Mid</v>
      </c>
      <c r="L950" s="1">
        <v>482</v>
      </c>
      <c r="M950" s="1" t="s">
        <v>48</v>
      </c>
      <c r="N950" s="1">
        <v>5</v>
      </c>
      <c r="O950" s="1">
        <v>2</v>
      </c>
      <c r="P950" s="1" t="b">
        <v>1</v>
      </c>
      <c r="Q950" s="1">
        <v>665</v>
      </c>
      <c r="R950" s="10">
        <v>96</v>
      </c>
      <c r="S950" s="10">
        <f>DATA[[#This Row],[Total_Movies_Watched]]+DATA[[#This Row],[Total_Series_Watched]]</f>
        <v>761</v>
      </c>
      <c r="T950" s="1" t="s">
        <v>92</v>
      </c>
      <c r="U950" s="1" t="s">
        <v>44</v>
      </c>
      <c r="V950" s="1" t="s">
        <v>57</v>
      </c>
      <c r="W950" s="1">
        <v>24</v>
      </c>
      <c r="X950" s="1" t="str" cm="1">
        <f t="array" ref="X950">_xlfn.IFS(DATA[[#This Row],[Recommended_Content_Count]]&lt;=25,"0-25",W950&lt;=50,"25-50",W950&lt;=75,"50-75",W950&lt;=100,"75-100")</f>
        <v>0-25</v>
      </c>
      <c r="Y950" s="1">
        <v>4.7</v>
      </c>
      <c r="Z950" s="1" t="b">
        <v>1</v>
      </c>
      <c r="AA950" s="1" t="str" cm="1">
        <f t="array" ref="AA950">_xlfn.IFS(DATA[[#This Row],[Has_Downloaded_Content]]=FALSE,"No",Z950=TRUE,"Yes")</f>
        <v>Yes</v>
      </c>
      <c r="AB950" s="1" t="s">
        <v>30</v>
      </c>
      <c r="AC950" s="7">
        <v>4851</v>
      </c>
      <c r="AD950" s="7" t="str" cm="1">
        <f t="array" ref="AD950">_xlfn.IFS(DATA[[#This Row],[Loyalty_Points]]&lt;=1000,"0-1000",AC950&lt;=2000,"1000-2000",AC950&lt;=3000,"2000-3000",AC950&lt;=4000,"3000-4000",AC950&lt;=4999,"4000-5000")</f>
        <v>4000-5000</v>
      </c>
      <c r="AE950" s="1" t="s">
        <v>31</v>
      </c>
      <c r="AF950" s="1" t="s">
        <v>59</v>
      </c>
      <c r="AG950" s="1" t="s">
        <v>93</v>
      </c>
    </row>
    <row r="951" spans="1:33" x14ac:dyDescent="0.3">
      <c r="A951" s="13">
        <v>7739</v>
      </c>
      <c r="B951" s="1" t="s">
        <v>254</v>
      </c>
      <c r="C951" s="2">
        <v>45263</v>
      </c>
      <c r="D951" s="2">
        <v>45608</v>
      </c>
      <c r="E951" s="29" t="str">
        <f>TEXT(DATA[[#This Row],[Join_Date]],"mm-yyyy")</f>
        <v>12-2023</v>
      </c>
      <c r="G951" s="31">
        <f>$F$2-DATA[[#This Row],[Last_Login]]</f>
        <v>49</v>
      </c>
      <c r="H951" s="31" t="str" cm="1">
        <f t="array" ref="H951">_xlfn.IFS(DATA[[#This Row],[Difference_from _assume]]&lt;=10,"0-17",DATA[[#This Row],[Difference_from _assume]]&lt;=34,"17-34",DATA[[#This Row],[Difference_from _assume]]&lt;=51,"34-51",DATA[[#This Row],[Difference_from _assume]]&lt;=119,"51-119",DATA[[#This Row],[Difference_from _assume]]&lt;=354,"119-357")</f>
        <v>34-51</v>
      </c>
      <c r="I951" s="31" t="str" cm="1">
        <f t="array" ref="I951">_xlfn.IFS(DATA[[#This Row],[Difference_from _assume]]&lt;=35,"Active",DATA[[#This Row],[Difference_from _assume]]&lt;=110,"Inactive",DATA[[#This Row],[Difference_from _assume]]&lt;=360,"Dormant")</f>
        <v>Inactive</v>
      </c>
      <c r="J951" s="16">
        <v>7.99</v>
      </c>
      <c r="K951" s="16" t="str" cm="1">
        <f t="array" ref="K951">_xlfn.IFS(DATA[[#This Row],[Monthly_Price]]&lt;=7.99,"Low",J951&lt;=11.99,"Mid",J951&lt;=15.99,"High")</f>
        <v>Low</v>
      </c>
      <c r="L951" s="1">
        <v>384</v>
      </c>
      <c r="M951" s="1" t="s">
        <v>48</v>
      </c>
      <c r="N951" s="1">
        <v>4</v>
      </c>
      <c r="O951" s="1">
        <v>3</v>
      </c>
      <c r="P951" s="1" t="b">
        <v>1</v>
      </c>
      <c r="Q951" s="1">
        <v>188</v>
      </c>
      <c r="R951" s="10">
        <v>140</v>
      </c>
      <c r="S951" s="10">
        <f>DATA[[#This Row],[Total_Movies_Watched]]+DATA[[#This Row],[Total_Series_Watched]]</f>
        <v>328</v>
      </c>
      <c r="T951" s="1" t="s">
        <v>92</v>
      </c>
      <c r="U951" s="1" t="s">
        <v>75</v>
      </c>
      <c r="V951" s="1" t="s">
        <v>78</v>
      </c>
      <c r="W951" s="1">
        <v>78</v>
      </c>
      <c r="X951" s="1" t="str" cm="1">
        <f t="array" ref="X951">_xlfn.IFS(DATA[[#This Row],[Recommended_Content_Count]]&lt;=25,"0-25",W951&lt;=50,"25-50",W951&lt;=75,"50-75",W951&lt;=100,"75-100")</f>
        <v>75-100</v>
      </c>
      <c r="Y951" s="1">
        <v>3.9</v>
      </c>
      <c r="Z951" s="1" t="b">
        <v>0</v>
      </c>
      <c r="AA951" s="1" t="str" cm="1">
        <f t="array" ref="AA951">_xlfn.IFS(DATA[[#This Row],[Has_Downloaded_Content]]=FALSE,"No",Z951=TRUE,"Yes")</f>
        <v>No</v>
      </c>
      <c r="AB951" s="1" t="s">
        <v>30</v>
      </c>
      <c r="AC951" s="7">
        <v>2341</v>
      </c>
      <c r="AD951" s="7" t="str" cm="1">
        <f t="array" ref="AD951">_xlfn.IFS(DATA[[#This Row],[Loyalty_Points]]&lt;=1000,"0-1000",AC951&lt;=2000,"1000-2000",AC951&lt;=3000,"2000-3000",AC951&lt;=4000,"3000-4000",AC951&lt;=4999,"4000-5000")</f>
        <v>2000-3000</v>
      </c>
      <c r="AE951" s="1" t="s">
        <v>31</v>
      </c>
      <c r="AF951" s="1" t="s">
        <v>39</v>
      </c>
      <c r="AG951" s="1" t="s">
        <v>93</v>
      </c>
    </row>
    <row r="952" spans="1:33" x14ac:dyDescent="0.3">
      <c r="A952" s="13">
        <v>5905</v>
      </c>
      <c r="B952" s="1" t="s">
        <v>345</v>
      </c>
      <c r="C952" s="2">
        <v>45446</v>
      </c>
      <c r="D952" s="2">
        <v>45547</v>
      </c>
      <c r="E952" s="29" t="str">
        <f>TEXT(DATA[[#This Row],[Join_Date]],"mm-yyyy")</f>
        <v>06-2024</v>
      </c>
      <c r="G952" s="31">
        <f>$F$2-DATA[[#This Row],[Last_Login]]</f>
        <v>110</v>
      </c>
      <c r="H952" s="31" t="str" cm="1">
        <f t="array" ref="H952">_xlfn.IFS(DATA[[#This Row],[Difference_from _assume]]&lt;=10,"0-17",DATA[[#This Row],[Difference_from _assume]]&lt;=34,"17-34",DATA[[#This Row],[Difference_from _assume]]&lt;=51,"34-51",DATA[[#This Row],[Difference_from _assume]]&lt;=119,"51-119",DATA[[#This Row],[Difference_from _assume]]&lt;=354,"119-357")</f>
        <v>51-119</v>
      </c>
      <c r="I952" s="31" t="str" cm="1">
        <f t="array" ref="I952">_xlfn.IFS(DATA[[#This Row],[Difference_from _assume]]&lt;=35,"Active",DATA[[#This Row],[Difference_from _assume]]&lt;=110,"Inactive",DATA[[#This Row],[Difference_from _assume]]&lt;=360,"Dormant")</f>
        <v>Inactive</v>
      </c>
      <c r="J952" s="16">
        <v>15.99</v>
      </c>
      <c r="K952" s="16" t="str" cm="1">
        <f t="array" ref="K952">_xlfn.IFS(DATA[[#This Row],[Monthly_Price]]&lt;=7.99,"Low",J952&lt;=11.99,"Mid",J952&lt;=15.99,"High")</f>
        <v>High</v>
      </c>
      <c r="L952" s="1">
        <v>178</v>
      </c>
      <c r="M952" s="1" t="s">
        <v>73</v>
      </c>
      <c r="N952" s="1">
        <v>5</v>
      </c>
      <c r="O952" s="1">
        <v>5</v>
      </c>
      <c r="P952" s="1" t="b">
        <v>0</v>
      </c>
      <c r="Q952" s="1">
        <v>489</v>
      </c>
      <c r="R952" s="10">
        <v>6</v>
      </c>
      <c r="S952" s="10">
        <f>DATA[[#This Row],[Total_Movies_Watched]]+DATA[[#This Row],[Total_Series_Watched]]</f>
        <v>495</v>
      </c>
      <c r="T952" s="1" t="s">
        <v>55</v>
      </c>
      <c r="U952" s="1" t="s">
        <v>28</v>
      </c>
      <c r="V952" s="1" t="s">
        <v>57</v>
      </c>
      <c r="W952" s="1">
        <v>72</v>
      </c>
      <c r="X952" s="1" t="str" cm="1">
        <f t="array" ref="X952">_xlfn.IFS(DATA[[#This Row],[Recommended_Content_Count]]&lt;=25,"0-25",W952&lt;=50,"25-50",W952&lt;=75,"50-75",W952&lt;=100,"75-100")</f>
        <v>50-75</v>
      </c>
      <c r="Y952" s="1">
        <v>4.5</v>
      </c>
      <c r="Z952" s="1" t="b">
        <v>0</v>
      </c>
      <c r="AA952" s="1" t="str" cm="1">
        <f t="array" ref="AA952">_xlfn.IFS(DATA[[#This Row],[Has_Downloaded_Content]]=FALSE,"No",Z952=TRUE,"Yes")</f>
        <v>No</v>
      </c>
      <c r="AB952" s="1" t="s">
        <v>30</v>
      </c>
      <c r="AC952" s="7">
        <v>3356</v>
      </c>
      <c r="AD952" s="7" t="str" cm="1">
        <f t="array" ref="AD952">_xlfn.IFS(DATA[[#This Row],[Loyalty_Points]]&lt;=1000,"0-1000",AC952&lt;=2000,"1000-2000",AC952&lt;=3000,"2000-3000",AC952&lt;=4000,"3000-4000",AC952&lt;=4999,"4000-5000")</f>
        <v>3000-4000</v>
      </c>
      <c r="AE952" s="1" t="s">
        <v>76</v>
      </c>
      <c r="AF952" s="1" t="s">
        <v>79</v>
      </c>
      <c r="AG952" s="1" t="s">
        <v>33</v>
      </c>
    </row>
    <row r="953" spans="1:33" x14ac:dyDescent="0.3">
      <c r="A953" s="13">
        <v>1443</v>
      </c>
      <c r="B953" s="1" t="s">
        <v>369</v>
      </c>
      <c r="C953" s="2" t="s">
        <v>719</v>
      </c>
      <c r="D953" s="2" t="s">
        <v>72</v>
      </c>
      <c r="E953" s="29" t="str">
        <f>TEXT(DATA[[#This Row],[Join_Date]],"mm-yyyy")</f>
        <v>06-2023</v>
      </c>
      <c r="G953" s="31">
        <f>$F$2-DATA[[#This Row],[Last_Login]]</f>
        <v>14</v>
      </c>
      <c r="H953" s="31" t="str" cm="1">
        <f t="array" ref="H953">_xlfn.IFS(DATA[[#This Row],[Difference_from _assume]]&lt;=10,"0-17",DATA[[#This Row],[Difference_from _assume]]&lt;=34,"17-34",DATA[[#This Row],[Difference_from _assume]]&lt;=51,"34-51",DATA[[#This Row],[Difference_from _assume]]&lt;=119,"51-119",DATA[[#This Row],[Difference_from _assume]]&lt;=354,"119-357")</f>
        <v>17-34</v>
      </c>
      <c r="I953" s="31" t="str" cm="1">
        <f t="array" ref="I953">_xlfn.IFS(DATA[[#This Row],[Difference_from _assume]]&lt;=35,"Active",DATA[[#This Row],[Difference_from _assume]]&lt;=110,"Inactive",DATA[[#This Row],[Difference_from _assume]]&lt;=360,"Dormant")</f>
        <v>Active</v>
      </c>
      <c r="J953" s="16">
        <v>11.99</v>
      </c>
      <c r="K953" s="16" t="str" cm="1">
        <f t="array" ref="K953">_xlfn.IFS(DATA[[#This Row],[Monthly_Price]]&lt;=7.99,"Low",J953&lt;=11.99,"Mid",J953&lt;=15.99,"High")</f>
        <v>Mid</v>
      </c>
      <c r="L953" s="1">
        <v>91</v>
      </c>
      <c r="M953" s="1" t="s">
        <v>36</v>
      </c>
      <c r="N953" s="1">
        <v>1</v>
      </c>
      <c r="O953" s="1">
        <v>2</v>
      </c>
      <c r="P953" s="1" t="b">
        <v>0</v>
      </c>
      <c r="Q953" s="1">
        <v>377</v>
      </c>
      <c r="R953" s="10">
        <v>14</v>
      </c>
      <c r="S953" s="10">
        <f>DATA[[#This Row],[Total_Movies_Watched]]+DATA[[#This Row],[Total_Series_Watched]]</f>
        <v>391</v>
      </c>
      <c r="T953" s="1" t="s">
        <v>27</v>
      </c>
      <c r="U953" s="1" t="s">
        <v>56</v>
      </c>
      <c r="V953" s="1" t="s">
        <v>37</v>
      </c>
      <c r="W953" s="1">
        <v>53</v>
      </c>
      <c r="X953" s="1" t="str" cm="1">
        <f t="array" ref="X953">_xlfn.IFS(DATA[[#This Row],[Recommended_Content_Count]]&lt;=25,"0-25",W953&lt;=50,"25-50",W953&lt;=75,"50-75",W953&lt;=100,"75-100")</f>
        <v>50-75</v>
      </c>
      <c r="Y953" s="1">
        <v>4.5999999999999996</v>
      </c>
      <c r="Z953" s="1" t="b">
        <v>0</v>
      </c>
      <c r="AA953" s="1" t="str" cm="1">
        <f t="array" ref="AA953">_xlfn.IFS(DATA[[#This Row],[Has_Downloaded_Content]]=FALSE,"No",Z953=TRUE,"Yes")</f>
        <v>No</v>
      </c>
      <c r="AB953" s="1" t="s">
        <v>30</v>
      </c>
      <c r="AC953" s="7">
        <v>228</v>
      </c>
      <c r="AD953" s="7" t="str" cm="1">
        <f t="array" ref="AD953">_xlfn.IFS(DATA[[#This Row],[Loyalty_Points]]&lt;=1000,"0-1000",AC953&lt;=2000,"1000-2000",AC953&lt;=3000,"2000-3000",AC953&lt;=4000,"3000-4000",AC953&lt;=4999,"4000-5000")</f>
        <v>0-1000</v>
      </c>
      <c r="AE953" s="1" t="s">
        <v>76</v>
      </c>
      <c r="AF953" s="1" t="s">
        <v>79</v>
      </c>
      <c r="AG953" s="1" t="s">
        <v>33</v>
      </c>
    </row>
    <row r="954" spans="1:33" x14ac:dyDescent="0.3">
      <c r="A954" s="13">
        <v>6181</v>
      </c>
      <c r="B954" s="1" t="s">
        <v>608</v>
      </c>
      <c r="C954" s="2">
        <v>45303</v>
      </c>
      <c r="D954" s="2">
        <v>45424</v>
      </c>
      <c r="E954" s="29" t="str">
        <f>TEXT(DATA[[#This Row],[Join_Date]],"mm-yyyy")</f>
        <v>01-2024</v>
      </c>
      <c r="G954" s="31">
        <f>$F$2-DATA[[#This Row],[Last_Login]]</f>
        <v>233</v>
      </c>
      <c r="H954" s="31" t="str" cm="1">
        <f t="array" ref="H954">_xlfn.IFS(DATA[[#This Row],[Difference_from _assume]]&lt;=10,"0-17",DATA[[#This Row],[Difference_from _assume]]&lt;=34,"17-34",DATA[[#This Row],[Difference_from _assume]]&lt;=51,"34-51",DATA[[#This Row],[Difference_from _assume]]&lt;=119,"51-119",DATA[[#This Row],[Difference_from _assume]]&lt;=354,"119-357")</f>
        <v>119-357</v>
      </c>
      <c r="I954" s="31" t="str" cm="1">
        <f t="array" ref="I954">_xlfn.IFS(DATA[[#This Row],[Difference_from _assume]]&lt;=35,"Active",DATA[[#This Row],[Difference_from _assume]]&lt;=110,"Inactive",DATA[[#This Row],[Difference_from _assume]]&lt;=360,"Dormant")</f>
        <v>Dormant</v>
      </c>
      <c r="J954" s="16">
        <v>11.99</v>
      </c>
      <c r="K954" s="16" t="str" cm="1">
        <f t="array" ref="K954">_xlfn.IFS(DATA[[#This Row],[Monthly_Price]]&lt;=7.99,"Low",J954&lt;=11.99,"Mid",J954&lt;=15.99,"High")</f>
        <v>Mid</v>
      </c>
      <c r="L954" s="1">
        <v>175</v>
      </c>
      <c r="M954" s="1" t="s">
        <v>63</v>
      </c>
      <c r="N954" s="1">
        <v>4</v>
      </c>
      <c r="O954" s="1">
        <v>3</v>
      </c>
      <c r="P954" s="1" t="b">
        <v>1</v>
      </c>
      <c r="Q954" s="1">
        <v>424</v>
      </c>
      <c r="R954" s="10">
        <v>125</v>
      </c>
      <c r="S954" s="10">
        <f>DATA[[#This Row],[Total_Movies_Watched]]+DATA[[#This Row],[Total_Series_Watched]]</f>
        <v>549</v>
      </c>
      <c r="T954" s="1" t="s">
        <v>49</v>
      </c>
      <c r="U954" s="1" t="s">
        <v>56</v>
      </c>
      <c r="V954" s="1" t="s">
        <v>78</v>
      </c>
      <c r="W954" s="1">
        <v>13</v>
      </c>
      <c r="X954" s="1" t="str" cm="1">
        <f t="array" ref="X954">_xlfn.IFS(DATA[[#This Row],[Recommended_Content_Count]]&lt;=25,"0-25",W954&lt;=50,"25-50",W954&lt;=75,"50-75",W954&lt;=100,"75-100")</f>
        <v>0-25</v>
      </c>
      <c r="Y954" s="1">
        <v>4.7</v>
      </c>
      <c r="Z954" s="1" t="b">
        <v>1</v>
      </c>
      <c r="AA954" s="1" t="str" cm="1">
        <f t="array" ref="AA954">_xlfn.IFS(DATA[[#This Row],[Has_Downloaded_Content]]=FALSE,"No",Z954=TRUE,"Yes")</f>
        <v>Yes</v>
      </c>
      <c r="AB954" s="1" t="s">
        <v>30</v>
      </c>
      <c r="AC954" s="7">
        <v>2821</v>
      </c>
      <c r="AD954" s="7" t="str" cm="1">
        <f t="array" ref="AD954">_xlfn.IFS(DATA[[#This Row],[Loyalty_Points]]&lt;=1000,"0-1000",AC954&lt;=2000,"1000-2000",AC954&lt;=3000,"2000-3000",AC954&lt;=4000,"3000-4000",AC954&lt;=4999,"4000-5000")</f>
        <v>2000-3000</v>
      </c>
      <c r="AE954" s="1" t="s">
        <v>58</v>
      </c>
      <c r="AF954" s="1" t="s">
        <v>32</v>
      </c>
      <c r="AG954" s="1" t="s">
        <v>40</v>
      </c>
    </row>
    <row r="955" spans="1:33" x14ac:dyDescent="0.3">
      <c r="A955" s="13">
        <v>8406</v>
      </c>
      <c r="B955" s="1" t="s">
        <v>720</v>
      </c>
      <c r="C955" s="2" t="s">
        <v>111</v>
      </c>
      <c r="D955" s="2" t="s">
        <v>42</v>
      </c>
      <c r="E955" s="29" t="str">
        <f>TEXT(DATA[[#This Row],[Join_Date]],"mm-yyyy")</f>
        <v>11-2023</v>
      </c>
      <c r="G955" s="31">
        <f>$F$2-DATA[[#This Row],[Last_Login]]</f>
        <v>17</v>
      </c>
      <c r="H955" s="31" t="str" cm="1">
        <f t="array" ref="H955">_xlfn.IFS(DATA[[#This Row],[Difference_from _assume]]&lt;=10,"0-17",DATA[[#This Row],[Difference_from _assume]]&lt;=34,"17-34",DATA[[#This Row],[Difference_from _assume]]&lt;=51,"34-51",DATA[[#This Row],[Difference_from _assume]]&lt;=119,"51-119",DATA[[#This Row],[Difference_from _assume]]&lt;=354,"119-357")</f>
        <v>17-34</v>
      </c>
      <c r="I955" s="31" t="str" cm="1">
        <f t="array" ref="I955">_xlfn.IFS(DATA[[#This Row],[Difference_from _assume]]&lt;=35,"Active",DATA[[#This Row],[Difference_from _assume]]&lt;=110,"Inactive",DATA[[#This Row],[Difference_from _assume]]&lt;=360,"Dormant")</f>
        <v>Active</v>
      </c>
      <c r="J955" s="16">
        <v>11.99</v>
      </c>
      <c r="K955" s="16" t="str" cm="1">
        <f t="array" ref="K955">_xlfn.IFS(DATA[[#This Row],[Monthly_Price]]&lt;=7.99,"Low",J955&lt;=11.99,"Mid",J955&lt;=15.99,"High")</f>
        <v>Mid</v>
      </c>
      <c r="L955" s="1">
        <v>187</v>
      </c>
      <c r="M955" s="1" t="s">
        <v>26</v>
      </c>
      <c r="N955" s="1">
        <v>5</v>
      </c>
      <c r="O955" s="1">
        <v>5</v>
      </c>
      <c r="P955" s="1" t="b">
        <v>1</v>
      </c>
      <c r="Q955" s="1">
        <v>491</v>
      </c>
      <c r="R955" s="10">
        <v>197</v>
      </c>
      <c r="S955" s="10">
        <f>DATA[[#This Row],[Total_Movies_Watched]]+DATA[[#This Row],[Total_Series_Watched]]</f>
        <v>688</v>
      </c>
      <c r="T955" s="1" t="s">
        <v>49</v>
      </c>
      <c r="U955" s="1" t="s">
        <v>28</v>
      </c>
      <c r="V955" s="1" t="s">
        <v>78</v>
      </c>
      <c r="W955" s="1">
        <v>54</v>
      </c>
      <c r="X955" s="1" t="str" cm="1">
        <f t="array" ref="X955">_xlfn.IFS(DATA[[#This Row],[Recommended_Content_Count]]&lt;=25,"0-25",W955&lt;=50,"25-50",W955&lt;=75,"50-75",W955&lt;=100,"75-100")</f>
        <v>50-75</v>
      </c>
      <c r="Y955" s="1">
        <v>3.3</v>
      </c>
      <c r="Z955" s="1" t="b">
        <v>1</v>
      </c>
      <c r="AA955" s="1" t="str" cm="1">
        <f t="array" ref="AA955">_xlfn.IFS(DATA[[#This Row],[Has_Downloaded_Content]]=FALSE,"No",Z955=TRUE,"Yes")</f>
        <v>Yes</v>
      </c>
      <c r="AB955" s="1" t="s">
        <v>30</v>
      </c>
      <c r="AC955" s="7">
        <v>4380</v>
      </c>
      <c r="AD955" s="7" t="str" cm="1">
        <f t="array" ref="AD955">_xlfn.IFS(DATA[[#This Row],[Loyalty_Points]]&lt;=1000,"0-1000",AC955&lt;=2000,"1000-2000",AC955&lt;=3000,"2000-3000",AC955&lt;=4000,"3000-4000",AC955&lt;=4999,"4000-5000")</f>
        <v>4000-5000</v>
      </c>
      <c r="AE955" s="1" t="s">
        <v>31</v>
      </c>
      <c r="AF955" s="1" t="s">
        <v>32</v>
      </c>
      <c r="AG955" s="1" t="s">
        <v>33</v>
      </c>
    </row>
    <row r="956" spans="1:33" x14ac:dyDescent="0.3">
      <c r="A956" s="13">
        <v>5389</v>
      </c>
      <c r="B956" s="1" t="s">
        <v>721</v>
      </c>
      <c r="C956" s="2" t="s">
        <v>722</v>
      </c>
      <c r="D956" s="2" t="s">
        <v>168</v>
      </c>
      <c r="E956" s="29" t="str">
        <f>TEXT(DATA[[#This Row],[Join_Date]],"mm-yyyy")</f>
        <v>05-2024</v>
      </c>
      <c r="G956" s="31">
        <f>$F$2-DATA[[#This Row],[Last_Login]]</f>
        <v>32</v>
      </c>
      <c r="H956" s="31" t="str" cm="1">
        <f t="array" ref="H956">_xlfn.IFS(DATA[[#This Row],[Difference_from _assume]]&lt;=10,"0-17",DATA[[#This Row],[Difference_from _assume]]&lt;=34,"17-34",DATA[[#This Row],[Difference_from _assume]]&lt;=51,"34-51",DATA[[#This Row],[Difference_from _assume]]&lt;=119,"51-119",DATA[[#This Row],[Difference_from _assume]]&lt;=354,"119-357")</f>
        <v>17-34</v>
      </c>
      <c r="I956" s="31" t="str" cm="1">
        <f t="array" ref="I956">_xlfn.IFS(DATA[[#This Row],[Difference_from _assume]]&lt;=35,"Active",DATA[[#This Row],[Difference_from _assume]]&lt;=110,"Inactive",DATA[[#This Row],[Difference_from _assume]]&lt;=360,"Dormant")</f>
        <v>Active</v>
      </c>
      <c r="J956" s="16">
        <v>11.99</v>
      </c>
      <c r="K956" s="16" t="str" cm="1">
        <f t="array" ref="K956">_xlfn.IFS(DATA[[#This Row],[Monthly_Price]]&lt;=7.99,"Low",J956&lt;=11.99,"Mid",J956&lt;=15.99,"High")</f>
        <v>Mid</v>
      </c>
      <c r="L956" s="1">
        <v>352</v>
      </c>
      <c r="M956" s="1" t="s">
        <v>36</v>
      </c>
      <c r="N956" s="1">
        <v>4</v>
      </c>
      <c r="O956" s="1">
        <v>1</v>
      </c>
      <c r="P956" s="1" t="b">
        <v>0</v>
      </c>
      <c r="Q956" s="1">
        <v>521</v>
      </c>
      <c r="R956" s="10">
        <v>128</v>
      </c>
      <c r="S956" s="10">
        <f>DATA[[#This Row],[Total_Movies_Watched]]+DATA[[#This Row],[Total_Series_Watched]]</f>
        <v>649</v>
      </c>
      <c r="T956" s="1" t="s">
        <v>74</v>
      </c>
      <c r="U956" s="1" t="s">
        <v>75</v>
      </c>
      <c r="V956" s="1" t="s">
        <v>64</v>
      </c>
      <c r="W956" s="1">
        <v>59</v>
      </c>
      <c r="X956" s="1" t="str" cm="1">
        <f t="array" ref="X956">_xlfn.IFS(DATA[[#This Row],[Recommended_Content_Count]]&lt;=25,"0-25",W956&lt;=50,"25-50",W956&lt;=75,"50-75",W956&lt;=100,"75-100")</f>
        <v>50-75</v>
      </c>
      <c r="Y956" s="1">
        <v>4.5999999999999996</v>
      </c>
      <c r="Z956" s="1" t="b">
        <v>1</v>
      </c>
      <c r="AA956" s="1" t="str" cm="1">
        <f t="array" ref="AA956">_xlfn.IFS(DATA[[#This Row],[Has_Downloaded_Content]]=FALSE,"No",Z956=TRUE,"Yes")</f>
        <v>Yes</v>
      </c>
      <c r="AB956" s="1" t="s">
        <v>30</v>
      </c>
      <c r="AC956" s="7">
        <v>2131</v>
      </c>
      <c r="AD956" s="7" t="str" cm="1">
        <f t="array" ref="AD956">_xlfn.IFS(DATA[[#This Row],[Loyalty_Points]]&lt;=1000,"0-1000",AC956&lt;=2000,"1000-2000",AC956&lt;=3000,"2000-3000",AC956&lt;=4000,"3000-4000",AC956&lt;=4999,"4000-5000")</f>
        <v>2000-3000</v>
      </c>
      <c r="AE956" s="1" t="s">
        <v>38</v>
      </c>
      <c r="AF956" s="1" t="s">
        <v>69</v>
      </c>
      <c r="AG956" s="1" t="s">
        <v>93</v>
      </c>
    </row>
    <row r="957" spans="1:33" x14ac:dyDescent="0.3">
      <c r="A957" s="13">
        <v>4586</v>
      </c>
      <c r="B957" s="1" t="s">
        <v>723</v>
      </c>
      <c r="C957" s="2" t="s">
        <v>216</v>
      </c>
      <c r="D957" s="2">
        <v>45303</v>
      </c>
      <c r="E957" s="29" t="str">
        <f>TEXT(DATA[[#This Row],[Join_Date]],"mm-yyyy")</f>
        <v>10-2023</v>
      </c>
      <c r="G957" s="31">
        <f>$F$2-DATA[[#This Row],[Last_Login]]</f>
        <v>354</v>
      </c>
      <c r="H957" s="31" t="str" cm="1">
        <f t="array" ref="H957">_xlfn.IFS(DATA[[#This Row],[Difference_from _assume]]&lt;=10,"0-17",DATA[[#This Row],[Difference_from _assume]]&lt;=34,"17-34",DATA[[#This Row],[Difference_from _assume]]&lt;=51,"34-51",DATA[[#This Row],[Difference_from _assume]]&lt;=119,"51-119",DATA[[#This Row],[Difference_from _assume]]&lt;=354,"119-357")</f>
        <v>119-357</v>
      </c>
      <c r="I957" s="31" t="str" cm="1">
        <f t="array" ref="I957">_xlfn.IFS(DATA[[#This Row],[Difference_from _assume]]&lt;=35,"Active",DATA[[#This Row],[Difference_from _assume]]&lt;=110,"Inactive",DATA[[#This Row],[Difference_from _assume]]&lt;=360,"Dormant")</f>
        <v>Dormant</v>
      </c>
      <c r="J957" s="16">
        <v>7.99</v>
      </c>
      <c r="K957" s="16" t="str" cm="1">
        <f t="array" ref="K957">_xlfn.IFS(DATA[[#This Row],[Monthly_Price]]&lt;=7.99,"Low",J957&lt;=11.99,"Mid",J957&lt;=15.99,"High")</f>
        <v>Low</v>
      </c>
      <c r="L957" s="1">
        <v>448</v>
      </c>
      <c r="M957" s="1" t="s">
        <v>26</v>
      </c>
      <c r="N957" s="1">
        <v>3</v>
      </c>
      <c r="O957" s="1">
        <v>4</v>
      </c>
      <c r="P957" s="1" t="b">
        <v>1</v>
      </c>
      <c r="Q957" s="1">
        <v>506</v>
      </c>
      <c r="R957" s="10">
        <v>193</v>
      </c>
      <c r="S957" s="10">
        <f>DATA[[#This Row],[Total_Movies_Watched]]+DATA[[#This Row],[Total_Series_Watched]]</f>
        <v>699</v>
      </c>
      <c r="T957" s="1" t="s">
        <v>74</v>
      </c>
      <c r="U957" s="1" t="s">
        <v>44</v>
      </c>
      <c r="V957" s="1" t="s">
        <v>57</v>
      </c>
      <c r="W957" s="1">
        <v>79</v>
      </c>
      <c r="X957" s="1" t="str" cm="1">
        <f t="array" ref="X957">_xlfn.IFS(DATA[[#This Row],[Recommended_Content_Count]]&lt;=25,"0-25",W957&lt;=50,"25-50",W957&lt;=75,"50-75",W957&lt;=100,"75-100")</f>
        <v>75-100</v>
      </c>
      <c r="Y957" s="1">
        <v>4.3</v>
      </c>
      <c r="Z957" s="1" t="b">
        <v>0</v>
      </c>
      <c r="AA957" s="1" t="str" cm="1">
        <f t="array" ref="AA957">_xlfn.IFS(DATA[[#This Row],[Has_Downloaded_Content]]=FALSE,"No",Z957=TRUE,"Yes")</f>
        <v>No</v>
      </c>
      <c r="AB957" s="1" t="s">
        <v>30</v>
      </c>
      <c r="AC957" s="7">
        <v>3589</v>
      </c>
      <c r="AD957" s="7" t="str" cm="1">
        <f t="array" ref="AD957">_xlfn.IFS(DATA[[#This Row],[Loyalty_Points]]&lt;=1000,"0-1000",AC957&lt;=2000,"1000-2000",AC957&lt;=3000,"2000-3000",AC957&lt;=4000,"3000-4000",AC957&lt;=4999,"4000-5000")</f>
        <v>3000-4000</v>
      </c>
      <c r="AE957" s="1" t="s">
        <v>58</v>
      </c>
      <c r="AF957" s="1" t="s">
        <v>39</v>
      </c>
      <c r="AG957" s="1" t="s">
        <v>33</v>
      </c>
    </row>
    <row r="958" spans="1:33" x14ac:dyDescent="0.3">
      <c r="A958" s="13">
        <v>4020</v>
      </c>
      <c r="B958" s="1" t="s">
        <v>691</v>
      </c>
      <c r="C958" s="2" t="s">
        <v>540</v>
      </c>
      <c r="D958" s="2">
        <v>45334</v>
      </c>
      <c r="E958" s="29" t="str">
        <f>TEXT(DATA[[#This Row],[Join_Date]],"mm-yyyy")</f>
        <v>03-2024</v>
      </c>
      <c r="G958" s="31">
        <f>$F$2-DATA[[#This Row],[Last_Login]]</f>
        <v>323</v>
      </c>
      <c r="H958" s="31" t="str" cm="1">
        <f t="array" ref="H958">_xlfn.IFS(DATA[[#This Row],[Difference_from _assume]]&lt;=10,"0-17",DATA[[#This Row],[Difference_from _assume]]&lt;=34,"17-34",DATA[[#This Row],[Difference_from _assume]]&lt;=51,"34-51",DATA[[#This Row],[Difference_from _assume]]&lt;=119,"51-119",DATA[[#This Row],[Difference_from _assume]]&lt;=354,"119-357")</f>
        <v>119-357</v>
      </c>
      <c r="I958" s="31" t="str" cm="1">
        <f t="array" ref="I958">_xlfn.IFS(DATA[[#This Row],[Difference_from _assume]]&lt;=35,"Active",DATA[[#This Row],[Difference_from _assume]]&lt;=110,"Inactive",DATA[[#This Row],[Difference_from _assume]]&lt;=360,"Dormant")</f>
        <v>Dormant</v>
      </c>
      <c r="J958" s="16">
        <v>15.99</v>
      </c>
      <c r="K958" s="16" t="str" cm="1">
        <f t="array" ref="K958">_xlfn.IFS(DATA[[#This Row],[Monthly_Price]]&lt;=7.99,"Low",J958&lt;=11.99,"Mid",J958&lt;=15.99,"High")</f>
        <v>High</v>
      </c>
      <c r="L958" s="1">
        <v>81</v>
      </c>
      <c r="M958" s="1" t="s">
        <v>48</v>
      </c>
      <c r="N958" s="1">
        <v>1</v>
      </c>
      <c r="O958" s="1">
        <v>6</v>
      </c>
      <c r="P958" s="1" t="b">
        <v>0</v>
      </c>
      <c r="Q958" s="1">
        <v>390</v>
      </c>
      <c r="R958" s="10">
        <v>43</v>
      </c>
      <c r="S958" s="10">
        <f>DATA[[#This Row],[Total_Movies_Watched]]+DATA[[#This Row],[Total_Series_Watched]]</f>
        <v>433</v>
      </c>
      <c r="T958" s="1" t="s">
        <v>49</v>
      </c>
      <c r="U958" s="1" t="s">
        <v>44</v>
      </c>
      <c r="V958" s="1" t="s">
        <v>45</v>
      </c>
      <c r="W958" s="1">
        <v>33</v>
      </c>
      <c r="X958" s="1" t="str" cm="1">
        <f t="array" ref="X958">_xlfn.IFS(DATA[[#This Row],[Recommended_Content_Count]]&lt;=25,"0-25",W958&lt;=50,"25-50",W958&lt;=75,"50-75",W958&lt;=100,"75-100")</f>
        <v>25-50</v>
      </c>
      <c r="Y958" s="1">
        <v>4</v>
      </c>
      <c r="Z958" s="1" t="b">
        <v>0</v>
      </c>
      <c r="AA958" s="1" t="str" cm="1">
        <f t="array" ref="AA958">_xlfn.IFS(DATA[[#This Row],[Has_Downloaded_Content]]=FALSE,"No",Z958=TRUE,"Yes")</f>
        <v>No</v>
      </c>
      <c r="AB958" s="1" t="s">
        <v>30</v>
      </c>
      <c r="AC958" s="7">
        <v>4162</v>
      </c>
      <c r="AD958" s="7" t="str" cm="1">
        <f t="array" ref="AD958">_xlfn.IFS(DATA[[#This Row],[Loyalty_Points]]&lt;=1000,"0-1000",AC958&lt;=2000,"1000-2000",AC958&lt;=3000,"2000-3000",AC958&lt;=4000,"3000-4000",AC958&lt;=4999,"4000-5000")</f>
        <v>4000-5000</v>
      </c>
      <c r="AE958" s="1" t="s">
        <v>38</v>
      </c>
      <c r="AF958" s="1" t="s">
        <v>69</v>
      </c>
      <c r="AG958" s="1" t="s">
        <v>93</v>
      </c>
    </row>
    <row r="959" spans="1:33" x14ac:dyDescent="0.3">
      <c r="A959" s="13">
        <v>1635</v>
      </c>
      <c r="B959" s="1" t="s">
        <v>434</v>
      </c>
      <c r="C959" s="2" t="s">
        <v>432</v>
      </c>
      <c r="D959" s="2">
        <v>45424</v>
      </c>
      <c r="E959" s="29" t="str">
        <f>TEXT(DATA[[#This Row],[Join_Date]],"mm-yyyy")</f>
        <v>12-2023</v>
      </c>
      <c r="G959" s="31">
        <f>$F$2-DATA[[#This Row],[Last_Login]]</f>
        <v>233</v>
      </c>
      <c r="H959" s="31" t="str" cm="1">
        <f t="array" ref="H959">_xlfn.IFS(DATA[[#This Row],[Difference_from _assume]]&lt;=10,"0-17",DATA[[#This Row],[Difference_from _assume]]&lt;=34,"17-34",DATA[[#This Row],[Difference_from _assume]]&lt;=51,"34-51",DATA[[#This Row],[Difference_from _assume]]&lt;=119,"51-119",DATA[[#This Row],[Difference_from _assume]]&lt;=354,"119-357")</f>
        <v>119-357</v>
      </c>
      <c r="I959" s="31" t="str" cm="1">
        <f t="array" ref="I959">_xlfn.IFS(DATA[[#This Row],[Difference_from _assume]]&lt;=35,"Active",DATA[[#This Row],[Difference_from _assume]]&lt;=110,"Inactive",DATA[[#This Row],[Difference_from _assume]]&lt;=360,"Dormant")</f>
        <v>Dormant</v>
      </c>
      <c r="J959" s="16">
        <v>15.99</v>
      </c>
      <c r="K959" s="16" t="str" cm="1">
        <f t="array" ref="K959">_xlfn.IFS(DATA[[#This Row],[Monthly_Price]]&lt;=7.99,"Low",J959&lt;=11.99,"Mid",J959&lt;=15.99,"High")</f>
        <v>High</v>
      </c>
      <c r="L959" s="1">
        <v>321</v>
      </c>
      <c r="M959" s="1" t="s">
        <v>48</v>
      </c>
      <c r="N959" s="1">
        <v>1</v>
      </c>
      <c r="O959" s="1">
        <v>5</v>
      </c>
      <c r="P959" s="1" t="b">
        <v>1</v>
      </c>
      <c r="Q959" s="1">
        <v>276</v>
      </c>
      <c r="R959" s="10">
        <v>182</v>
      </c>
      <c r="S959" s="10">
        <f>DATA[[#This Row],[Total_Movies_Watched]]+DATA[[#This Row],[Total_Series_Watched]]</f>
        <v>458</v>
      </c>
      <c r="T959" s="1" t="s">
        <v>68</v>
      </c>
      <c r="U959" s="1" t="s">
        <v>75</v>
      </c>
      <c r="V959" s="1" t="s">
        <v>45</v>
      </c>
      <c r="W959" s="1">
        <v>52</v>
      </c>
      <c r="X959" s="1" t="str" cm="1">
        <f t="array" ref="X959">_xlfn.IFS(DATA[[#This Row],[Recommended_Content_Count]]&lt;=25,"0-25",W959&lt;=50,"25-50",W959&lt;=75,"50-75",W959&lt;=100,"75-100")</f>
        <v>50-75</v>
      </c>
      <c r="Y959" s="1">
        <v>4.9000000000000004</v>
      </c>
      <c r="Z959" s="1" t="b">
        <v>1</v>
      </c>
      <c r="AA959" s="1" t="str" cm="1">
        <f t="array" ref="AA959">_xlfn.IFS(DATA[[#This Row],[Has_Downloaded_Content]]=FALSE,"No",Z959=TRUE,"Yes")</f>
        <v>Yes</v>
      </c>
      <c r="AB959" s="1" t="s">
        <v>30</v>
      </c>
      <c r="AC959" s="7">
        <v>1013</v>
      </c>
      <c r="AD959" s="7" t="str" cm="1">
        <f t="array" ref="AD959">_xlfn.IFS(DATA[[#This Row],[Loyalty_Points]]&lt;=1000,"0-1000",AC959&lt;=2000,"1000-2000",AC959&lt;=3000,"2000-3000",AC959&lt;=4000,"3000-4000",AC959&lt;=4999,"4000-5000")</f>
        <v>1000-2000</v>
      </c>
      <c r="AE959" s="1" t="s">
        <v>58</v>
      </c>
      <c r="AF959" s="1" t="s">
        <v>32</v>
      </c>
      <c r="AG959" s="1" t="s">
        <v>93</v>
      </c>
    </row>
    <row r="960" spans="1:33" x14ac:dyDescent="0.3">
      <c r="A960" s="13">
        <v>9257</v>
      </c>
      <c r="B960" s="1" t="s">
        <v>177</v>
      </c>
      <c r="C960" s="2">
        <v>45418</v>
      </c>
      <c r="D960" s="2" t="s">
        <v>168</v>
      </c>
      <c r="E960" s="29" t="str">
        <f>TEXT(DATA[[#This Row],[Join_Date]],"mm-yyyy")</f>
        <v>05-2024</v>
      </c>
      <c r="G960" s="31">
        <f>$F$2-DATA[[#This Row],[Last_Login]]</f>
        <v>32</v>
      </c>
      <c r="H960" s="31" t="str" cm="1">
        <f t="array" ref="H960">_xlfn.IFS(DATA[[#This Row],[Difference_from _assume]]&lt;=10,"0-17",DATA[[#This Row],[Difference_from _assume]]&lt;=34,"17-34",DATA[[#This Row],[Difference_from _assume]]&lt;=51,"34-51",DATA[[#This Row],[Difference_from _assume]]&lt;=119,"51-119",DATA[[#This Row],[Difference_from _assume]]&lt;=354,"119-357")</f>
        <v>17-34</v>
      </c>
      <c r="I960" s="31" t="str" cm="1">
        <f t="array" ref="I960">_xlfn.IFS(DATA[[#This Row],[Difference_from _assume]]&lt;=35,"Active",DATA[[#This Row],[Difference_from _assume]]&lt;=110,"Inactive",DATA[[#This Row],[Difference_from _assume]]&lt;=360,"Dormant")</f>
        <v>Active</v>
      </c>
      <c r="J960" s="16">
        <v>7.99</v>
      </c>
      <c r="K960" s="16" t="str" cm="1">
        <f t="array" ref="K960">_xlfn.IFS(DATA[[#This Row],[Monthly_Price]]&lt;=7.99,"Low",J960&lt;=11.99,"Mid",J960&lt;=15.99,"High")</f>
        <v>Low</v>
      </c>
      <c r="L960" s="1">
        <v>114</v>
      </c>
      <c r="M960" s="1" t="s">
        <v>63</v>
      </c>
      <c r="N960" s="1">
        <v>1</v>
      </c>
      <c r="O960" s="1">
        <v>1</v>
      </c>
      <c r="P960" s="1" t="b">
        <v>1</v>
      </c>
      <c r="Q960" s="1">
        <v>896</v>
      </c>
      <c r="R960" s="10">
        <v>9</v>
      </c>
      <c r="S960" s="10">
        <f>DATA[[#This Row],[Total_Movies_Watched]]+DATA[[#This Row],[Total_Series_Watched]]</f>
        <v>905</v>
      </c>
      <c r="T960" s="1" t="s">
        <v>68</v>
      </c>
      <c r="U960" s="1" t="s">
        <v>44</v>
      </c>
      <c r="V960" s="1" t="s">
        <v>45</v>
      </c>
      <c r="W960" s="1">
        <v>60</v>
      </c>
      <c r="X960" s="1" t="str" cm="1">
        <f t="array" ref="X960">_xlfn.IFS(DATA[[#This Row],[Recommended_Content_Count]]&lt;=25,"0-25",W960&lt;=50,"25-50",W960&lt;=75,"50-75",W960&lt;=100,"75-100")</f>
        <v>50-75</v>
      </c>
      <c r="Y960" s="1">
        <v>3.2</v>
      </c>
      <c r="Z960" s="1" t="b">
        <v>0</v>
      </c>
      <c r="AA960" s="1" t="str" cm="1">
        <f t="array" ref="AA960">_xlfn.IFS(DATA[[#This Row],[Has_Downloaded_Content]]=FALSE,"No",Z960=TRUE,"Yes")</f>
        <v>No</v>
      </c>
      <c r="AB960" s="1" t="s">
        <v>30</v>
      </c>
      <c r="AC960" s="7">
        <v>2731</v>
      </c>
      <c r="AD960" s="7" t="str" cm="1">
        <f t="array" ref="AD960">_xlfn.IFS(DATA[[#This Row],[Loyalty_Points]]&lt;=1000,"0-1000",AC960&lt;=2000,"1000-2000",AC960&lt;=3000,"2000-3000",AC960&lt;=4000,"3000-4000",AC960&lt;=4999,"4000-5000")</f>
        <v>2000-3000</v>
      </c>
      <c r="AE960" s="1" t="s">
        <v>38</v>
      </c>
      <c r="AF960" s="1" t="s">
        <v>59</v>
      </c>
      <c r="AG960" s="1" t="s">
        <v>60</v>
      </c>
    </row>
    <row r="961" spans="1:33" x14ac:dyDescent="0.3">
      <c r="A961" s="13">
        <v>6380</v>
      </c>
      <c r="B961" s="1" t="s">
        <v>88</v>
      </c>
      <c r="C961" s="2">
        <v>45020</v>
      </c>
      <c r="D961" s="2" t="s">
        <v>42</v>
      </c>
      <c r="E961" s="29" t="str">
        <f>TEXT(DATA[[#This Row],[Join_Date]],"mm-yyyy")</f>
        <v>04-2023</v>
      </c>
      <c r="G961" s="31">
        <f>$F$2-DATA[[#This Row],[Last_Login]]</f>
        <v>17</v>
      </c>
      <c r="H961" s="31" t="str" cm="1">
        <f t="array" ref="H961">_xlfn.IFS(DATA[[#This Row],[Difference_from _assume]]&lt;=10,"0-17",DATA[[#This Row],[Difference_from _assume]]&lt;=34,"17-34",DATA[[#This Row],[Difference_from _assume]]&lt;=51,"34-51",DATA[[#This Row],[Difference_from _assume]]&lt;=119,"51-119",DATA[[#This Row],[Difference_from _assume]]&lt;=354,"119-357")</f>
        <v>17-34</v>
      </c>
      <c r="I961" s="31" t="str" cm="1">
        <f t="array" ref="I961">_xlfn.IFS(DATA[[#This Row],[Difference_from _assume]]&lt;=35,"Active",DATA[[#This Row],[Difference_from _assume]]&lt;=110,"Inactive",DATA[[#This Row],[Difference_from _assume]]&lt;=360,"Dormant")</f>
        <v>Active</v>
      </c>
      <c r="J961" s="16">
        <v>7.99</v>
      </c>
      <c r="K961" s="16" t="str" cm="1">
        <f t="array" ref="K961">_xlfn.IFS(DATA[[#This Row],[Monthly_Price]]&lt;=7.99,"Low",J961&lt;=11.99,"Mid",J961&lt;=15.99,"High")</f>
        <v>Low</v>
      </c>
      <c r="L961" s="1">
        <v>493</v>
      </c>
      <c r="M961" s="1" t="s">
        <v>36</v>
      </c>
      <c r="N961" s="1">
        <v>5</v>
      </c>
      <c r="O961" s="1">
        <v>2</v>
      </c>
      <c r="P961" s="1" t="b">
        <v>1</v>
      </c>
      <c r="Q961" s="1">
        <v>29</v>
      </c>
      <c r="R961" s="10">
        <v>82</v>
      </c>
      <c r="S961" s="10">
        <f>DATA[[#This Row],[Total_Movies_Watched]]+DATA[[#This Row],[Total_Series_Watched]]</f>
        <v>111</v>
      </c>
      <c r="T961" s="1" t="s">
        <v>55</v>
      </c>
      <c r="U961" s="1" t="s">
        <v>75</v>
      </c>
      <c r="V961" s="1" t="s">
        <v>29</v>
      </c>
      <c r="W961" s="1">
        <v>64</v>
      </c>
      <c r="X961" s="1" t="str" cm="1">
        <f t="array" ref="X961">_xlfn.IFS(DATA[[#This Row],[Recommended_Content_Count]]&lt;=25,"0-25",W961&lt;=50,"25-50",W961&lt;=75,"50-75",W961&lt;=100,"75-100")</f>
        <v>50-75</v>
      </c>
      <c r="Y961" s="1">
        <v>3.4</v>
      </c>
      <c r="Z961" s="1" t="b">
        <v>0</v>
      </c>
      <c r="AA961" s="1" t="str" cm="1">
        <f t="array" ref="AA961">_xlfn.IFS(DATA[[#This Row],[Has_Downloaded_Content]]=FALSE,"No",Z961=TRUE,"Yes")</f>
        <v>No</v>
      </c>
      <c r="AB961" s="1" t="s">
        <v>30</v>
      </c>
      <c r="AC961" s="7">
        <v>833</v>
      </c>
      <c r="AD961" s="7" t="str" cm="1">
        <f t="array" ref="AD961">_xlfn.IFS(DATA[[#This Row],[Loyalty_Points]]&lt;=1000,"0-1000",AC961&lt;=2000,"1000-2000",AC961&lt;=3000,"2000-3000",AC961&lt;=4000,"3000-4000",AC961&lt;=4999,"4000-5000")</f>
        <v>0-1000</v>
      </c>
      <c r="AE961" s="1" t="s">
        <v>31</v>
      </c>
      <c r="AF961" s="1" t="s">
        <v>59</v>
      </c>
      <c r="AG961" s="1" t="s">
        <v>40</v>
      </c>
    </row>
    <row r="962" spans="1:33" x14ac:dyDescent="0.3">
      <c r="A962" s="13">
        <v>6385</v>
      </c>
      <c r="B962" s="1" t="s">
        <v>508</v>
      </c>
      <c r="C962" s="2" t="s">
        <v>670</v>
      </c>
      <c r="D962" s="2" t="s">
        <v>105</v>
      </c>
      <c r="E962" s="29" t="str">
        <f>TEXT(DATA[[#This Row],[Join_Date]],"mm-yyyy")</f>
        <v>07-2023</v>
      </c>
      <c r="G962" s="31">
        <f>$F$2-DATA[[#This Row],[Last_Login]]</f>
        <v>33</v>
      </c>
      <c r="H962" s="31" t="str" cm="1">
        <f t="array" ref="H962">_xlfn.IFS(DATA[[#This Row],[Difference_from _assume]]&lt;=10,"0-17",DATA[[#This Row],[Difference_from _assume]]&lt;=34,"17-34",DATA[[#This Row],[Difference_from _assume]]&lt;=51,"34-51",DATA[[#This Row],[Difference_from _assume]]&lt;=119,"51-119",DATA[[#This Row],[Difference_from _assume]]&lt;=354,"119-357")</f>
        <v>17-34</v>
      </c>
      <c r="I962" s="31" t="str" cm="1">
        <f t="array" ref="I962">_xlfn.IFS(DATA[[#This Row],[Difference_from _assume]]&lt;=35,"Active",DATA[[#This Row],[Difference_from _assume]]&lt;=110,"Inactive",DATA[[#This Row],[Difference_from _assume]]&lt;=360,"Dormant")</f>
        <v>Active</v>
      </c>
      <c r="J962" s="16">
        <v>11.99</v>
      </c>
      <c r="K962" s="16" t="str" cm="1">
        <f t="array" ref="K962">_xlfn.IFS(DATA[[#This Row],[Monthly_Price]]&lt;=7.99,"Low",J962&lt;=11.99,"Mid",J962&lt;=15.99,"High")</f>
        <v>Mid</v>
      </c>
      <c r="L962" s="1">
        <v>475</v>
      </c>
      <c r="M962" s="1" t="s">
        <v>51</v>
      </c>
      <c r="N962" s="1">
        <v>1</v>
      </c>
      <c r="O962" s="1">
        <v>5</v>
      </c>
      <c r="P962" s="1" t="b">
        <v>0</v>
      </c>
      <c r="Q962" s="1">
        <v>523</v>
      </c>
      <c r="R962" s="10">
        <v>30</v>
      </c>
      <c r="S962" s="10">
        <f>DATA[[#This Row],[Total_Movies_Watched]]+DATA[[#This Row],[Total_Series_Watched]]</f>
        <v>553</v>
      </c>
      <c r="T962" s="1" t="s">
        <v>74</v>
      </c>
      <c r="U962" s="1" t="s">
        <v>75</v>
      </c>
      <c r="V962" s="1" t="s">
        <v>37</v>
      </c>
      <c r="W962" s="1">
        <v>2</v>
      </c>
      <c r="X962" s="1" t="str" cm="1">
        <f t="array" ref="X962">_xlfn.IFS(DATA[[#This Row],[Recommended_Content_Count]]&lt;=25,"0-25",W962&lt;=50,"25-50",W962&lt;=75,"50-75",W962&lt;=100,"75-100")</f>
        <v>0-25</v>
      </c>
      <c r="Y962" s="1">
        <v>4.8</v>
      </c>
      <c r="Z962" s="1" t="b">
        <v>0</v>
      </c>
      <c r="AA962" s="1" t="str" cm="1">
        <f t="array" ref="AA962">_xlfn.IFS(DATA[[#This Row],[Has_Downloaded_Content]]=FALSE,"No",Z962=TRUE,"Yes")</f>
        <v>No</v>
      </c>
      <c r="AB962" s="1" t="s">
        <v>30</v>
      </c>
      <c r="AC962" s="7">
        <v>2428</v>
      </c>
      <c r="AD962" s="7" t="str" cm="1">
        <f t="array" ref="AD962">_xlfn.IFS(DATA[[#This Row],[Loyalty_Points]]&lt;=1000,"0-1000",AC962&lt;=2000,"1000-2000",AC962&lt;=3000,"2000-3000",AC962&lt;=4000,"3000-4000",AC962&lt;=4999,"4000-5000")</f>
        <v>2000-3000</v>
      </c>
      <c r="AE962" s="1" t="s">
        <v>31</v>
      </c>
      <c r="AF962" s="1" t="s">
        <v>59</v>
      </c>
      <c r="AG962" s="1" t="s">
        <v>33</v>
      </c>
    </row>
    <row r="963" spans="1:33" x14ac:dyDescent="0.3">
      <c r="A963" s="13">
        <v>6858</v>
      </c>
      <c r="B963" s="1" t="s">
        <v>318</v>
      </c>
      <c r="C963" s="2" t="s">
        <v>724</v>
      </c>
      <c r="D963" s="2">
        <v>45638</v>
      </c>
      <c r="E963" s="29" t="str">
        <f>TEXT(DATA[[#This Row],[Join_Date]],"mm-yyyy")</f>
        <v>12-2023</v>
      </c>
      <c r="G963" s="31">
        <f>$F$2-DATA[[#This Row],[Last_Login]]</f>
        <v>19</v>
      </c>
      <c r="H963" s="31" t="str" cm="1">
        <f t="array" ref="H963">_xlfn.IFS(DATA[[#This Row],[Difference_from _assume]]&lt;=10,"0-17",DATA[[#This Row],[Difference_from _assume]]&lt;=34,"17-34",DATA[[#This Row],[Difference_from _assume]]&lt;=51,"34-51",DATA[[#This Row],[Difference_from _assume]]&lt;=119,"51-119",DATA[[#This Row],[Difference_from _assume]]&lt;=354,"119-357")</f>
        <v>17-34</v>
      </c>
      <c r="I963" s="31" t="str" cm="1">
        <f t="array" ref="I963">_xlfn.IFS(DATA[[#This Row],[Difference_from _assume]]&lt;=35,"Active",DATA[[#This Row],[Difference_from _assume]]&lt;=110,"Inactive",DATA[[#This Row],[Difference_from _assume]]&lt;=360,"Dormant")</f>
        <v>Active</v>
      </c>
      <c r="J963" s="16">
        <v>11.99</v>
      </c>
      <c r="K963" s="16" t="str" cm="1">
        <f t="array" ref="K963">_xlfn.IFS(DATA[[#This Row],[Monthly_Price]]&lt;=7.99,"Low",J963&lt;=11.99,"Mid",J963&lt;=15.99,"High")</f>
        <v>Mid</v>
      </c>
      <c r="L963" s="1">
        <v>287</v>
      </c>
      <c r="M963" s="1" t="s">
        <v>51</v>
      </c>
      <c r="N963" s="1">
        <v>1</v>
      </c>
      <c r="O963" s="1">
        <v>2</v>
      </c>
      <c r="P963" s="1" t="b">
        <v>0</v>
      </c>
      <c r="Q963" s="1">
        <v>918</v>
      </c>
      <c r="R963" s="10">
        <v>82</v>
      </c>
      <c r="S963" s="10">
        <f>DATA[[#This Row],[Total_Movies_Watched]]+DATA[[#This Row],[Total_Series_Watched]]</f>
        <v>1000</v>
      </c>
      <c r="T963" s="1" t="s">
        <v>55</v>
      </c>
      <c r="U963" s="1" t="s">
        <v>44</v>
      </c>
      <c r="V963" s="1" t="s">
        <v>37</v>
      </c>
      <c r="W963" s="1">
        <v>81</v>
      </c>
      <c r="X963" s="1" t="str" cm="1">
        <f t="array" ref="X963">_xlfn.IFS(DATA[[#This Row],[Recommended_Content_Count]]&lt;=25,"0-25",W963&lt;=50,"25-50",W963&lt;=75,"50-75",W963&lt;=100,"75-100")</f>
        <v>75-100</v>
      </c>
      <c r="Y963" s="1">
        <v>3.2</v>
      </c>
      <c r="Z963" s="1" t="b">
        <v>0</v>
      </c>
      <c r="AA963" s="1" t="str" cm="1">
        <f t="array" ref="AA963">_xlfn.IFS(DATA[[#This Row],[Has_Downloaded_Content]]=FALSE,"No",Z963=TRUE,"Yes")</f>
        <v>No</v>
      </c>
      <c r="AB963" s="1" t="s">
        <v>30</v>
      </c>
      <c r="AC963" s="7">
        <v>4555</v>
      </c>
      <c r="AD963" s="7" t="str" cm="1">
        <f t="array" ref="AD963">_xlfn.IFS(DATA[[#This Row],[Loyalty_Points]]&lt;=1000,"0-1000",AC963&lt;=2000,"1000-2000",AC963&lt;=3000,"2000-3000",AC963&lt;=4000,"3000-4000",AC963&lt;=4999,"4000-5000")</f>
        <v>4000-5000</v>
      </c>
      <c r="AE963" s="1" t="s">
        <v>58</v>
      </c>
      <c r="AF963" s="1" t="s">
        <v>79</v>
      </c>
      <c r="AG963" s="1" t="s">
        <v>93</v>
      </c>
    </row>
    <row r="964" spans="1:33" x14ac:dyDescent="0.3">
      <c r="A964" s="13">
        <v>8875</v>
      </c>
      <c r="B964" s="1" t="s">
        <v>434</v>
      </c>
      <c r="C964" s="2" t="s">
        <v>81</v>
      </c>
      <c r="D964" s="2" t="s">
        <v>72</v>
      </c>
      <c r="E964" s="29" t="str">
        <f>TEXT(DATA[[#This Row],[Join_Date]],"mm-yyyy")</f>
        <v>03-2023</v>
      </c>
      <c r="G964" s="31">
        <f>$F$2-DATA[[#This Row],[Last_Login]]</f>
        <v>14</v>
      </c>
      <c r="H964" s="31" t="str" cm="1">
        <f t="array" ref="H964">_xlfn.IFS(DATA[[#This Row],[Difference_from _assume]]&lt;=10,"0-17",DATA[[#This Row],[Difference_from _assume]]&lt;=34,"17-34",DATA[[#This Row],[Difference_from _assume]]&lt;=51,"34-51",DATA[[#This Row],[Difference_from _assume]]&lt;=119,"51-119",DATA[[#This Row],[Difference_from _assume]]&lt;=354,"119-357")</f>
        <v>17-34</v>
      </c>
      <c r="I964" s="31" t="str" cm="1">
        <f t="array" ref="I964">_xlfn.IFS(DATA[[#This Row],[Difference_from _assume]]&lt;=35,"Active",DATA[[#This Row],[Difference_from _assume]]&lt;=110,"Inactive",DATA[[#This Row],[Difference_from _assume]]&lt;=360,"Dormant")</f>
        <v>Active</v>
      </c>
      <c r="J964" s="16">
        <v>15.99</v>
      </c>
      <c r="K964" s="16" t="str" cm="1">
        <f t="array" ref="K964">_xlfn.IFS(DATA[[#This Row],[Monthly_Price]]&lt;=7.99,"Low",J964&lt;=11.99,"Mid",J964&lt;=15.99,"High")</f>
        <v>High</v>
      </c>
      <c r="L964" s="1">
        <v>138</v>
      </c>
      <c r="M964" s="1" t="s">
        <v>26</v>
      </c>
      <c r="N964" s="1">
        <v>5</v>
      </c>
      <c r="O964" s="1">
        <v>2</v>
      </c>
      <c r="P964" s="1" t="b">
        <v>0</v>
      </c>
      <c r="Q964" s="1">
        <v>40</v>
      </c>
      <c r="R964" s="10">
        <v>166</v>
      </c>
      <c r="S964" s="10">
        <f>DATA[[#This Row],[Total_Movies_Watched]]+DATA[[#This Row],[Total_Series_Watched]]</f>
        <v>206</v>
      </c>
      <c r="T964" s="1" t="s">
        <v>49</v>
      </c>
      <c r="U964" s="1" t="s">
        <v>75</v>
      </c>
      <c r="V964" s="1" t="s">
        <v>78</v>
      </c>
      <c r="W964" s="1">
        <v>83</v>
      </c>
      <c r="X964" s="1" t="str" cm="1">
        <f t="array" ref="X964">_xlfn.IFS(DATA[[#This Row],[Recommended_Content_Count]]&lt;=25,"0-25",W964&lt;=50,"25-50",W964&lt;=75,"50-75",W964&lt;=100,"75-100")</f>
        <v>75-100</v>
      </c>
      <c r="Y964" s="1">
        <v>4.2</v>
      </c>
      <c r="Z964" s="1" t="b">
        <v>0</v>
      </c>
      <c r="AA964" s="1" t="str" cm="1">
        <f t="array" ref="AA964">_xlfn.IFS(DATA[[#This Row],[Has_Downloaded_Content]]=FALSE,"No",Z964=TRUE,"Yes")</f>
        <v>No</v>
      </c>
      <c r="AB964" s="1" t="s">
        <v>30</v>
      </c>
      <c r="AC964" s="7">
        <v>4777</v>
      </c>
      <c r="AD964" s="7" t="str" cm="1">
        <f t="array" ref="AD964">_xlfn.IFS(DATA[[#This Row],[Loyalty_Points]]&lt;=1000,"0-1000",AC964&lt;=2000,"1000-2000",AC964&lt;=3000,"2000-3000",AC964&lt;=4000,"3000-4000",AC964&lt;=4999,"4000-5000")</f>
        <v>4000-5000</v>
      </c>
      <c r="AE964" s="1" t="s">
        <v>76</v>
      </c>
      <c r="AF964" s="1" t="s">
        <v>39</v>
      </c>
      <c r="AG964" s="1" t="s">
        <v>60</v>
      </c>
    </row>
    <row r="965" spans="1:33" x14ac:dyDescent="0.3">
      <c r="A965" s="13">
        <v>3334</v>
      </c>
      <c r="B965" s="1" t="s">
        <v>286</v>
      </c>
      <c r="C965" s="2">
        <v>45477</v>
      </c>
      <c r="D965" s="2">
        <v>45424</v>
      </c>
      <c r="E965" s="29" t="str">
        <f>TEXT(DATA[[#This Row],[Join_Date]],"mm-yyyy")</f>
        <v>07-2024</v>
      </c>
      <c r="G965" s="31">
        <f>$F$2-DATA[[#This Row],[Last_Login]]</f>
        <v>233</v>
      </c>
      <c r="H965" s="31" t="str" cm="1">
        <f t="array" ref="H965">_xlfn.IFS(DATA[[#This Row],[Difference_from _assume]]&lt;=10,"0-17",DATA[[#This Row],[Difference_from _assume]]&lt;=34,"17-34",DATA[[#This Row],[Difference_from _assume]]&lt;=51,"34-51",DATA[[#This Row],[Difference_from _assume]]&lt;=119,"51-119",DATA[[#This Row],[Difference_from _assume]]&lt;=354,"119-357")</f>
        <v>119-357</v>
      </c>
      <c r="I965" s="31" t="str" cm="1">
        <f t="array" ref="I965">_xlfn.IFS(DATA[[#This Row],[Difference_from _assume]]&lt;=35,"Active",DATA[[#This Row],[Difference_from _assume]]&lt;=110,"Inactive",DATA[[#This Row],[Difference_from _assume]]&lt;=360,"Dormant")</f>
        <v>Dormant</v>
      </c>
      <c r="J965" s="16">
        <v>15.99</v>
      </c>
      <c r="K965" s="16" t="str" cm="1">
        <f t="array" ref="K965">_xlfn.IFS(DATA[[#This Row],[Monthly_Price]]&lt;=7.99,"Low",J965&lt;=11.99,"Mid",J965&lt;=15.99,"High")</f>
        <v>High</v>
      </c>
      <c r="L965" s="1">
        <v>198</v>
      </c>
      <c r="M965" s="1" t="s">
        <v>26</v>
      </c>
      <c r="N965" s="1">
        <v>3</v>
      </c>
      <c r="O965" s="1">
        <v>1</v>
      </c>
      <c r="P965" s="1" t="b">
        <v>1</v>
      </c>
      <c r="Q965" s="1">
        <v>614</v>
      </c>
      <c r="R965" s="10">
        <v>69</v>
      </c>
      <c r="S965" s="10">
        <f>DATA[[#This Row],[Total_Movies_Watched]]+DATA[[#This Row],[Total_Series_Watched]]</f>
        <v>683</v>
      </c>
      <c r="T965" s="1" t="s">
        <v>92</v>
      </c>
      <c r="U965" s="1" t="s">
        <v>28</v>
      </c>
      <c r="V965" s="1" t="s">
        <v>57</v>
      </c>
      <c r="W965" s="1">
        <v>27</v>
      </c>
      <c r="X965" s="1" t="str" cm="1">
        <f t="array" ref="X965">_xlfn.IFS(DATA[[#This Row],[Recommended_Content_Count]]&lt;=25,"0-25",W965&lt;=50,"25-50",W965&lt;=75,"50-75",W965&lt;=100,"75-100")</f>
        <v>25-50</v>
      </c>
      <c r="Y965" s="1">
        <v>3.6</v>
      </c>
      <c r="Z965" s="1" t="b">
        <v>1</v>
      </c>
      <c r="AA965" s="1" t="str" cm="1">
        <f t="array" ref="AA965">_xlfn.IFS(DATA[[#This Row],[Has_Downloaded_Content]]=FALSE,"No",Z965=TRUE,"Yes")</f>
        <v>Yes</v>
      </c>
      <c r="AB965" s="1" t="s">
        <v>30</v>
      </c>
      <c r="AC965" s="7">
        <v>459</v>
      </c>
      <c r="AD965" s="7" t="str" cm="1">
        <f t="array" ref="AD965">_xlfn.IFS(DATA[[#This Row],[Loyalty_Points]]&lt;=1000,"0-1000",AC965&lt;=2000,"1000-2000",AC965&lt;=3000,"2000-3000",AC965&lt;=4000,"3000-4000",AC965&lt;=4999,"4000-5000")</f>
        <v>0-1000</v>
      </c>
      <c r="AE965" s="1" t="s">
        <v>31</v>
      </c>
      <c r="AF965" s="1" t="s">
        <v>39</v>
      </c>
      <c r="AG965" s="1" t="s">
        <v>33</v>
      </c>
    </row>
    <row r="966" spans="1:33" x14ac:dyDescent="0.3">
      <c r="A966" s="13">
        <v>5850</v>
      </c>
      <c r="B966" s="1" t="s">
        <v>126</v>
      </c>
      <c r="C966" s="2">
        <v>45115</v>
      </c>
      <c r="D966" s="2">
        <v>45608</v>
      </c>
      <c r="E966" s="29" t="str">
        <f>TEXT(DATA[[#This Row],[Join_Date]],"mm-yyyy")</f>
        <v>07-2023</v>
      </c>
      <c r="G966" s="31">
        <f>$F$2-DATA[[#This Row],[Last_Login]]</f>
        <v>49</v>
      </c>
      <c r="H966" s="31" t="str" cm="1">
        <f t="array" ref="H966">_xlfn.IFS(DATA[[#This Row],[Difference_from _assume]]&lt;=10,"0-17",DATA[[#This Row],[Difference_from _assume]]&lt;=34,"17-34",DATA[[#This Row],[Difference_from _assume]]&lt;=51,"34-51",DATA[[#This Row],[Difference_from _assume]]&lt;=119,"51-119",DATA[[#This Row],[Difference_from _assume]]&lt;=354,"119-357")</f>
        <v>34-51</v>
      </c>
      <c r="I966" s="31" t="str" cm="1">
        <f t="array" ref="I966">_xlfn.IFS(DATA[[#This Row],[Difference_from _assume]]&lt;=35,"Active",DATA[[#This Row],[Difference_from _assume]]&lt;=110,"Inactive",DATA[[#This Row],[Difference_from _assume]]&lt;=360,"Dormant")</f>
        <v>Inactive</v>
      </c>
      <c r="J966" s="16">
        <v>15.99</v>
      </c>
      <c r="K966" s="16" t="str" cm="1">
        <f t="array" ref="K966">_xlfn.IFS(DATA[[#This Row],[Monthly_Price]]&lt;=7.99,"Low",J966&lt;=11.99,"Mid",J966&lt;=15.99,"High")</f>
        <v>High</v>
      </c>
      <c r="L966" s="1">
        <v>164</v>
      </c>
      <c r="M966" s="1" t="s">
        <v>26</v>
      </c>
      <c r="N966" s="1">
        <v>2</v>
      </c>
      <c r="O966" s="1">
        <v>1</v>
      </c>
      <c r="P966" s="1" t="b">
        <v>0</v>
      </c>
      <c r="Q966" s="1">
        <v>833</v>
      </c>
      <c r="R966" s="10">
        <v>89</v>
      </c>
      <c r="S966" s="10">
        <f>DATA[[#This Row],[Total_Movies_Watched]]+DATA[[#This Row],[Total_Series_Watched]]</f>
        <v>922</v>
      </c>
      <c r="T966" s="1" t="s">
        <v>92</v>
      </c>
      <c r="U966" s="1" t="s">
        <v>75</v>
      </c>
      <c r="V966" s="1" t="s">
        <v>57</v>
      </c>
      <c r="W966" s="1">
        <v>32</v>
      </c>
      <c r="X966" s="1" t="str" cm="1">
        <f t="array" ref="X966">_xlfn.IFS(DATA[[#This Row],[Recommended_Content_Count]]&lt;=25,"0-25",W966&lt;=50,"25-50",W966&lt;=75,"50-75",W966&lt;=100,"75-100")</f>
        <v>25-50</v>
      </c>
      <c r="Y966" s="1">
        <v>4.9000000000000004</v>
      </c>
      <c r="Z966" s="1" t="b">
        <v>0</v>
      </c>
      <c r="AA966" s="1" t="str" cm="1">
        <f t="array" ref="AA966">_xlfn.IFS(DATA[[#This Row],[Has_Downloaded_Content]]=FALSE,"No",Z966=TRUE,"Yes")</f>
        <v>No</v>
      </c>
      <c r="AB966" s="1" t="s">
        <v>30</v>
      </c>
      <c r="AC966" s="7">
        <v>2644</v>
      </c>
      <c r="AD966" s="7" t="str" cm="1">
        <f t="array" ref="AD966">_xlfn.IFS(DATA[[#This Row],[Loyalty_Points]]&lt;=1000,"0-1000",AC966&lt;=2000,"1000-2000",AC966&lt;=3000,"2000-3000",AC966&lt;=4000,"3000-4000",AC966&lt;=4999,"4000-5000")</f>
        <v>2000-3000</v>
      </c>
      <c r="AE966" s="1" t="s">
        <v>58</v>
      </c>
      <c r="AF966" s="1" t="s">
        <v>59</v>
      </c>
      <c r="AG966" s="1" t="s">
        <v>40</v>
      </c>
    </row>
    <row r="967" spans="1:33" x14ac:dyDescent="0.3">
      <c r="A967" s="13">
        <v>8593</v>
      </c>
      <c r="B967" s="1" t="s">
        <v>153</v>
      </c>
      <c r="C967" s="2" t="s">
        <v>467</v>
      </c>
      <c r="D967" s="2">
        <v>45577</v>
      </c>
      <c r="E967" s="29" t="str">
        <f>TEXT(DATA[[#This Row],[Join_Date]],"mm-yyyy")</f>
        <v>07-2024</v>
      </c>
      <c r="G967" s="31">
        <f>$F$2-DATA[[#This Row],[Last_Login]]</f>
        <v>80</v>
      </c>
      <c r="H967" s="31" t="str" cm="1">
        <f t="array" ref="H967">_xlfn.IFS(DATA[[#This Row],[Difference_from _assume]]&lt;=10,"0-17",DATA[[#This Row],[Difference_from _assume]]&lt;=34,"17-34",DATA[[#This Row],[Difference_from _assume]]&lt;=51,"34-51",DATA[[#This Row],[Difference_from _assume]]&lt;=119,"51-119",DATA[[#This Row],[Difference_from _assume]]&lt;=354,"119-357")</f>
        <v>51-119</v>
      </c>
      <c r="I967" s="31" t="str" cm="1">
        <f t="array" ref="I967">_xlfn.IFS(DATA[[#This Row],[Difference_from _assume]]&lt;=35,"Active",DATA[[#This Row],[Difference_from _assume]]&lt;=110,"Inactive",DATA[[#This Row],[Difference_from _assume]]&lt;=360,"Dormant")</f>
        <v>Inactive</v>
      </c>
      <c r="J967" s="16">
        <v>15.99</v>
      </c>
      <c r="K967" s="16" t="str" cm="1">
        <f t="array" ref="K967">_xlfn.IFS(DATA[[#This Row],[Monthly_Price]]&lt;=7.99,"Low",J967&lt;=11.99,"Mid",J967&lt;=15.99,"High")</f>
        <v>High</v>
      </c>
      <c r="L967" s="1">
        <v>65</v>
      </c>
      <c r="M967" s="1" t="s">
        <v>63</v>
      </c>
      <c r="N967" s="1">
        <v>4</v>
      </c>
      <c r="O967" s="1">
        <v>3</v>
      </c>
      <c r="P967" s="1" t="b">
        <v>0</v>
      </c>
      <c r="Q967" s="1">
        <v>238</v>
      </c>
      <c r="R967" s="10">
        <v>39</v>
      </c>
      <c r="S967" s="10">
        <f>DATA[[#This Row],[Total_Movies_Watched]]+DATA[[#This Row],[Total_Series_Watched]]</f>
        <v>277</v>
      </c>
      <c r="T967" s="1" t="s">
        <v>92</v>
      </c>
      <c r="U967" s="1" t="s">
        <v>75</v>
      </c>
      <c r="V967" s="1" t="s">
        <v>37</v>
      </c>
      <c r="W967" s="1">
        <v>23</v>
      </c>
      <c r="X967" s="1" t="str" cm="1">
        <f t="array" ref="X967">_xlfn.IFS(DATA[[#This Row],[Recommended_Content_Count]]&lt;=25,"0-25",W967&lt;=50,"25-50",W967&lt;=75,"50-75",W967&lt;=100,"75-100")</f>
        <v>0-25</v>
      </c>
      <c r="Y967" s="1">
        <v>4.7</v>
      </c>
      <c r="Z967" s="1" t="b">
        <v>0</v>
      </c>
      <c r="AA967" s="1" t="str" cm="1">
        <f t="array" ref="AA967">_xlfn.IFS(DATA[[#This Row],[Has_Downloaded_Content]]=FALSE,"No",Z967=TRUE,"Yes")</f>
        <v>No</v>
      </c>
      <c r="AB967" s="1" t="s">
        <v>30</v>
      </c>
      <c r="AC967" s="7">
        <v>2678</v>
      </c>
      <c r="AD967" s="7" t="str" cm="1">
        <f t="array" ref="AD967">_xlfn.IFS(DATA[[#This Row],[Loyalty_Points]]&lt;=1000,"0-1000",AC967&lt;=2000,"1000-2000",AC967&lt;=3000,"2000-3000",AC967&lt;=4000,"3000-4000",AC967&lt;=4999,"4000-5000")</f>
        <v>2000-3000</v>
      </c>
      <c r="AE967" s="1" t="s">
        <v>58</v>
      </c>
      <c r="AF967" s="1" t="s">
        <v>69</v>
      </c>
      <c r="AG967" s="1" t="s">
        <v>40</v>
      </c>
    </row>
    <row r="968" spans="1:33" x14ac:dyDescent="0.3">
      <c r="A968" s="13">
        <v>6278</v>
      </c>
      <c r="B968" s="1" t="s">
        <v>357</v>
      </c>
      <c r="C968" s="2" t="s">
        <v>314</v>
      </c>
      <c r="D968" s="2" t="s">
        <v>87</v>
      </c>
      <c r="E968" s="29" t="str">
        <f>TEXT(DATA[[#This Row],[Join_Date]],"mm-yyyy")</f>
        <v>06-2023</v>
      </c>
      <c r="G968" s="31">
        <f>$F$2-DATA[[#This Row],[Last_Login]]</f>
        <v>36</v>
      </c>
      <c r="H968" s="31" t="str" cm="1">
        <f t="array" ref="H968">_xlfn.IFS(DATA[[#This Row],[Difference_from _assume]]&lt;=10,"0-17",DATA[[#This Row],[Difference_from _assume]]&lt;=34,"17-34",DATA[[#This Row],[Difference_from _assume]]&lt;=51,"34-51",DATA[[#This Row],[Difference_from _assume]]&lt;=119,"51-119",DATA[[#This Row],[Difference_from _assume]]&lt;=354,"119-357")</f>
        <v>34-51</v>
      </c>
      <c r="I968" s="31" t="str" cm="1">
        <f t="array" ref="I968">_xlfn.IFS(DATA[[#This Row],[Difference_from _assume]]&lt;=35,"Active",DATA[[#This Row],[Difference_from _assume]]&lt;=110,"Inactive",DATA[[#This Row],[Difference_from _assume]]&lt;=360,"Dormant")</f>
        <v>Inactive</v>
      </c>
      <c r="J968" s="16">
        <v>7.99</v>
      </c>
      <c r="K968" s="16" t="str" cm="1">
        <f t="array" ref="K968">_xlfn.IFS(DATA[[#This Row],[Monthly_Price]]&lt;=7.99,"Low",J968&lt;=11.99,"Mid",J968&lt;=15.99,"High")</f>
        <v>Low</v>
      </c>
      <c r="L968" s="1">
        <v>388</v>
      </c>
      <c r="M968" s="1" t="s">
        <v>36</v>
      </c>
      <c r="N968" s="1">
        <v>1</v>
      </c>
      <c r="O968" s="1">
        <v>6</v>
      </c>
      <c r="P968" s="1" t="b">
        <v>1</v>
      </c>
      <c r="Q968" s="1">
        <v>861</v>
      </c>
      <c r="R968" s="10">
        <v>59</v>
      </c>
      <c r="S968" s="10">
        <f>DATA[[#This Row],[Total_Movies_Watched]]+DATA[[#This Row],[Total_Series_Watched]]</f>
        <v>920</v>
      </c>
      <c r="T968" s="1" t="s">
        <v>27</v>
      </c>
      <c r="U968" s="1" t="s">
        <v>44</v>
      </c>
      <c r="V968" s="1" t="s">
        <v>29</v>
      </c>
      <c r="W968" s="1">
        <v>42</v>
      </c>
      <c r="X968" s="1" t="str" cm="1">
        <f t="array" ref="X968">_xlfn.IFS(DATA[[#This Row],[Recommended_Content_Count]]&lt;=25,"0-25",W968&lt;=50,"25-50",W968&lt;=75,"50-75",W968&lt;=100,"75-100")</f>
        <v>25-50</v>
      </c>
      <c r="Y968" s="1">
        <v>4.4000000000000004</v>
      </c>
      <c r="Z968" s="1" t="b">
        <v>0</v>
      </c>
      <c r="AA968" s="1" t="str" cm="1">
        <f t="array" ref="AA968">_xlfn.IFS(DATA[[#This Row],[Has_Downloaded_Content]]=FALSE,"No",Z968=TRUE,"Yes")</f>
        <v>No</v>
      </c>
      <c r="AB968" s="1" t="s">
        <v>30</v>
      </c>
      <c r="AC968" s="7">
        <v>1129</v>
      </c>
      <c r="AD968" s="7" t="str" cm="1">
        <f t="array" ref="AD968">_xlfn.IFS(DATA[[#This Row],[Loyalty_Points]]&lt;=1000,"0-1000",AC968&lt;=2000,"1000-2000",AC968&lt;=3000,"2000-3000",AC968&lt;=4000,"3000-4000",AC968&lt;=4999,"4000-5000")</f>
        <v>1000-2000</v>
      </c>
      <c r="AE968" s="1" t="s">
        <v>65</v>
      </c>
      <c r="AF968" s="1" t="s">
        <v>69</v>
      </c>
      <c r="AG968" s="1" t="s">
        <v>60</v>
      </c>
    </row>
    <row r="969" spans="1:33" x14ac:dyDescent="0.3">
      <c r="A969" s="13">
        <v>1388</v>
      </c>
      <c r="B969" s="1" t="s">
        <v>157</v>
      </c>
      <c r="C969" s="2" t="s">
        <v>415</v>
      </c>
      <c r="D969" s="2">
        <v>45577</v>
      </c>
      <c r="E969" s="29" t="str">
        <f>TEXT(DATA[[#This Row],[Join_Date]],"mm-yyyy")</f>
        <v>01-2024</v>
      </c>
      <c r="G969" s="31">
        <f>$F$2-DATA[[#This Row],[Last_Login]]</f>
        <v>80</v>
      </c>
      <c r="H969" s="31" t="str" cm="1">
        <f t="array" ref="H969">_xlfn.IFS(DATA[[#This Row],[Difference_from _assume]]&lt;=10,"0-17",DATA[[#This Row],[Difference_from _assume]]&lt;=34,"17-34",DATA[[#This Row],[Difference_from _assume]]&lt;=51,"34-51",DATA[[#This Row],[Difference_from _assume]]&lt;=119,"51-119",DATA[[#This Row],[Difference_from _assume]]&lt;=354,"119-357")</f>
        <v>51-119</v>
      </c>
      <c r="I969" s="31" t="str" cm="1">
        <f t="array" ref="I969">_xlfn.IFS(DATA[[#This Row],[Difference_from _assume]]&lt;=35,"Active",DATA[[#This Row],[Difference_from _assume]]&lt;=110,"Inactive",DATA[[#This Row],[Difference_from _assume]]&lt;=360,"Dormant")</f>
        <v>Inactive</v>
      </c>
      <c r="J969" s="16">
        <v>15.99</v>
      </c>
      <c r="K969" s="16" t="str" cm="1">
        <f t="array" ref="K969">_xlfn.IFS(DATA[[#This Row],[Monthly_Price]]&lt;=7.99,"Low",J969&lt;=11.99,"Mid",J969&lt;=15.99,"High")</f>
        <v>High</v>
      </c>
      <c r="L969" s="1">
        <v>412</v>
      </c>
      <c r="M969" s="1" t="s">
        <v>100</v>
      </c>
      <c r="N969" s="1">
        <v>3</v>
      </c>
      <c r="O969" s="1">
        <v>3</v>
      </c>
      <c r="P969" s="1" t="b">
        <v>1</v>
      </c>
      <c r="Q969" s="1">
        <v>999</v>
      </c>
      <c r="R969" s="10">
        <v>127</v>
      </c>
      <c r="S969" s="10">
        <f>DATA[[#This Row],[Total_Movies_Watched]]+DATA[[#This Row],[Total_Series_Watched]]</f>
        <v>1126</v>
      </c>
      <c r="T969" s="1" t="s">
        <v>27</v>
      </c>
      <c r="U969" s="1" t="s">
        <v>75</v>
      </c>
      <c r="V969" s="1" t="s">
        <v>29</v>
      </c>
      <c r="W969" s="1">
        <v>4</v>
      </c>
      <c r="X969" s="1" t="str" cm="1">
        <f t="array" ref="X969">_xlfn.IFS(DATA[[#This Row],[Recommended_Content_Count]]&lt;=25,"0-25",W969&lt;=50,"25-50",W969&lt;=75,"50-75",W969&lt;=100,"75-100")</f>
        <v>0-25</v>
      </c>
      <c r="Y969" s="1">
        <v>4</v>
      </c>
      <c r="Z969" s="1" t="b">
        <v>0</v>
      </c>
      <c r="AA969" s="1" t="str" cm="1">
        <f t="array" ref="AA969">_xlfn.IFS(DATA[[#This Row],[Has_Downloaded_Content]]=FALSE,"No",Z969=TRUE,"Yes")</f>
        <v>No</v>
      </c>
      <c r="AB969" s="1" t="s">
        <v>30</v>
      </c>
      <c r="AC969" s="7">
        <v>1258</v>
      </c>
      <c r="AD969" s="7" t="str" cm="1">
        <f t="array" ref="AD969">_xlfn.IFS(DATA[[#This Row],[Loyalty_Points]]&lt;=1000,"0-1000",AC969&lt;=2000,"1000-2000",AC969&lt;=3000,"2000-3000",AC969&lt;=4000,"3000-4000",AC969&lt;=4999,"4000-5000")</f>
        <v>1000-2000</v>
      </c>
      <c r="AE969" s="1" t="s">
        <v>38</v>
      </c>
      <c r="AF969" s="1" t="s">
        <v>59</v>
      </c>
      <c r="AG969" s="1" t="s">
        <v>33</v>
      </c>
    </row>
    <row r="970" spans="1:33" x14ac:dyDescent="0.3">
      <c r="A970" s="13">
        <v>2521</v>
      </c>
      <c r="B970" s="1" t="s">
        <v>143</v>
      </c>
      <c r="C970" s="2" t="s">
        <v>725</v>
      </c>
      <c r="D970" s="2" t="s">
        <v>99</v>
      </c>
      <c r="E970" s="29" t="str">
        <f>TEXT(DATA[[#This Row],[Join_Date]],"mm-yyyy")</f>
        <v>04-2024</v>
      </c>
      <c r="G970" s="31">
        <f>$F$2-DATA[[#This Row],[Last_Login]]</f>
        <v>34</v>
      </c>
      <c r="H970" s="31" t="str" cm="1">
        <f t="array" ref="H970">_xlfn.IFS(DATA[[#This Row],[Difference_from _assume]]&lt;=10,"0-17",DATA[[#This Row],[Difference_from _assume]]&lt;=34,"17-34",DATA[[#This Row],[Difference_from _assume]]&lt;=51,"34-51",DATA[[#This Row],[Difference_from _assume]]&lt;=119,"51-119",DATA[[#This Row],[Difference_from _assume]]&lt;=354,"119-357")</f>
        <v>17-34</v>
      </c>
      <c r="I970" s="31" t="str" cm="1">
        <f t="array" ref="I970">_xlfn.IFS(DATA[[#This Row],[Difference_from _assume]]&lt;=35,"Active",DATA[[#This Row],[Difference_from _assume]]&lt;=110,"Inactive",DATA[[#This Row],[Difference_from _assume]]&lt;=360,"Dormant")</f>
        <v>Active</v>
      </c>
      <c r="J970" s="16">
        <v>15.99</v>
      </c>
      <c r="K970" s="16" t="str" cm="1">
        <f t="array" ref="K970">_xlfn.IFS(DATA[[#This Row],[Monthly_Price]]&lt;=7.99,"Low",J970&lt;=11.99,"Mid",J970&lt;=15.99,"High")</f>
        <v>High</v>
      </c>
      <c r="L970" s="1">
        <v>267</v>
      </c>
      <c r="M970" s="1" t="s">
        <v>26</v>
      </c>
      <c r="N970" s="1">
        <v>4</v>
      </c>
      <c r="O970" s="1">
        <v>4</v>
      </c>
      <c r="P970" s="1" t="b">
        <v>0</v>
      </c>
      <c r="Q970" s="1">
        <v>118</v>
      </c>
      <c r="R970" s="10">
        <v>6</v>
      </c>
      <c r="S970" s="10">
        <f>DATA[[#This Row],[Total_Movies_Watched]]+DATA[[#This Row],[Total_Series_Watched]]</f>
        <v>124</v>
      </c>
      <c r="T970" s="1" t="s">
        <v>27</v>
      </c>
      <c r="U970" s="1" t="s">
        <v>75</v>
      </c>
      <c r="V970" s="1" t="s">
        <v>64</v>
      </c>
      <c r="W970" s="1">
        <v>57</v>
      </c>
      <c r="X970" s="1" t="str" cm="1">
        <f t="array" ref="X970">_xlfn.IFS(DATA[[#This Row],[Recommended_Content_Count]]&lt;=25,"0-25",W970&lt;=50,"25-50",W970&lt;=75,"50-75",W970&lt;=100,"75-100")</f>
        <v>50-75</v>
      </c>
      <c r="Y970" s="1">
        <v>5</v>
      </c>
      <c r="Z970" s="1" t="b">
        <v>0</v>
      </c>
      <c r="AA970" s="1" t="str" cm="1">
        <f t="array" ref="AA970">_xlfn.IFS(DATA[[#This Row],[Has_Downloaded_Content]]=FALSE,"No",Z970=TRUE,"Yes")</f>
        <v>No</v>
      </c>
      <c r="AB970" s="1" t="s">
        <v>30</v>
      </c>
      <c r="AC970" s="7">
        <v>3213</v>
      </c>
      <c r="AD970" s="7" t="str" cm="1">
        <f t="array" ref="AD970">_xlfn.IFS(DATA[[#This Row],[Loyalty_Points]]&lt;=1000,"0-1000",AC970&lt;=2000,"1000-2000",AC970&lt;=3000,"2000-3000",AC970&lt;=4000,"3000-4000",AC970&lt;=4999,"4000-5000")</f>
        <v>3000-4000</v>
      </c>
      <c r="AE970" s="1" t="s">
        <v>31</v>
      </c>
      <c r="AF970" s="1" t="s">
        <v>79</v>
      </c>
      <c r="AG970" s="1" t="s">
        <v>40</v>
      </c>
    </row>
    <row r="971" spans="1:33" x14ac:dyDescent="0.3">
      <c r="A971" s="13">
        <v>1269</v>
      </c>
      <c r="B971" s="1" t="s">
        <v>726</v>
      </c>
      <c r="C971" s="2">
        <v>45170</v>
      </c>
      <c r="D971" s="2" t="s">
        <v>168</v>
      </c>
      <c r="E971" s="29" t="str">
        <f>TEXT(DATA[[#This Row],[Join_Date]],"mm-yyyy")</f>
        <v>09-2023</v>
      </c>
      <c r="G971" s="31">
        <f>$F$2-DATA[[#This Row],[Last_Login]]</f>
        <v>32</v>
      </c>
      <c r="H971" s="31" t="str" cm="1">
        <f t="array" ref="H971">_xlfn.IFS(DATA[[#This Row],[Difference_from _assume]]&lt;=10,"0-17",DATA[[#This Row],[Difference_from _assume]]&lt;=34,"17-34",DATA[[#This Row],[Difference_from _assume]]&lt;=51,"34-51",DATA[[#This Row],[Difference_from _assume]]&lt;=119,"51-119",DATA[[#This Row],[Difference_from _assume]]&lt;=354,"119-357")</f>
        <v>17-34</v>
      </c>
      <c r="I971" s="31" t="str" cm="1">
        <f t="array" ref="I971">_xlfn.IFS(DATA[[#This Row],[Difference_from _assume]]&lt;=35,"Active",DATA[[#This Row],[Difference_from _assume]]&lt;=110,"Inactive",DATA[[#This Row],[Difference_from _assume]]&lt;=360,"Dormant")</f>
        <v>Active</v>
      </c>
      <c r="J971" s="16">
        <v>15.99</v>
      </c>
      <c r="K971" s="16" t="str" cm="1">
        <f t="array" ref="K971">_xlfn.IFS(DATA[[#This Row],[Monthly_Price]]&lt;=7.99,"Low",J971&lt;=11.99,"Mid",J971&lt;=15.99,"High")</f>
        <v>High</v>
      </c>
      <c r="L971" s="1">
        <v>29</v>
      </c>
      <c r="M971" s="1" t="s">
        <v>26</v>
      </c>
      <c r="N971" s="1">
        <v>3</v>
      </c>
      <c r="O971" s="1">
        <v>2</v>
      </c>
      <c r="P971" s="1" t="b">
        <v>0</v>
      </c>
      <c r="Q971" s="1">
        <v>404</v>
      </c>
      <c r="R971" s="10">
        <v>177</v>
      </c>
      <c r="S971" s="10">
        <f>DATA[[#This Row],[Total_Movies_Watched]]+DATA[[#This Row],[Total_Series_Watched]]</f>
        <v>581</v>
      </c>
      <c r="T971" s="1" t="s">
        <v>27</v>
      </c>
      <c r="U971" s="1" t="s">
        <v>75</v>
      </c>
      <c r="V971" s="1" t="s">
        <v>57</v>
      </c>
      <c r="W971" s="1">
        <v>81</v>
      </c>
      <c r="X971" s="1" t="str" cm="1">
        <f t="array" ref="X971">_xlfn.IFS(DATA[[#This Row],[Recommended_Content_Count]]&lt;=25,"0-25",W971&lt;=50,"25-50",W971&lt;=75,"50-75",W971&lt;=100,"75-100")</f>
        <v>75-100</v>
      </c>
      <c r="Y971" s="1">
        <v>4.4000000000000004</v>
      </c>
      <c r="Z971" s="1" t="b">
        <v>0</v>
      </c>
      <c r="AA971" s="1" t="str" cm="1">
        <f t="array" ref="AA971">_xlfn.IFS(DATA[[#This Row],[Has_Downloaded_Content]]=FALSE,"No",Z971=TRUE,"Yes")</f>
        <v>No</v>
      </c>
      <c r="AB971" s="1" t="s">
        <v>30</v>
      </c>
      <c r="AC971" s="7">
        <v>4127</v>
      </c>
      <c r="AD971" s="7" t="str" cm="1">
        <f t="array" ref="AD971">_xlfn.IFS(DATA[[#This Row],[Loyalty_Points]]&lt;=1000,"0-1000",AC971&lt;=2000,"1000-2000",AC971&lt;=3000,"2000-3000",AC971&lt;=4000,"3000-4000",AC971&lt;=4999,"4000-5000")</f>
        <v>4000-5000</v>
      </c>
      <c r="AE971" s="1" t="s">
        <v>76</v>
      </c>
      <c r="AF971" s="1" t="s">
        <v>59</v>
      </c>
      <c r="AG971" s="1" t="s">
        <v>40</v>
      </c>
    </row>
    <row r="972" spans="1:33" x14ac:dyDescent="0.3">
      <c r="A972" s="13">
        <v>9959</v>
      </c>
      <c r="B972" s="1" t="s">
        <v>266</v>
      </c>
      <c r="C972" s="2">
        <v>45605</v>
      </c>
      <c r="D972" s="2">
        <v>45577</v>
      </c>
      <c r="E972" s="29" t="str">
        <f>TEXT(DATA[[#This Row],[Join_Date]],"mm-yyyy")</f>
        <v>11-2024</v>
      </c>
      <c r="G972" s="31">
        <f>$F$2-DATA[[#This Row],[Last_Login]]</f>
        <v>80</v>
      </c>
      <c r="H972" s="31" t="str" cm="1">
        <f t="array" ref="H972">_xlfn.IFS(DATA[[#This Row],[Difference_from _assume]]&lt;=10,"0-17",DATA[[#This Row],[Difference_from _assume]]&lt;=34,"17-34",DATA[[#This Row],[Difference_from _assume]]&lt;=51,"34-51",DATA[[#This Row],[Difference_from _assume]]&lt;=119,"51-119",DATA[[#This Row],[Difference_from _assume]]&lt;=354,"119-357")</f>
        <v>51-119</v>
      </c>
      <c r="I972" s="31" t="str" cm="1">
        <f t="array" ref="I972">_xlfn.IFS(DATA[[#This Row],[Difference_from _assume]]&lt;=35,"Active",DATA[[#This Row],[Difference_from _assume]]&lt;=110,"Inactive",DATA[[#This Row],[Difference_from _assume]]&lt;=360,"Dormant")</f>
        <v>Inactive</v>
      </c>
      <c r="J972" s="16">
        <v>15.99</v>
      </c>
      <c r="K972" s="16" t="str" cm="1">
        <f t="array" ref="K972">_xlfn.IFS(DATA[[#This Row],[Monthly_Price]]&lt;=7.99,"Low",J972&lt;=11.99,"Mid",J972&lt;=15.99,"High")</f>
        <v>High</v>
      </c>
      <c r="L972" s="1">
        <v>454</v>
      </c>
      <c r="M972" s="1" t="s">
        <v>26</v>
      </c>
      <c r="N972" s="1">
        <v>5</v>
      </c>
      <c r="O972" s="1">
        <v>6</v>
      </c>
      <c r="P972" s="1" t="b">
        <v>1</v>
      </c>
      <c r="Q972" s="1">
        <v>938</v>
      </c>
      <c r="R972" s="10">
        <v>75</v>
      </c>
      <c r="S972" s="10">
        <f>DATA[[#This Row],[Total_Movies_Watched]]+DATA[[#This Row],[Total_Series_Watched]]</f>
        <v>1013</v>
      </c>
      <c r="T972" s="1" t="s">
        <v>74</v>
      </c>
      <c r="U972" s="1" t="s">
        <v>44</v>
      </c>
      <c r="V972" s="1" t="s">
        <v>37</v>
      </c>
      <c r="W972" s="1">
        <v>51</v>
      </c>
      <c r="X972" s="1" t="str" cm="1">
        <f t="array" ref="X972">_xlfn.IFS(DATA[[#This Row],[Recommended_Content_Count]]&lt;=25,"0-25",W972&lt;=50,"25-50",W972&lt;=75,"50-75",W972&lt;=100,"75-100")</f>
        <v>50-75</v>
      </c>
      <c r="Y972" s="1">
        <v>3.1</v>
      </c>
      <c r="Z972" s="1" t="b">
        <v>0</v>
      </c>
      <c r="AA972" s="1" t="str" cm="1">
        <f t="array" ref="AA972">_xlfn.IFS(DATA[[#This Row],[Has_Downloaded_Content]]=FALSE,"No",Z972=TRUE,"Yes")</f>
        <v>No</v>
      </c>
      <c r="AB972" s="1" t="s">
        <v>30</v>
      </c>
      <c r="AC972" s="7">
        <v>1961</v>
      </c>
      <c r="AD972" s="7" t="str" cm="1">
        <f t="array" ref="AD972">_xlfn.IFS(DATA[[#This Row],[Loyalty_Points]]&lt;=1000,"0-1000",AC972&lt;=2000,"1000-2000",AC972&lt;=3000,"2000-3000",AC972&lt;=4000,"3000-4000",AC972&lt;=4999,"4000-5000")</f>
        <v>1000-2000</v>
      </c>
      <c r="AE972" s="1" t="s">
        <v>58</v>
      </c>
      <c r="AF972" s="1" t="s">
        <v>39</v>
      </c>
      <c r="AG972" s="1" t="s">
        <v>93</v>
      </c>
    </row>
    <row r="973" spans="1:33" x14ac:dyDescent="0.3">
      <c r="A973" s="13">
        <v>7549</v>
      </c>
      <c r="B973" s="1" t="s">
        <v>720</v>
      </c>
      <c r="C973" s="2" t="s">
        <v>265</v>
      </c>
      <c r="D973" s="2" t="s">
        <v>105</v>
      </c>
      <c r="E973" s="29" t="str">
        <f>TEXT(DATA[[#This Row],[Join_Date]],"mm-yyyy")</f>
        <v>05-2024</v>
      </c>
      <c r="G973" s="31">
        <f>$F$2-DATA[[#This Row],[Last_Login]]</f>
        <v>33</v>
      </c>
      <c r="H973" s="31" t="str" cm="1">
        <f t="array" ref="H973">_xlfn.IFS(DATA[[#This Row],[Difference_from _assume]]&lt;=10,"0-17",DATA[[#This Row],[Difference_from _assume]]&lt;=34,"17-34",DATA[[#This Row],[Difference_from _assume]]&lt;=51,"34-51",DATA[[#This Row],[Difference_from _assume]]&lt;=119,"51-119",DATA[[#This Row],[Difference_from _assume]]&lt;=354,"119-357")</f>
        <v>17-34</v>
      </c>
      <c r="I973" s="31" t="str" cm="1">
        <f t="array" ref="I973">_xlfn.IFS(DATA[[#This Row],[Difference_from _assume]]&lt;=35,"Active",DATA[[#This Row],[Difference_from _assume]]&lt;=110,"Inactive",DATA[[#This Row],[Difference_from _assume]]&lt;=360,"Dormant")</f>
        <v>Active</v>
      </c>
      <c r="J973" s="16">
        <v>15.99</v>
      </c>
      <c r="K973" s="16" t="str" cm="1">
        <f t="array" ref="K973">_xlfn.IFS(DATA[[#This Row],[Monthly_Price]]&lt;=7.99,"Low",J973&lt;=11.99,"Mid",J973&lt;=15.99,"High")</f>
        <v>High</v>
      </c>
      <c r="L973" s="1">
        <v>119</v>
      </c>
      <c r="M973" s="1" t="s">
        <v>100</v>
      </c>
      <c r="N973" s="1">
        <v>1</v>
      </c>
      <c r="O973" s="1">
        <v>5</v>
      </c>
      <c r="P973" s="1" t="b">
        <v>1</v>
      </c>
      <c r="Q973" s="1">
        <v>112</v>
      </c>
      <c r="R973" s="10">
        <v>181</v>
      </c>
      <c r="S973" s="10">
        <f>DATA[[#This Row],[Total_Movies_Watched]]+DATA[[#This Row],[Total_Series_Watched]]</f>
        <v>293</v>
      </c>
      <c r="T973" s="1" t="s">
        <v>92</v>
      </c>
      <c r="U973" s="1" t="s">
        <v>56</v>
      </c>
      <c r="V973" s="1" t="s">
        <v>37</v>
      </c>
      <c r="W973" s="1">
        <v>47</v>
      </c>
      <c r="X973" s="1" t="str" cm="1">
        <f t="array" ref="X973">_xlfn.IFS(DATA[[#This Row],[Recommended_Content_Count]]&lt;=25,"0-25",W973&lt;=50,"25-50",W973&lt;=75,"50-75",W973&lt;=100,"75-100")</f>
        <v>25-50</v>
      </c>
      <c r="Y973" s="1">
        <v>3.2</v>
      </c>
      <c r="Z973" s="1" t="b">
        <v>1</v>
      </c>
      <c r="AA973" s="1" t="str" cm="1">
        <f t="array" ref="AA973">_xlfn.IFS(DATA[[#This Row],[Has_Downloaded_Content]]=FALSE,"No",Z973=TRUE,"Yes")</f>
        <v>Yes</v>
      </c>
      <c r="AB973" s="1" t="s">
        <v>30</v>
      </c>
      <c r="AC973" s="7">
        <v>1708</v>
      </c>
      <c r="AD973" s="7" t="str" cm="1">
        <f t="array" ref="AD973">_xlfn.IFS(DATA[[#This Row],[Loyalty_Points]]&lt;=1000,"0-1000",AC973&lt;=2000,"1000-2000",AC973&lt;=3000,"2000-3000",AC973&lt;=4000,"3000-4000",AC973&lt;=4999,"4000-5000")</f>
        <v>1000-2000</v>
      </c>
      <c r="AE973" s="1" t="s">
        <v>38</v>
      </c>
      <c r="AF973" s="1" t="s">
        <v>59</v>
      </c>
      <c r="AG973" s="1" t="s">
        <v>93</v>
      </c>
    </row>
    <row r="974" spans="1:33" x14ac:dyDescent="0.3">
      <c r="A974" s="13">
        <v>4747</v>
      </c>
      <c r="B974" s="1" t="s">
        <v>224</v>
      </c>
      <c r="C974" s="2">
        <v>45567</v>
      </c>
      <c r="D974" s="2">
        <v>45547</v>
      </c>
      <c r="E974" s="29" t="str">
        <f>TEXT(DATA[[#This Row],[Join_Date]],"mm-yyyy")</f>
        <v>10-2024</v>
      </c>
      <c r="G974" s="31">
        <f>$F$2-DATA[[#This Row],[Last_Login]]</f>
        <v>110</v>
      </c>
      <c r="H974" s="31" t="str" cm="1">
        <f t="array" ref="H974">_xlfn.IFS(DATA[[#This Row],[Difference_from _assume]]&lt;=10,"0-17",DATA[[#This Row],[Difference_from _assume]]&lt;=34,"17-34",DATA[[#This Row],[Difference_from _assume]]&lt;=51,"34-51",DATA[[#This Row],[Difference_from _assume]]&lt;=119,"51-119",DATA[[#This Row],[Difference_from _assume]]&lt;=354,"119-357")</f>
        <v>51-119</v>
      </c>
      <c r="I974" s="31" t="str" cm="1">
        <f t="array" ref="I974">_xlfn.IFS(DATA[[#This Row],[Difference_from _assume]]&lt;=35,"Active",DATA[[#This Row],[Difference_from _assume]]&lt;=110,"Inactive",DATA[[#This Row],[Difference_from _assume]]&lt;=360,"Dormant")</f>
        <v>Inactive</v>
      </c>
      <c r="J974" s="16">
        <v>11.99</v>
      </c>
      <c r="K974" s="16" t="str" cm="1">
        <f t="array" ref="K974">_xlfn.IFS(DATA[[#This Row],[Monthly_Price]]&lt;=7.99,"Low",J974&lt;=11.99,"Mid",J974&lt;=15.99,"High")</f>
        <v>Mid</v>
      </c>
      <c r="L974" s="1">
        <v>311</v>
      </c>
      <c r="M974" s="1" t="s">
        <v>26</v>
      </c>
      <c r="N974" s="1">
        <v>5</v>
      </c>
      <c r="O974" s="1">
        <v>1</v>
      </c>
      <c r="P974" s="1" t="b">
        <v>1</v>
      </c>
      <c r="Q974" s="1">
        <v>430</v>
      </c>
      <c r="R974" s="10">
        <v>188</v>
      </c>
      <c r="S974" s="10">
        <f>DATA[[#This Row],[Total_Movies_Watched]]+DATA[[#This Row],[Total_Series_Watched]]</f>
        <v>618</v>
      </c>
      <c r="T974" s="1" t="s">
        <v>49</v>
      </c>
      <c r="U974" s="1" t="s">
        <v>56</v>
      </c>
      <c r="V974" s="1" t="s">
        <v>78</v>
      </c>
      <c r="W974" s="1">
        <v>78</v>
      </c>
      <c r="X974" s="1" t="str" cm="1">
        <f t="array" ref="X974">_xlfn.IFS(DATA[[#This Row],[Recommended_Content_Count]]&lt;=25,"0-25",W974&lt;=50,"25-50",W974&lt;=75,"50-75",W974&lt;=100,"75-100")</f>
        <v>75-100</v>
      </c>
      <c r="Y974" s="1">
        <v>4.4000000000000004</v>
      </c>
      <c r="Z974" s="1" t="b">
        <v>1</v>
      </c>
      <c r="AA974" s="1" t="str" cm="1">
        <f t="array" ref="AA974">_xlfn.IFS(DATA[[#This Row],[Has_Downloaded_Content]]=FALSE,"No",Z974=TRUE,"Yes")</f>
        <v>Yes</v>
      </c>
      <c r="AB974" s="1" t="s">
        <v>30</v>
      </c>
      <c r="AC974" s="7">
        <v>2288</v>
      </c>
      <c r="AD974" s="7" t="str" cm="1">
        <f t="array" ref="AD974">_xlfn.IFS(DATA[[#This Row],[Loyalty_Points]]&lt;=1000,"0-1000",AC974&lt;=2000,"1000-2000",AC974&lt;=3000,"2000-3000",AC974&lt;=4000,"3000-4000",AC974&lt;=4999,"4000-5000")</f>
        <v>2000-3000</v>
      </c>
      <c r="AE974" s="1" t="s">
        <v>58</v>
      </c>
      <c r="AF974" s="1" t="s">
        <v>79</v>
      </c>
      <c r="AG974" s="1" t="s">
        <v>60</v>
      </c>
    </row>
    <row r="975" spans="1:33" x14ac:dyDescent="0.3">
      <c r="A975" s="13">
        <v>8320</v>
      </c>
      <c r="B975" s="1" t="s">
        <v>549</v>
      </c>
      <c r="C975" s="2">
        <v>45323</v>
      </c>
      <c r="D975" s="2">
        <v>45547</v>
      </c>
      <c r="E975" s="29" t="str">
        <f>TEXT(DATA[[#This Row],[Join_Date]],"mm-yyyy")</f>
        <v>02-2024</v>
      </c>
      <c r="G975" s="31">
        <f>$F$2-DATA[[#This Row],[Last_Login]]</f>
        <v>110</v>
      </c>
      <c r="H975" s="31" t="str" cm="1">
        <f t="array" ref="H975">_xlfn.IFS(DATA[[#This Row],[Difference_from _assume]]&lt;=10,"0-17",DATA[[#This Row],[Difference_from _assume]]&lt;=34,"17-34",DATA[[#This Row],[Difference_from _assume]]&lt;=51,"34-51",DATA[[#This Row],[Difference_from _assume]]&lt;=119,"51-119",DATA[[#This Row],[Difference_from _assume]]&lt;=354,"119-357")</f>
        <v>51-119</v>
      </c>
      <c r="I975" s="31" t="str" cm="1">
        <f t="array" ref="I975">_xlfn.IFS(DATA[[#This Row],[Difference_from _assume]]&lt;=35,"Active",DATA[[#This Row],[Difference_from _assume]]&lt;=110,"Inactive",DATA[[#This Row],[Difference_from _assume]]&lt;=360,"Dormant")</f>
        <v>Inactive</v>
      </c>
      <c r="J975" s="16">
        <v>15.99</v>
      </c>
      <c r="K975" s="16" t="str" cm="1">
        <f t="array" ref="K975">_xlfn.IFS(DATA[[#This Row],[Monthly_Price]]&lt;=7.99,"Low",J975&lt;=11.99,"Mid",J975&lt;=15.99,"High")</f>
        <v>High</v>
      </c>
      <c r="L975" s="1">
        <v>122</v>
      </c>
      <c r="M975" s="1" t="s">
        <v>73</v>
      </c>
      <c r="N975" s="1">
        <v>2</v>
      </c>
      <c r="O975" s="1">
        <v>2</v>
      </c>
      <c r="P975" s="1" t="b">
        <v>0</v>
      </c>
      <c r="Q975" s="1">
        <v>626</v>
      </c>
      <c r="R975" s="10">
        <v>69</v>
      </c>
      <c r="S975" s="10">
        <f>DATA[[#This Row],[Total_Movies_Watched]]+DATA[[#This Row],[Total_Series_Watched]]</f>
        <v>695</v>
      </c>
      <c r="T975" s="1" t="s">
        <v>27</v>
      </c>
      <c r="U975" s="1" t="s">
        <v>28</v>
      </c>
      <c r="V975" s="1" t="s">
        <v>45</v>
      </c>
      <c r="W975" s="1">
        <v>17</v>
      </c>
      <c r="X975" s="1" t="str" cm="1">
        <f t="array" ref="X975">_xlfn.IFS(DATA[[#This Row],[Recommended_Content_Count]]&lt;=25,"0-25",W975&lt;=50,"25-50",W975&lt;=75,"50-75",W975&lt;=100,"75-100")</f>
        <v>0-25</v>
      </c>
      <c r="Y975" s="1">
        <v>4.2</v>
      </c>
      <c r="Z975" s="1" t="b">
        <v>1</v>
      </c>
      <c r="AA975" s="1" t="str" cm="1">
        <f t="array" ref="AA975">_xlfn.IFS(DATA[[#This Row],[Has_Downloaded_Content]]=FALSE,"No",Z975=TRUE,"Yes")</f>
        <v>Yes</v>
      </c>
      <c r="AB975" s="1" t="s">
        <v>30</v>
      </c>
      <c r="AC975" s="7">
        <v>4570</v>
      </c>
      <c r="AD975" s="7" t="str" cm="1">
        <f t="array" ref="AD975">_xlfn.IFS(DATA[[#This Row],[Loyalty_Points]]&lt;=1000,"0-1000",AC975&lt;=2000,"1000-2000",AC975&lt;=3000,"2000-3000",AC975&lt;=4000,"3000-4000",AC975&lt;=4999,"4000-5000")</f>
        <v>4000-5000</v>
      </c>
      <c r="AE975" s="1" t="s">
        <v>65</v>
      </c>
      <c r="AF975" s="1" t="s">
        <v>32</v>
      </c>
      <c r="AG975" s="1" t="s">
        <v>60</v>
      </c>
    </row>
    <row r="976" spans="1:33" x14ac:dyDescent="0.3">
      <c r="A976" s="13">
        <v>1333</v>
      </c>
      <c r="B976" s="1" t="s">
        <v>106</v>
      </c>
      <c r="C976" s="2" t="s">
        <v>727</v>
      </c>
      <c r="D976" s="2" t="s">
        <v>54</v>
      </c>
      <c r="E976" s="29" t="str">
        <f>TEXT(DATA[[#This Row],[Join_Date]],"mm-yyyy")</f>
        <v>04-2024</v>
      </c>
      <c r="G976" s="31">
        <f>$F$2-DATA[[#This Row],[Last_Login]]</f>
        <v>42</v>
      </c>
      <c r="H976" s="31" t="str" cm="1">
        <f t="array" ref="H976">_xlfn.IFS(DATA[[#This Row],[Difference_from _assume]]&lt;=10,"0-17",DATA[[#This Row],[Difference_from _assume]]&lt;=34,"17-34",DATA[[#This Row],[Difference_from _assume]]&lt;=51,"34-51",DATA[[#This Row],[Difference_from _assume]]&lt;=119,"51-119",DATA[[#This Row],[Difference_from _assume]]&lt;=354,"119-357")</f>
        <v>34-51</v>
      </c>
      <c r="I976" s="31" t="str" cm="1">
        <f t="array" ref="I976">_xlfn.IFS(DATA[[#This Row],[Difference_from _assume]]&lt;=35,"Active",DATA[[#This Row],[Difference_from _assume]]&lt;=110,"Inactive",DATA[[#This Row],[Difference_from _assume]]&lt;=360,"Dormant")</f>
        <v>Inactive</v>
      </c>
      <c r="J976" s="16">
        <v>15.99</v>
      </c>
      <c r="K976" s="16" t="str" cm="1">
        <f t="array" ref="K976">_xlfn.IFS(DATA[[#This Row],[Monthly_Price]]&lt;=7.99,"Low",J976&lt;=11.99,"Mid",J976&lt;=15.99,"High")</f>
        <v>High</v>
      </c>
      <c r="L976" s="1">
        <v>300</v>
      </c>
      <c r="M976" s="1" t="s">
        <v>48</v>
      </c>
      <c r="N976" s="1">
        <v>5</v>
      </c>
      <c r="O976" s="1">
        <v>4</v>
      </c>
      <c r="P976" s="1" t="b">
        <v>1</v>
      </c>
      <c r="Q976" s="1">
        <v>819</v>
      </c>
      <c r="R976" s="10">
        <v>143</v>
      </c>
      <c r="S976" s="10">
        <f>DATA[[#This Row],[Total_Movies_Watched]]+DATA[[#This Row],[Total_Series_Watched]]</f>
        <v>962</v>
      </c>
      <c r="T976" s="1" t="s">
        <v>43</v>
      </c>
      <c r="U976" s="1" t="s">
        <v>56</v>
      </c>
      <c r="V976" s="1" t="s">
        <v>37</v>
      </c>
      <c r="W976" s="1">
        <v>23</v>
      </c>
      <c r="X976" s="1" t="str" cm="1">
        <f t="array" ref="X976">_xlfn.IFS(DATA[[#This Row],[Recommended_Content_Count]]&lt;=25,"0-25",W976&lt;=50,"25-50",W976&lt;=75,"50-75",W976&lt;=100,"75-100")</f>
        <v>0-25</v>
      </c>
      <c r="Y976" s="1">
        <v>5</v>
      </c>
      <c r="Z976" s="1" t="b">
        <v>0</v>
      </c>
      <c r="AA976" s="1" t="str" cm="1">
        <f t="array" ref="AA976">_xlfn.IFS(DATA[[#This Row],[Has_Downloaded_Content]]=FALSE,"No",Z976=TRUE,"Yes")</f>
        <v>No</v>
      </c>
      <c r="AB976" s="1" t="s">
        <v>30</v>
      </c>
      <c r="AC976" s="7">
        <v>2547</v>
      </c>
      <c r="AD976" s="7" t="str" cm="1">
        <f t="array" ref="AD976">_xlfn.IFS(DATA[[#This Row],[Loyalty_Points]]&lt;=1000,"0-1000",AC976&lt;=2000,"1000-2000",AC976&lt;=3000,"2000-3000",AC976&lt;=4000,"3000-4000",AC976&lt;=4999,"4000-5000")</f>
        <v>2000-3000</v>
      </c>
      <c r="AE976" s="1" t="s">
        <v>38</v>
      </c>
      <c r="AF976" s="1" t="s">
        <v>69</v>
      </c>
      <c r="AG976" s="1" t="s">
        <v>40</v>
      </c>
    </row>
    <row r="977" spans="1:36" x14ac:dyDescent="0.3">
      <c r="A977" s="13">
        <v>5254</v>
      </c>
      <c r="B977" s="1" t="s">
        <v>542</v>
      </c>
      <c r="C977" s="2">
        <v>45605</v>
      </c>
      <c r="D977" s="2" t="s">
        <v>90</v>
      </c>
      <c r="E977" s="29" t="str">
        <f>TEXT(DATA[[#This Row],[Join_Date]],"mm-yyyy")</f>
        <v>11-2024</v>
      </c>
      <c r="G977" s="31">
        <f>$F$2-DATA[[#This Row],[Last_Login]]</f>
        <v>31</v>
      </c>
      <c r="H977" s="31" t="str" cm="1">
        <f t="array" ref="H977">_xlfn.IFS(DATA[[#This Row],[Difference_from _assume]]&lt;=10,"0-17",DATA[[#This Row],[Difference_from _assume]]&lt;=34,"17-34",DATA[[#This Row],[Difference_from _assume]]&lt;=51,"34-51",DATA[[#This Row],[Difference_from _assume]]&lt;=119,"51-119",DATA[[#This Row],[Difference_from _assume]]&lt;=354,"119-357")</f>
        <v>17-34</v>
      </c>
      <c r="I977" s="31" t="str" cm="1">
        <f t="array" ref="I977">_xlfn.IFS(DATA[[#This Row],[Difference_from _assume]]&lt;=35,"Active",DATA[[#This Row],[Difference_from _assume]]&lt;=110,"Inactive",DATA[[#This Row],[Difference_from _assume]]&lt;=360,"Dormant")</f>
        <v>Active</v>
      </c>
      <c r="J977" s="16">
        <v>15.99</v>
      </c>
      <c r="K977" s="16" t="str" cm="1">
        <f t="array" ref="K977">_xlfn.IFS(DATA[[#This Row],[Monthly_Price]]&lt;=7.99,"Low",J977&lt;=11.99,"Mid",J977&lt;=15.99,"High")</f>
        <v>High</v>
      </c>
      <c r="L977" s="1">
        <v>59</v>
      </c>
      <c r="M977" s="1" t="s">
        <v>100</v>
      </c>
      <c r="N977" s="1">
        <v>4</v>
      </c>
      <c r="O977" s="1">
        <v>3</v>
      </c>
      <c r="P977" s="1" t="b">
        <v>0</v>
      </c>
      <c r="Q977" s="1">
        <v>718</v>
      </c>
      <c r="R977" s="10">
        <v>3</v>
      </c>
      <c r="S977" s="10">
        <f>DATA[[#This Row],[Total_Movies_Watched]]+DATA[[#This Row],[Total_Series_Watched]]</f>
        <v>721</v>
      </c>
      <c r="T977" s="1" t="s">
        <v>43</v>
      </c>
      <c r="U977" s="1" t="s">
        <v>44</v>
      </c>
      <c r="V977" s="1" t="s">
        <v>37</v>
      </c>
      <c r="W977" s="1">
        <v>43</v>
      </c>
      <c r="X977" s="1" t="str" cm="1">
        <f t="array" ref="X977">_xlfn.IFS(DATA[[#This Row],[Recommended_Content_Count]]&lt;=25,"0-25",W977&lt;=50,"25-50",W977&lt;=75,"50-75",W977&lt;=100,"75-100")</f>
        <v>25-50</v>
      </c>
      <c r="Y977" s="1">
        <v>4.2</v>
      </c>
      <c r="Z977" s="1" t="b">
        <v>1</v>
      </c>
      <c r="AA977" s="1" t="str" cm="1">
        <f t="array" ref="AA977">_xlfn.IFS(DATA[[#This Row],[Has_Downloaded_Content]]=FALSE,"No",Z977=TRUE,"Yes")</f>
        <v>Yes</v>
      </c>
      <c r="AB977" s="1" t="s">
        <v>30</v>
      </c>
      <c r="AC977" s="7">
        <v>4655</v>
      </c>
      <c r="AD977" s="7" t="str" cm="1">
        <f t="array" ref="AD977">_xlfn.IFS(DATA[[#This Row],[Loyalty_Points]]&lt;=1000,"0-1000",AC977&lt;=2000,"1000-2000",AC977&lt;=3000,"2000-3000",AC977&lt;=4000,"3000-4000",AC977&lt;=4999,"4000-5000")</f>
        <v>4000-5000</v>
      </c>
      <c r="AE977" s="1" t="s">
        <v>38</v>
      </c>
      <c r="AF977" s="1" t="s">
        <v>59</v>
      </c>
      <c r="AG977" s="1" t="s">
        <v>33</v>
      </c>
    </row>
    <row r="978" spans="1:36" x14ac:dyDescent="0.3">
      <c r="A978" s="13">
        <v>6842</v>
      </c>
      <c r="B978" s="1" t="s">
        <v>648</v>
      </c>
      <c r="C978" s="2" t="s">
        <v>127</v>
      </c>
      <c r="D978" s="2">
        <v>45516</v>
      </c>
      <c r="E978" s="29" t="str">
        <f>TEXT(DATA[[#This Row],[Join_Date]],"mm-yyyy")</f>
        <v>06-2023</v>
      </c>
      <c r="G978" s="31">
        <f>$F$2-DATA[[#This Row],[Last_Login]]</f>
        <v>141</v>
      </c>
      <c r="H978" s="31" t="str" cm="1">
        <f t="array" ref="H978">_xlfn.IFS(DATA[[#This Row],[Difference_from _assume]]&lt;=10,"0-17",DATA[[#This Row],[Difference_from _assume]]&lt;=34,"17-34",DATA[[#This Row],[Difference_from _assume]]&lt;=51,"34-51",DATA[[#This Row],[Difference_from _assume]]&lt;=119,"51-119",DATA[[#This Row],[Difference_from _assume]]&lt;=354,"119-357")</f>
        <v>119-357</v>
      </c>
      <c r="I978" s="31" t="str" cm="1">
        <f t="array" ref="I978">_xlfn.IFS(DATA[[#This Row],[Difference_from _assume]]&lt;=35,"Active",DATA[[#This Row],[Difference_from _assume]]&lt;=110,"Inactive",DATA[[#This Row],[Difference_from _assume]]&lt;=360,"Dormant")</f>
        <v>Dormant</v>
      </c>
      <c r="J978" s="16">
        <v>15.99</v>
      </c>
      <c r="K978" s="16" t="str" cm="1">
        <f t="array" ref="K978">_xlfn.IFS(DATA[[#This Row],[Monthly_Price]]&lt;=7.99,"Low",J978&lt;=11.99,"Mid",J978&lt;=15.99,"High")</f>
        <v>High</v>
      </c>
      <c r="L978" s="1">
        <v>34</v>
      </c>
      <c r="M978" s="1" t="s">
        <v>36</v>
      </c>
      <c r="N978" s="1">
        <v>1</v>
      </c>
      <c r="O978" s="1">
        <v>4</v>
      </c>
      <c r="P978" s="1" t="b">
        <v>1</v>
      </c>
      <c r="Q978" s="1">
        <v>109</v>
      </c>
      <c r="R978" s="10">
        <v>174</v>
      </c>
      <c r="S978" s="10">
        <f>DATA[[#This Row],[Total_Movies_Watched]]+DATA[[#This Row],[Total_Series_Watched]]</f>
        <v>283</v>
      </c>
      <c r="T978" s="1" t="s">
        <v>43</v>
      </c>
      <c r="U978" s="1" t="s">
        <v>44</v>
      </c>
      <c r="V978" s="1" t="s">
        <v>29</v>
      </c>
      <c r="W978" s="1">
        <v>74</v>
      </c>
      <c r="X978" s="1" t="str" cm="1">
        <f t="array" ref="X978">_xlfn.IFS(DATA[[#This Row],[Recommended_Content_Count]]&lt;=25,"0-25",W978&lt;=50,"25-50",W978&lt;=75,"50-75",W978&lt;=100,"75-100")</f>
        <v>50-75</v>
      </c>
      <c r="Y978" s="1">
        <v>4.4000000000000004</v>
      </c>
      <c r="Z978" s="1" t="b">
        <v>1</v>
      </c>
      <c r="AA978" s="1" t="str" cm="1">
        <f t="array" ref="AA978">_xlfn.IFS(DATA[[#This Row],[Has_Downloaded_Content]]=FALSE,"No",Z978=TRUE,"Yes")</f>
        <v>Yes</v>
      </c>
      <c r="AB978" s="1" t="s">
        <v>30</v>
      </c>
      <c r="AC978" s="7">
        <v>1656</v>
      </c>
      <c r="AD978" s="7" t="str" cm="1">
        <f t="array" ref="AD978">_xlfn.IFS(DATA[[#This Row],[Loyalty_Points]]&lt;=1000,"0-1000",AC978&lt;=2000,"1000-2000",AC978&lt;=3000,"2000-3000",AC978&lt;=4000,"3000-4000",AC978&lt;=4999,"4000-5000")</f>
        <v>1000-2000</v>
      </c>
      <c r="AE978" s="1" t="s">
        <v>76</v>
      </c>
      <c r="AF978" s="1" t="s">
        <v>79</v>
      </c>
      <c r="AG978" s="1" t="s">
        <v>33</v>
      </c>
    </row>
    <row r="979" spans="1:36" x14ac:dyDescent="0.3">
      <c r="A979" s="13">
        <v>9333</v>
      </c>
      <c r="B979" s="1" t="s">
        <v>635</v>
      </c>
      <c r="C979" s="2" t="s">
        <v>728</v>
      </c>
      <c r="D979" s="2" t="s">
        <v>72</v>
      </c>
      <c r="E979" s="29" t="str">
        <f>TEXT(DATA[[#This Row],[Join_Date]],"mm-yyyy")</f>
        <v>12-2023</v>
      </c>
      <c r="G979" s="31">
        <f>$F$2-DATA[[#This Row],[Last_Login]]</f>
        <v>14</v>
      </c>
      <c r="H979" s="31" t="str" cm="1">
        <f t="array" ref="H979">_xlfn.IFS(DATA[[#This Row],[Difference_from _assume]]&lt;=10,"0-17",DATA[[#This Row],[Difference_from _assume]]&lt;=34,"17-34",DATA[[#This Row],[Difference_from _assume]]&lt;=51,"34-51",DATA[[#This Row],[Difference_from _assume]]&lt;=119,"51-119",DATA[[#This Row],[Difference_from _assume]]&lt;=354,"119-357")</f>
        <v>17-34</v>
      </c>
      <c r="I979" s="31" t="str" cm="1">
        <f t="array" ref="I979">_xlfn.IFS(DATA[[#This Row],[Difference_from _assume]]&lt;=35,"Active",DATA[[#This Row],[Difference_from _assume]]&lt;=110,"Inactive",DATA[[#This Row],[Difference_from _assume]]&lt;=360,"Dormant")</f>
        <v>Active</v>
      </c>
      <c r="J979" s="16">
        <v>11.99</v>
      </c>
      <c r="K979" s="16" t="str" cm="1">
        <f t="array" ref="K979">_xlfn.IFS(DATA[[#This Row],[Monthly_Price]]&lt;=7.99,"Low",J979&lt;=11.99,"Mid",J979&lt;=15.99,"High")</f>
        <v>Mid</v>
      </c>
      <c r="L979" s="1">
        <v>23</v>
      </c>
      <c r="M979" s="1" t="s">
        <v>73</v>
      </c>
      <c r="N979" s="1">
        <v>2</v>
      </c>
      <c r="O979" s="1">
        <v>1</v>
      </c>
      <c r="P979" s="1" t="b">
        <v>0</v>
      </c>
      <c r="Q979" s="1">
        <v>544</v>
      </c>
      <c r="R979" s="10">
        <v>25</v>
      </c>
      <c r="S979" s="10">
        <f>DATA[[#This Row],[Total_Movies_Watched]]+DATA[[#This Row],[Total_Series_Watched]]</f>
        <v>569</v>
      </c>
      <c r="T979" s="1" t="s">
        <v>55</v>
      </c>
      <c r="U979" s="1" t="s">
        <v>75</v>
      </c>
      <c r="V979" s="1" t="s">
        <v>37</v>
      </c>
      <c r="W979" s="1">
        <v>47</v>
      </c>
      <c r="X979" s="1" t="str" cm="1">
        <f t="array" ref="X979">_xlfn.IFS(DATA[[#This Row],[Recommended_Content_Count]]&lt;=25,"0-25",W979&lt;=50,"25-50",W979&lt;=75,"50-75",W979&lt;=100,"75-100")</f>
        <v>25-50</v>
      </c>
      <c r="Y979" s="1">
        <v>3.6</v>
      </c>
      <c r="Z979" s="1" t="b">
        <v>0</v>
      </c>
      <c r="AA979" s="1" t="str" cm="1">
        <f t="array" ref="AA979">_xlfn.IFS(DATA[[#This Row],[Has_Downloaded_Content]]=FALSE,"No",Z979=TRUE,"Yes")</f>
        <v>No</v>
      </c>
      <c r="AB979" s="1" t="s">
        <v>30</v>
      </c>
      <c r="AC979" s="7">
        <v>2761</v>
      </c>
      <c r="AD979" s="7" t="str" cm="1">
        <f t="array" ref="AD979">_xlfn.IFS(DATA[[#This Row],[Loyalty_Points]]&lt;=1000,"0-1000",AC979&lt;=2000,"1000-2000",AC979&lt;=3000,"2000-3000",AC979&lt;=4000,"3000-4000",AC979&lt;=4999,"4000-5000")</f>
        <v>2000-3000</v>
      </c>
      <c r="AE979" s="1" t="s">
        <v>65</v>
      </c>
      <c r="AF979" s="1" t="s">
        <v>39</v>
      </c>
      <c r="AG979" s="1" t="s">
        <v>40</v>
      </c>
    </row>
    <row r="980" spans="1:36" x14ac:dyDescent="0.3">
      <c r="A980" s="13">
        <v>9122</v>
      </c>
      <c r="B980" s="1" t="s">
        <v>729</v>
      </c>
      <c r="C980" s="2">
        <v>45359</v>
      </c>
      <c r="D980" s="2">
        <v>45608</v>
      </c>
      <c r="E980" s="29" t="str">
        <f>TEXT(DATA[[#This Row],[Join_Date]],"mm-yyyy")</f>
        <v>03-2024</v>
      </c>
      <c r="G980" s="31">
        <f>$F$2-DATA[[#This Row],[Last_Login]]</f>
        <v>49</v>
      </c>
      <c r="H980" s="31" t="str" cm="1">
        <f t="array" ref="H980">_xlfn.IFS(DATA[[#This Row],[Difference_from _assume]]&lt;=10,"0-17",DATA[[#This Row],[Difference_from _assume]]&lt;=34,"17-34",DATA[[#This Row],[Difference_from _assume]]&lt;=51,"34-51",DATA[[#This Row],[Difference_from _assume]]&lt;=119,"51-119",DATA[[#This Row],[Difference_from _assume]]&lt;=354,"119-357")</f>
        <v>34-51</v>
      </c>
      <c r="I980" s="31" t="str" cm="1">
        <f t="array" ref="I980">_xlfn.IFS(DATA[[#This Row],[Difference_from _assume]]&lt;=35,"Active",DATA[[#This Row],[Difference_from _assume]]&lt;=110,"Inactive",DATA[[#This Row],[Difference_from _assume]]&lt;=360,"Dormant")</f>
        <v>Inactive</v>
      </c>
      <c r="J980" s="16">
        <v>15.99</v>
      </c>
      <c r="K980" s="16" t="str" cm="1">
        <f t="array" ref="K980">_xlfn.IFS(DATA[[#This Row],[Monthly_Price]]&lt;=7.99,"Low",J980&lt;=11.99,"Mid",J980&lt;=15.99,"High")</f>
        <v>High</v>
      </c>
      <c r="L980" s="1">
        <v>168</v>
      </c>
      <c r="M980" s="1" t="s">
        <v>26</v>
      </c>
      <c r="N980" s="1">
        <v>3</v>
      </c>
      <c r="O980" s="1">
        <v>2</v>
      </c>
      <c r="P980" s="1" t="b">
        <v>1</v>
      </c>
      <c r="Q980" s="1">
        <v>25</v>
      </c>
      <c r="R980" s="10">
        <v>171</v>
      </c>
      <c r="S980" s="10">
        <f>DATA[[#This Row],[Total_Movies_Watched]]+DATA[[#This Row],[Total_Series_Watched]]</f>
        <v>196</v>
      </c>
      <c r="T980" s="1" t="s">
        <v>92</v>
      </c>
      <c r="U980" s="1" t="s">
        <v>28</v>
      </c>
      <c r="V980" s="1" t="s">
        <v>29</v>
      </c>
      <c r="W980" s="1">
        <v>79</v>
      </c>
      <c r="X980" s="1" t="str" cm="1">
        <f t="array" ref="X980">_xlfn.IFS(DATA[[#This Row],[Recommended_Content_Count]]&lt;=25,"0-25",W980&lt;=50,"25-50",W980&lt;=75,"50-75",W980&lt;=100,"75-100")</f>
        <v>75-100</v>
      </c>
      <c r="Y980" s="1">
        <v>4</v>
      </c>
      <c r="Z980" s="1" t="b">
        <v>0</v>
      </c>
      <c r="AA980" s="1" t="str" cm="1">
        <f t="array" ref="AA980">_xlfn.IFS(DATA[[#This Row],[Has_Downloaded_Content]]=FALSE,"No",Z980=TRUE,"Yes")</f>
        <v>No</v>
      </c>
      <c r="AB980" s="1" t="s">
        <v>30</v>
      </c>
      <c r="AC980" s="7">
        <v>773</v>
      </c>
      <c r="AD980" s="7" t="str" cm="1">
        <f t="array" ref="AD980">_xlfn.IFS(DATA[[#This Row],[Loyalty_Points]]&lt;=1000,"0-1000",AC980&lt;=2000,"1000-2000",AC980&lt;=3000,"2000-3000",AC980&lt;=4000,"3000-4000",AC980&lt;=4999,"4000-5000")</f>
        <v>0-1000</v>
      </c>
      <c r="AE980" s="1" t="s">
        <v>38</v>
      </c>
      <c r="AF980" s="1" t="s">
        <v>39</v>
      </c>
      <c r="AG980" s="1" t="s">
        <v>40</v>
      </c>
      <c r="AJ980" s="32" t="e">
        <f>SUBSTITUTE(IF(#REF!&gt;0,#REF!,#REF!),"-","")</f>
        <v>#REF!</v>
      </c>
    </row>
    <row r="981" spans="1:36" x14ac:dyDescent="0.3">
      <c r="A981" s="13">
        <v>6221</v>
      </c>
      <c r="B981" s="1" t="s">
        <v>143</v>
      </c>
      <c r="C981" s="2" t="s">
        <v>317</v>
      </c>
      <c r="D981" s="2" t="s">
        <v>87</v>
      </c>
      <c r="E981" s="29" t="str">
        <f>TEXT(DATA[[#This Row],[Join_Date]],"mm-yyyy")</f>
        <v>11-2024</v>
      </c>
      <c r="G981" s="31">
        <f>$F$2-DATA[[#This Row],[Last_Login]]</f>
        <v>36</v>
      </c>
      <c r="H981" s="31" t="str" cm="1">
        <f t="array" ref="H981">_xlfn.IFS(DATA[[#This Row],[Difference_from _assume]]&lt;=10,"0-17",DATA[[#This Row],[Difference_from _assume]]&lt;=34,"17-34",DATA[[#This Row],[Difference_from _assume]]&lt;=51,"34-51",DATA[[#This Row],[Difference_from _assume]]&lt;=119,"51-119",DATA[[#This Row],[Difference_from _assume]]&lt;=354,"119-357")</f>
        <v>34-51</v>
      </c>
      <c r="I981" s="31" t="str" cm="1">
        <f t="array" ref="I981">_xlfn.IFS(DATA[[#This Row],[Difference_from _assume]]&lt;=35,"Active",DATA[[#This Row],[Difference_from _assume]]&lt;=110,"Inactive",DATA[[#This Row],[Difference_from _assume]]&lt;=360,"Dormant")</f>
        <v>Inactive</v>
      </c>
      <c r="J981" s="16">
        <v>11.99</v>
      </c>
      <c r="K981" s="16" t="str" cm="1">
        <f t="array" ref="K981">_xlfn.IFS(DATA[[#This Row],[Monthly_Price]]&lt;=7.99,"Low",J981&lt;=11.99,"Mid",J981&lt;=15.99,"High")</f>
        <v>Mid</v>
      </c>
      <c r="L981" s="1">
        <v>306</v>
      </c>
      <c r="M981" s="1" t="s">
        <v>26</v>
      </c>
      <c r="N981" s="1">
        <v>5</v>
      </c>
      <c r="O981" s="1">
        <v>1</v>
      </c>
      <c r="P981" s="1" t="b">
        <v>1</v>
      </c>
      <c r="Q981" s="1">
        <v>513</v>
      </c>
      <c r="R981" s="10">
        <v>70</v>
      </c>
      <c r="S981" s="10">
        <f>DATA[[#This Row],[Total_Movies_Watched]]+DATA[[#This Row],[Total_Series_Watched]]</f>
        <v>583</v>
      </c>
      <c r="T981" s="1" t="s">
        <v>27</v>
      </c>
      <c r="U981" s="1" t="s">
        <v>56</v>
      </c>
      <c r="V981" s="1" t="s">
        <v>57</v>
      </c>
      <c r="W981" s="1">
        <v>86</v>
      </c>
      <c r="X981" s="1" t="str" cm="1">
        <f t="array" ref="X981">_xlfn.IFS(DATA[[#This Row],[Recommended_Content_Count]]&lt;=25,"0-25",W981&lt;=50,"25-50",W981&lt;=75,"50-75",W981&lt;=100,"75-100")</f>
        <v>75-100</v>
      </c>
      <c r="Y981" s="1">
        <v>3.7</v>
      </c>
      <c r="Z981" s="1" t="b">
        <v>0</v>
      </c>
      <c r="AA981" s="1" t="str" cm="1">
        <f t="array" ref="AA981">_xlfn.IFS(DATA[[#This Row],[Has_Downloaded_Content]]=FALSE,"No",Z981=TRUE,"Yes")</f>
        <v>No</v>
      </c>
      <c r="AB981" s="1" t="s">
        <v>30</v>
      </c>
      <c r="AC981" s="7">
        <v>1652</v>
      </c>
      <c r="AD981" s="7" t="str" cm="1">
        <f t="array" ref="AD981">_xlfn.IFS(DATA[[#This Row],[Loyalty_Points]]&lt;=1000,"0-1000",AC981&lt;=2000,"1000-2000",AC981&lt;=3000,"2000-3000",AC981&lt;=4000,"3000-4000",AC981&lt;=4999,"4000-5000")</f>
        <v>1000-2000</v>
      </c>
      <c r="AE981" s="1" t="s">
        <v>38</v>
      </c>
      <c r="AF981" s="1" t="s">
        <v>59</v>
      </c>
      <c r="AG981" s="1" t="s">
        <v>33</v>
      </c>
      <c r="AJ981" t="e">
        <f>SUBSTITUTE(IF(#REF!&gt;0,#REF!,#REF!),"-","")</f>
        <v>#REF!</v>
      </c>
    </row>
    <row r="982" spans="1:36" x14ac:dyDescent="0.3">
      <c r="A982" s="13">
        <v>9957</v>
      </c>
      <c r="B982" s="1" t="s">
        <v>357</v>
      </c>
      <c r="C982" s="2">
        <v>45149</v>
      </c>
      <c r="D982" s="2" t="s">
        <v>25</v>
      </c>
      <c r="E982" s="29" t="str">
        <f>TEXT(DATA[[#This Row],[Join_Date]],"mm-yyyy")</f>
        <v>08-2023</v>
      </c>
      <c r="G982" s="31">
        <f>$F$2-DATA[[#This Row],[Last_Login]]</f>
        <v>18</v>
      </c>
      <c r="H982" s="31" t="str" cm="1">
        <f t="array" ref="H982">_xlfn.IFS(DATA[[#This Row],[Difference_from _assume]]&lt;=10,"0-17",DATA[[#This Row],[Difference_from _assume]]&lt;=34,"17-34",DATA[[#This Row],[Difference_from _assume]]&lt;=51,"34-51",DATA[[#This Row],[Difference_from _assume]]&lt;=119,"51-119",DATA[[#This Row],[Difference_from _assume]]&lt;=354,"119-357")</f>
        <v>17-34</v>
      </c>
      <c r="I982" s="31" t="str" cm="1">
        <f t="array" ref="I982">_xlfn.IFS(DATA[[#This Row],[Difference_from _assume]]&lt;=35,"Active",DATA[[#This Row],[Difference_from _assume]]&lt;=110,"Inactive",DATA[[#This Row],[Difference_from _assume]]&lt;=360,"Dormant")</f>
        <v>Active</v>
      </c>
      <c r="J982" s="16">
        <v>15.99</v>
      </c>
      <c r="K982" s="16" t="str" cm="1">
        <f t="array" ref="K982">_xlfn.IFS(DATA[[#This Row],[Monthly_Price]]&lt;=7.99,"Low",J982&lt;=11.99,"Mid",J982&lt;=15.99,"High")</f>
        <v>High</v>
      </c>
      <c r="L982" s="1">
        <v>433</v>
      </c>
      <c r="M982" s="1" t="s">
        <v>51</v>
      </c>
      <c r="N982" s="1">
        <v>2</v>
      </c>
      <c r="O982" s="1">
        <v>6</v>
      </c>
      <c r="P982" s="1" t="b">
        <v>1</v>
      </c>
      <c r="Q982" s="1">
        <v>1000</v>
      </c>
      <c r="R982" s="10">
        <v>48</v>
      </c>
      <c r="S982" s="10">
        <f>DATA[[#This Row],[Total_Movies_Watched]]+DATA[[#This Row],[Total_Series_Watched]]</f>
        <v>1048</v>
      </c>
      <c r="T982" s="1" t="s">
        <v>92</v>
      </c>
      <c r="U982" s="1" t="s">
        <v>44</v>
      </c>
      <c r="V982" s="1" t="s">
        <v>57</v>
      </c>
      <c r="W982" s="1">
        <v>92</v>
      </c>
      <c r="X982" s="1" t="str" cm="1">
        <f t="array" ref="X982">_xlfn.IFS(DATA[[#This Row],[Recommended_Content_Count]]&lt;=25,"0-25",W982&lt;=50,"25-50",W982&lt;=75,"50-75",W982&lt;=100,"75-100")</f>
        <v>75-100</v>
      </c>
      <c r="Y982" s="1">
        <v>3.7</v>
      </c>
      <c r="Z982" s="1" t="b">
        <v>0</v>
      </c>
      <c r="AA982" s="1" t="str" cm="1">
        <f t="array" ref="AA982">_xlfn.IFS(DATA[[#This Row],[Has_Downloaded_Content]]=FALSE,"No",Z982=TRUE,"Yes")</f>
        <v>No</v>
      </c>
      <c r="AB982" s="1" t="s">
        <v>30</v>
      </c>
      <c r="AC982" s="7">
        <v>1037</v>
      </c>
      <c r="AD982" s="7" t="str" cm="1">
        <f t="array" ref="AD982">_xlfn.IFS(DATA[[#This Row],[Loyalty_Points]]&lt;=1000,"0-1000",AC982&lt;=2000,"1000-2000",AC982&lt;=3000,"2000-3000",AC982&lt;=4000,"3000-4000",AC982&lt;=4999,"4000-5000")</f>
        <v>1000-2000</v>
      </c>
      <c r="AE982" s="1" t="s">
        <v>76</v>
      </c>
      <c r="AF982" s="1" t="s">
        <v>79</v>
      </c>
      <c r="AG982" s="1" t="s">
        <v>33</v>
      </c>
      <c r="AJ982" s="32" t="e">
        <f>SUBSTITUTE(IF(#REF!&gt;0,#REF!,#REF!),"-","")</f>
        <v>#REF!</v>
      </c>
    </row>
    <row r="983" spans="1:36" x14ac:dyDescent="0.3">
      <c r="A983" s="13">
        <v>4680</v>
      </c>
      <c r="B983" s="1" t="s">
        <v>730</v>
      </c>
      <c r="C983" s="2" t="s">
        <v>129</v>
      </c>
      <c r="D983" s="2">
        <v>45608</v>
      </c>
      <c r="E983" s="29" t="str">
        <f>TEXT(DATA[[#This Row],[Join_Date]],"mm-yyyy")</f>
        <v>12-2024</v>
      </c>
      <c r="G983" s="31">
        <f>$F$2-DATA[[#This Row],[Last_Login]]</f>
        <v>49</v>
      </c>
      <c r="H983" s="31" t="str" cm="1">
        <f t="array" ref="H983">_xlfn.IFS(DATA[[#This Row],[Difference_from _assume]]&lt;=10,"0-17",DATA[[#This Row],[Difference_from _assume]]&lt;=34,"17-34",DATA[[#This Row],[Difference_from _assume]]&lt;=51,"34-51",DATA[[#This Row],[Difference_from _assume]]&lt;=119,"51-119",DATA[[#This Row],[Difference_from _assume]]&lt;=354,"119-357")</f>
        <v>34-51</v>
      </c>
      <c r="I983" s="31" t="str" cm="1">
        <f t="array" ref="I983">_xlfn.IFS(DATA[[#This Row],[Difference_from _assume]]&lt;=35,"Active",DATA[[#This Row],[Difference_from _assume]]&lt;=110,"Inactive",DATA[[#This Row],[Difference_from _assume]]&lt;=360,"Dormant")</f>
        <v>Inactive</v>
      </c>
      <c r="J983" s="16">
        <v>11.99</v>
      </c>
      <c r="K983" s="16" t="str" cm="1">
        <f t="array" ref="K983">_xlfn.IFS(DATA[[#This Row],[Monthly_Price]]&lt;=7.99,"Low",J983&lt;=11.99,"Mid",J983&lt;=15.99,"High")</f>
        <v>Mid</v>
      </c>
      <c r="L983" s="1">
        <v>221</v>
      </c>
      <c r="M983" s="1" t="s">
        <v>100</v>
      </c>
      <c r="N983" s="1">
        <v>5</v>
      </c>
      <c r="O983" s="1">
        <v>5</v>
      </c>
      <c r="P983" s="1" t="b">
        <v>1</v>
      </c>
      <c r="Q983" s="1">
        <v>749</v>
      </c>
      <c r="R983" s="10">
        <v>66</v>
      </c>
      <c r="S983" s="10">
        <f>DATA[[#This Row],[Total_Movies_Watched]]+DATA[[#This Row],[Total_Series_Watched]]</f>
        <v>815</v>
      </c>
      <c r="T983" s="1" t="s">
        <v>27</v>
      </c>
      <c r="U983" s="1" t="s">
        <v>75</v>
      </c>
      <c r="V983" s="1" t="s">
        <v>37</v>
      </c>
      <c r="W983" s="1">
        <v>37</v>
      </c>
      <c r="X983" s="1" t="str" cm="1">
        <f t="array" ref="X983">_xlfn.IFS(DATA[[#This Row],[Recommended_Content_Count]]&lt;=25,"0-25",W983&lt;=50,"25-50",W983&lt;=75,"50-75",W983&lt;=100,"75-100")</f>
        <v>25-50</v>
      </c>
      <c r="Y983" s="1">
        <v>3.3</v>
      </c>
      <c r="Z983" s="1" t="b">
        <v>1</v>
      </c>
      <c r="AA983" s="1" t="str" cm="1">
        <f t="array" ref="AA983">_xlfn.IFS(DATA[[#This Row],[Has_Downloaded_Content]]=FALSE,"No",Z983=TRUE,"Yes")</f>
        <v>Yes</v>
      </c>
      <c r="AB983" s="1" t="s">
        <v>30</v>
      </c>
      <c r="AC983" s="7">
        <v>4505</v>
      </c>
      <c r="AD983" s="7" t="str" cm="1">
        <f t="array" ref="AD983">_xlfn.IFS(DATA[[#This Row],[Loyalty_Points]]&lt;=1000,"0-1000",AC983&lt;=2000,"1000-2000",AC983&lt;=3000,"2000-3000",AC983&lt;=4000,"3000-4000",AC983&lt;=4999,"4000-5000")</f>
        <v>4000-5000</v>
      </c>
      <c r="AE983" s="1" t="s">
        <v>58</v>
      </c>
      <c r="AF983" s="1" t="s">
        <v>32</v>
      </c>
      <c r="AG983" s="1" t="s">
        <v>93</v>
      </c>
      <c r="AJ983" t="e">
        <f>SUBSTITUTE(IF(#REF!&gt;0,#REF!,#REF!),"-","")</f>
        <v>#REF!</v>
      </c>
    </row>
    <row r="984" spans="1:36" x14ac:dyDescent="0.3">
      <c r="A984" s="13">
        <v>5974</v>
      </c>
      <c r="B984" s="1" t="s">
        <v>731</v>
      </c>
      <c r="C984" s="2" t="s">
        <v>203</v>
      </c>
      <c r="D984" s="2" t="s">
        <v>109</v>
      </c>
      <c r="E984" s="29" t="str">
        <f>TEXT(DATA[[#This Row],[Join_Date]],"mm-yyyy")</f>
        <v>10-2024</v>
      </c>
      <c r="G984" s="31">
        <f>$F$2-DATA[[#This Row],[Last_Login]]</f>
        <v>38</v>
      </c>
      <c r="H984" s="31" t="str" cm="1">
        <f t="array" ref="H984">_xlfn.IFS(DATA[[#This Row],[Difference_from _assume]]&lt;=10,"0-17",DATA[[#This Row],[Difference_from _assume]]&lt;=34,"17-34",DATA[[#This Row],[Difference_from _assume]]&lt;=51,"34-51",DATA[[#This Row],[Difference_from _assume]]&lt;=119,"51-119",DATA[[#This Row],[Difference_from _assume]]&lt;=354,"119-357")</f>
        <v>34-51</v>
      </c>
      <c r="I984" s="31" t="str" cm="1">
        <f t="array" ref="I984">_xlfn.IFS(DATA[[#This Row],[Difference_from _assume]]&lt;=35,"Active",DATA[[#This Row],[Difference_from _assume]]&lt;=110,"Inactive",DATA[[#This Row],[Difference_from _assume]]&lt;=360,"Dormant")</f>
        <v>Inactive</v>
      </c>
      <c r="J984" s="16">
        <v>15.99</v>
      </c>
      <c r="K984" s="16" t="str" cm="1">
        <f t="array" ref="K984">_xlfn.IFS(DATA[[#This Row],[Monthly_Price]]&lt;=7.99,"Low",J984&lt;=11.99,"Mid",J984&lt;=15.99,"High")</f>
        <v>High</v>
      </c>
      <c r="L984" s="1">
        <v>236</v>
      </c>
      <c r="M984" s="1" t="s">
        <v>51</v>
      </c>
      <c r="N984" s="1">
        <v>3</v>
      </c>
      <c r="O984" s="1">
        <v>5</v>
      </c>
      <c r="P984" s="1" t="b">
        <v>1</v>
      </c>
      <c r="Q984" s="1">
        <v>600</v>
      </c>
      <c r="R984" s="10">
        <v>199</v>
      </c>
      <c r="S984" s="10">
        <f>DATA[[#This Row],[Total_Movies_Watched]]+DATA[[#This Row],[Total_Series_Watched]]</f>
        <v>799</v>
      </c>
      <c r="T984" s="1" t="s">
        <v>49</v>
      </c>
      <c r="U984" s="1" t="s">
        <v>75</v>
      </c>
      <c r="V984" s="1" t="s">
        <v>37</v>
      </c>
      <c r="W984" s="1">
        <v>56</v>
      </c>
      <c r="X984" s="1" t="str" cm="1">
        <f t="array" ref="X984">_xlfn.IFS(DATA[[#This Row],[Recommended_Content_Count]]&lt;=25,"0-25",W984&lt;=50,"25-50",W984&lt;=75,"50-75",W984&lt;=100,"75-100")</f>
        <v>50-75</v>
      </c>
      <c r="Y984" s="1">
        <v>3.7</v>
      </c>
      <c r="Z984" s="1" t="b">
        <v>0</v>
      </c>
      <c r="AA984" s="1" t="str" cm="1">
        <f t="array" ref="AA984">_xlfn.IFS(DATA[[#This Row],[Has_Downloaded_Content]]=FALSE,"No",Z984=TRUE,"Yes")</f>
        <v>No</v>
      </c>
      <c r="AB984" s="1" t="s">
        <v>30</v>
      </c>
      <c r="AC984" s="7">
        <v>3648</v>
      </c>
      <c r="AD984" s="7" t="str" cm="1">
        <f t="array" ref="AD984">_xlfn.IFS(DATA[[#This Row],[Loyalty_Points]]&lt;=1000,"0-1000",AC984&lt;=2000,"1000-2000",AC984&lt;=3000,"2000-3000",AC984&lt;=4000,"3000-4000",AC984&lt;=4999,"4000-5000")</f>
        <v>3000-4000</v>
      </c>
      <c r="AE984" s="1" t="s">
        <v>76</v>
      </c>
      <c r="AF984" s="1" t="s">
        <v>59</v>
      </c>
      <c r="AG984" s="1" t="s">
        <v>40</v>
      </c>
      <c r="AJ984" s="32" t="e">
        <f>SUBSTITUTE(IF(#REF!&gt;0,#REF!,#REF!),"-","")</f>
        <v>#REF!</v>
      </c>
    </row>
    <row r="985" spans="1:36" x14ac:dyDescent="0.3">
      <c r="A985" s="13">
        <v>6938</v>
      </c>
      <c r="B985" s="1" t="s">
        <v>382</v>
      </c>
      <c r="C985" s="2">
        <v>45417</v>
      </c>
      <c r="D985" s="2">
        <v>45638</v>
      </c>
      <c r="E985" s="29" t="str">
        <f>TEXT(DATA[[#This Row],[Join_Date]],"mm-yyyy")</f>
        <v>05-2024</v>
      </c>
      <c r="G985" s="31">
        <f>$F$2-DATA[[#This Row],[Last_Login]]</f>
        <v>19</v>
      </c>
      <c r="H985" s="31" t="str" cm="1">
        <f t="array" ref="H985">_xlfn.IFS(DATA[[#This Row],[Difference_from _assume]]&lt;=10,"0-17",DATA[[#This Row],[Difference_from _assume]]&lt;=34,"17-34",DATA[[#This Row],[Difference_from _assume]]&lt;=51,"34-51",DATA[[#This Row],[Difference_from _assume]]&lt;=119,"51-119",DATA[[#This Row],[Difference_from _assume]]&lt;=354,"119-357")</f>
        <v>17-34</v>
      </c>
      <c r="I985" s="31" t="str" cm="1">
        <f t="array" ref="I985">_xlfn.IFS(DATA[[#This Row],[Difference_from _assume]]&lt;=35,"Active",DATA[[#This Row],[Difference_from _assume]]&lt;=110,"Inactive",DATA[[#This Row],[Difference_from _assume]]&lt;=360,"Dormant")</f>
        <v>Active</v>
      </c>
      <c r="J985" s="16">
        <v>11.99</v>
      </c>
      <c r="K985" s="16" t="str" cm="1">
        <f t="array" ref="K985">_xlfn.IFS(DATA[[#This Row],[Monthly_Price]]&lt;=7.99,"Low",J985&lt;=11.99,"Mid",J985&lt;=15.99,"High")</f>
        <v>Mid</v>
      </c>
      <c r="L985" s="1">
        <v>75</v>
      </c>
      <c r="M985" s="1" t="s">
        <v>26</v>
      </c>
      <c r="N985" s="1">
        <v>4</v>
      </c>
      <c r="O985" s="1">
        <v>6</v>
      </c>
      <c r="P985" s="1" t="b">
        <v>0</v>
      </c>
      <c r="Q985" s="1">
        <v>897</v>
      </c>
      <c r="R985" s="10">
        <v>59</v>
      </c>
      <c r="S985" s="10">
        <f>DATA[[#This Row],[Total_Movies_Watched]]+DATA[[#This Row],[Total_Series_Watched]]</f>
        <v>956</v>
      </c>
      <c r="T985" s="1" t="s">
        <v>74</v>
      </c>
      <c r="U985" s="1" t="s">
        <v>56</v>
      </c>
      <c r="V985" s="1" t="s">
        <v>29</v>
      </c>
      <c r="W985" s="1">
        <v>11</v>
      </c>
      <c r="X985" s="1" t="str" cm="1">
        <f t="array" ref="X985">_xlfn.IFS(DATA[[#This Row],[Recommended_Content_Count]]&lt;=25,"0-25",W985&lt;=50,"25-50",W985&lt;=75,"50-75",W985&lt;=100,"75-100")</f>
        <v>0-25</v>
      </c>
      <c r="Y985" s="1">
        <v>3.4</v>
      </c>
      <c r="Z985" s="1" t="b">
        <v>0</v>
      </c>
      <c r="AA985" s="1" t="str" cm="1">
        <f t="array" ref="AA985">_xlfn.IFS(DATA[[#This Row],[Has_Downloaded_Content]]=FALSE,"No",Z985=TRUE,"Yes")</f>
        <v>No</v>
      </c>
      <c r="AB985" s="1" t="s">
        <v>30</v>
      </c>
      <c r="AC985" s="7">
        <v>4015</v>
      </c>
      <c r="AD985" s="7" t="str" cm="1">
        <f t="array" ref="AD985">_xlfn.IFS(DATA[[#This Row],[Loyalty_Points]]&lt;=1000,"0-1000",AC985&lt;=2000,"1000-2000",AC985&lt;=3000,"2000-3000",AC985&lt;=4000,"3000-4000",AC985&lt;=4999,"4000-5000")</f>
        <v>4000-5000</v>
      </c>
      <c r="AE985" s="1" t="s">
        <v>38</v>
      </c>
      <c r="AF985" s="1" t="s">
        <v>59</v>
      </c>
      <c r="AG985" s="1" t="s">
        <v>93</v>
      </c>
      <c r="AJ985" t="e">
        <f>SUBSTITUTE(IF(#REF!&gt;0,#REF!,#REF!),"-","")</f>
        <v>#REF!</v>
      </c>
    </row>
    <row r="986" spans="1:36" x14ac:dyDescent="0.3">
      <c r="A986" s="13">
        <v>1175</v>
      </c>
      <c r="B986" s="1" t="s">
        <v>584</v>
      </c>
      <c r="C986" s="2">
        <v>45629</v>
      </c>
      <c r="D986" s="2" t="s">
        <v>134</v>
      </c>
      <c r="E986" s="29" t="str">
        <f>TEXT(DATA[[#This Row],[Join_Date]],"mm-yyyy")</f>
        <v>12-2024</v>
      </c>
      <c r="G986" s="31">
        <f>$F$2-DATA[[#This Row],[Last_Login]]</f>
        <v>40</v>
      </c>
      <c r="H986" s="31" t="str" cm="1">
        <f t="array" ref="H986">_xlfn.IFS(DATA[[#This Row],[Difference_from _assume]]&lt;=10,"0-17",DATA[[#This Row],[Difference_from _assume]]&lt;=34,"17-34",DATA[[#This Row],[Difference_from _assume]]&lt;=51,"34-51",DATA[[#This Row],[Difference_from _assume]]&lt;=119,"51-119",DATA[[#This Row],[Difference_from _assume]]&lt;=354,"119-357")</f>
        <v>34-51</v>
      </c>
      <c r="I986" s="31" t="str" cm="1">
        <f t="array" ref="I986">_xlfn.IFS(DATA[[#This Row],[Difference_from _assume]]&lt;=35,"Active",DATA[[#This Row],[Difference_from _assume]]&lt;=110,"Inactive",DATA[[#This Row],[Difference_from _assume]]&lt;=360,"Dormant")</f>
        <v>Inactive</v>
      </c>
      <c r="J986" s="16">
        <v>15.99</v>
      </c>
      <c r="K986" s="16" t="str" cm="1">
        <f t="array" ref="K986">_xlfn.IFS(DATA[[#This Row],[Monthly_Price]]&lt;=7.99,"Low",J986&lt;=11.99,"Mid",J986&lt;=15.99,"High")</f>
        <v>High</v>
      </c>
      <c r="L986" s="1">
        <v>325</v>
      </c>
      <c r="M986" s="1" t="s">
        <v>73</v>
      </c>
      <c r="N986" s="1">
        <v>3</v>
      </c>
      <c r="O986" s="1">
        <v>6</v>
      </c>
      <c r="P986" s="1" t="b">
        <v>1</v>
      </c>
      <c r="Q986" s="1">
        <v>412</v>
      </c>
      <c r="R986" s="10">
        <v>117</v>
      </c>
      <c r="S986" s="10">
        <f>DATA[[#This Row],[Total_Movies_Watched]]+DATA[[#This Row],[Total_Series_Watched]]</f>
        <v>529</v>
      </c>
      <c r="T986" s="1" t="s">
        <v>74</v>
      </c>
      <c r="U986" s="1" t="s">
        <v>56</v>
      </c>
      <c r="V986" s="1" t="s">
        <v>29</v>
      </c>
      <c r="W986" s="1">
        <v>48</v>
      </c>
      <c r="X986" s="1" t="str" cm="1">
        <f t="array" ref="X986">_xlfn.IFS(DATA[[#This Row],[Recommended_Content_Count]]&lt;=25,"0-25",W986&lt;=50,"25-50",W986&lt;=75,"50-75",W986&lt;=100,"75-100")</f>
        <v>25-50</v>
      </c>
      <c r="Y986" s="1">
        <v>4</v>
      </c>
      <c r="Z986" s="1" t="b">
        <v>1</v>
      </c>
      <c r="AA986" s="1" t="str" cm="1">
        <f t="array" ref="AA986">_xlfn.IFS(DATA[[#This Row],[Has_Downloaded_Content]]=FALSE,"No",Z986=TRUE,"Yes")</f>
        <v>Yes</v>
      </c>
      <c r="AB986" s="1" t="s">
        <v>30</v>
      </c>
      <c r="AC986" s="7">
        <v>2050</v>
      </c>
      <c r="AD986" s="7" t="str" cm="1">
        <f t="array" ref="AD986">_xlfn.IFS(DATA[[#This Row],[Loyalty_Points]]&lt;=1000,"0-1000",AC986&lt;=2000,"1000-2000",AC986&lt;=3000,"2000-3000",AC986&lt;=4000,"3000-4000",AC986&lt;=4999,"4000-5000")</f>
        <v>2000-3000</v>
      </c>
      <c r="AE986" s="1" t="s">
        <v>76</v>
      </c>
      <c r="AF986" s="1" t="s">
        <v>39</v>
      </c>
      <c r="AG986" s="1" t="s">
        <v>93</v>
      </c>
      <c r="AJ986" s="32" t="e">
        <f>SUBSTITUTE(IF(#REF!&gt;0,#REF!,#REF!),"-","")</f>
        <v>#REF!</v>
      </c>
    </row>
    <row r="987" spans="1:36" x14ac:dyDescent="0.3">
      <c r="A987" s="13">
        <v>1260</v>
      </c>
      <c r="B987" s="1" t="s">
        <v>453</v>
      </c>
      <c r="C987" s="2">
        <v>45629</v>
      </c>
      <c r="D987" s="2">
        <v>45363</v>
      </c>
      <c r="E987" s="29" t="str">
        <f>TEXT(DATA[[#This Row],[Join_Date]],"mm-yyyy")</f>
        <v>12-2024</v>
      </c>
      <c r="G987" s="31">
        <f>$F$2-DATA[[#This Row],[Last_Login]]</f>
        <v>294</v>
      </c>
      <c r="H987" s="31" t="str" cm="1">
        <f t="array" ref="H987">_xlfn.IFS(DATA[[#This Row],[Difference_from _assume]]&lt;=10,"0-17",DATA[[#This Row],[Difference_from _assume]]&lt;=34,"17-34",DATA[[#This Row],[Difference_from _assume]]&lt;=51,"34-51",DATA[[#This Row],[Difference_from _assume]]&lt;=119,"51-119",DATA[[#This Row],[Difference_from _assume]]&lt;=354,"119-357")</f>
        <v>119-357</v>
      </c>
      <c r="I987" s="31" t="str" cm="1">
        <f t="array" ref="I987">_xlfn.IFS(DATA[[#This Row],[Difference_from _assume]]&lt;=35,"Active",DATA[[#This Row],[Difference_from _assume]]&lt;=110,"Inactive",DATA[[#This Row],[Difference_from _assume]]&lt;=360,"Dormant")</f>
        <v>Dormant</v>
      </c>
      <c r="J987" s="16">
        <v>7.99</v>
      </c>
      <c r="K987" s="16" t="str" cm="1">
        <f t="array" ref="K987">_xlfn.IFS(DATA[[#This Row],[Monthly_Price]]&lt;=7.99,"Low",J987&lt;=11.99,"Mid",J987&lt;=15.99,"High")</f>
        <v>Low</v>
      </c>
      <c r="L987" s="1">
        <v>217</v>
      </c>
      <c r="M987" s="1" t="s">
        <v>51</v>
      </c>
      <c r="N987" s="1">
        <v>5</v>
      </c>
      <c r="O987" s="1">
        <v>2</v>
      </c>
      <c r="P987" s="1" t="b">
        <v>0</v>
      </c>
      <c r="Q987" s="1">
        <v>669</v>
      </c>
      <c r="R987" s="10">
        <v>155</v>
      </c>
      <c r="S987" s="10">
        <f>DATA[[#This Row],[Total_Movies_Watched]]+DATA[[#This Row],[Total_Series_Watched]]</f>
        <v>824</v>
      </c>
      <c r="T987" s="1" t="s">
        <v>74</v>
      </c>
      <c r="U987" s="1" t="s">
        <v>44</v>
      </c>
      <c r="V987" s="1" t="s">
        <v>45</v>
      </c>
      <c r="W987" s="1">
        <v>40</v>
      </c>
      <c r="X987" s="1" t="str" cm="1">
        <f t="array" ref="X987">_xlfn.IFS(DATA[[#This Row],[Recommended_Content_Count]]&lt;=25,"0-25",W987&lt;=50,"25-50",W987&lt;=75,"50-75",W987&lt;=100,"75-100")</f>
        <v>25-50</v>
      </c>
      <c r="Y987" s="1">
        <v>4.8</v>
      </c>
      <c r="Z987" s="1" t="b">
        <v>1</v>
      </c>
      <c r="AA987" s="1" t="str" cm="1">
        <f t="array" ref="AA987">_xlfn.IFS(DATA[[#This Row],[Has_Downloaded_Content]]=FALSE,"No",Z987=TRUE,"Yes")</f>
        <v>Yes</v>
      </c>
      <c r="AB987" s="1" t="s">
        <v>30</v>
      </c>
      <c r="AC987" s="7">
        <v>2390</v>
      </c>
      <c r="AD987" s="7" t="str" cm="1">
        <f t="array" ref="AD987">_xlfn.IFS(DATA[[#This Row],[Loyalty_Points]]&lt;=1000,"0-1000",AC987&lt;=2000,"1000-2000",AC987&lt;=3000,"2000-3000",AC987&lt;=4000,"3000-4000",AC987&lt;=4999,"4000-5000")</f>
        <v>2000-3000</v>
      </c>
      <c r="AE987" s="1" t="s">
        <v>76</v>
      </c>
      <c r="AF987" s="1" t="s">
        <v>32</v>
      </c>
      <c r="AG987" s="1" t="s">
        <v>33</v>
      </c>
      <c r="AJ987" t="e">
        <f>SUBSTITUTE(IF(#REF!&gt;0,#REF!,#REF!),"-","")</f>
        <v>#REF!</v>
      </c>
    </row>
    <row r="988" spans="1:36" x14ac:dyDescent="0.3">
      <c r="A988" s="13">
        <v>4645</v>
      </c>
      <c r="B988" s="1" t="s">
        <v>130</v>
      </c>
      <c r="C988" s="2" t="s">
        <v>732</v>
      </c>
      <c r="D988" s="2" t="s">
        <v>42</v>
      </c>
      <c r="E988" s="29" t="str">
        <f>TEXT(DATA[[#This Row],[Join_Date]],"mm-yyyy")</f>
        <v>05-2023</v>
      </c>
      <c r="G988" s="31">
        <f>$F$2-DATA[[#This Row],[Last_Login]]</f>
        <v>17</v>
      </c>
      <c r="H988" s="31" t="str" cm="1">
        <f t="array" ref="H988">_xlfn.IFS(DATA[[#This Row],[Difference_from _assume]]&lt;=10,"0-17",DATA[[#This Row],[Difference_from _assume]]&lt;=34,"17-34",DATA[[#This Row],[Difference_from _assume]]&lt;=51,"34-51",DATA[[#This Row],[Difference_from _assume]]&lt;=119,"51-119",DATA[[#This Row],[Difference_from _assume]]&lt;=354,"119-357")</f>
        <v>17-34</v>
      </c>
      <c r="I988" s="31" t="str" cm="1">
        <f t="array" ref="I988">_xlfn.IFS(DATA[[#This Row],[Difference_from _assume]]&lt;=35,"Active",DATA[[#This Row],[Difference_from _assume]]&lt;=110,"Inactive",DATA[[#This Row],[Difference_from _assume]]&lt;=360,"Dormant")</f>
        <v>Active</v>
      </c>
      <c r="J988" s="16">
        <v>7.99</v>
      </c>
      <c r="K988" s="16" t="str" cm="1">
        <f t="array" ref="K988">_xlfn.IFS(DATA[[#This Row],[Monthly_Price]]&lt;=7.99,"Low",J988&lt;=11.99,"Mid",J988&lt;=15.99,"High")</f>
        <v>Low</v>
      </c>
      <c r="L988" s="1">
        <v>178</v>
      </c>
      <c r="M988" s="1" t="s">
        <v>26</v>
      </c>
      <c r="N988" s="1">
        <v>4</v>
      </c>
      <c r="O988" s="1">
        <v>5</v>
      </c>
      <c r="P988" s="1" t="b">
        <v>1</v>
      </c>
      <c r="Q988" s="1">
        <v>323</v>
      </c>
      <c r="R988" s="10">
        <v>130</v>
      </c>
      <c r="S988" s="10">
        <f>DATA[[#This Row],[Total_Movies_Watched]]+DATA[[#This Row],[Total_Series_Watched]]</f>
        <v>453</v>
      </c>
      <c r="T988" s="1" t="s">
        <v>74</v>
      </c>
      <c r="U988" s="1" t="s">
        <v>75</v>
      </c>
      <c r="V988" s="1" t="s">
        <v>78</v>
      </c>
      <c r="W988" s="1">
        <v>29</v>
      </c>
      <c r="X988" s="1" t="str" cm="1">
        <f t="array" ref="X988">_xlfn.IFS(DATA[[#This Row],[Recommended_Content_Count]]&lt;=25,"0-25",W988&lt;=50,"25-50",W988&lt;=75,"50-75",W988&lt;=100,"75-100")</f>
        <v>25-50</v>
      </c>
      <c r="Y988" s="1">
        <v>3</v>
      </c>
      <c r="Z988" s="1" t="b">
        <v>1</v>
      </c>
      <c r="AA988" s="1" t="str" cm="1">
        <f t="array" ref="AA988">_xlfn.IFS(DATA[[#This Row],[Has_Downloaded_Content]]=FALSE,"No",Z988=TRUE,"Yes")</f>
        <v>Yes</v>
      </c>
      <c r="AB988" s="1" t="s">
        <v>30</v>
      </c>
      <c r="AC988" s="7">
        <v>3079</v>
      </c>
      <c r="AD988" s="7" t="str" cm="1">
        <f t="array" ref="AD988">_xlfn.IFS(DATA[[#This Row],[Loyalty_Points]]&lt;=1000,"0-1000",AC988&lt;=2000,"1000-2000",AC988&lt;=3000,"2000-3000",AC988&lt;=4000,"3000-4000",AC988&lt;=4999,"4000-5000")</f>
        <v>3000-4000</v>
      </c>
      <c r="AE988" s="1" t="s">
        <v>38</v>
      </c>
      <c r="AF988" s="1" t="s">
        <v>32</v>
      </c>
      <c r="AG988" s="1" t="s">
        <v>93</v>
      </c>
      <c r="AJ988" s="32" t="e">
        <f>SUBSTITUTE(IF(#REF!&gt;0,#REF!,#REF!),"-","")</f>
        <v>#REF!</v>
      </c>
    </row>
    <row r="989" spans="1:36" x14ac:dyDescent="0.3">
      <c r="A989" s="13">
        <v>1637</v>
      </c>
      <c r="B989" s="1" t="s">
        <v>122</v>
      </c>
      <c r="C989" s="2">
        <v>45416</v>
      </c>
      <c r="D989" s="2" t="s">
        <v>54</v>
      </c>
      <c r="E989" s="29" t="str">
        <f>TEXT(DATA[[#This Row],[Join_Date]],"mm-yyyy")</f>
        <v>05-2024</v>
      </c>
      <c r="G989" s="31">
        <f>$F$2-DATA[[#This Row],[Last_Login]]</f>
        <v>42</v>
      </c>
      <c r="H989" s="31" t="str" cm="1">
        <f t="array" ref="H989">_xlfn.IFS(DATA[[#This Row],[Difference_from _assume]]&lt;=10,"0-17",DATA[[#This Row],[Difference_from _assume]]&lt;=34,"17-34",DATA[[#This Row],[Difference_from _assume]]&lt;=51,"34-51",DATA[[#This Row],[Difference_from _assume]]&lt;=119,"51-119",DATA[[#This Row],[Difference_from _assume]]&lt;=354,"119-357")</f>
        <v>34-51</v>
      </c>
      <c r="I989" s="31" t="str" cm="1">
        <f t="array" ref="I989">_xlfn.IFS(DATA[[#This Row],[Difference_from _assume]]&lt;=35,"Active",DATA[[#This Row],[Difference_from _assume]]&lt;=110,"Inactive",DATA[[#This Row],[Difference_from _assume]]&lt;=360,"Dormant")</f>
        <v>Inactive</v>
      </c>
      <c r="J989" s="16">
        <v>15.99</v>
      </c>
      <c r="K989" s="16" t="str" cm="1">
        <f t="array" ref="K989">_xlfn.IFS(DATA[[#This Row],[Monthly_Price]]&lt;=7.99,"Low",J989&lt;=11.99,"Mid",J989&lt;=15.99,"High")</f>
        <v>High</v>
      </c>
      <c r="L989" s="1">
        <v>74</v>
      </c>
      <c r="M989" s="1" t="s">
        <v>48</v>
      </c>
      <c r="N989" s="1">
        <v>4</v>
      </c>
      <c r="O989" s="1">
        <v>3</v>
      </c>
      <c r="P989" s="1" t="b">
        <v>1</v>
      </c>
      <c r="Q989" s="1">
        <v>646</v>
      </c>
      <c r="R989" s="10">
        <v>38</v>
      </c>
      <c r="S989" s="10">
        <f>DATA[[#This Row],[Total_Movies_Watched]]+DATA[[#This Row],[Total_Series_Watched]]</f>
        <v>684</v>
      </c>
      <c r="T989" s="1" t="s">
        <v>49</v>
      </c>
      <c r="U989" s="1" t="s">
        <v>75</v>
      </c>
      <c r="V989" s="1" t="s">
        <v>29</v>
      </c>
      <c r="W989" s="1">
        <v>37</v>
      </c>
      <c r="X989" s="1" t="str" cm="1">
        <f t="array" ref="X989">_xlfn.IFS(DATA[[#This Row],[Recommended_Content_Count]]&lt;=25,"0-25",W989&lt;=50,"25-50",W989&lt;=75,"50-75",W989&lt;=100,"75-100")</f>
        <v>25-50</v>
      </c>
      <c r="Y989" s="1">
        <v>4.0999999999999996</v>
      </c>
      <c r="Z989" s="1" t="b">
        <v>0</v>
      </c>
      <c r="AA989" s="1" t="str" cm="1">
        <f t="array" ref="AA989">_xlfn.IFS(DATA[[#This Row],[Has_Downloaded_Content]]=FALSE,"No",Z989=TRUE,"Yes")</f>
        <v>No</v>
      </c>
      <c r="AB989" s="1" t="s">
        <v>30</v>
      </c>
      <c r="AC989" s="7">
        <v>4111</v>
      </c>
      <c r="AD989" s="7" t="str" cm="1">
        <f t="array" ref="AD989">_xlfn.IFS(DATA[[#This Row],[Loyalty_Points]]&lt;=1000,"0-1000",AC989&lt;=2000,"1000-2000",AC989&lt;=3000,"2000-3000",AC989&lt;=4000,"3000-4000",AC989&lt;=4999,"4000-5000")</f>
        <v>4000-5000</v>
      </c>
      <c r="AE989" s="1" t="s">
        <v>76</v>
      </c>
      <c r="AF989" s="1" t="s">
        <v>69</v>
      </c>
      <c r="AG989" s="1" t="s">
        <v>33</v>
      </c>
      <c r="AJ989" t="e">
        <f>SUBSTITUTE(IF(#REF!&gt;0,#REF!,#REF!),"-","")</f>
        <v>#REF!</v>
      </c>
    </row>
    <row r="990" spans="1:36" x14ac:dyDescent="0.3">
      <c r="A990" s="13">
        <v>7960</v>
      </c>
      <c r="B990" s="1" t="s">
        <v>521</v>
      </c>
      <c r="C990" s="2">
        <v>45170</v>
      </c>
      <c r="D990" s="2" t="s">
        <v>82</v>
      </c>
      <c r="E990" s="29" t="str">
        <f>TEXT(DATA[[#This Row],[Join_Date]],"mm-yyyy")</f>
        <v>09-2023</v>
      </c>
      <c r="G990" s="31">
        <f>$F$2-DATA[[#This Row],[Last_Login]]</f>
        <v>39</v>
      </c>
      <c r="H990" s="31" t="str" cm="1">
        <f t="array" ref="H990">_xlfn.IFS(DATA[[#This Row],[Difference_from _assume]]&lt;=10,"0-17",DATA[[#This Row],[Difference_from _assume]]&lt;=34,"17-34",DATA[[#This Row],[Difference_from _assume]]&lt;=51,"34-51",DATA[[#This Row],[Difference_from _assume]]&lt;=119,"51-119",DATA[[#This Row],[Difference_from _assume]]&lt;=354,"119-357")</f>
        <v>34-51</v>
      </c>
      <c r="I990" s="31" t="str" cm="1">
        <f t="array" ref="I990">_xlfn.IFS(DATA[[#This Row],[Difference_from _assume]]&lt;=35,"Active",DATA[[#This Row],[Difference_from _assume]]&lt;=110,"Inactive",DATA[[#This Row],[Difference_from _assume]]&lt;=360,"Dormant")</f>
        <v>Inactive</v>
      </c>
      <c r="J990" s="16">
        <v>15.99</v>
      </c>
      <c r="K990" s="16" t="str" cm="1">
        <f t="array" ref="K990">_xlfn.IFS(DATA[[#This Row],[Monthly_Price]]&lt;=7.99,"Low",J990&lt;=11.99,"Mid",J990&lt;=15.99,"High")</f>
        <v>High</v>
      </c>
      <c r="L990" s="1">
        <v>373</v>
      </c>
      <c r="M990" s="1" t="s">
        <v>73</v>
      </c>
      <c r="N990" s="1">
        <v>1</v>
      </c>
      <c r="O990" s="1">
        <v>3</v>
      </c>
      <c r="P990" s="1" t="b">
        <v>0</v>
      </c>
      <c r="Q990" s="1">
        <v>507</v>
      </c>
      <c r="R990" s="10">
        <v>130</v>
      </c>
      <c r="S990" s="10">
        <f>DATA[[#This Row],[Total_Movies_Watched]]+DATA[[#This Row],[Total_Series_Watched]]</f>
        <v>637</v>
      </c>
      <c r="T990" s="1" t="s">
        <v>43</v>
      </c>
      <c r="U990" s="1" t="s">
        <v>56</v>
      </c>
      <c r="V990" s="1" t="s">
        <v>64</v>
      </c>
      <c r="W990" s="1">
        <v>41</v>
      </c>
      <c r="X990" s="1" t="str" cm="1">
        <f t="array" ref="X990">_xlfn.IFS(DATA[[#This Row],[Recommended_Content_Count]]&lt;=25,"0-25",W990&lt;=50,"25-50",W990&lt;=75,"50-75",W990&lt;=100,"75-100")</f>
        <v>25-50</v>
      </c>
      <c r="Y990" s="1">
        <v>3.3</v>
      </c>
      <c r="Z990" s="1" t="b">
        <v>1</v>
      </c>
      <c r="AA990" s="1" t="str" cm="1">
        <f t="array" ref="AA990">_xlfn.IFS(DATA[[#This Row],[Has_Downloaded_Content]]=FALSE,"No",Z990=TRUE,"Yes")</f>
        <v>Yes</v>
      </c>
      <c r="AB990" s="1" t="s">
        <v>30</v>
      </c>
      <c r="AC990" s="7">
        <v>3221</v>
      </c>
      <c r="AD990" s="7" t="str" cm="1">
        <f t="array" ref="AD990">_xlfn.IFS(DATA[[#This Row],[Loyalty_Points]]&lt;=1000,"0-1000",AC990&lt;=2000,"1000-2000",AC990&lt;=3000,"2000-3000",AC990&lt;=4000,"3000-4000",AC990&lt;=4999,"4000-5000")</f>
        <v>3000-4000</v>
      </c>
      <c r="AE990" s="1" t="s">
        <v>31</v>
      </c>
      <c r="AF990" s="1" t="s">
        <v>59</v>
      </c>
      <c r="AG990" s="1" t="s">
        <v>60</v>
      </c>
      <c r="AJ990" s="32" t="e">
        <f>SUBSTITUTE(IF(#REF!&gt;0,#REF!,#REF!),"-","")</f>
        <v>#REF!</v>
      </c>
    </row>
    <row r="991" spans="1:36" x14ac:dyDescent="0.3">
      <c r="A991" s="13">
        <v>9693</v>
      </c>
      <c r="B991" s="1" t="s">
        <v>733</v>
      </c>
      <c r="C991" s="2" t="s">
        <v>123</v>
      </c>
      <c r="D991" s="2" t="s">
        <v>90</v>
      </c>
      <c r="E991" s="29" t="str">
        <f>TEXT(DATA[[#This Row],[Join_Date]],"mm-yyyy")</f>
        <v>03-2024</v>
      </c>
      <c r="G991" s="31">
        <f>$F$2-DATA[[#This Row],[Last_Login]]</f>
        <v>31</v>
      </c>
      <c r="H991" s="31" t="str" cm="1">
        <f t="array" ref="H991">_xlfn.IFS(DATA[[#This Row],[Difference_from _assume]]&lt;=10,"0-17",DATA[[#This Row],[Difference_from _assume]]&lt;=34,"17-34",DATA[[#This Row],[Difference_from _assume]]&lt;=51,"34-51",DATA[[#This Row],[Difference_from _assume]]&lt;=119,"51-119",DATA[[#This Row],[Difference_from _assume]]&lt;=354,"119-357")</f>
        <v>17-34</v>
      </c>
      <c r="I991" s="31" t="str" cm="1">
        <f t="array" ref="I991">_xlfn.IFS(DATA[[#This Row],[Difference_from _assume]]&lt;=35,"Active",DATA[[#This Row],[Difference_from _assume]]&lt;=110,"Inactive",DATA[[#This Row],[Difference_from _assume]]&lt;=360,"Dormant")</f>
        <v>Active</v>
      </c>
      <c r="J991" s="16">
        <v>15.99</v>
      </c>
      <c r="K991" s="16" t="str" cm="1">
        <f t="array" ref="K991">_xlfn.IFS(DATA[[#This Row],[Monthly_Price]]&lt;=7.99,"Low",J991&lt;=11.99,"Mid",J991&lt;=15.99,"High")</f>
        <v>High</v>
      </c>
      <c r="L991" s="1">
        <v>64</v>
      </c>
      <c r="M991" s="1" t="s">
        <v>73</v>
      </c>
      <c r="N991" s="1">
        <v>5</v>
      </c>
      <c r="O991" s="1">
        <v>1</v>
      </c>
      <c r="P991" s="1" t="b">
        <v>0</v>
      </c>
      <c r="Q991" s="1">
        <v>881</v>
      </c>
      <c r="R991" s="10">
        <v>15</v>
      </c>
      <c r="S991" s="10">
        <f>DATA[[#This Row],[Total_Movies_Watched]]+DATA[[#This Row],[Total_Series_Watched]]</f>
        <v>896</v>
      </c>
      <c r="T991" s="1" t="s">
        <v>49</v>
      </c>
      <c r="U991" s="1" t="s">
        <v>28</v>
      </c>
      <c r="V991" s="1" t="s">
        <v>45</v>
      </c>
      <c r="W991" s="1">
        <v>22</v>
      </c>
      <c r="X991" s="1" t="str" cm="1">
        <f t="array" ref="X991">_xlfn.IFS(DATA[[#This Row],[Recommended_Content_Count]]&lt;=25,"0-25",W991&lt;=50,"25-50",W991&lt;=75,"50-75",W991&lt;=100,"75-100")</f>
        <v>0-25</v>
      </c>
      <c r="Y991" s="1">
        <v>3.6</v>
      </c>
      <c r="Z991" s="1" t="b">
        <v>0</v>
      </c>
      <c r="AA991" s="1" t="str" cm="1">
        <f t="array" ref="AA991">_xlfn.IFS(DATA[[#This Row],[Has_Downloaded_Content]]=FALSE,"No",Z991=TRUE,"Yes")</f>
        <v>No</v>
      </c>
      <c r="AB991" s="1" t="s">
        <v>30</v>
      </c>
      <c r="AC991" s="7">
        <v>2461</v>
      </c>
      <c r="AD991" s="7" t="str" cm="1">
        <f t="array" ref="AD991">_xlfn.IFS(DATA[[#This Row],[Loyalty_Points]]&lt;=1000,"0-1000",AC991&lt;=2000,"1000-2000",AC991&lt;=3000,"2000-3000",AC991&lt;=4000,"3000-4000",AC991&lt;=4999,"4000-5000")</f>
        <v>2000-3000</v>
      </c>
      <c r="AE991" s="1" t="s">
        <v>76</v>
      </c>
      <c r="AF991" s="1" t="s">
        <v>59</v>
      </c>
      <c r="AG991" s="1" t="s">
        <v>93</v>
      </c>
      <c r="AJ991" t="e">
        <f>SUBSTITUTE(IF(#REF!&gt;0,#REF!,#REF!),"-","")</f>
        <v>#REF!</v>
      </c>
    </row>
    <row r="992" spans="1:36" x14ac:dyDescent="0.3">
      <c r="A992" s="13">
        <v>8743</v>
      </c>
      <c r="B992" s="1" t="s">
        <v>201</v>
      </c>
      <c r="C992" s="2" t="s">
        <v>121</v>
      </c>
      <c r="D992" s="2" t="s">
        <v>87</v>
      </c>
      <c r="E992" s="29" t="str">
        <f>TEXT(DATA[[#This Row],[Join_Date]],"mm-yyyy")</f>
        <v>01-2024</v>
      </c>
      <c r="G992" s="31">
        <f>$F$2-DATA[[#This Row],[Last_Login]]</f>
        <v>36</v>
      </c>
      <c r="H992" s="31" t="str" cm="1">
        <f t="array" ref="H992">_xlfn.IFS(DATA[[#This Row],[Difference_from _assume]]&lt;=10,"0-17",DATA[[#This Row],[Difference_from _assume]]&lt;=34,"17-34",DATA[[#This Row],[Difference_from _assume]]&lt;=51,"34-51",DATA[[#This Row],[Difference_from _assume]]&lt;=119,"51-119",DATA[[#This Row],[Difference_from _assume]]&lt;=354,"119-357")</f>
        <v>34-51</v>
      </c>
      <c r="I992" s="31" t="str" cm="1">
        <f t="array" ref="I992">_xlfn.IFS(DATA[[#This Row],[Difference_from _assume]]&lt;=35,"Active",DATA[[#This Row],[Difference_from _assume]]&lt;=110,"Inactive",DATA[[#This Row],[Difference_from _assume]]&lt;=360,"Dormant")</f>
        <v>Inactive</v>
      </c>
      <c r="J992" s="16">
        <v>11.99</v>
      </c>
      <c r="K992" s="16" t="str" cm="1">
        <f t="array" ref="K992">_xlfn.IFS(DATA[[#This Row],[Monthly_Price]]&lt;=7.99,"Low",J992&lt;=11.99,"Mid",J992&lt;=15.99,"High")</f>
        <v>Mid</v>
      </c>
      <c r="L992" s="1">
        <v>129</v>
      </c>
      <c r="M992" s="1" t="s">
        <v>26</v>
      </c>
      <c r="N992" s="1">
        <v>3</v>
      </c>
      <c r="O992" s="1">
        <v>5</v>
      </c>
      <c r="P992" s="1" t="b">
        <v>1</v>
      </c>
      <c r="Q992" s="1">
        <v>594</v>
      </c>
      <c r="R992" s="10">
        <v>127</v>
      </c>
      <c r="S992" s="10">
        <f>DATA[[#This Row],[Total_Movies_Watched]]+DATA[[#This Row],[Total_Series_Watched]]</f>
        <v>721</v>
      </c>
      <c r="T992" s="1" t="s">
        <v>55</v>
      </c>
      <c r="U992" s="1" t="s">
        <v>28</v>
      </c>
      <c r="V992" s="1" t="s">
        <v>37</v>
      </c>
      <c r="W992" s="1">
        <v>79</v>
      </c>
      <c r="X992" s="1" t="str" cm="1">
        <f t="array" ref="X992">_xlfn.IFS(DATA[[#This Row],[Recommended_Content_Count]]&lt;=25,"0-25",W992&lt;=50,"25-50",W992&lt;=75,"50-75",W992&lt;=100,"75-100")</f>
        <v>75-100</v>
      </c>
      <c r="Y992" s="1">
        <v>3.9</v>
      </c>
      <c r="Z992" s="1" t="b">
        <v>0</v>
      </c>
      <c r="AA992" s="1" t="str" cm="1">
        <f t="array" ref="AA992">_xlfn.IFS(DATA[[#This Row],[Has_Downloaded_Content]]=FALSE,"No",Z992=TRUE,"Yes")</f>
        <v>No</v>
      </c>
      <c r="AB992" s="1" t="s">
        <v>30</v>
      </c>
      <c r="AC992" s="7">
        <v>2858</v>
      </c>
      <c r="AD992" s="7" t="str" cm="1">
        <f t="array" ref="AD992">_xlfn.IFS(DATA[[#This Row],[Loyalty_Points]]&lt;=1000,"0-1000",AC992&lt;=2000,"1000-2000",AC992&lt;=3000,"2000-3000",AC992&lt;=4000,"3000-4000",AC992&lt;=4999,"4000-5000")</f>
        <v>2000-3000</v>
      </c>
      <c r="AE992" s="1" t="s">
        <v>31</v>
      </c>
      <c r="AF992" s="1" t="s">
        <v>69</v>
      </c>
      <c r="AG992" s="1" t="s">
        <v>60</v>
      </c>
      <c r="AJ992" s="32" t="e">
        <f>SUBSTITUTE(IF(#REF!&gt;0,#REF!,#REF!),"-","")</f>
        <v>#REF!</v>
      </c>
    </row>
    <row r="993" spans="1:36" x14ac:dyDescent="0.3">
      <c r="A993" s="13">
        <v>3379</v>
      </c>
      <c r="B993" s="1" t="s">
        <v>695</v>
      </c>
      <c r="C993" s="2">
        <v>45147</v>
      </c>
      <c r="D993" s="2">
        <v>45638</v>
      </c>
      <c r="E993" s="29" t="str">
        <f>TEXT(DATA[[#This Row],[Join_Date]],"mm-yyyy")</f>
        <v>08-2023</v>
      </c>
      <c r="G993" s="31">
        <f>$F$2-DATA[[#This Row],[Last_Login]]</f>
        <v>19</v>
      </c>
      <c r="H993" s="31" t="str" cm="1">
        <f t="array" ref="H993">_xlfn.IFS(DATA[[#This Row],[Difference_from _assume]]&lt;=10,"0-17",DATA[[#This Row],[Difference_from _assume]]&lt;=34,"17-34",DATA[[#This Row],[Difference_from _assume]]&lt;=51,"34-51",DATA[[#This Row],[Difference_from _assume]]&lt;=119,"51-119",DATA[[#This Row],[Difference_from _assume]]&lt;=354,"119-357")</f>
        <v>17-34</v>
      </c>
      <c r="I993" s="31" t="str" cm="1">
        <f t="array" ref="I993">_xlfn.IFS(DATA[[#This Row],[Difference_from _assume]]&lt;=35,"Active",DATA[[#This Row],[Difference_from _assume]]&lt;=110,"Inactive",DATA[[#This Row],[Difference_from _assume]]&lt;=360,"Dormant")</f>
        <v>Active</v>
      </c>
      <c r="J993" s="16">
        <v>15.99</v>
      </c>
      <c r="K993" s="16" t="str" cm="1">
        <f t="array" ref="K993">_xlfn.IFS(DATA[[#This Row],[Monthly_Price]]&lt;=7.99,"Low",J993&lt;=11.99,"Mid",J993&lt;=15.99,"High")</f>
        <v>High</v>
      </c>
      <c r="L993" s="1">
        <v>297</v>
      </c>
      <c r="M993" s="1" t="s">
        <v>48</v>
      </c>
      <c r="N993" s="1">
        <v>3</v>
      </c>
      <c r="O993" s="1">
        <v>1</v>
      </c>
      <c r="P993" s="1" t="b">
        <v>1</v>
      </c>
      <c r="Q993" s="1">
        <v>667</v>
      </c>
      <c r="R993" s="10">
        <v>75</v>
      </c>
      <c r="S993" s="10">
        <f>DATA[[#This Row],[Total_Movies_Watched]]+DATA[[#This Row],[Total_Series_Watched]]</f>
        <v>742</v>
      </c>
      <c r="T993" s="1" t="s">
        <v>55</v>
      </c>
      <c r="U993" s="1" t="s">
        <v>28</v>
      </c>
      <c r="V993" s="1" t="s">
        <v>37</v>
      </c>
      <c r="W993" s="1">
        <v>89</v>
      </c>
      <c r="X993" s="1" t="str" cm="1">
        <f t="array" ref="X993">_xlfn.IFS(DATA[[#This Row],[Recommended_Content_Count]]&lt;=25,"0-25",W993&lt;=50,"25-50",W993&lt;=75,"50-75",W993&lt;=100,"75-100")</f>
        <v>75-100</v>
      </c>
      <c r="Y993" s="1">
        <v>4.5</v>
      </c>
      <c r="Z993" s="1" t="b">
        <v>0</v>
      </c>
      <c r="AA993" s="1" t="str" cm="1">
        <f t="array" ref="AA993">_xlfn.IFS(DATA[[#This Row],[Has_Downloaded_Content]]=FALSE,"No",Z993=TRUE,"Yes")</f>
        <v>No</v>
      </c>
      <c r="AB993" s="1" t="s">
        <v>30</v>
      </c>
      <c r="AC993" s="7">
        <v>4076</v>
      </c>
      <c r="AD993" s="7" t="str" cm="1">
        <f t="array" ref="AD993">_xlfn.IFS(DATA[[#This Row],[Loyalty_Points]]&lt;=1000,"0-1000",AC993&lt;=2000,"1000-2000",AC993&lt;=3000,"2000-3000",AC993&lt;=4000,"3000-4000",AC993&lt;=4999,"4000-5000")</f>
        <v>4000-5000</v>
      </c>
      <c r="AE993" s="1" t="s">
        <v>76</v>
      </c>
      <c r="AF993" s="1" t="s">
        <v>79</v>
      </c>
      <c r="AG993" s="1" t="s">
        <v>93</v>
      </c>
      <c r="AJ993" t="e">
        <f>SUBSTITUTE(IF(#REF!&gt;0,#REF!,#REF!),"-","")</f>
        <v>#REF!</v>
      </c>
    </row>
    <row r="994" spans="1:36" x14ac:dyDescent="0.3">
      <c r="A994" s="13">
        <v>7696</v>
      </c>
      <c r="B994" s="1" t="s">
        <v>224</v>
      </c>
      <c r="C994" s="2">
        <v>45118</v>
      </c>
      <c r="D994" s="2" t="s">
        <v>90</v>
      </c>
      <c r="E994" s="29" t="str">
        <f>TEXT(DATA[[#This Row],[Join_Date]],"mm-yyyy")</f>
        <v>07-2023</v>
      </c>
      <c r="G994" s="31">
        <f>$F$2-DATA[[#This Row],[Last_Login]]</f>
        <v>31</v>
      </c>
      <c r="H994" s="31" t="str" cm="1">
        <f t="array" ref="H994">_xlfn.IFS(DATA[[#This Row],[Difference_from _assume]]&lt;=10,"0-17",DATA[[#This Row],[Difference_from _assume]]&lt;=34,"17-34",DATA[[#This Row],[Difference_from _assume]]&lt;=51,"34-51",DATA[[#This Row],[Difference_from _assume]]&lt;=119,"51-119",DATA[[#This Row],[Difference_from _assume]]&lt;=354,"119-357")</f>
        <v>17-34</v>
      </c>
      <c r="I994" s="31" t="str" cm="1">
        <f t="array" ref="I994">_xlfn.IFS(DATA[[#This Row],[Difference_from _assume]]&lt;=35,"Active",DATA[[#This Row],[Difference_from _assume]]&lt;=110,"Inactive",DATA[[#This Row],[Difference_from _assume]]&lt;=360,"Dormant")</f>
        <v>Active</v>
      </c>
      <c r="J994" s="16">
        <v>15.99</v>
      </c>
      <c r="K994" s="16" t="str" cm="1">
        <f t="array" ref="K994">_xlfn.IFS(DATA[[#This Row],[Monthly_Price]]&lt;=7.99,"Low",J994&lt;=11.99,"Mid",J994&lt;=15.99,"High")</f>
        <v>High</v>
      </c>
      <c r="L994" s="1">
        <v>235</v>
      </c>
      <c r="M994" s="1" t="s">
        <v>26</v>
      </c>
      <c r="N994" s="1">
        <v>2</v>
      </c>
      <c r="O994" s="1">
        <v>5</v>
      </c>
      <c r="P994" s="1" t="b">
        <v>0</v>
      </c>
      <c r="Q994" s="1">
        <v>709</v>
      </c>
      <c r="R994" s="10">
        <v>151</v>
      </c>
      <c r="S994" s="10">
        <f>DATA[[#This Row],[Total_Movies_Watched]]+DATA[[#This Row],[Total_Series_Watched]]</f>
        <v>860</v>
      </c>
      <c r="T994" s="1" t="s">
        <v>49</v>
      </c>
      <c r="U994" s="1" t="s">
        <v>44</v>
      </c>
      <c r="V994" s="1" t="s">
        <v>37</v>
      </c>
      <c r="W994" s="1">
        <v>72</v>
      </c>
      <c r="X994" s="1" t="str" cm="1">
        <f t="array" ref="X994">_xlfn.IFS(DATA[[#This Row],[Recommended_Content_Count]]&lt;=25,"0-25",W994&lt;=50,"25-50",W994&lt;=75,"50-75",W994&lt;=100,"75-100")</f>
        <v>50-75</v>
      </c>
      <c r="Y994" s="1">
        <v>3.7</v>
      </c>
      <c r="Z994" s="1" t="b">
        <v>0</v>
      </c>
      <c r="AA994" s="1" t="str" cm="1">
        <f t="array" ref="AA994">_xlfn.IFS(DATA[[#This Row],[Has_Downloaded_Content]]=FALSE,"No",Z994=TRUE,"Yes")</f>
        <v>No</v>
      </c>
      <c r="AB994" s="1" t="s">
        <v>30</v>
      </c>
      <c r="AC994" s="7">
        <v>2163</v>
      </c>
      <c r="AD994" s="7" t="str" cm="1">
        <f t="array" ref="AD994">_xlfn.IFS(DATA[[#This Row],[Loyalty_Points]]&lt;=1000,"0-1000",AC994&lt;=2000,"1000-2000",AC994&lt;=3000,"2000-3000",AC994&lt;=4000,"3000-4000",AC994&lt;=4999,"4000-5000")</f>
        <v>2000-3000</v>
      </c>
      <c r="AE994" s="1" t="s">
        <v>65</v>
      </c>
      <c r="AF994" s="1" t="s">
        <v>69</v>
      </c>
      <c r="AG994" s="1" t="s">
        <v>93</v>
      </c>
      <c r="AJ994" s="32" t="e">
        <f>SUBSTITUTE(IF(#REF!&gt;0,#REF!,#REF!),"-","")</f>
        <v>#REF!</v>
      </c>
    </row>
    <row r="995" spans="1:36" x14ac:dyDescent="0.3">
      <c r="A995" s="13">
        <v>8552</v>
      </c>
      <c r="B995" s="1" t="s">
        <v>23</v>
      </c>
      <c r="C995" s="2" t="s">
        <v>734</v>
      </c>
      <c r="D995" s="2" t="s">
        <v>99</v>
      </c>
      <c r="E995" s="29" t="str">
        <f>TEXT(DATA[[#This Row],[Join_Date]],"mm-yyyy")</f>
        <v>11-2023</v>
      </c>
      <c r="G995" s="31">
        <f>$F$2-DATA[[#This Row],[Last_Login]]</f>
        <v>34</v>
      </c>
      <c r="H995" s="31" t="str" cm="1">
        <f t="array" ref="H995">_xlfn.IFS(DATA[[#This Row],[Difference_from _assume]]&lt;=10,"0-17",DATA[[#This Row],[Difference_from _assume]]&lt;=34,"17-34",DATA[[#This Row],[Difference_from _assume]]&lt;=51,"34-51",DATA[[#This Row],[Difference_from _assume]]&lt;=119,"51-119",DATA[[#This Row],[Difference_from _assume]]&lt;=354,"119-357")</f>
        <v>17-34</v>
      </c>
      <c r="I995" s="31" t="str" cm="1">
        <f t="array" ref="I995">_xlfn.IFS(DATA[[#This Row],[Difference_from _assume]]&lt;=35,"Active",DATA[[#This Row],[Difference_from _assume]]&lt;=110,"Inactive",DATA[[#This Row],[Difference_from _assume]]&lt;=360,"Dormant")</f>
        <v>Active</v>
      </c>
      <c r="J995" s="16">
        <v>15.99</v>
      </c>
      <c r="K995" s="16" t="str" cm="1">
        <f t="array" ref="K995">_xlfn.IFS(DATA[[#This Row],[Monthly_Price]]&lt;=7.99,"Low",J995&lt;=11.99,"Mid",J995&lt;=15.99,"High")</f>
        <v>High</v>
      </c>
      <c r="L995" s="1">
        <v>390</v>
      </c>
      <c r="M995" s="1" t="s">
        <v>26</v>
      </c>
      <c r="N995" s="1">
        <v>2</v>
      </c>
      <c r="O995" s="1">
        <v>4</v>
      </c>
      <c r="P995" s="1" t="b">
        <v>0</v>
      </c>
      <c r="Q995" s="1">
        <v>537</v>
      </c>
      <c r="R995" s="10">
        <v>101</v>
      </c>
      <c r="S995" s="10">
        <f>DATA[[#This Row],[Total_Movies_Watched]]+DATA[[#This Row],[Total_Series_Watched]]</f>
        <v>638</v>
      </c>
      <c r="T995" s="1" t="s">
        <v>49</v>
      </c>
      <c r="U995" s="1" t="s">
        <v>44</v>
      </c>
      <c r="V995" s="1" t="s">
        <v>57</v>
      </c>
      <c r="W995" s="1">
        <v>64</v>
      </c>
      <c r="X995" s="1" t="str" cm="1">
        <f t="array" ref="X995">_xlfn.IFS(DATA[[#This Row],[Recommended_Content_Count]]&lt;=25,"0-25",W995&lt;=50,"25-50",W995&lt;=75,"50-75",W995&lt;=100,"75-100")</f>
        <v>50-75</v>
      </c>
      <c r="Y995" s="1">
        <v>3</v>
      </c>
      <c r="Z995" s="1" t="b">
        <v>1</v>
      </c>
      <c r="AA995" s="1" t="str" cm="1">
        <f t="array" ref="AA995">_xlfn.IFS(DATA[[#This Row],[Has_Downloaded_Content]]=FALSE,"No",Z995=TRUE,"Yes")</f>
        <v>Yes</v>
      </c>
      <c r="AB995" s="1" t="s">
        <v>30</v>
      </c>
      <c r="AC995" s="7">
        <v>3726</v>
      </c>
      <c r="AD995" s="7" t="str" cm="1">
        <f t="array" ref="AD995">_xlfn.IFS(DATA[[#This Row],[Loyalty_Points]]&lt;=1000,"0-1000",AC995&lt;=2000,"1000-2000",AC995&lt;=3000,"2000-3000",AC995&lt;=4000,"3000-4000",AC995&lt;=4999,"4000-5000")</f>
        <v>3000-4000</v>
      </c>
      <c r="AE995" s="1" t="s">
        <v>38</v>
      </c>
      <c r="AF995" s="1" t="s">
        <v>79</v>
      </c>
      <c r="AG995" s="1" t="s">
        <v>60</v>
      </c>
      <c r="AJ995" t="e">
        <f>SUBSTITUTE(IF(#REF!&gt;0,#REF!,#REF!),"-","")</f>
        <v>#REF!</v>
      </c>
    </row>
    <row r="996" spans="1:36" x14ac:dyDescent="0.3">
      <c r="A996" s="13">
        <v>5065</v>
      </c>
      <c r="B996" s="1" t="s">
        <v>257</v>
      </c>
      <c r="C996" s="2" t="s">
        <v>381</v>
      </c>
      <c r="D996" s="2" t="s">
        <v>90</v>
      </c>
      <c r="E996" s="29" t="str">
        <f>TEXT(DATA[[#This Row],[Join_Date]],"mm-yyyy")</f>
        <v>02-2023</v>
      </c>
      <c r="G996" s="31">
        <f>$F$2-DATA[[#This Row],[Last_Login]]</f>
        <v>31</v>
      </c>
      <c r="H996" s="31" t="str" cm="1">
        <f t="array" ref="H996">_xlfn.IFS(DATA[[#This Row],[Difference_from _assume]]&lt;=10,"0-17",DATA[[#This Row],[Difference_from _assume]]&lt;=34,"17-34",DATA[[#This Row],[Difference_from _assume]]&lt;=51,"34-51",DATA[[#This Row],[Difference_from _assume]]&lt;=119,"51-119",DATA[[#This Row],[Difference_from _assume]]&lt;=354,"119-357")</f>
        <v>17-34</v>
      </c>
      <c r="I996" s="31" t="str" cm="1">
        <f t="array" ref="I996">_xlfn.IFS(DATA[[#This Row],[Difference_from _assume]]&lt;=35,"Active",DATA[[#This Row],[Difference_from _assume]]&lt;=110,"Inactive",DATA[[#This Row],[Difference_from _assume]]&lt;=360,"Dormant")</f>
        <v>Active</v>
      </c>
      <c r="J996" s="16">
        <v>11.99</v>
      </c>
      <c r="K996" s="16" t="str" cm="1">
        <f t="array" ref="K996">_xlfn.IFS(DATA[[#This Row],[Monthly_Price]]&lt;=7.99,"Low",J996&lt;=11.99,"Mid",J996&lt;=15.99,"High")</f>
        <v>Mid</v>
      </c>
      <c r="L996" s="1">
        <v>362</v>
      </c>
      <c r="M996" s="1" t="s">
        <v>100</v>
      </c>
      <c r="N996" s="1">
        <v>2</v>
      </c>
      <c r="O996" s="1">
        <v>6</v>
      </c>
      <c r="P996" s="1" t="b">
        <v>1</v>
      </c>
      <c r="Q996" s="1">
        <v>490</v>
      </c>
      <c r="R996" s="10">
        <v>22</v>
      </c>
      <c r="S996" s="10">
        <f>DATA[[#This Row],[Total_Movies_Watched]]+DATA[[#This Row],[Total_Series_Watched]]</f>
        <v>512</v>
      </c>
      <c r="T996" s="1" t="s">
        <v>49</v>
      </c>
      <c r="U996" s="1" t="s">
        <v>75</v>
      </c>
      <c r="V996" s="1" t="s">
        <v>37</v>
      </c>
      <c r="W996" s="1">
        <v>62</v>
      </c>
      <c r="X996" s="1" t="str" cm="1">
        <f t="array" ref="X996">_xlfn.IFS(DATA[[#This Row],[Recommended_Content_Count]]&lt;=25,"0-25",W996&lt;=50,"25-50",W996&lt;=75,"50-75",W996&lt;=100,"75-100")</f>
        <v>50-75</v>
      </c>
      <c r="Y996" s="1">
        <v>4.7</v>
      </c>
      <c r="Z996" s="1" t="b">
        <v>1</v>
      </c>
      <c r="AA996" s="1" t="str" cm="1">
        <f t="array" ref="AA996">_xlfn.IFS(DATA[[#This Row],[Has_Downloaded_Content]]=FALSE,"No",Z996=TRUE,"Yes")</f>
        <v>Yes</v>
      </c>
      <c r="AB996" s="1" t="s">
        <v>30</v>
      </c>
      <c r="AC996" s="7">
        <v>47</v>
      </c>
      <c r="AD996" s="7" t="str" cm="1">
        <f t="array" ref="AD996">_xlfn.IFS(DATA[[#This Row],[Loyalty_Points]]&lt;=1000,"0-1000",AC996&lt;=2000,"1000-2000",AC996&lt;=3000,"2000-3000",AC996&lt;=4000,"3000-4000",AC996&lt;=4999,"4000-5000")</f>
        <v>0-1000</v>
      </c>
      <c r="AE996" s="1" t="s">
        <v>38</v>
      </c>
      <c r="AF996" s="1" t="s">
        <v>79</v>
      </c>
      <c r="AG996" s="1" t="s">
        <v>93</v>
      </c>
      <c r="AJ996" s="32" t="e">
        <f>SUBSTITUTE(IF(#REF!&gt;0,#REF!,#REF!),"-","")</f>
        <v>#REF!</v>
      </c>
    </row>
    <row r="997" spans="1:36" x14ac:dyDescent="0.3">
      <c r="A997" s="13">
        <v>6878</v>
      </c>
      <c r="B997" s="1" t="s">
        <v>52</v>
      </c>
      <c r="C997" s="2" t="s">
        <v>735</v>
      </c>
      <c r="D997" s="2" t="s">
        <v>99</v>
      </c>
      <c r="E997" s="29" t="str">
        <f>TEXT(DATA[[#This Row],[Join_Date]],"mm-yyyy")</f>
        <v>04-2024</v>
      </c>
      <c r="G997" s="31">
        <f>$F$2-DATA[[#This Row],[Last_Login]]</f>
        <v>34</v>
      </c>
      <c r="H997" s="31" t="str" cm="1">
        <f t="array" ref="H997">_xlfn.IFS(DATA[[#This Row],[Difference_from _assume]]&lt;=10,"0-17",DATA[[#This Row],[Difference_from _assume]]&lt;=34,"17-34",DATA[[#This Row],[Difference_from _assume]]&lt;=51,"34-51",DATA[[#This Row],[Difference_from _assume]]&lt;=119,"51-119",DATA[[#This Row],[Difference_from _assume]]&lt;=354,"119-357")</f>
        <v>17-34</v>
      </c>
      <c r="I997" s="31" t="str" cm="1">
        <f t="array" ref="I997">_xlfn.IFS(DATA[[#This Row],[Difference_from _assume]]&lt;=35,"Active",DATA[[#This Row],[Difference_from _assume]]&lt;=110,"Inactive",DATA[[#This Row],[Difference_from _assume]]&lt;=360,"Dormant")</f>
        <v>Active</v>
      </c>
      <c r="J997" s="16">
        <v>7.99</v>
      </c>
      <c r="K997" s="16" t="str" cm="1">
        <f t="array" ref="K997">_xlfn.IFS(DATA[[#This Row],[Monthly_Price]]&lt;=7.99,"Low",J997&lt;=11.99,"Mid",J997&lt;=15.99,"High")</f>
        <v>Low</v>
      </c>
      <c r="L997" s="1">
        <v>136</v>
      </c>
      <c r="M997" s="1" t="s">
        <v>48</v>
      </c>
      <c r="N997" s="1">
        <v>5</v>
      </c>
      <c r="O997" s="1">
        <v>5</v>
      </c>
      <c r="P997" s="1" t="b">
        <v>1</v>
      </c>
      <c r="Q997" s="1">
        <v>20</v>
      </c>
      <c r="R997" s="10">
        <v>18</v>
      </c>
      <c r="S997" s="10">
        <f>DATA[[#This Row],[Total_Movies_Watched]]+DATA[[#This Row],[Total_Series_Watched]]</f>
        <v>38</v>
      </c>
      <c r="T997" s="1" t="s">
        <v>43</v>
      </c>
      <c r="U997" s="1" t="s">
        <v>44</v>
      </c>
      <c r="V997" s="1" t="s">
        <v>29</v>
      </c>
      <c r="W997" s="1">
        <v>7</v>
      </c>
      <c r="X997" s="1" t="str" cm="1">
        <f t="array" ref="X997">_xlfn.IFS(DATA[[#This Row],[Recommended_Content_Count]]&lt;=25,"0-25",W997&lt;=50,"25-50",W997&lt;=75,"50-75",W997&lt;=100,"75-100")</f>
        <v>0-25</v>
      </c>
      <c r="Y997" s="1">
        <v>4.4000000000000004</v>
      </c>
      <c r="Z997" s="1" t="b">
        <v>1</v>
      </c>
      <c r="AA997" s="1" t="str" cm="1">
        <f t="array" ref="AA997">_xlfn.IFS(DATA[[#This Row],[Has_Downloaded_Content]]=FALSE,"No",Z997=TRUE,"Yes")</f>
        <v>Yes</v>
      </c>
      <c r="AB997" s="1" t="s">
        <v>30</v>
      </c>
      <c r="AC997" s="7">
        <v>4742</v>
      </c>
      <c r="AD997" s="7" t="str" cm="1">
        <f t="array" ref="AD997">_xlfn.IFS(DATA[[#This Row],[Loyalty_Points]]&lt;=1000,"0-1000",AC997&lt;=2000,"1000-2000",AC997&lt;=3000,"2000-3000",AC997&lt;=4000,"3000-4000",AC997&lt;=4999,"4000-5000")</f>
        <v>4000-5000</v>
      </c>
      <c r="AE997" s="1" t="s">
        <v>76</v>
      </c>
      <c r="AF997" s="1" t="s">
        <v>32</v>
      </c>
      <c r="AG997" s="1" t="s">
        <v>33</v>
      </c>
      <c r="AJ997" t="e">
        <f>SUBSTITUTE(IF(#REF!&gt;0,#REF!,#REF!),"-","")</f>
        <v>#REF!</v>
      </c>
    </row>
    <row r="998" spans="1:36" x14ac:dyDescent="0.3">
      <c r="A998" s="13">
        <v>5681</v>
      </c>
      <c r="B998" s="1" t="s">
        <v>254</v>
      </c>
      <c r="C998" s="2">
        <v>45509</v>
      </c>
      <c r="D998" s="2">
        <v>45516</v>
      </c>
      <c r="E998" s="29" t="str">
        <f>TEXT(DATA[[#This Row],[Join_Date]],"mm-yyyy")</f>
        <v>08-2024</v>
      </c>
      <c r="G998" s="31">
        <f>$F$2-DATA[[#This Row],[Last_Login]]</f>
        <v>141</v>
      </c>
      <c r="H998" s="31" t="str" cm="1">
        <f t="array" ref="H998">_xlfn.IFS(DATA[[#This Row],[Difference_from _assume]]&lt;=10,"0-17",DATA[[#This Row],[Difference_from _assume]]&lt;=34,"17-34",DATA[[#This Row],[Difference_from _assume]]&lt;=51,"34-51",DATA[[#This Row],[Difference_from _assume]]&lt;=119,"51-119",DATA[[#This Row],[Difference_from _assume]]&lt;=354,"119-357")</f>
        <v>119-357</v>
      </c>
      <c r="I998" s="31" t="str" cm="1">
        <f t="array" ref="I998">_xlfn.IFS(DATA[[#This Row],[Difference_from _assume]]&lt;=35,"Active",DATA[[#This Row],[Difference_from _assume]]&lt;=110,"Inactive",DATA[[#This Row],[Difference_from _assume]]&lt;=360,"Dormant")</f>
        <v>Dormant</v>
      </c>
      <c r="J998" s="16">
        <v>11.99</v>
      </c>
      <c r="K998" s="16" t="str" cm="1">
        <f t="array" ref="K998">_xlfn.IFS(DATA[[#This Row],[Monthly_Price]]&lt;=7.99,"Low",J998&lt;=11.99,"Mid",J998&lt;=15.99,"High")</f>
        <v>Mid</v>
      </c>
      <c r="L998" s="1">
        <v>159</v>
      </c>
      <c r="M998" s="1" t="s">
        <v>100</v>
      </c>
      <c r="N998" s="1">
        <v>4</v>
      </c>
      <c r="O998" s="1">
        <v>6</v>
      </c>
      <c r="P998" s="1" t="b">
        <v>1</v>
      </c>
      <c r="Q998" s="1">
        <v>824</v>
      </c>
      <c r="R998" s="10">
        <v>31</v>
      </c>
      <c r="S998" s="10">
        <f>DATA[[#This Row],[Total_Movies_Watched]]+DATA[[#This Row],[Total_Series_Watched]]</f>
        <v>855</v>
      </c>
      <c r="T998" s="1" t="s">
        <v>55</v>
      </c>
      <c r="U998" s="1" t="s">
        <v>75</v>
      </c>
      <c r="V998" s="1" t="s">
        <v>64</v>
      </c>
      <c r="W998" s="1">
        <v>13</v>
      </c>
      <c r="X998" s="1" t="str" cm="1">
        <f t="array" ref="X998">_xlfn.IFS(DATA[[#This Row],[Recommended_Content_Count]]&lt;=25,"0-25",W998&lt;=50,"25-50",W998&lt;=75,"50-75",W998&lt;=100,"75-100")</f>
        <v>0-25</v>
      </c>
      <c r="Y998" s="1">
        <v>3.3</v>
      </c>
      <c r="Z998" s="1" t="b">
        <v>0</v>
      </c>
      <c r="AA998" s="1" t="str" cm="1">
        <f t="array" ref="AA998">_xlfn.IFS(DATA[[#This Row],[Has_Downloaded_Content]]=FALSE,"No",Z998=TRUE,"Yes")</f>
        <v>No</v>
      </c>
      <c r="AB998" s="1" t="s">
        <v>30</v>
      </c>
      <c r="AC998" s="7">
        <v>2910</v>
      </c>
      <c r="AD998" s="7" t="str" cm="1">
        <f t="array" ref="AD998">_xlfn.IFS(DATA[[#This Row],[Loyalty_Points]]&lt;=1000,"0-1000",AC998&lt;=2000,"1000-2000",AC998&lt;=3000,"2000-3000",AC998&lt;=4000,"3000-4000",AC998&lt;=4999,"4000-5000")</f>
        <v>2000-3000</v>
      </c>
      <c r="AE998" s="1" t="s">
        <v>38</v>
      </c>
      <c r="AF998" s="1" t="s">
        <v>59</v>
      </c>
      <c r="AG998" s="1" t="s">
        <v>60</v>
      </c>
      <c r="AJ998" s="32" t="e">
        <f>SUBSTITUTE(IF(#REF!&gt;0,#REF!,#REF!),"-","")</f>
        <v>#REF!</v>
      </c>
    </row>
    <row r="999" spans="1:36" x14ac:dyDescent="0.3">
      <c r="A999" s="13">
        <v>4448</v>
      </c>
      <c r="B999" s="1" t="s">
        <v>179</v>
      </c>
      <c r="C999" s="2" t="s">
        <v>362</v>
      </c>
      <c r="D999" s="2" t="s">
        <v>129</v>
      </c>
      <c r="E999" s="29" t="str">
        <f>TEXT(DATA[[#This Row],[Join_Date]],"mm-yyyy")</f>
        <v>03-2024</v>
      </c>
      <c r="G999" s="31">
        <f>$F$2-DATA[[#This Row],[Last_Login]]</f>
        <v>15</v>
      </c>
      <c r="H999" s="31" t="str" cm="1">
        <f t="array" ref="H999">_xlfn.IFS(DATA[[#This Row],[Difference_from _assume]]&lt;=10,"0-17",DATA[[#This Row],[Difference_from _assume]]&lt;=34,"17-34",DATA[[#This Row],[Difference_from _assume]]&lt;=51,"34-51",DATA[[#This Row],[Difference_from _assume]]&lt;=119,"51-119",DATA[[#This Row],[Difference_from _assume]]&lt;=354,"119-357")</f>
        <v>17-34</v>
      </c>
      <c r="I999" s="31" t="str" cm="1">
        <f t="array" ref="I999">_xlfn.IFS(DATA[[#This Row],[Difference_from _assume]]&lt;=35,"Active",DATA[[#This Row],[Difference_from _assume]]&lt;=110,"Inactive",DATA[[#This Row],[Difference_from _assume]]&lt;=360,"Dormant")</f>
        <v>Active</v>
      </c>
      <c r="J999" s="16">
        <v>11.99</v>
      </c>
      <c r="K999" s="16" t="str" cm="1">
        <f t="array" ref="K999">_xlfn.IFS(DATA[[#This Row],[Monthly_Price]]&lt;=7.99,"Low",J999&lt;=11.99,"Mid",J999&lt;=15.99,"High")</f>
        <v>Mid</v>
      </c>
      <c r="L999" s="1">
        <v>99</v>
      </c>
      <c r="M999" s="1" t="s">
        <v>48</v>
      </c>
      <c r="N999" s="1">
        <v>4</v>
      </c>
      <c r="O999" s="1">
        <v>2</v>
      </c>
      <c r="P999" s="1" t="b">
        <v>0</v>
      </c>
      <c r="Q999" s="1">
        <v>319</v>
      </c>
      <c r="R999" s="10">
        <v>187</v>
      </c>
      <c r="S999" s="10">
        <f>DATA[[#This Row],[Total_Movies_Watched]]+DATA[[#This Row],[Total_Series_Watched]]</f>
        <v>506</v>
      </c>
      <c r="T999" s="1" t="s">
        <v>68</v>
      </c>
      <c r="U999" s="1" t="s">
        <v>56</v>
      </c>
      <c r="V999" s="1" t="s">
        <v>64</v>
      </c>
      <c r="W999" s="1">
        <v>58</v>
      </c>
      <c r="X999" s="1" t="str" cm="1">
        <f t="array" ref="X999">_xlfn.IFS(DATA[[#This Row],[Recommended_Content_Count]]&lt;=25,"0-25",W999&lt;=50,"25-50",W999&lt;=75,"50-75",W999&lt;=100,"75-100")</f>
        <v>50-75</v>
      </c>
      <c r="Y999" s="1">
        <v>3.6</v>
      </c>
      <c r="Z999" s="1" t="b">
        <v>0</v>
      </c>
      <c r="AA999" s="1" t="str" cm="1">
        <f t="array" ref="AA999">_xlfn.IFS(DATA[[#This Row],[Has_Downloaded_Content]]=FALSE,"No",Z999=TRUE,"Yes")</f>
        <v>No</v>
      </c>
      <c r="AB999" s="1" t="s">
        <v>30</v>
      </c>
      <c r="AC999" s="7">
        <v>1180</v>
      </c>
      <c r="AD999" s="7" t="str" cm="1">
        <f t="array" ref="AD999">_xlfn.IFS(DATA[[#This Row],[Loyalty_Points]]&lt;=1000,"0-1000",AC999&lt;=2000,"1000-2000",AC999&lt;=3000,"2000-3000",AC999&lt;=4000,"3000-4000",AC999&lt;=4999,"4000-5000")</f>
        <v>1000-2000</v>
      </c>
      <c r="AE999" s="1" t="s">
        <v>76</v>
      </c>
      <c r="AF999" s="1" t="s">
        <v>32</v>
      </c>
      <c r="AG999" s="1" t="s">
        <v>60</v>
      </c>
      <c r="AJ999" t="e">
        <f>SUBSTITUTE(IF(#REF!&gt;0,#REF!,#REF!),"-","")</f>
        <v>#REF!</v>
      </c>
    </row>
    <row r="1000" spans="1:36" x14ac:dyDescent="0.3">
      <c r="A1000" s="13">
        <v>5795</v>
      </c>
      <c r="B1000" s="1" t="s">
        <v>224</v>
      </c>
      <c r="C1000" s="2" t="s">
        <v>736</v>
      </c>
      <c r="D1000" s="2" t="s">
        <v>25</v>
      </c>
      <c r="E1000" s="29" t="str">
        <f>TEXT(DATA[[#This Row],[Join_Date]],"mm-yyyy")</f>
        <v>11-2023</v>
      </c>
      <c r="G1000" s="31">
        <f>$F$2-DATA[[#This Row],[Last_Login]]</f>
        <v>18</v>
      </c>
      <c r="H1000" s="31" t="str" cm="1">
        <f t="array" ref="H1000">_xlfn.IFS(DATA[[#This Row],[Difference_from _assume]]&lt;=10,"0-17",DATA[[#This Row],[Difference_from _assume]]&lt;=34,"17-34",DATA[[#This Row],[Difference_from _assume]]&lt;=51,"34-51",DATA[[#This Row],[Difference_from _assume]]&lt;=119,"51-119",DATA[[#This Row],[Difference_from _assume]]&lt;=354,"119-357")</f>
        <v>17-34</v>
      </c>
      <c r="I1000" s="31" t="str" cm="1">
        <f t="array" ref="I1000">_xlfn.IFS(DATA[[#This Row],[Difference_from _assume]]&lt;=35,"Active",DATA[[#This Row],[Difference_from _assume]]&lt;=110,"Inactive",DATA[[#This Row],[Difference_from _assume]]&lt;=360,"Dormant")</f>
        <v>Active</v>
      </c>
      <c r="J1000" s="16">
        <v>11.99</v>
      </c>
      <c r="K1000" s="16" t="str" cm="1">
        <f t="array" ref="K1000">_xlfn.IFS(DATA[[#This Row],[Monthly_Price]]&lt;=7.99,"Low",J1000&lt;=11.99,"Mid",J1000&lt;=15.99,"High")</f>
        <v>Mid</v>
      </c>
      <c r="L1000" s="1">
        <v>157</v>
      </c>
      <c r="M1000" s="1" t="s">
        <v>26</v>
      </c>
      <c r="N1000" s="1">
        <v>4</v>
      </c>
      <c r="O1000" s="1">
        <v>2</v>
      </c>
      <c r="P1000" s="1" t="b">
        <v>0</v>
      </c>
      <c r="Q1000" s="1">
        <v>754</v>
      </c>
      <c r="R1000" s="10">
        <v>23</v>
      </c>
      <c r="S1000" s="10">
        <f>DATA[[#This Row],[Total_Movies_Watched]]+DATA[[#This Row],[Total_Series_Watched]]</f>
        <v>777</v>
      </c>
      <c r="T1000" s="1" t="s">
        <v>74</v>
      </c>
      <c r="U1000" s="1" t="s">
        <v>44</v>
      </c>
      <c r="V1000" s="1" t="s">
        <v>57</v>
      </c>
      <c r="W1000" s="1">
        <v>43</v>
      </c>
      <c r="X1000" s="1" t="str" cm="1">
        <f t="array" ref="X1000">_xlfn.IFS(DATA[[#This Row],[Recommended_Content_Count]]&lt;=25,"0-25",W1000&lt;=50,"25-50",W1000&lt;=75,"50-75",W1000&lt;=100,"75-100")</f>
        <v>25-50</v>
      </c>
      <c r="Y1000" s="1">
        <v>4.4000000000000004</v>
      </c>
      <c r="Z1000" s="1" t="b">
        <v>0</v>
      </c>
      <c r="AA1000" s="1" t="str" cm="1">
        <f t="array" ref="AA1000">_xlfn.IFS(DATA[[#This Row],[Has_Downloaded_Content]]=FALSE,"No",Z1000=TRUE,"Yes")</f>
        <v>No</v>
      </c>
      <c r="AB1000" s="1" t="s">
        <v>30</v>
      </c>
      <c r="AC1000" s="7">
        <v>1965</v>
      </c>
      <c r="AD1000" s="7" t="str" cm="1">
        <f t="array" ref="AD1000">_xlfn.IFS(DATA[[#This Row],[Loyalty_Points]]&lt;=1000,"0-1000",AC1000&lt;=2000,"1000-2000",AC1000&lt;=3000,"2000-3000",AC1000&lt;=4000,"3000-4000",AC1000&lt;=4999,"4000-5000")</f>
        <v>1000-2000</v>
      </c>
      <c r="AE1000" s="1" t="s">
        <v>65</v>
      </c>
      <c r="AF1000" s="1" t="s">
        <v>39</v>
      </c>
      <c r="AG1000" s="1" t="s">
        <v>60</v>
      </c>
      <c r="AJ1000" s="32" t="e">
        <f>SUBSTITUTE(IF(#REF!&gt;0,#REF!,#REF!),"-","")</f>
        <v>#REF!</v>
      </c>
    </row>
    <row r="1001" spans="1:36" x14ac:dyDescent="0.3">
      <c r="A1001" s="13">
        <v>5320</v>
      </c>
      <c r="B1001" s="1" t="s">
        <v>201</v>
      </c>
      <c r="C1001" s="2" t="s">
        <v>516</v>
      </c>
      <c r="D1001" s="2">
        <v>45547</v>
      </c>
      <c r="E1001" s="29" t="str">
        <f>TEXT(DATA[[#This Row],[Join_Date]],"mm-yyyy")</f>
        <v>09-2023</v>
      </c>
      <c r="G1001" s="31">
        <f>$F$2-DATA[[#This Row],[Last_Login]]</f>
        <v>110</v>
      </c>
      <c r="H1001" s="31" t="str" cm="1">
        <f t="array" ref="H1001">_xlfn.IFS(DATA[[#This Row],[Difference_from _assume]]&lt;=10,"0-17",DATA[[#This Row],[Difference_from _assume]]&lt;=34,"17-34",DATA[[#This Row],[Difference_from _assume]]&lt;=51,"34-51",DATA[[#This Row],[Difference_from _assume]]&lt;=119,"51-119",DATA[[#This Row],[Difference_from _assume]]&lt;=354,"119-357")</f>
        <v>51-119</v>
      </c>
      <c r="I1001" s="31" t="str" cm="1">
        <f t="array" ref="I1001">_xlfn.IFS(DATA[[#This Row],[Difference_from _assume]]&lt;=35,"Active",DATA[[#This Row],[Difference_from _assume]]&lt;=110,"Inactive",DATA[[#This Row],[Difference_from _assume]]&lt;=360,"Dormant")</f>
        <v>Inactive</v>
      </c>
      <c r="J1001" s="16">
        <v>11.99</v>
      </c>
      <c r="K1001" s="16" t="str" cm="1">
        <f t="array" ref="K1001">_xlfn.IFS(DATA[[#This Row],[Monthly_Price]]&lt;=7.99,"Low",J1001&lt;=11.99,"Mid",J1001&lt;=15.99,"High")</f>
        <v>Mid</v>
      </c>
      <c r="L1001" s="1">
        <v>123</v>
      </c>
      <c r="M1001" s="1" t="s">
        <v>51</v>
      </c>
      <c r="N1001" s="1">
        <v>1</v>
      </c>
      <c r="O1001" s="1">
        <v>6</v>
      </c>
      <c r="P1001" s="1" t="b">
        <v>0</v>
      </c>
      <c r="Q1001" s="1">
        <v>718</v>
      </c>
      <c r="R1001" s="10">
        <v>25</v>
      </c>
      <c r="S1001" s="10">
        <f>DATA[[#This Row],[Total_Movies_Watched]]+DATA[[#This Row],[Total_Series_Watched]]</f>
        <v>743</v>
      </c>
      <c r="T1001" s="1" t="s">
        <v>27</v>
      </c>
      <c r="U1001" s="1" t="s">
        <v>28</v>
      </c>
      <c r="V1001" s="1" t="s">
        <v>37</v>
      </c>
      <c r="W1001" s="1">
        <v>73</v>
      </c>
      <c r="X1001" s="1" t="str" cm="1">
        <f t="array" ref="X1001">_xlfn.IFS(DATA[[#This Row],[Recommended_Content_Count]]&lt;=25,"0-25",W1001&lt;=50,"25-50",W1001&lt;=75,"50-75",W1001&lt;=100,"75-100")</f>
        <v>50-75</v>
      </c>
      <c r="Y1001" s="1">
        <v>4.4000000000000004</v>
      </c>
      <c r="Z1001" s="1" t="b">
        <v>0</v>
      </c>
      <c r="AA1001" s="1" t="str" cm="1">
        <f t="array" ref="AA1001">_xlfn.IFS(DATA[[#This Row],[Has_Downloaded_Content]]=FALSE,"No",Z1001=TRUE,"Yes")</f>
        <v>No</v>
      </c>
      <c r="AB1001" s="1" t="s">
        <v>30</v>
      </c>
      <c r="AC1001" s="7">
        <v>3179</v>
      </c>
      <c r="AD1001" s="7" t="str" cm="1">
        <f t="array" ref="AD1001">_xlfn.IFS(DATA[[#This Row],[Loyalty_Points]]&lt;=1000,"0-1000",AC1001&lt;=2000,"1000-2000",AC1001&lt;=3000,"2000-3000",AC1001&lt;=4000,"3000-4000",AC1001&lt;=4999,"4000-5000")</f>
        <v>3000-4000</v>
      </c>
      <c r="AE1001" s="1" t="s">
        <v>58</v>
      </c>
      <c r="AF1001" s="1" t="s">
        <v>39</v>
      </c>
      <c r="AG1001" s="1" t="s">
        <v>60</v>
      </c>
      <c r="AJ1001" t="e">
        <f>SUBSTITUTE(IF(#REF!&gt;0,#REF!,#REF!),"-","")</f>
        <v>#REF!</v>
      </c>
    </row>
    <row r="1002" spans="1:36" x14ac:dyDescent="0.3">
      <c r="AJ1002" s="32" t="e">
        <f>SUBSTITUTE(IF(#REF!&gt;0,#REF!,#REF!),"-","")</f>
        <v>#REF!</v>
      </c>
    </row>
    <row r="1003" spans="1:36" x14ac:dyDescent="0.3">
      <c r="AJ1003" t="e">
        <f>SUBSTITUTE(IF(#REF!&gt;0,#REF!,#REF!),"-","")</f>
        <v>#REF!</v>
      </c>
    </row>
    <row r="1004" spans="1:36" x14ac:dyDescent="0.3">
      <c r="AJ1004" s="32" t="e">
        <f>SUBSTITUTE(IF(#REF!&gt;0,#REF!,#REF!),"-","")</f>
        <v>#REF!</v>
      </c>
    </row>
    <row r="1005" spans="1:36" x14ac:dyDescent="0.3">
      <c r="AJ1005" t="e">
        <f>SUBSTITUTE(IF(#REF!&gt;0,#REF!,#REF!),"-","")</f>
        <v>#REF!</v>
      </c>
    </row>
    <row r="1006" spans="1:36" x14ac:dyDescent="0.3">
      <c r="AJ1006" s="32" t="e">
        <f>SUBSTITUTE(IF(#REF!&gt;0,#REF!,#REF!),"-","")</f>
        <v>#REF!</v>
      </c>
    </row>
    <row r="1007" spans="1:36" x14ac:dyDescent="0.3">
      <c r="AJ1007" t="e">
        <f>SUBSTITUTE(IF(#REF!&gt;0,#REF!,#REF!),"-","")</f>
        <v>#REF!</v>
      </c>
    </row>
    <row r="1008" spans="1:36" x14ac:dyDescent="0.3">
      <c r="AJ1008" s="32" t="e">
        <f>SUBSTITUTE(IF(#REF!&gt;0,#REF!,#REF!),"-","")</f>
        <v>#REF!</v>
      </c>
    </row>
    <row r="1009" spans="36:36" x14ac:dyDescent="0.3">
      <c r="AJ1009" t="e">
        <f>SUBSTITUTE(IF(#REF!&gt;0,#REF!,#REF!),"-","")</f>
        <v>#REF!</v>
      </c>
    </row>
    <row r="1010" spans="36:36" x14ac:dyDescent="0.3">
      <c r="AJ1010" s="32" t="e">
        <f>SUBSTITUTE(IF(#REF!&gt;0,#REF!,#REF!),"-","")</f>
        <v>#REF!</v>
      </c>
    </row>
    <row r="1011" spans="36:36" x14ac:dyDescent="0.3">
      <c r="AJ1011" t="e">
        <f>SUBSTITUTE(IF(#REF!&gt;0,#REF!,#REF!),"-","")</f>
        <v>#REF!</v>
      </c>
    </row>
    <row r="1012" spans="36:36" x14ac:dyDescent="0.3">
      <c r="AJ1012" s="32" t="e">
        <f>SUBSTITUTE(IF(#REF!&gt;0,#REF!,#REF!),"-","")</f>
        <v>#REF!</v>
      </c>
    </row>
    <row r="1013" spans="36:36" x14ac:dyDescent="0.3">
      <c r="AJ1013" t="e">
        <f>SUBSTITUTE(IF(#REF!&gt;0,#REF!,#REF!),"-","")</f>
        <v>#REF!</v>
      </c>
    </row>
    <row r="1014" spans="36:36" x14ac:dyDescent="0.3">
      <c r="AJ1014" s="32" t="e">
        <f>SUBSTITUTE(IF(#REF!&gt;0,#REF!,#REF!),"-","")</f>
        <v>#REF!</v>
      </c>
    </row>
    <row r="1015" spans="36:36" x14ac:dyDescent="0.3">
      <c r="AJ1015" t="e">
        <f>SUBSTITUTE(IF(#REF!&gt;0,#REF!,#REF!),"-","")</f>
        <v>#REF!</v>
      </c>
    </row>
    <row r="1016" spans="36:36" x14ac:dyDescent="0.3">
      <c r="AJ1016" s="32" t="e">
        <f>SUBSTITUTE(IF(#REF!&gt;0,#REF!,#REF!),"-","")</f>
        <v>#REF!</v>
      </c>
    </row>
    <row r="1017" spans="36:36" x14ac:dyDescent="0.3">
      <c r="AJ1017" t="e">
        <f>SUBSTITUTE(IF(#REF!&gt;0,#REF!,#REF!),"-","")</f>
        <v>#REF!</v>
      </c>
    </row>
    <row r="1018" spans="36:36" x14ac:dyDescent="0.3">
      <c r="AJ1018" s="32" t="e">
        <f>SUBSTITUTE(IF(#REF!&gt;0,#REF!,#REF!),"-","")</f>
        <v>#REF!</v>
      </c>
    </row>
    <row r="1019" spans="36:36" x14ac:dyDescent="0.3">
      <c r="AJ1019" t="e">
        <f>SUBSTITUTE(IF(#REF!&gt;0,#REF!,#REF!),"-","")</f>
        <v>#REF!</v>
      </c>
    </row>
    <row r="1020" spans="36:36" x14ac:dyDescent="0.3">
      <c r="AJ1020" s="32" t="e">
        <f>SUBSTITUTE(IF(#REF!&gt;0,#REF!,#REF!),"-","")</f>
        <v>#REF!</v>
      </c>
    </row>
    <row r="1021" spans="36:36" x14ac:dyDescent="0.3">
      <c r="AJ1021" t="e">
        <f>SUBSTITUTE(IF(#REF!&gt;0,#REF!,#REF!),"-","")</f>
        <v>#REF!</v>
      </c>
    </row>
    <row r="1022" spans="36:36" x14ac:dyDescent="0.3">
      <c r="AJ1022" s="32" t="e">
        <f>SUBSTITUTE(IF(#REF!&gt;0,#REF!,#REF!),"-","")</f>
        <v>#REF!</v>
      </c>
    </row>
    <row r="1023" spans="36:36" x14ac:dyDescent="0.3">
      <c r="AJ1023" t="e">
        <f>SUBSTITUTE(IF(#REF!&gt;0,#REF!,#REF!),"-","")</f>
        <v>#REF!</v>
      </c>
    </row>
    <row r="1024" spans="36:36" x14ac:dyDescent="0.3">
      <c r="AJ1024" s="32" t="e">
        <f>SUBSTITUTE(IF(#REF!&gt;0,#REF!,#REF!),"-","")</f>
        <v>#REF!</v>
      </c>
    </row>
    <row r="1025" spans="36:36" x14ac:dyDescent="0.3">
      <c r="AJ1025" t="e">
        <f>SUBSTITUTE(IF(#REF!&gt;0,#REF!,#REF!),"-","")</f>
        <v>#REF!</v>
      </c>
    </row>
    <row r="1026" spans="36:36" x14ac:dyDescent="0.3">
      <c r="AJ1026" s="32" t="e">
        <f>SUBSTITUTE(IF(#REF!&gt;0,#REF!,#REF!),"-","")</f>
        <v>#REF!</v>
      </c>
    </row>
    <row r="1027" spans="36:36" x14ac:dyDescent="0.3">
      <c r="AJ1027" t="e">
        <f>SUBSTITUTE(IF(#REF!&gt;0,#REF!,#REF!),"-","")</f>
        <v>#REF!</v>
      </c>
    </row>
    <row r="1028" spans="36:36" x14ac:dyDescent="0.3">
      <c r="AJ1028" s="32" t="e">
        <f>SUBSTITUTE(IF(#REF!&gt;0,#REF!,#REF!),"-","")</f>
        <v>#REF!</v>
      </c>
    </row>
    <row r="1029" spans="36:36" x14ac:dyDescent="0.3">
      <c r="AJ1029" t="e">
        <f>SUBSTITUTE(IF(#REF!&gt;0,#REF!,#REF!),"-","")</f>
        <v>#REF!</v>
      </c>
    </row>
    <row r="1030" spans="36:36" x14ac:dyDescent="0.3">
      <c r="AJ1030" s="32" t="e">
        <f>SUBSTITUTE(IF(#REF!&gt;0,#REF!,#REF!),"-","")</f>
        <v>#REF!</v>
      </c>
    </row>
    <row r="1031" spans="36:36" x14ac:dyDescent="0.3">
      <c r="AJ1031" t="e">
        <f>SUBSTITUTE(IF(#REF!&gt;0,#REF!,#REF!),"-","")</f>
        <v>#REF!</v>
      </c>
    </row>
    <row r="1032" spans="36:36" x14ac:dyDescent="0.3">
      <c r="AJ1032" s="32" t="e">
        <f>SUBSTITUTE(IF(#REF!&gt;0,#REF!,#REF!),"-","")</f>
        <v>#REF!</v>
      </c>
    </row>
    <row r="1033" spans="36:36" x14ac:dyDescent="0.3">
      <c r="AJ1033" t="e">
        <f>SUBSTITUTE(IF(#REF!&gt;0,#REF!,#REF!),"-","")</f>
        <v>#REF!</v>
      </c>
    </row>
    <row r="1034" spans="36:36" x14ac:dyDescent="0.3">
      <c r="AJ1034" s="32" t="e">
        <f>SUBSTITUTE(IF(#REF!&gt;0,#REF!,#REF!),"-","")</f>
        <v>#REF!</v>
      </c>
    </row>
    <row r="1035" spans="36:36" x14ac:dyDescent="0.3">
      <c r="AJ1035" t="e">
        <f>SUBSTITUTE(IF(#REF!&gt;0,#REF!,#REF!),"-","")</f>
        <v>#REF!</v>
      </c>
    </row>
    <row r="1036" spans="36:36" x14ac:dyDescent="0.3">
      <c r="AJ1036" s="32" t="e">
        <f>SUBSTITUTE(IF(#REF!&gt;0,#REF!,#REF!),"-","")</f>
        <v>#REF!</v>
      </c>
    </row>
    <row r="1037" spans="36:36" x14ac:dyDescent="0.3">
      <c r="AJ1037" t="e">
        <f>SUBSTITUTE(IF(#REF!&gt;0,#REF!,#REF!),"-","")</f>
        <v>#REF!</v>
      </c>
    </row>
    <row r="1038" spans="36:36" x14ac:dyDescent="0.3">
      <c r="AJ1038" s="32" t="e">
        <f>SUBSTITUTE(IF(#REF!&gt;0,#REF!,#REF!),"-","")</f>
        <v>#REF!</v>
      </c>
    </row>
    <row r="1039" spans="36:36" x14ac:dyDescent="0.3">
      <c r="AJ1039" t="e">
        <f>SUBSTITUTE(IF(#REF!&gt;0,#REF!,#REF!),"-","")</f>
        <v>#REF!</v>
      </c>
    </row>
    <row r="1040" spans="36:36" x14ac:dyDescent="0.3">
      <c r="AJ1040" s="32" t="e">
        <f>SUBSTITUTE(IF(#REF!&gt;0,#REF!,#REF!),"-","")</f>
        <v>#REF!</v>
      </c>
    </row>
    <row r="1041" spans="36:36" x14ac:dyDescent="0.3">
      <c r="AJ1041" t="e">
        <f>SUBSTITUTE(IF(#REF!&gt;0,#REF!,#REF!),"-","")</f>
        <v>#REF!</v>
      </c>
    </row>
    <row r="1042" spans="36:36" x14ac:dyDescent="0.3">
      <c r="AJ1042" s="32" t="e">
        <f>SUBSTITUTE(IF(#REF!&gt;0,#REF!,#REF!),"-","")</f>
        <v>#REF!</v>
      </c>
    </row>
    <row r="1043" spans="36:36" x14ac:dyDescent="0.3">
      <c r="AJ1043" t="e">
        <f>SUBSTITUTE(IF(#REF!&gt;0,#REF!,#REF!),"-","")</f>
        <v>#REF!</v>
      </c>
    </row>
    <row r="1044" spans="36:36" x14ac:dyDescent="0.3">
      <c r="AJ1044" s="32" t="e">
        <f>SUBSTITUTE(IF(#REF!&gt;0,#REF!,#REF!),"-","")</f>
        <v>#REF!</v>
      </c>
    </row>
    <row r="1045" spans="36:36" x14ac:dyDescent="0.3">
      <c r="AJ1045" t="e">
        <f>SUBSTITUTE(IF(#REF!&gt;0,#REF!,#REF!),"-","")</f>
        <v>#REF!</v>
      </c>
    </row>
    <row r="1046" spans="36:36" x14ac:dyDescent="0.3">
      <c r="AJ1046" s="32" t="e">
        <f>SUBSTITUTE(IF(#REF!&gt;0,#REF!,#REF!),"-","")</f>
        <v>#REF!</v>
      </c>
    </row>
    <row r="1047" spans="36:36" x14ac:dyDescent="0.3">
      <c r="AJ1047" t="e">
        <f>SUBSTITUTE(IF(#REF!&gt;0,#REF!,#REF!),"-","")</f>
        <v>#REF!</v>
      </c>
    </row>
    <row r="1048" spans="36:36" x14ac:dyDescent="0.3">
      <c r="AJ1048" s="32" t="e">
        <f>SUBSTITUTE(IF(#REF!&gt;0,#REF!,#REF!),"-","")</f>
        <v>#REF!</v>
      </c>
    </row>
    <row r="1049" spans="36:36" x14ac:dyDescent="0.3">
      <c r="AJ1049" t="e">
        <f>SUBSTITUTE(IF(#REF!&gt;0,#REF!,#REF!),"-","")</f>
        <v>#REF!</v>
      </c>
    </row>
    <row r="1050" spans="36:36" x14ac:dyDescent="0.3">
      <c r="AJ1050" s="32" t="e">
        <f>SUBSTITUTE(IF(#REF!&gt;0,#REF!,#REF!),"-","")</f>
        <v>#REF!</v>
      </c>
    </row>
    <row r="1051" spans="36:36" x14ac:dyDescent="0.3">
      <c r="AJ1051" t="e">
        <f>SUBSTITUTE(IF(#REF!&gt;0,#REF!,#REF!),"-","")</f>
        <v>#REF!</v>
      </c>
    </row>
    <row r="1052" spans="36:36" x14ac:dyDescent="0.3">
      <c r="AJ1052" s="32" t="e">
        <f>SUBSTITUTE(IF(#REF!&gt;0,#REF!,#REF!),"-","")</f>
        <v>#REF!</v>
      </c>
    </row>
    <row r="1053" spans="36:36" x14ac:dyDescent="0.3">
      <c r="AJ1053" t="e">
        <f>SUBSTITUTE(IF(#REF!&gt;0,#REF!,#REF!),"-","")</f>
        <v>#REF!</v>
      </c>
    </row>
    <row r="1054" spans="36:36" x14ac:dyDescent="0.3">
      <c r="AJ1054" s="32" t="e">
        <f>SUBSTITUTE(IF(#REF!&gt;0,#REF!,#REF!),"-","")</f>
        <v>#REF!</v>
      </c>
    </row>
    <row r="1055" spans="36:36" x14ac:dyDescent="0.3">
      <c r="AJ1055" t="e">
        <f>SUBSTITUTE(IF(#REF!&gt;0,#REF!,#REF!),"-","")</f>
        <v>#REF!</v>
      </c>
    </row>
    <row r="1056" spans="36:36" x14ac:dyDescent="0.3">
      <c r="AJ1056" s="32" t="e">
        <f>SUBSTITUTE(IF(#REF!&gt;0,#REF!,#REF!),"-","")</f>
        <v>#REF!</v>
      </c>
    </row>
    <row r="1057" spans="36:36" x14ac:dyDescent="0.3">
      <c r="AJ1057" t="e">
        <f>SUBSTITUTE(IF(#REF!&gt;0,#REF!,#REF!),"-","")</f>
        <v>#REF!</v>
      </c>
    </row>
    <row r="1058" spans="36:36" x14ac:dyDescent="0.3">
      <c r="AJ1058" s="32" t="e">
        <f>SUBSTITUTE(IF(#REF!&gt;0,#REF!,#REF!),"-","")</f>
        <v>#REF!</v>
      </c>
    </row>
    <row r="1059" spans="36:36" x14ac:dyDescent="0.3">
      <c r="AJ1059" t="e">
        <f>SUBSTITUTE(IF(#REF!&gt;0,#REF!,#REF!),"-","")</f>
        <v>#REF!</v>
      </c>
    </row>
    <row r="1060" spans="36:36" x14ac:dyDescent="0.3">
      <c r="AJ1060" s="32" t="e">
        <f>SUBSTITUTE(IF(#REF!&gt;0,#REF!,#REF!),"-","")</f>
        <v>#REF!</v>
      </c>
    </row>
    <row r="1061" spans="36:36" x14ac:dyDescent="0.3">
      <c r="AJ1061" t="e">
        <f>SUBSTITUTE(IF(#REF!&gt;0,#REF!,#REF!),"-","")</f>
        <v>#REF!</v>
      </c>
    </row>
    <row r="1062" spans="36:36" x14ac:dyDescent="0.3">
      <c r="AJ1062" s="32" t="e">
        <f>SUBSTITUTE(IF(#REF!&gt;0,#REF!,#REF!),"-","")</f>
        <v>#REF!</v>
      </c>
    </row>
    <row r="1063" spans="36:36" x14ac:dyDescent="0.3">
      <c r="AJ1063" t="e">
        <f>SUBSTITUTE(IF(#REF!&gt;0,#REF!,#REF!),"-","")</f>
        <v>#REF!</v>
      </c>
    </row>
    <row r="1064" spans="36:36" x14ac:dyDescent="0.3">
      <c r="AJ1064" s="32" t="e">
        <f>SUBSTITUTE(IF(#REF!&gt;0,#REF!,#REF!),"-","")</f>
        <v>#REF!</v>
      </c>
    </row>
    <row r="1065" spans="36:36" x14ac:dyDescent="0.3">
      <c r="AJ1065" t="e">
        <f>SUBSTITUTE(IF(#REF!&gt;0,#REF!,#REF!),"-","")</f>
        <v>#REF!</v>
      </c>
    </row>
    <row r="1066" spans="36:36" x14ac:dyDescent="0.3">
      <c r="AJ1066" s="32" t="e">
        <f>SUBSTITUTE(IF(#REF!&gt;0,#REF!,#REF!),"-","")</f>
        <v>#REF!</v>
      </c>
    </row>
    <row r="1067" spans="36:36" x14ac:dyDescent="0.3">
      <c r="AJ1067" t="e">
        <f>SUBSTITUTE(IF(#REF!&gt;0,#REF!,#REF!),"-","")</f>
        <v>#REF!</v>
      </c>
    </row>
    <row r="1068" spans="36:36" x14ac:dyDescent="0.3">
      <c r="AJ1068" s="32" t="e">
        <f>SUBSTITUTE(IF(#REF!&gt;0,#REF!,#REF!),"-","")</f>
        <v>#REF!</v>
      </c>
    </row>
    <row r="1069" spans="36:36" x14ac:dyDescent="0.3">
      <c r="AJ1069" t="e">
        <f>SUBSTITUTE(IF(#REF!&gt;0,#REF!,#REF!),"-","")</f>
        <v>#REF!</v>
      </c>
    </row>
    <row r="1070" spans="36:36" x14ac:dyDescent="0.3">
      <c r="AJ1070" s="32" t="e">
        <f>SUBSTITUTE(IF(#REF!&gt;0,#REF!,#REF!),"-","")</f>
        <v>#REF!</v>
      </c>
    </row>
    <row r="1071" spans="36:36" x14ac:dyDescent="0.3">
      <c r="AJ1071" t="e">
        <f>SUBSTITUTE(IF(#REF!&gt;0,#REF!,#REF!),"-","")</f>
        <v>#REF!</v>
      </c>
    </row>
    <row r="1072" spans="36:36" x14ac:dyDescent="0.3">
      <c r="AJ1072" s="32" t="e">
        <f>SUBSTITUTE(IF(#REF!&gt;0,#REF!,#REF!),"-","")</f>
        <v>#REF!</v>
      </c>
    </row>
    <row r="1073" spans="36:36" x14ac:dyDescent="0.3">
      <c r="AJ1073" t="e">
        <f>SUBSTITUTE(IF(#REF!&gt;0,#REF!,#REF!),"-","")</f>
        <v>#REF!</v>
      </c>
    </row>
    <row r="1074" spans="36:36" x14ac:dyDescent="0.3">
      <c r="AJ1074" s="32" t="e">
        <f>SUBSTITUTE(IF(#REF!&gt;0,#REF!,#REF!),"-","")</f>
        <v>#REF!</v>
      </c>
    </row>
    <row r="1075" spans="36:36" x14ac:dyDescent="0.3">
      <c r="AJ1075" t="e">
        <f>SUBSTITUTE(IF(#REF!&gt;0,#REF!,#REF!),"-","")</f>
        <v>#REF!</v>
      </c>
    </row>
    <row r="1076" spans="36:36" x14ac:dyDescent="0.3">
      <c r="AJ1076" s="32" t="e">
        <f>SUBSTITUTE(IF(#REF!&gt;0,#REF!,#REF!),"-","")</f>
        <v>#REF!</v>
      </c>
    </row>
    <row r="1077" spans="36:36" x14ac:dyDescent="0.3">
      <c r="AJ1077" t="e">
        <f>SUBSTITUTE(IF(#REF!&gt;0,#REF!,#REF!),"-","")</f>
        <v>#REF!</v>
      </c>
    </row>
    <row r="1078" spans="36:36" x14ac:dyDescent="0.3">
      <c r="AJ1078" s="32" t="e">
        <f>SUBSTITUTE(IF(#REF!&gt;0,#REF!,#REF!),"-","")</f>
        <v>#REF!</v>
      </c>
    </row>
    <row r="1079" spans="36:36" x14ac:dyDescent="0.3">
      <c r="AJ1079" t="e">
        <f>SUBSTITUTE(IF(#REF!&gt;0,#REF!,#REF!),"-","")</f>
        <v>#REF!</v>
      </c>
    </row>
    <row r="1080" spans="36:36" x14ac:dyDescent="0.3">
      <c r="AJ1080" s="32" t="e">
        <f>SUBSTITUTE(IF(#REF!&gt;0,#REF!,#REF!),"-","")</f>
        <v>#REF!</v>
      </c>
    </row>
    <row r="1081" spans="36:36" x14ac:dyDescent="0.3">
      <c r="AJ1081" t="e">
        <f>SUBSTITUTE(IF(#REF!&gt;0,#REF!,#REF!),"-","")</f>
        <v>#REF!</v>
      </c>
    </row>
    <row r="1082" spans="36:36" x14ac:dyDescent="0.3">
      <c r="AJ1082" s="32" t="e">
        <f>SUBSTITUTE(IF(#REF!&gt;0,#REF!,#REF!),"-","")</f>
        <v>#REF!</v>
      </c>
    </row>
    <row r="1083" spans="36:36" x14ac:dyDescent="0.3">
      <c r="AJ1083" t="e">
        <f>SUBSTITUTE(IF(#REF!&gt;0,#REF!,#REF!),"-","")</f>
        <v>#REF!</v>
      </c>
    </row>
    <row r="1084" spans="36:36" x14ac:dyDescent="0.3">
      <c r="AJ1084" s="32" t="e">
        <f>SUBSTITUTE(IF(#REF!&gt;0,#REF!,#REF!),"-","")</f>
        <v>#REF!</v>
      </c>
    </row>
    <row r="1085" spans="36:36" x14ac:dyDescent="0.3">
      <c r="AJ1085" t="e">
        <f>SUBSTITUTE(IF(#REF!&gt;0,#REF!,#REF!),"-","")</f>
        <v>#REF!</v>
      </c>
    </row>
    <row r="1086" spans="36:36" x14ac:dyDescent="0.3">
      <c r="AJ1086" s="32" t="e">
        <f>SUBSTITUTE(IF(#REF!&gt;0,#REF!,#REF!),"-","")</f>
        <v>#REF!</v>
      </c>
    </row>
    <row r="1087" spans="36:36" x14ac:dyDescent="0.3">
      <c r="AJ1087" t="e">
        <f>SUBSTITUTE(IF(#REF!&gt;0,#REF!,#REF!),"-","")</f>
        <v>#REF!</v>
      </c>
    </row>
    <row r="1088" spans="36:36" x14ac:dyDescent="0.3">
      <c r="AJ1088" s="32" t="e">
        <f>SUBSTITUTE(IF(#REF!&gt;0,#REF!,#REF!),"-","")</f>
        <v>#REF!</v>
      </c>
    </row>
    <row r="1089" spans="36:36" x14ac:dyDescent="0.3">
      <c r="AJ1089" t="e">
        <f>SUBSTITUTE(IF(#REF!&gt;0,#REF!,#REF!),"-","")</f>
        <v>#REF!</v>
      </c>
    </row>
    <row r="1090" spans="36:36" x14ac:dyDescent="0.3">
      <c r="AJ1090" s="32" t="e">
        <f>SUBSTITUTE(IF(#REF!&gt;0,#REF!,#REF!),"-","")</f>
        <v>#REF!</v>
      </c>
    </row>
    <row r="1091" spans="36:36" x14ac:dyDescent="0.3">
      <c r="AJ1091" t="e">
        <f>SUBSTITUTE(IF(#REF!&gt;0,#REF!,#REF!),"-","")</f>
        <v>#REF!</v>
      </c>
    </row>
    <row r="1092" spans="36:36" x14ac:dyDescent="0.3">
      <c r="AJ1092" s="32" t="e">
        <f>SUBSTITUTE(IF(#REF!&gt;0,#REF!,#REF!),"-","")</f>
        <v>#REF!</v>
      </c>
    </row>
    <row r="1093" spans="36:36" x14ac:dyDescent="0.3">
      <c r="AJ1093" t="e">
        <f>SUBSTITUTE(IF(#REF!&gt;0,#REF!,#REF!),"-","")</f>
        <v>#REF!</v>
      </c>
    </row>
    <row r="1094" spans="36:36" x14ac:dyDescent="0.3">
      <c r="AJ1094" s="32" t="e">
        <f>SUBSTITUTE(IF(#REF!&gt;0,#REF!,#REF!),"-","")</f>
        <v>#REF!</v>
      </c>
    </row>
    <row r="1095" spans="36:36" x14ac:dyDescent="0.3">
      <c r="AJ1095" t="e">
        <f>SUBSTITUTE(IF(#REF!&gt;0,#REF!,#REF!),"-","")</f>
        <v>#REF!</v>
      </c>
    </row>
    <row r="1096" spans="36:36" x14ac:dyDescent="0.3">
      <c r="AJ1096" s="32" t="e">
        <f>SUBSTITUTE(IF(#REF!&gt;0,#REF!,#REF!),"-","")</f>
        <v>#REF!</v>
      </c>
    </row>
    <row r="1097" spans="36:36" x14ac:dyDescent="0.3">
      <c r="AJ1097" t="e">
        <f>SUBSTITUTE(IF(#REF!&gt;0,#REF!,#REF!),"-","")</f>
        <v>#REF!</v>
      </c>
    </row>
    <row r="1098" spans="36:36" x14ac:dyDescent="0.3">
      <c r="AJ1098" s="32" t="e">
        <f>SUBSTITUTE(IF(#REF!&gt;0,#REF!,#REF!),"-","")</f>
        <v>#REF!</v>
      </c>
    </row>
    <row r="1099" spans="36:36" x14ac:dyDescent="0.3">
      <c r="AJ1099" t="e">
        <f>SUBSTITUTE(IF(#REF!&gt;0,#REF!,#REF!),"-","")</f>
        <v>#REF!</v>
      </c>
    </row>
    <row r="1100" spans="36:36" x14ac:dyDescent="0.3">
      <c r="AJ1100" s="32" t="e">
        <f>SUBSTITUTE(IF(#REF!&gt;0,#REF!,#REF!),"-","")</f>
        <v>#REF!</v>
      </c>
    </row>
    <row r="1101" spans="36:36" x14ac:dyDescent="0.3">
      <c r="AJ1101" t="e">
        <f>SUBSTITUTE(IF(#REF!&gt;0,#REF!,#REF!),"-","")</f>
        <v>#REF!</v>
      </c>
    </row>
    <row r="1102" spans="36:36" x14ac:dyDescent="0.3">
      <c r="AJ1102" s="32" t="e">
        <f>SUBSTITUTE(IF(#REF!&gt;0,#REF!,#REF!),"-","")</f>
        <v>#REF!</v>
      </c>
    </row>
    <row r="1103" spans="36:36" x14ac:dyDescent="0.3">
      <c r="AJ1103" t="e">
        <f>SUBSTITUTE(IF(#REF!&gt;0,#REF!,#REF!),"-","")</f>
        <v>#REF!</v>
      </c>
    </row>
    <row r="1104" spans="36:36" x14ac:dyDescent="0.3">
      <c r="AJ1104" s="32" t="e">
        <f>SUBSTITUTE(IF(#REF!&gt;0,#REF!,#REF!),"-","")</f>
        <v>#REF!</v>
      </c>
    </row>
    <row r="1105" spans="36:36" x14ac:dyDescent="0.3">
      <c r="AJ1105" t="e">
        <f>SUBSTITUTE(IF(#REF!&gt;0,#REF!,#REF!),"-","")</f>
        <v>#REF!</v>
      </c>
    </row>
    <row r="1106" spans="36:36" x14ac:dyDescent="0.3">
      <c r="AJ1106" s="32" t="e">
        <f>SUBSTITUTE(IF(#REF!&gt;0,#REF!,#REF!),"-","")</f>
        <v>#REF!</v>
      </c>
    </row>
    <row r="1107" spans="36:36" x14ac:dyDescent="0.3">
      <c r="AJ1107" t="e">
        <f>SUBSTITUTE(IF(#REF!&gt;0,#REF!,#REF!),"-","")</f>
        <v>#REF!</v>
      </c>
    </row>
    <row r="1108" spans="36:36" x14ac:dyDescent="0.3">
      <c r="AJ1108" s="32" t="e">
        <f>SUBSTITUTE(IF(#REF!&gt;0,#REF!,#REF!),"-","")</f>
        <v>#REF!</v>
      </c>
    </row>
    <row r="1109" spans="36:36" x14ac:dyDescent="0.3">
      <c r="AJ1109" t="e">
        <f>SUBSTITUTE(IF(#REF!&gt;0,#REF!,#REF!),"-","")</f>
        <v>#REF!</v>
      </c>
    </row>
    <row r="1110" spans="36:36" x14ac:dyDescent="0.3">
      <c r="AJ1110" s="32" t="e">
        <f>SUBSTITUTE(IF(#REF!&gt;0,#REF!,#REF!),"-","")</f>
        <v>#REF!</v>
      </c>
    </row>
    <row r="1111" spans="36:36" x14ac:dyDescent="0.3">
      <c r="AJ1111" t="e">
        <f>SUBSTITUTE(IF(#REF!&gt;0,#REF!,#REF!),"-","")</f>
        <v>#REF!</v>
      </c>
    </row>
    <row r="1112" spans="36:36" x14ac:dyDescent="0.3">
      <c r="AJ1112" s="32" t="e">
        <f>SUBSTITUTE(IF(#REF!&gt;0,#REF!,#REF!),"-","")</f>
        <v>#REF!</v>
      </c>
    </row>
    <row r="1113" spans="36:36" x14ac:dyDescent="0.3">
      <c r="AJ1113" t="e">
        <f>SUBSTITUTE(IF(#REF!&gt;0,#REF!,#REF!),"-","")</f>
        <v>#REF!</v>
      </c>
    </row>
    <row r="1114" spans="36:36" x14ac:dyDescent="0.3">
      <c r="AJ1114" s="32" t="e">
        <f>SUBSTITUTE(IF(#REF!&gt;0,#REF!,#REF!),"-","")</f>
        <v>#REF!</v>
      </c>
    </row>
    <row r="1115" spans="36:36" x14ac:dyDescent="0.3">
      <c r="AJ1115" t="e">
        <f>SUBSTITUTE(IF(#REF!&gt;0,#REF!,#REF!),"-","")</f>
        <v>#REF!</v>
      </c>
    </row>
    <row r="1116" spans="36:36" x14ac:dyDescent="0.3">
      <c r="AJ1116" s="32" t="e">
        <f>SUBSTITUTE(IF(#REF!&gt;0,#REF!,#REF!),"-","")</f>
        <v>#REF!</v>
      </c>
    </row>
    <row r="1117" spans="36:36" x14ac:dyDescent="0.3">
      <c r="AJ1117" t="e">
        <f>SUBSTITUTE(IF(#REF!&gt;0,#REF!,#REF!),"-","")</f>
        <v>#REF!</v>
      </c>
    </row>
    <row r="1118" spans="36:36" x14ac:dyDescent="0.3">
      <c r="AJ1118" s="32" t="e">
        <f>SUBSTITUTE(IF(#REF!&gt;0,#REF!,#REF!),"-","")</f>
        <v>#REF!</v>
      </c>
    </row>
    <row r="1119" spans="36:36" x14ac:dyDescent="0.3">
      <c r="AJ1119" t="e">
        <f>SUBSTITUTE(IF(#REF!&gt;0,#REF!,#REF!),"-","")</f>
        <v>#REF!</v>
      </c>
    </row>
    <row r="1120" spans="36:36" x14ac:dyDescent="0.3">
      <c r="AJ1120" s="32" t="e">
        <f>SUBSTITUTE(IF(#REF!&gt;0,#REF!,#REF!),"-","")</f>
        <v>#REF!</v>
      </c>
    </row>
    <row r="1121" spans="36:36" x14ac:dyDescent="0.3">
      <c r="AJ1121" t="e">
        <f>SUBSTITUTE(IF(#REF!&gt;0,#REF!,#REF!),"-","")</f>
        <v>#REF!</v>
      </c>
    </row>
    <row r="1122" spans="36:36" x14ac:dyDescent="0.3">
      <c r="AJ1122" s="32" t="e">
        <f>SUBSTITUTE(IF(#REF!&gt;0,#REF!,#REF!),"-","")</f>
        <v>#REF!</v>
      </c>
    </row>
    <row r="1123" spans="36:36" x14ac:dyDescent="0.3">
      <c r="AJ1123" t="e">
        <f>SUBSTITUTE(IF(#REF!&gt;0,#REF!,#REF!),"-","")</f>
        <v>#REF!</v>
      </c>
    </row>
    <row r="1124" spans="36:36" x14ac:dyDescent="0.3">
      <c r="AJ1124" s="32" t="e">
        <f>SUBSTITUTE(IF(#REF!&gt;0,#REF!,#REF!),"-","")</f>
        <v>#REF!</v>
      </c>
    </row>
    <row r="1125" spans="36:36" x14ac:dyDescent="0.3">
      <c r="AJ1125" t="e">
        <f>SUBSTITUTE(IF(#REF!&gt;0,#REF!,#REF!),"-","")</f>
        <v>#REF!</v>
      </c>
    </row>
    <row r="1126" spans="36:36" x14ac:dyDescent="0.3">
      <c r="AJ1126" s="32" t="e">
        <f>SUBSTITUTE(IF(#REF!&gt;0,#REF!,#REF!),"-","")</f>
        <v>#REF!</v>
      </c>
    </row>
    <row r="1127" spans="36:36" x14ac:dyDescent="0.3">
      <c r="AJ1127" t="e">
        <f>SUBSTITUTE(IF(#REF!&gt;0,#REF!,#REF!),"-","")</f>
        <v>#REF!</v>
      </c>
    </row>
    <row r="1128" spans="36:36" x14ac:dyDescent="0.3">
      <c r="AJ1128" s="32" t="e">
        <f>SUBSTITUTE(IF(#REF!&gt;0,#REF!,#REF!),"-","")</f>
        <v>#REF!</v>
      </c>
    </row>
    <row r="1129" spans="36:36" x14ac:dyDescent="0.3">
      <c r="AJ1129" t="e">
        <f>SUBSTITUTE(IF(#REF!&gt;0,#REF!,#REF!),"-","")</f>
        <v>#REF!</v>
      </c>
    </row>
    <row r="1130" spans="36:36" x14ac:dyDescent="0.3">
      <c r="AJ1130" s="32" t="e">
        <f>SUBSTITUTE(IF(#REF!&gt;0,#REF!,#REF!),"-","")</f>
        <v>#REF!</v>
      </c>
    </row>
    <row r="1131" spans="36:36" x14ac:dyDescent="0.3">
      <c r="AJ1131" t="e">
        <f>SUBSTITUTE(IF(#REF!&gt;0,#REF!,#REF!),"-","")</f>
        <v>#REF!</v>
      </c>
    </row>
    <row r="1132" spans="36:36" x14ac:dyDescent="0.3">
      <c r="AJ1132" s="32" t="e">
        <f>SUBSTITUTE(IF(#REF!&gt;0,#REF!,#REF!),"-","")</f>
        <v>#REF!</v>
      </c>
    </row>
    <row r="1133" spans="36:36" x14ac:dyDescent="0.3">
      <c r="AJ1133" t="e">
        <f>SUBSTITUTE(IF(#REF!&gt;0,#REF!,#REF!),"-","")</f>
        <v>#REF!</v>
      </c>
    </row>
    <row r="1134" spans="36:36" x14ac:dyDescent="0.3">
      <c r="AJ1134" s="32" t="e">
        <f>SUBSTITUTE(IF(#REF!&gt;0,#REF!,#REF!),"-","")</f>
        <v>#REF!</v>
      </c>
    </row>
    <row r="1135" spans="36:36" x14ac:dyDescent="0.3">
      <c r="AJ1135" t="e">
        <f>SUBSTITUTE(IF(#REF!&gt;0,#REF!,#REF!),"-","")</f>
        <v>#REF!</v>
      </c>
    </row>
    <row r="1136" spans="36:36" x14ac:dyDescent="0.3">
      <c r="AJ1136" s="32" t="e">
        <f>SUBSTITUTE(IF(#REF!&gt;0,#REF!,#REF!),"-","")</f>
        <v>#REF!</v>
      </c>
    </row>
    <row r="1137" spans="36:36" x14ac:dyDescent="0.3">
      <c r="AJ1137" t="e">
        <f>SUBSTITUTE(IF(#REF!&gt;0,#REF!,#REF!),"-","")</f>
        <v>#REF!</v>
      </c>
    </row>
    <row r="1138" spans="36:36" x14ac:dyDescent="0.3">
      <c r="AJ1138" s="32" t="e">
        <f>SUBSTITUTE(IF(#REF!&gt;0,#REF!,#REF!),"-","")</f>
        <v>#REF!</v>
      </c>
    </row>
    <row r="1139" spans="36:36" x14ac:dyDescent="0.3">
      <c r="AJ1139" t="e">
        <f>SUBSTITUTE(IF(#REF!&gt;0,#REF!,#REF!),"-","")</f>
        <v>#REF!</v>
      </c>
    </row>
    <row r="1140" spans="36:36" x14ac:dyDescent="0.3">
      <c r="AJ1140" s="32" t="e">
        <f>SUBSTITUTE(IF(#REF!&gt;0,#REF!,#REF!),"-","")</f>
        <v>#REF!</v>
      </c>
    </row>
    <row r="1141" spans="36:36" x14ac:dyDescent="0.3">
      <c r="AJ1141" t="e">
        <f>SUBSTITUTE(IF(#REF!&gt;0,#REF!,#REF!),"-","")</f>
        <v>#REF!</v>
      </c>
    </row>
    <row r="1142" spans="36:36" x14ac:dyDescent="0.3">
      <c r="AJ1142" s="32" t="e">
        <f>SUBSTITUTE(IF(#REF!&gt;0,#REF!,#REF!),"-","")</f>
        <v>#REF!</v>
      </c>
    </row>
    <row r="1143" spans="36:36" x14ac:dyDescent="0.3">
      <c r="AJ1143" t="e">
        <f>SUBSTITUTE(IF(#REF!&gt;0,#REF!,#REF!),"-","")</f>
        <v>#REF!</v>
      </c>
    </row>
    <row r="1144" spans="36:36" x14ac:dyDescent="0.3">
      <c r="AJ1144" s="32" t="e">
        <f>SUBSTITUTE(IF(#REF!&gt;0,#REF!,#REF!),"-","")</f>
        <v>#REF!</v>
      </c>
    </row>
    <row r="1145" spans="36:36" x14ac:dyDescent="0.3">
      <c r="AJ1145" t="e">
        <f>SUBSTITUTE(IF(#REF!&gt;0,#REF!,#REF!),"-","")</f>
        <v>#REF!</v>
      </c>
    </row>
    <row r="1146" spans="36:36" x14ac:dyDescent="0.3">
      <c r="AJ1146" s="32" t="e">
        <f>SUBSTITUTE(IF(#REF!&gt;0,#REF!,#REF!),"-","")</f>
        <v>#REF!</v>
      </c>
    </row>
    <row r="1147" spans="36:36" x14ac:dyDescent="0.3">
      <c r="AJ1147" t="e">
        <f>SUBSTITUTE(IF(#REF!&gt;0,#REF!,#REF!),"-","")</f>
        <v>#REF!</v>
      </c>
    </row>
    <row r="1148" spans="36:36" x14ac:dyDescent="0.3">
      <c r="AJ1148" s="32" t="e">
        <f>SUBSTITUTE(IF(#REF!&gt;0,#REF!,#REF!),"-","")</f>
        <v>#REF!</v>
      </c>
    </row>
    <row r="1149" spans="36:36" x14ac:dyDescent="0.3">
      <c r="AJ1149" t="e">
        <f>SUBSTITUTE(IF(#REF!&gt;0,#REF!,#REF!),"-","")</f>
        <v>#REF!</v>
      </c>
    </row>
    <row r="1150" spans="36:36" x14ac:dyDescent="0.3">
      <c r="AJ1150" s="32" t="e">
        <f>SUBSTITUTE(IF(#REF!&gt;0,#REF!,#REF!),"-","")</f>
        <v>#REF!</v>
      </c>
    </row>
    <row r="1151" spans="36:36" x14ac:dyDescent="0.3">
      <c r="AJ1151" t="e">
        <f>SUBSTITUTE(IF(#REF!&gt;0,#REF!,#REF!),"-","")</f>
        <v>#REF!</v>
      </c>
    </row>
    <row r="1152" spans="36:36" x14ac:dyDescent="0.3">
      <c r="AJ1152" s="32" t="e">
        <f>SUBSTITUTE(IF(#REF!&gt;0,#REF!,#REF!),"-","")</f>
        <v>#REF!</v>
      </c>
    </row>
    <row r="1153" spans="36:36" x14ac:dyDescent="0.3">
      <c r="AJ1153" t="e">
        <f>SUBSTITUTE(IF(#REF!&gt;0,#REF!,#REF!),"-","")</f>
        <v>#REF!</v>
      </c>
    </row>
    <row r="1154" spans="36:36" x14ac:dyDescent="0.3">
      <c r="AJ1154" s="32" t="e">
        <f>SUBSTITUTE(IF(#REF!&gt;0,#REF!,#REF!),"-","")</f>
        <v>#REF!</v>
      </c>
    </row>
    <row r="1155" spans="36:36" x14ac:dyDescent="0.3">
      <c r="AJ1155" t="e">
        <f>SUBSTITUTE(IF(#REF!&gt;0,#REF!,#REF!),"-","")</f>
        <v>#REF!</v>
      </c>
    </row>
    <row r="1156" spans="36:36" x14ac:dyDescent="0.3">
      <c r="AJ1156" s="32" t="e">
        <f>SUBSTITUTE(IF(#REF!&gt;0,#REF!,#REF!),"-","")</f>
        <v>#REF!</v>
      </c>
    </row>
    <row r="1157" spans="36:36" x14ac:dyDescent="0.3">
      <c r="AJ1157" t="e">
        <f>SUBSTITUTE(IF(#REF!&gt;0,#REF!,#REF!),"-","")</f>
        <v>#REF!</v>
      </c>
    </row>
    <row r="1158" spans="36:36" x14ac:dyDescent="0.3">
      <c r="AJ1158" s="32" t="e">
        <f>SUBSTITUTE(IF(#REF!&gt;0,#REF!,#REF!),"-","")</f>
        <v>#REF!</v>
      </c>
    </row>
    <row r="1159" spans="36:36" x14ac:dyDescent="0.3">
      <c r="AJ1159" t="e">
        <f>SUBSTITUTE(IF(#REF!&gt;0,#REF!,#REF!),"-","")</f>
        <v>#REF!</v>
      </c>
    </row>
    <row r="1160" spans="36:36" x14ac:dyDescent="0.3">
      <c r="AJ1160" s="32" t="e">
        <f>SUBSTITUTE(IF(#REF!&gt;0,#REF!,#REF!),"-","")</f>
        <v>#REF!</v>
      </c>
    </row>
    <row r="1161" spans="36:36" x14ac:dyDescent="0.3">
      <c r="AJ1161" t="e">
        <f>SUBSTITUTE(IF(#REF!&gt;0,#REF!,#REF!),"-","")</f>
        <v>#REF!</v>
      </c>
    </row>
    <row r="1162" spans="36:36" x14ac:dyDescent="0.3">
      <c r="AJ1162" s="32" t="e">
        <f>SUBSTITUTE(IF(#REF!&gt;0,#REF!,#REF!),"-","")</f>
        <v>#REF!</v>
      </c>
    </row>
    <row r="1163" spans="36:36" x14ac:dyDescent="0.3">
      <c r="AJ1163" t="e">
        <f>SUBSTITUTE(IF(#REF!&gt;0,#REF!,#REF!),"-","")</f>
        <v>#REF!</v>
      </c>
    </row>
    <row r="1164" spans="36:36" x14ac:dyDescent="0.3">
      <c r="AJ1164" s="32" t="e">
        <f>SUBSTITUTE(IF(#REF!&gt;0,#REF!,#REF!),"-","")</f>
        <v>#REF!</v>
      </c>
    </row>
    <row r="1165" spans="36:36" x14ac:dyDescent="0.3">
      <c r="AJ1165" t="e">
        <f>SUBSTITUTE(IF(#REF!&gt;0,#REF!,#REF!),"-","")</f>
        <v>#REF!</v>
      </c>
    </row>
    <row r="1166" spans="36:36" x14ac:dyDescent="0.3">
      <c r="AJ1166" s="32" t="e">
        <f>SUBSTITUTE(IF(#REF!&gt;0,#REF!,#REF!),"-","")</f>
        <v>#REF!</v>
      </c>
    </row>
    <row r="1167" spans="36:36" x14ac:dyDescent="0.3">
      <c r="AJ1167" t="e">
        <f>SUBSTITUTE(IF(#REF!&gt;0,#REF!,#REF!),"-","")</f>
        <v>#REF!</v>
      </c>
    </row>
    <row r="1168" spans="36:36" x14ac:dyDescent="0.3">
      <c r="AJ1168" s="32" t="e">
        <f>SUBSTITUTE(IF(#REF!&gt;0,#REF!,#REF!),"-","")</f>
        <v>#REF!</v>
      </c>
    </row>
    <row r="1169" spans="36:36" x14ac:dyDescent="0.3">
      <c r="AJ1169" t="e">
        <f>SUBSTITUTE(IF(#REF!&gt;0,#REF!,#REF!),"-","")</f>
        <v>#REF!</v>
      </c>
    </row>
    <row r="1170" spans="36:36" x14ac:dyDescent="0.3">
      <c r="AJ1170" s="32" t="e">
        <f>SUBSTITUTE(IF(#REF!&gt;0,#REF!,#REF!),"-","")</f>
        <v>#REF!</v>
      </c>
    </row>
    <row r="1171" spans="36:36" x14ac:dyDescent="0.3">
      <c r="AJ1171" t="e">
        <f>SUBSTITUTE(IF(#REF!&gt;0,#REF!,#REF!),"-","")</f>
        <v>#REF!</v>
      </c>
    </row>
    <row r="1172" spans="36:36" x14ac:dyDescent="0.3">
      <c r="AJ1172" s="32" t="e">
        <f>SUBSTITUTE(IF(#REF!&gt;0,#REF!,#REF!),"-","")</f>
        <v>#REF!</v>
      </c>
    </row>
    <row r="1173" spans="36:36" x14ac:dyDescent="0.3">
      <c r="AJ1173" t="e">
        <f>SUBSTITUTE(IF(#REF!&gt;0,#REF!,#REF!),"-","")</f>
        <v>#REF!</v>
      </c>
    </row>
    <row r="1174" spans="36:36" x14ac:dyDescent="0.3">
      <c r="AJ1174" s="32" t="e">
        <f>SUBSTITUTE(IF(#REF!&gt;0,#REF!,#REF!),"-","")</f>
        <v>#REF!</v>
      </c>
    </row>
    <row r="1175" spans="36:36" x14ac:dyDescent="0.3">
      <c r="AJ1175" t="e">
        <f>SUBSTITUTE(IF(#REF!&gt;0,#REF!,#REF!),"-","")</f>
        <v>#REF!</v>
      </c>
    </row>
    <row r="1176" spans="36:36" x14ac:dyDescent="0.3">
      <c r="AJ1176" s="32" t="e">
        <f>SUBSTITUTE(IF(#REF!&gt;0,#REF!,#REF!),"-","")</f>
        <v>#REF!</v>
      </c>
    </row>
    <row r="1177" spans="36:36" x14ac:dyDescent="0.3">
      <c r="AJ1177" t="e">
        <f>SUBSTITUTE(IF(#REF!&gt;0,#REF!,#REF!),"-","")</f>
        <v>#REF!</v>
      </c>
    </row>
    <row r="1178" spans="36:36" x14ac:dyDescent="0.3">
      <c r="AJ1178" s="32" t="e">
        <f>SUBSTITUTE(IF(#REF!&gt;0,#REF!,#REF!),"-","")</f>
        <v>#REF!</v>
      </c>
    </row>
    <row r="1179" spans="36:36" x14ac:dyDescent="0.3">
      <c r="AJ1179" t="e">
        <f>SUBSTITUTE(IF(#REF!&gt;0,#REF!,#REF!),"-","")</f>
        <v>#REF!</v>
      </c>
    </row>
    <row r="1180" spans="36:36" x14ac:dyDescent="0.3">
      <c r="AJ1180" s="32" t="e">
        <f>SUBSTITUTE(IF(#REF!&gt;0,#REF!,#REF!),"-","")</f>
        <v>#REF!</v>
      </c>
    </row>
    <row r="1181" spans="36:36" x14ac:dyDescent="0.3">
      <c r="AJ1181" t="e">
        <f>SUBSTITUTE(IF(#REF!&gt;0,#REF!,#REF!),"-","")</f>
        <v>#REF!</v>
      </c>
    </row>
    <row r="1182" spans="36:36" x14ac:dyDescent="0.3">
      <c r="AJ1182" s="32" t="e">
        <f>SUBSTITUTE(IF(#REF!&gt;0,#REF!,#REF!),"-","")</f>
        <v>#REF!</v>
      </c>
    </row>
    <row r="1183" spans="36:36" x14ac:dyDescent="0.3">
      <c r="AJ1183" t="e">
        <f>SUBSTITUTE(IF(#REF!&gt;0,#REF!,#REF!),"-","")</f>
        <v>#REF!</v>
      </c>
    </row>
    <row r="1184" spans="36:36" x14ac:dyDescent="0.3">
      <c r="AJ1184" s="32" t="e">
        <f>SUBSTITUTE(IF(#REF!&gt;0,#REF!,#REF!),"-","")</f>
        <v>#REF!</v>
      </c>
    </row>
    <row r="1185" spans="36:36" x14ac:dyDescent="0.3">
      <c r="AJ1185" t="e">
        <f>SUBSTITUTE(IF(#REF!&gt;0,#REF!,#REF!),"-","")</f>
        <v>#REF!</v>
      </c>
    </row>
    <row r="1186" spans="36:36" x14ac:dyDescent="0.3">
      <c r="AJ1186" s="32" t="e">
        <f>SUBSTITUTE(IF(#REF!&gt;0,#REF!,#REF!),"-","")</f>
        <v>#REF!</v>
      </c>
    </row>
    <row r="1187" spans="36:36" x14ac:dyDescent="0.3">
      <c r="AJ1187" t="e">
        <f>SUBSTITUTE(IF(#REF!&gt;0,#REF!,#REF!),"-","")</f>
        <v>#REF!</v>
      </c>
    </row>
    <row r="1188" spans="36:36" x14ac:dyDescent="0.3">
      <c r="AJ1188" s="32" t="e">
        <f>SUBSTITUTE(IF(#REF!&gt;0,#REF!,#REF!),"-","")</f>
        <v>#REF!</v>
      </c>
    </row>
    <row r="1189" spans="36:36" x14ac:dyDescent="0.3">
      <c r="AJ1189" t="e">
        <f>SUBSTITUTE(IF(#REF!&gt;0,#REF!,#REF!),"-","")</f>
        <v>#REF!</v>
      </c>
    </row>
    <row r="1190" spans="36:36" x14ac:dyDescent="0.3">
      <c r="AJ1190" s="32" t="e">
        <f>SUBSTITUTE(IF(#REF!&gt;0,#REF!,#REF!),"-","")</f>
        <v>#REF!</v>
      </c>
    </row>
    <row r="1191" spans="36:36" x14ac:dyDescent="0.3">
      <c r="AJ1191" t="e">
        <f>SUBSTITUTE(IF(#REF!&gt;0,#REF!,#REF!),"-","")</f>
        <v>#REF!</v>
      </c>
    </row>
    <row r="1192" spans="36:36" x14ac:dyDescent="0.3">
      <c r="AJ1192" s="32" t="e">
        <f>SUBSTITUTE(IF(#REF!&gt;0,#REF!,#REF!),"-","")</f>
        <v>#REF!</v>
      </c>
    </row>
    <row r="1193" spans="36:36" x14ac:dyDescent="0.3">
      <c r="AJ1193" t="e">
        <f>SUBSTITUTE(IF(#REF!&gt;0,#REF!,#REF!),"-","")</f>
        <v>#REF!</v>
      </c>
    </row>
    <row r="1194" spans="36:36" x14ac:dyDescent="0.3">
      <c r="AJ1194" s="32" t="e">
        <f>SUBSTITUTE(IF(#REF!&gt;0,#REF!,#REF!),"-","")</f>
        <v>#REF!</v>
      </c>
    </row>
    <row r="1195" spans="36:36" x14ac:dyDescent="0.3">
      <c r="AJ1195" t="e">
        <f>SUBSTITUTE(IF(#REF!&gt;0,#REF!,#REF!),"-","")</f>
        <v>#REF!</v>
      </c>
    </row>
    <row r="1196" spans="36:36" x14ac:dyDescent="0.3">
      <c r="AJ1196" s="32" t="e">
        <f>SUBSTITUTE(IF(#REF!&gt;0,#REF!,#REF!),"-","")</f>
        <v>#REF!</v>
      </c>
    </row>
    <row r="1197" spans="36:36" x14ac:dyDescent="0.3">
      <c r="AJ1197" t="e">
        <f>SUBSTITUTE(IF(#REF!&gt;0,#REF!,#REF!),"-","")</f>
        <v>#REF!</v>
      </c>
    </row>
    <row r="1198" spans="36:36" x14ac:dyDescent="0.3">
      <c r="AJ1198" s="32" t="e">
        <f>SUBSTITUTE(IF(#REF!&gt;0,#REF!,#REF!),"-","")</f>
        <v>#REF!</v>
      </c>
    </row>
    <row r="1199" spans="36:36" x14ac:dyDescent="0.3">
      <c r="AJ1199" t="e">
        <f>SUBSTITUTE(IF(#REF!&gt;0,#REF!,#REF!),"-","")</f>
        <v>#REF!</v>
      </c>
    </row>
    <row r="1200" spans="36:36" x14ac:dyDescent="0.3">
      <c r="AJ1200" s="32" t="e">
        <f>SUBSTITUTE(IF(#REF!&gt;0,#REF!,#REF!),"-","")</f>
        <v>#REF!</v>
      </c>
    </row>
    <row r="1201" spans="36:36" x14ac:dyDescent="0.3">
      <c r="AJ1201" t="e">
        <f>SUBSTITUTE(IF(#REF!&gt;0,#REF!,#REF!),"-","")</f>
        <v>#REF!</v>
      </c>
    </row>
    <row r="1202" spans="36:36" x14ac:dyDescent="0.3">
      <c r="AJ1202" s="32" t="e">
        <f>SUBSTITUTE(IF(#REF!&gt;0,#REF!,#REF!),"-","")</f>
        <v>#REF!</v>
      </c>
    </row>
    <row r="1203" spans="36:36" x14ac:dyDescent="0.3">
      <c r="AJ1203" t="e">
        <f>SUBSTITUTE(IF(#REF!&gt;0,#REF!,#REF!),"-","")</f>
        <v>#REF!</v>
      </c>
    </row>
    <row r="1204" spans="36:36" x14ac:dyDescent="0.3">
      <c r="AJ1204" s="32" t="e">
        <f>SUBSTITUTE(IF(#REF!&gt;0,#REF!,#REF!),"-","")</f>
        <v>#REF!</v>
      </c>
    </row>
    <row r="1205" spans="36:36" x14ac:dyDescent="0.3">
      <c r="AJ1205" t="e">
        <f>SUBSTITUTE(IF(#REF!&gt;0,#REF!,#REF!),"-","")</f>
        <v>#REF!</v>
      </c>
    </row>
    <row r="1206" spans="36:36" x14ac:dyDescent="0.3">
      <c r="AJ1206" s="32" t="e">
        <f>SUBSTITUTE(IF(#REF!&gt;0,#REF!,#REF!),"-","")</f>
        <v>#REF!</v>
      </c>
    </row>
    <row r="1207" spans="36:36" x14ac:dyDescent="0.3">
      <c r="AJ1207" t="e">
        <f>SUBSTITUTE(IF(#REF!&gt;0,#REF!,#REF!),"-","")</f>
        <v>#REF!</v>
      </c>
    </row>
    <row r="1208" spans="36:36" x14ac:dyDescent="0.3">
      <c r="AJ1208" s="32" t="e">
        <f>SUBSTITUTE(IF(#REF!&gt;0,#REF!,#REF!),"-","")</f>
        <v>#REF!</v>
      </c>
    </row>
    <row r="1209" spans="36:36" x14ac:dyDescent="0.3">
      <c r="AJ1209" t="e">
        <f>SUBSTITUTE(IF(#REF!&gt;0,#REF!,#REF!),"-","")</f>
        <v>#REF!</v>
      </c>
    </row>
    <row r="1210" spans="36:36" x14ac:dyDescent="0.3">
      <c r="AJ1210" s="32" t="e">
        <f>SUBSTITUTE(IF(#REF!&gt;0,#REF!,#REF!),"-","")</f>
        <v>#REF!</v>
      </c>
    </row>
    <row r="1211" spans="36:36" x14ac:dyDescent="0.3">
      <c r="AJ1211" t="e">
        <f>SUBSTITUTE(IF(#REF!&gt;0,#REF!,#REF!),"-","")</f>
        <v>#REF!</v>
      </c>
    </row>
    <row r="1212" spans="36:36" x14ac:dyDescent="0.3">
      <c r="AJ1212" s="32" t="e">
        <f>SUBSTITUTE(IF(#REF!&gt;0,#REF!,#REF!),"-","")</f>
        <v>#REF!</v>
      </c>
    </row>
    <row r="1213" spans="36:36" x14ac:dyDescent="0.3">
      <c r="AJ1213" t="e">
        <f>SUBSTITUTE(IF(#REF!&gt;0,#REF!,#REF!),"-","")</f>
        <v>#REF!</v>
      </c>
    </row>
    <row r="1214" spans="36:36" x14ac:dyDescent="0.3">
      <c r="AJ1214" s="32" t="e">
        <f>SUBSTITUTE(IF(#REF!&gt;0,#REF!,#REF!),"-","")</f>
        <v>#REF!</v>
      </c>
    </row>
    <row r="1215" spans="36:36" x14ac:dyDescent="0.3">
      <c r="AJ1215" t="e">
        <f>SUBSTITUTE(IF(#REF!&gt;0,#REF!,#REF!),"-","")</f>
        <v>#REF!</v>
      </c>
    </row>
    <row r="1216" spans="36:36" x14ac:dyDescent="0.3">
      <c r="AJ1216" s="32" t="e">
        <f>SUBSTITUTE(IF(#REF!&gt;0,#REF!,#REF!),"-","")</f>
        <v>#REF!</v>
      </c>
    </row>
    <row r="1217" spans="36:36" x14ac:dyDescent="0.3">
      <c r="AJ1217" t="e">
        <f>SUBSTITUTE(IF(#REF!&gt;0,#REF!,#REF!),"-","")</f>
        <v>#REF!</v>
      </c>
    </row>
    <row r="1218" spans="36:36" x14ac:dyDescent="0.3">
      <c r="AJ1218" s="32" t="e">
        <f>SUBSTITUTE(IF(#REF!&gt;0,#REF!,#REF!),"-","")</f>
        <v>#REF!</v>
      </c>
    </row>
    <row r="1219" spans="36:36" x14ac:dyDescent="0.3">
      <c r="AJ1219" t="e">
        <f>SUBSTITUTE(IF(#REF!&gt;0,#REF!,#REF!),"-","")</f>
        <v>#REF!</v>
      </c>
    </row>
    <row r="1220" spans="36:36" x14ac:dyDescent="0.3">
      <c r="AJ1220" s="32" t="e">
        <f>SUBSTITUTE(IF(#REF!&gt;0,#REF!,#REF!),"-","")</f>
        <v>#REF!</v>
      </c>
    </row>
    <row r="1221" spans="36:36" x14ac:dyDescent="0.3">
      <c r="AJ1221" t="e">
        <f>SUBSTITUTE(IF(#REF!&gt;0,#REF!,#REF!),"-","")</f>
        <v>#REF!</v>
      </c>
    </row>
    <row r="1222" spans="36:36" x14ac:dyDescent="0.3">
      <c r="AJ1222" s="32" t="e">
        <f>SUBSTITUTE(IF(#REF!&gt;0,#REF!,#REF!),"-","")</f>
        <v>#REF!</v>
      </c>
    </row>
    <row r="1223" spans="36:36" x14ac:dyDescent="0.3">
      <c r="AJ1223" t="e">
        <f>SUBSTITUTE(IF(#REF!&gt;0,#REF!,#REF!),"-","")</f>
        <v>#REF!</v>
      </c>
    </row>
    <row r="1224" spans="36:36" x14ac:dyDescent="0.3">
      <c r="AJ1224" s="32" t="e">
        <f>SUBSTITUTE(IF(#REF!&gt;0,#REF!,#REF!),"-","")</f>
        <v>#REF!</v>
      </c>
    </row>
    <row r="1225" spans="36:36" x14ac:dyDescent="0.3">
      <c r="AJ1225" t="e">
        <f>SUBSTITUTE(IF(#REF!&gt;0,#REF!,#REF!),"-","")</f>
        <v>#REF!</v>
      </c>
    </row>
    <row r="1226" spans="36:36" x14ac:dyDescent="0.3">
      <c r="AJ1226" s="32" t="e">
        <f>SUBSTITUTE(IF(#REF!&gt;0,#REF!,#REF!),"-","")</f>
        <v>#REF!</v>
      </c>
    </row>
    <row r="1227" spans="36:36" x14ac:dyDescent="0.3">
      <c r="AJ1227" t="e">
        <f>SUBSTITUTE(IF(#REF!&gt;0,#REF!,#REF!),"-","")</f>
        <v>#REF!</v>
      </c>
    </row>
    <row r="1228" spans="36:36" x14ac:dyDescent="0.3">
      <c r="AJ1228" s="32" t="e">
        <f>SUBSTITUTE(IF(#REF!&gt;0,#REF!,#REF!),"-","")</f>
        <v>#REF!</v>
      </c>
    </row>
    <row r="1229" spans="36:36" x14ac:dyDescent="0.3">
      <c r="AJ1229" t="e">
        <f>SUBSTITUTE(IF(#REF!&gt;0,#REF!,#REF!),"-","")</f>
        <v>#REF!</v>
      </c>
    </row>
    <row r="1230" spans="36:36" x14ac:dyDescent="0.3">
      <c r="AJ1230" s="32" t="e">
        <f>SUBSTITUTE(IF(#REF!&gt;0,#REF!,#REF!),"-","")</f>
        <v>#REF!</v>
      </c>
    </row>
    <row r="1231" spans="36:36" x14ac:dyDescent="0.3">
      <c r="AJ1231" t="e">
        <f>SUBSTITUTE(IF(#REF!&gt;0,#REF!,#REF!),"-","")</f>
        <v>#REF!</v>
      </c>
    </row>
    <row r="1232" spans="36:36" x14ac:dyDescent="0.3">
      <c r="AJ1232" s="32" t="e">
        <f>SUBSTITUTE(IF(#REF!&gt;0,#REF!,#REF!),"-","")</f>
        <v>#REF!</v>
      </c>
    </row>
    <row r="1233" spans="36:36" x14ac:dyDescent="0.3">
      <c r="AJ1233" t="e">
        <f>SUBSTITUTE(IF(#REF!&gt;0,#REF!,#REF!),"-","")</f>
        <v>#REF!</v>
      </c>
    </row>
    <row r="1234" spans="36:36" x14ac:dyDescent="0.3">
      <c r="AJ1234" s="32" t="e">
        <f>SUBSTITUTE(IF(#REF!&gt;0,#REF!,#REF!),"-","")</f>
        <v>#REF!</v>
      </c>
    </row>
    <row r="1235" spans="36:36" x14ac:dyDescent="0.3">
      <c r="AJ1235" t="e">
        <f>SUBSTITUTE(IF(#REF!&gt;0,#REF!,#REF!),"-","")</f>
        <v>#REF!</v>
      </c>
    </row>
    <row r="1236" spans="36:36" x14ac:dyDescent="0.3">
      <c r="AJ1236" s="32" t="e">
        <f>SUBSTITUTE(IF(#REF!&gt;0,#REF!,#REF!),"-","")</f>
        <v>#REF!</v>
      </c>
    </row>
    <row r="1237" spans="36:36" x14ac:dyDescent="0.3">
      <c r="AJ1237" t="e">
        <f>SUBSTITUTE(IF(#REF!&gt;0,#REF!,#REF!),"-","")</f>
        <v>#REF!</v>
      </c>
    </row>
    <row r="1238" spans="36:36" x14ac:dyDescent="0.3">
      <c r="AJ1238" s="32" t="e">
        <f>SUBSTITUTE(IF(#REF!&gt;0,#REF!,#REF!),"-","")</f>
        <v>#REF!</v>
      </c>
    </row>
    <row r="1239" spans="36:36" x14ac:dyDescent="0.3">
      <c r="AJ1239" t="e">
        <f>SUBSTITUTE(IF(#REF!&gt;0,#REF!,#REF!),"-","")</f>
        <v>#REF!</v>
      </c>
    </row>
    <row r="1240" spans="36:36" x14ac:dyDescent="0.3">
      <c r="AJ1240" s="32" t="e">
        <f>SUBSTITUTE(IF(#REF!&gt;0,#REF!,#REF!),"-","")</f>
        <v>#REF!</v>
      </c>
    </row>
    <row r="1241" spans="36:36" x14ac:dyDescent="0.3">
      <c r="AJ1241" t="e">
        <f>SUBSTITUTE(IF(#REF!&gt;0,#REF!,#REF!),"-","")</f>
        <v>#REF!</v>
      </c>
    </row>
    <row r="1242" spans="36:36" x14ac:dyDescent="0.3">
      <c r="AJ1242" s="32" t="e">
        <f>SUBSTITUTE(IF(#REF!&gt;0,#REF!,#REF!),"-","")</f>
        <v>#REF!</v>
      </c>
    </row>
    <row r="1243" spans="36:36" x14ac:dyDescent="0.3">
      <c r="AJ1243" t="e">
        <f>SUBSTITUTE(IF(#REF!&gt;0,#REF!,#REF!),"-","")</f>
        <v>#REF!</v>
      </c>
    </row>
    <row r="1244" spans="36:36" x14ac:dyDescent="0.3">
      <c r="AJ1244" s="32" t="e">
        <f>SUBSTITUTE(IF(#REF!&gt;0,#REF!,#REF!),"-","")</f>
        <v>#REF!</v>
      </c>
    </row>
    <row r="1245" spans="36:36" x14ac:dyDescent="0.3">
      <c r="AJ1245" t="e">
        <f>SUBSTITUTE(IF(#REF!&gt;0,#REF!,#REF!),"-","")</f>
        <v>#REF!</v>
      </c>
    </row>
    <row r="1246" spans="36:36" x14ac:dyDescent="0.3">
      <c r="AJ1246" s="32" t="e">
        <f>SUBSTITUTE(IF(#REF!&gt;0,#REF!,#REF!),"-","")</f>
        <v>#REF!</v>
      </c>
    </row>
    <row r="1247" spans="36:36" x14ac:dyDescent="0.3">
      <c r="AJ1247" t="e">
        <f>SUBSTITUTE(IF(#REF!&gt;0,#REF!,#REF!),"-","")</f>
        <v>#REF!</v>
      </c>
    </row>
    <row r="1248" spans="36:36" x14ac:dyDescent="0.3">
      <c r="AJ1248" s="32" t="e">
        <f>SUBSTITUTE(IF(#REF!&gt;0,#REF!,#REF!),"-","")</f>
        <v>#REF!</v>
      </c>
    </row>
    <row r="1249" spans="36:36" x14ac:dyDescent="0.3">
      <c r="AJ1249" t="e">
        <f>SUBSTITUTE(IF(#REF!&gt;0,#REF!,#REF!),"-","")</f>
        <v>#REF!</v>
      </c>
    </row>
    <row r="1250" spans="36:36" x14ac:dyDescent="0.3">
      <c r="AJ1250" s="32" t="e">
        <f>SUBSTITUTE(IF(#REF!&gt;0,#REF!,#REF!),"-","")</f>
        <v>#REF!</v>
      </c>
    </row>
    <row r="1251" spans="36:36" x14ac:dyDescent="0.3">
      <c r="AJ1251" t="e">
        <f>SUBSTITUTE(IF(#REF!&gt;0,#REF!,#REF!),"-","")</f>
        <v>#REF!</v>
      </c>
    </row>
    <row r="1252" spans="36:36" x14ac:dyDescent="0.3">
      <c r="AJ1252" s="32" t="e">
        <f>SUBSTITUTE(IF(#REF!&gt;0,#REF!,#REF!),"-","")</f>
        <v>#REF!</v>
      </c>
    </row>
    <row r="1253" spans="36:36" x14ac:dyDescent="0.3">
      <c r="AJ1253" t="e">
        <f>SUBSTITUTE(IF(#REF!&gt;0,#REF!,#REF!),"-","")</f>
        <v>#REF!</v>
      </c>
    </row>
    <row r="1254" spans="36:36" x14ac:dyDescent="0.3">
      <c r="AJ1254" s="32" t="e">
        <f>SUBSTITUTE(IF(#REF!&gt;0,#REF!,#REF!),"-","")</f>
        <v>#REF!</v>
      </c>
    </row>
    <row r="1255" spans="36:36" x14ac:dyDescent="0.3">
      <c r="AJ1255" t="e">
        <f>SUBSTITUTE(IF(#REF!&gt;0,#REF!,#REF!),"-","")</f>
        <v>#REF!</v>
      </c>
    </row>
    <row r="1256" spans="36:36" x14ac:dyDescent="0.3">
      <c r="AJ1256" s="32" t="e">
        <f>SUBSTITUTE(IF(#REF!&gt;0,#REF!,#REF!),"-","")</f>
        <v>#REF!</v>
      </c>
    </row>
    <row r="1257" spans="36:36" x14ac:dyDescent="0.3">
      <c r="AJ1257" t="e">
        <f>SUBSTITUTE(IF(#REF!&gt;0,#REF!,#REF!),"-","")</f>
        <v>#REF!</v>
      </c>
    </row>
    <row r="1258" spans="36:36" x14ac:dyDescent="0.3">
      <c r="AJ1258" s="32" t="e">
        <f>SUBSTITUTE(IF(#REF!&gt;0,#REF!,#REF!),"-","")</f>
        <v>#REF!</v>
      </c>
    </row>
    <row r="1259" spans="36:36" x14ac:dyDescent="0.3">
      <c r="AJ1259" t="e">
        <f>SUBSTITUTE(IF(#REF!&gt;0,#REF!,#REF!),"-","")</f>
        <v>#REF!</v>
      </c>
    </row>
    <row r="1260" spans="36:36" x14ac:dyDescent="0.3">
      <c r="AJ1260" s="32" t="e">
        <f>SUBSTITUTE(IF(#REF!&gt;0,#REF!,#REF!),"-","")</f>
        <v>#REF!</v>
      </c>
    </row>
    <row r="1261" spans="36:36" x14ac:dyDescent="0.3">
      <c r="AJ1261" t="e">
        <f>SUBSTITUTE(IF(#REF!&gt;0,#REF!,#REF!),"-","")</f>
        <v>#REF!</v>
      </c>
    </row>
    <row r="1262" spans="36:36" x14ac:dyDescent="0.3">
      <c r="AJ1262" s="32" t="e">
        <f>SUBSTITUTE(IF(#REF!&gt;0,#REF!,#REF!),"-","")</f>
        <v>#REF!</v>
      </c>
    </row>
    <row r="1263" spans="36:36" x14ac:dyDescent="0.3">
      <c r="AJ1263" t="e">
        <f>SUBSTITUTE(IF(#REF!&gt;0,#REF!,#REF!),"-","")</f>
        <v>#REF!</v>
      </c>
    </row>
    <row r="1264" spans="36:36" x14ac:dyDescent="0.3">
      <c r="AJ1264" s="32" t="e">
        <f>SUBSTITUTE(IF(#REF!&gt;0,#REF!,#REF!),"-","")</f>
        <v>#REF!</v>
      </c>
    </row>
    <row r="1265" spans="36:36" x14ac:dyDescent="0.3">
      <c r="AJ1265" t="e">
        <f>SUBSTITUTE(IF(#REF!&gt;0,#REF!,#REF!),"-","")</f>
        <v>#REF!</v>
      </c>
    </row>
    <row r="1266" spans="36:36" x14ac:dyDescent="0.3">
      <c r="AJ1266" s="32" t="e">
        <f>SUBSTITUTE(IF(#REF!&gt;0,#REF!,#REF!),"-","")</f>
        <v>#REF!</v>
      </c>
    </row>
    <row r="1267" spans="36:36" x14ac:dyDescent="0.3">
      <c r="AJ1267" t="e">
        <f>SUBSTITUTE(IF(#REF!&gt;0,#REF!,#REF!),"-","")</f>
        <v>#REF!</v>
      </c>
    </row>
    <row r="1268" spans="36:36" x14ac:dyDescent="0.3">
      <c r="AJ1268" s="32" t="e">
        <f>SUBSTITUTE(IF(#REF!&gt;0,#REF!,#REF!),"-","")</f>
        <v>#REF!</v>
      </c>
    </row>
    <row r="1269" spans="36:36" x14ac:dyDescent="0.3">
      <c r="AJ1269" t="e">
        <f>SUBSTITUTE(IF(#REF!&gt;0,#REF!,#REF!),"-","")</f>
        <v>#REF!</v>
      </c>
    </row>
    <row r="1270" spans="36:36" x14ac:dyDescent="0.3">
      <c r="AJ1270" s="32" t="e">
        <f>SUBSTITUTE(IF(#REF!&gt;0,#REF!,#REF!),"-","")</f>
        <v>#REF!</v>
      </c>
    </row>
    <row r="1271" spans="36:36" x14ac:dyDescent="0.3">
      <c r="AJ1271" t="e">
        <f>SUBSTITUTE(IF(#REF!&gt;0,#REF!,#REF!),"-","")</f>
        <v>#REF!</v>
      </c>
    </row>
    <row r="1272" spans="36:36" x14ac:dyDescent="0.3">
      <c r="AJ1272" s="32" t="e">
        <f>SUBSTITUTE(IF(#REF!&gt;0,#REF!,#REF!),"-","")</f>
        <v>#REF!</v>
      </c>
    </row>
    <row r="1273" spans="36:36" x14ac:dyDescent="0.3">
      <c r="AJ1273" t="e">
        <f>SUBSTITUTE(IF(#REF!&gt;0,#REF!,#REF!),"-","")</f>
        <v>#REF!</v>
      </c>
    </row>
    <row r="1274" spans="36:36" x14ac:dyDescent="0.3">
      <c r="AJ1274" s="32" t="e">
        <f>SUBSTITUTE(IF(#REF!&gt;0,#REF!,#REF!),"-","")</f>
        <v>#REF!</v>
      </c>
    </row>
    <row r="1275" spans="36:36" x14ac:dyDescent="0.3">
      <c r="AJ1275" t="e">
        <f>SUBSTITUTE(IF(#REF!&gt;0,#REF!,#REF!),"-","")</f>
        <v>#REF!</v>
      </c>
    </row>
    <row r="1276" spans="36:36" x14ac:dyDescent="0.3">
      <c r="AJ1276" s="32" t="e">
        <f>SUBSTITUTE(IF(#REF!&gt;0,#REF!,#REF!),"-","")</f>
        <v>#REF!</v>
      </c>
    </row>
    <row r="1277" spans="36:36" x14ac:dyDescent="0.3">
      <c r="AJ1277" t="e">
        <f>SUBSTITUTE(IF(#REF!&gt;0,#REF!,#REF!),"-","")</f>
        <v>#REF!</v>
      </c>
    </row>
    <row r="1278" spans="36:36" x14ac:dyDescent="0.3">
      <c r="AJ1278" s="32" t="e">
        <f>SUBSTITUTE(IF(#REF!&gt;0,#REF!,#REF!),"-","")</f>
        <v>#REF!</v>
      </c>
    </row>
    <row r="1279" spans="36:36" x14ac:dyDescent="0.3">
      <c r="AJ1279" t="e">
        <f>SUBSTITUTE(IF(#REF!&gt;0,#REF!,#REF!),"-","")</f>
        <v>#REF!</v>
      </c>
    </row>
    <row r="1280" spans="36:36" x14ac:dyDescent="0.3">
      <c r="AJ1280" s="32" t="e">
        <f>SUBSTITUTE(IF(#REF!&gt;0,#REF!,#REF!),"-","")</f>
        <v>#REF!</v>
      </c>
    </row>
    <row r="1281" spans="36:36" x14ac:dyDescent="0.3">
      <c r="AJ1281" t="e">
        <f>SUBSTITUTE(IF(#REF!&gt;0,#REF!,#REF!),"-","")</f>
        <v>#REF!</v>
      </c>
    </row>
    <row r="1282" spans="36:36" x14ac:dyDescent="0.3">
      <c r="AJ1282" s="32" t="e">
        <f>SUBSTITUTE(IF(#REF!&gt;0,#REF!,#REF!),"-","")</f>
        <v>#REF!</v>
      </c>
    </row>
    <row r="1283" spans="36:36" x14ac:dyDescent="0.3">
      <c r="AJ1283" t="e">
        <f>SUBSTITUTE(IF(#REF!&gt;0,#REF!,#REF!),"-","")</f>
        <v>#REF!</v>
      </c>
    </row>
    <row r="1284" spans="36:36" x14ac:dyDescent="0.3">
      <c r="AJ1284" s="32" t="e">
        <f>SUBSTITUTE(IF(#REF!&gt;0,#REF!,#REF!),"-","")</f>
        <v>#REF!</v>
      </c>
    </row>
    <row r="1285" spans="36:36" x14ac:dyDescent="0.3">
      <c r="AJ1285" t="e">
        <f>SUBSTITUTE(IF(#REF!&gt;0,#REF!,#REF!),"-","")</f>
        <v>#REF!</v>
      </c>
    </row>
    <row r="1286" spans="36:36" x14ac:dyDescent="0.3">
      <c r="AJ1286" s="32" t="e">
        <f>SUBSTITUTE(IF(#REF!&gt;0,#REF!,#REF!),"-","")</f>
        <v>#REF!</v>
      </c>
    </row>
    <row r="1287" spans="36:36" x14ac:dyDescent="0.3">
      <c r="AJ1287" t="e">
        <f>SUBSTITUTE(IF(#REF!&gt;0,#REF!,#REF!),"-","")</f>
        <v>#REF!</v>
      </c>
    </row>
    <row r="1288" spans="36:36" x14ac:dyDescent="0.3">
      <c r="AJ1288" s="32" t="e">
        <f>SUBSTITUTE(IF(#REF!&gt;0,#REF!,#REF!),"-","")</f>
        <v>#REF!</v>
      </c>
    </row>
    <row r="1289" spans="36:36" x14ac:dyDescent="0.3">
      <c r="AJ1289" t="e">
        <f>SUBSTITUTE(IF(#REF!&gt;0,#REF!,#REF!),"-","")</f>
        <v>#REF!</v>
      </c>
    </row>
    <row r="1290" spans="36:36" x14ac:dyDescent="0.3">
      <c r="AJ1290" s="32" t="e">
        <f>SUBSTITUTE(IF(#REF!&gt;0,#REF!,#REF!),"-","")</f>
        <v>#REF!</v>
      </c>
    </row>
    <row r="1291" spans="36:36" x14ac:dyDescent="0.3">
      <c r="AJ1291" t="e">
        <f>SUBSTITUTE(IF(#REF!&gt;0,#REF!,#REF!),"-","")</f>
        <v>#REF!</v>
      </c>
    </row>
    <row r="1292" spans="36:36" x14ac:dyDescent="0.3">
      <c r="AJ1292" s="32" t="e">
        <f>SUBSTITUTE(IF(#REF!&gt;0,#REF!,#REF!),"-","")</f>
        <v>#REF!</v>
      </c>
    </row>
    <row r="1293" spans="36:36" x14ac:dyDescent="0.3">
      <c r="AJ1293" t="e">
        <f>SUBSTITUTE(IF(#REF!&gt;0,#REF!,#REF!),"-","")</f>
        <v>#REF!</v>
      </c>
    </row>
    <row r="1294" spans="36:36" x14ac:dyDescent="0.3">
      <c r="AJ1294" s="32" t="e">
        <f>SUBSTITUTE(IF(#REF!&gt;0,#REF!,#REF!),"-","")</f>
        <v>#REF!</v>
      </c>
    </row>
    <row r="1295" spans="36:36" x14ac:dyDescent="0.3">
      <c r="AJ1295" t="e">
        <f>SUBSTITUTE(IF(#REF!&gt;0,#REF!,#REF!),"-","")</f>
        <v>#REF!</v>
      </c>
    </row>
    <row r="1296" spans="36:36" x14ac:dyDescent="0.3">
      <c r="AJ1296" s="32" t="e">
        <f>SUBSTITUTE(IF(#REF!&gt;0,#REF!,#REF!),"-","")</f>
        <v>#REF!</v>
      </c>
    </row>
    <row r="1297" spans="36:36" x14ac:dyDescent="0.3">
      <c r="AJ1297" t="e">
        <f>SUBSTITUTE(IF(#REF!&gt;0,#REF!,#REF!),"-","")</f>
        <v>#REF!</v>
      </c>
    </row>
    <row r="1298" spans="36:36" x14ac:dyDescent="0.3">
      <c r="AJ1298" s="32" t="e">
        <f>SUBSTITUTE(IF(#REF!&gt;0,#REF!,#REF!),"-","")</f>
        <v>#REF!</v>
      </c>
    </row>
    <row r="1299" spans="36:36" x14ac:dyDescent="0.3">
      <c r="AJ1299" t="e">
        <f>SUBSTITUTE(IF(#REF!&gt;0,#REF!,#REF!),"-","")</f>
        <v>#REF!</v>
      </c>
    </row>
    <row r="1300" spans="36:36" x14ac:dyDescent="0.3">
      <c r="AJ1300" s="32" t="e">
        <f>SUBSTITUTE(IF(#REF!&gt;0,#REF!,#REF!),"-","")</f>
        <v>#REF!</v>
      </c>
    </row>
    <row r="1301" spans="36:36" x14ac:dyDescent="0.3">
      <c r="AJ1301" t="e">
        <f>SUBSTITUTE(IF(#REF!&gt;0,#REF!,#REF!),"-","")</f>
        <v>#REF!</v>
      </c>
    </row>
    <row r="1302" spans="36:36" x14ac:dyDescent="0.3">
      <c r="AJ1302" s="32" t="e">
        <f>SUBSTITUTE(IF(#REF!&gt;0,#REF!,#REF!),"-","")</f>
        <v>#REF!</v>
      </c>
    </row>
    <row r="1303" spans="36:36" x14ac:dyDescent="0.3">
      <c r="AJ1303" t="e">
        <f>SUBSTITUTE(IF(#REF!&gt;0,#REF!,#REF!),"-","")</f>
        <v>#REF!</v>
      </c>
    </row>
    <row r="1304" spans="36:36" x14ac:dyDescent="0.3">
      <c r="AJ1304" s="32" t="e">
        <f>SUBSTITUTE(IF(#REF!&gt;0,#REF!,#REF!),"-","")</f>
        <v>#REF!</v>
      </c>
    </row>
    <row r="1305" spans="36:36" x14ac:dyDescent="0.3">
      <c r="AJ1305" t="e">
        <f>SUBSTITUTE(IF(#REF!&gt;0,#REF!,#REF!),"-","")</f>
        <v>#REF!</v>
      </c>
    </row>
    <row r="1306" spans="36:36" x14ac:dyDescent="0.3">
      <c r="AJ1306" s="32" t="e">
        <f>SUBSTITUTE(IF(#REF!&gt;0,#REF!,#REF!),"-","")</f>
        <v>#REF!</v>
      </c>
    </row>
    <row r="1307" spans="36:36" x14ac:dyDescent="0.3">
      <c r="AJ1307" t="e">
        <f>SUBSTITUTE(IF(#REF!&gt;0,#REF!,#REF!),"-","")</f>
        <v>#REF!</v>
      </c>
    </row>
    <row r="1308" spans="36:36" x14ac:dyDescent="0.3">
      <c r="AJ1308" s="32" t="e">
        <f>SUBSTITUTE(IF(#REF!&gt;0,#REF!,#REF!),"-","")</f>
        <v>#REF!</v>
      </c>
    </row>
    <row r="1309" spans="36:36" x14ac:dyDescent="0.3">
      <c r="AJ1309" t="e">
        <f>SUBSTITUTE(IF(#REF!&gt;0,#REF!,#REF!),"-","")</f>
        <v>#REF!</v>
      </c>
    </row>
    <row r="1310" spans="36:36" x14ac:dyDescent="0.3">
      <c r="AJ1310" s="32" t="e">
        <f>SUBSTITUTE(IF(#REF!&gt;0,#REF!,#REF!),"-","")</f>
        <v>#REF!</v>
      </c>
    </row>
    <row r="1311" spans="36:36" x14ac:dyDescent="0.3">
      <c r="AJ1311" t="e">
        <f>SUBSTITUTE(IF(#REF!&gt;0,#REF!,#REF!),"-","")</f>
        <v>#REF!</v>
      </c>
    </row>
    <row r="1312" spans="36:36" x14ac:dyDescent="0.3">
      <c r="AJ1312" s="32" t="e">
        <f>SUBSTITUTE(IF(#REF!&gt;0,#REF!,#REF!),"-","")</f>
        <v>#REF!</v>
      </c>
    </row>
    <row r="1313" spans="36:36" x14ac:dyDescent="0.3">
      <c r="AJ1313" t="e">
        <f>SUBSTITUTE(IF(#REF!&gt;0,#REF!,#REF!),"-","")</f>
        <v>#REF!</v>
      </c>
    </row>
    <row r="1314" spans="36:36" x14ac:dyDescent="0.3">
      <c r="AJ1314" s="32" t="e">
        <f>SUBSTITUTE(IF(#REF!&gt;0,#REF!,#REF!),"-","")</f>
        <v>#REF!</v>
      </c>
    </row>
    <row r="1315" spans="36:36" x14ac:dyDescent="0.3">
      <c r="AJ1315" t="e">
        <f>SUBSTITUTE(IF(#REF!&gt;0,#REF!,#REF!),"-","")</f>
        <v>#REF!</v>
      </c>
    </row>
    <row r="1316" spans="36:36" x14ac:dyDescent="0.3">
      <c r="AJ1316" s="32" t="e">
        <f>SUBSTITUTE(IF(#REF!&gt;0,#REF!,#REF!),"-","")</f>
        <v>#REF!</v>
      </c>
    </row>
    <row r="1317" spans="36:36" x14ac:dyDescent="0.3">
      <c r="AJ1317" t="e">
        <f>SUBSTITUTE(IF(#REF!&gt;0,#REF!,#REF!),"-","")</f>
        <v>#REF!</v>
      </c>
    </row>
    <row r="1318" spans="36:36" x14ac:dyDescent="0.3">
      <c r="AJ1318" s="32" t="e">
        <f>SUBSTITUTE(IF(#REF!&gt;0,#REF!,#REF!),"-","")</f>
        <v>#REF!</v>
      </c>
    </row>
    <row r="1319" spans="36:36" x14ac:dyDescent="0.3">
      <c r="AJ1319" t="e">
        <f>SUBSTITUTE(IF(#REF!&gt;0,#REF!,#REF!),"-","")</f>
        <v>#REF!</v>
      </c>
    </row>
    <row r="1320" spans="36:36" x14ac:dyDescent="0.3">
      <c r="AJ1320" s="32" t="e">
        <f>SUBSTITUTE(IF(#REF!&gt;0,#REF!,#REF!),"-","")</f>
        <v>#REF!</v>
      </c>
    </row>
    <row r="1321" spans="36:36" x14ac:dyDescent="0.3">
      <c r="AJ1321" t="e">
        <f>SUBSTITUTE(IF(#REF!&gt;0,#REF!,#REF!),"-","")</f>
        <v>#REF!</v>
      </c>
    </row>
    <row r="1322" spans="36:36" x14ac:dyDescent="0.3">
      <c r="AJ1322" s="32" t="e">
        <f>SUBSTITUTE(IF(#REF!&gt;0,#REF!,#REF!),"-","")</f>
        <v>#REF!</v>
      </c>
    </row>
    <row r="1323" spans="36:36" x14ac:dyDescent="0.3">
      <c r="AJ1323" t="e">
        <f>SUBSTITUTE(IF(#REF!&gt;0,#REF!,#REF!),"-","")</f>
        <v>#REF!</v>
      </c>
    </row>
    <row r="1324" spans="36:36" x14ac:dyDescent="0.3">
      <c r="AJ1324" s="32" t="e">
        <f>SUBSTITUTE(IF(#REF!&gt;0,#REF!,#REF!),"-","")</f>
        <v>#REF!</v>
      </c>
    </row>
    <row r="1325" spans="36:36" x14ac:dyDescent="0.3">
      <c r="AJ1325" t="e">
        <f>SUBSTITUTE(IF(#REF!&gt;0,#REF!,#REF!),"-","")</f>
        <v>#REF!</v>
      </c>
    </row>
    <row r="1326" spans="36:36" x14ac:dyDescent="0.3">
      <c r="AJ1326" s="32" t="e">
        <f>SUBSTITUTE(IF(#REF!&gt;0,#REF!,#REF!),"-","")</f>
        <v>#REF!</v>
      </c>
    </row>
    <row r="1327" spans="36:36" x14ac:dyDescent="0.3">
      <c r="AJ1327" t="e">
        <f>SUBSTITUTE(IF(#REF!&gt;0,#REF!,#REF!),"-","")</f>
        <v>#REF!</v>
      </c>
    </row>
    <row r="1328" spans="36:36" x14ac:dyDescent="0.3">
      <c r="AJ1328" s="32" t="e">
        <f>SUBSTITUTE(IF(#REF!&gt;0,#REF!,#REF!),"-","")</f>
        <v>#REF!</v>
      </c>
    </row>
    <row r="1329" spans="36:36" x14ac:dyDescent="0.3">
      <c r="AJ1329" t="e">
        <f>SUBSTITUTE(IF(#REF!&gt;0,#REF!,#REF!),"-","")</f>
        <v>#REF!</v>
      </c>
    </row>
    <row r="1330" spans="36:36" x14ac:dyDescent="0.3">
      <c r="AJ1330" s="32" t="e">
        <f>SUBSTITUTE(IF(#REF!&gt;0,#REF!,#REF!),"-","")</f>
        <v>#REF!</v>
      </c>
    </row>
    <row r="1331" spans="36:36" x14ac:dyDescent="0.3">
      <c r="AJ1331" t="e">
        <f>SUBSTITUTE(IF(#REF!&gt;0,#REF!,#REF!),"-","")</f>
        <v>#REF!</v>
      </c>
    </row>
    <row r="1332" spans="36:36" x14ac:dyDescent="0.3">
      <c r="AJ1332" s="32" t="e">
        <f>SUBSTITUTE(IF(#REF!&gt;0,#REF!,#REF!),"-","")</f>
        <v>#REF!</v>
      </c>
    </row>
    <row r="1333" spans="36:36" x14ac:dyDescent="0.3">
      <c r="AJ1333" t="e">
        <f>SUBSTITUTE(IF(#REF!&gt;0,#REF!,#REF!),"-","")</f>
        <v>#REF!</v>
      </c>
    </row>
    <row r="1334" spans="36:36" x14ac:dyDescent="0.3">
      <c r="AJ1334" s="32" t="e">
        <f>SUBSTITUTE(IF(#REF!&gt;0,#REF!,#REF!),"-","")</f>
        <v>#REF!</v>
      </c>
    </row>
    <row r="1335" spans="36:36" x14ac:dyDescent="0.3">
      <c r="AJ1335" t="e">
        <f>SUBSTITUTE(IF(#REF!&gt;0,#REF!,#REF!),"-","")</f>
        <v>#REF!</v>
      </c>
    </row>
    <row r="1336" spans="36:36" x14ac:dyDescent="0.3">
      <c r="AJ1336" s="32" t="e">
        <f>SUBSTITUTE(IF(#REF!&gt;0,#REF!,#REF!),"-","")</f>
        <v>#REF!</v>
      </c>
    </row>
    <row r="1337" spans="36:36" x14ac:dyDescent="0.3">
      <c r="AJ1337" t="e">
        <f>SUBSTITUTE(IF(#REF!&gt;0,#REF!,#REF!),"-","")</f>
        <v>#REF!</v>
      </c>
    </row>
    <row r="1338" spans="36:36" x14ac:dyDescent="0.3">
      <c r="AJ1338" s="32" t="e">
        <f>SUBSTITUTE(IF(#REF!&gt;0,#REF!,#REF!),"-","")</f>
        <v>#REF!</v>
      </c>
    </row>
    <row r="1339" spans="36:36" x14ac:dyDescent="0.3">
      <c r="AJ1339" t="e">
        <f>SUBSTITUTE(IF(#REF!&gt;0,#REF!,#REF!),"-","")</f>
        <v>#REF!</v>
      </c>
    </row>
    <row r="1340" spans="36:36" x14ac:dyDescent="0.3">
      <c r="AJ1340" s="32" t="e">
        <f>SUBSTITUTE(IF(#REF!&gt;0,#REF!,#REF!),"-","")</f>
        <v>#REF!</v>
      </c>
    </row>
    <row r="1341" spans="36:36" x14ac:dyDescent="0.3">
      <c r="AJ1341" t="e">
        <f>SUBSTITUTE(IF(#REF!&gt;0,#REF!,#REF!),"-","")</f>
        <v>#REF!</v>
      </c>
    </row>
    <row r="1342" spans="36:36" x14ac:dyDescent="0.3">
      <c r="AJ1342" s="32" t="e">
        <f>SUBSTITUTE(IF(#REF!&gt;0,#REF!,#REF!),"-","")</f>
        <v>#REF!</v>
      </c>
    </row>
    <row r="1343" spans="36:36" x14ac:dyDescent="0.3">
      <c r="AJ1343" t="e">
        <f>SUBSTITUTE(IF(#REF!&gt;0,#REF!,#REF!),"-","")</f>
        <v>#REF!</v>
      </c>
    </row>
    <row r="1344" spans="36:36" x14ac:dyDescent="0.3">
      <c r="AJ1344" s="32" t="e">
        <f>SUBSTITUTE(IF(#REF!&gt;0,#REF!,#REF!),"-","")</f>
        <v>#REF!</v>
      </c>
    </row>
    <row r="1345" spans="36:36" x14ac:dyDescent="0.3">
      <c r="AJ1345" t="e">
        <f>SUBSTITUTE(IF(#REF!&gt;0,#REF!,#REF!),"-","")</f>
        <v>#REF!</v>
      </c>
    </row>
    <row r="1346" spans="36:36" x14ac:dyDescent="0.3">
      <c r="AJ1346" s="32" t="e">
        <f>SUBSTITUTE(IF(#REF!&gt;0,#REF!,#REF!),"-","")</f>
        <v>#REF!</v>
      </c>
    </row>
    <row r="1347" spans="36:36" x14ac:dyDescent="0.3">
      <c r="AJ1347" t="e">
        <f>SUBSTITUTE(IF(#REF!&gt;0,#REF!,#REF!),"-","")</f>
        <v>#REF!</v>
      </c>
    </row>
    <row r="1348" spans="36:36" x14ac:dyDescent="0.3">
      <c r="AJ1348" s="32" t="e">
        <f>SUBSTITUTE(IF(#REF!&gt;0,#REF!,#REF!),"-","")</f>
        <v>#REF!</v>
      </c>
    </row>
    <row r="1349" spans="36:36" x14ac:dyDescent="0.3">
      <c r="AJ1349" t="e">
        <f>SUBSTITUTE(IF(#REF!&gt;0,#REF!,#REF!),"-","")</f>
        <v>#REF!</v>
      </c>
    </row>
    <row r="1350" spans="36:36" x14ac:dyDescent="0.3">
      <c r="AJ1350" s="32" t="e">
        <f>SUBSTITUTE(IF(#REF!&gt;0,#REF!,#REF!),"-","")</f>
        <v>#REF!</v>
      </c>
    </row>
    <row r="1351" spans="36:36" x14ac:dyDescent="0.3">
      <c r="AJ1351" t="e">
        <f>SUBSTITUTE(IF(#REF!&gt;0,#REF!,#REF!),"-","")</f>
        <v>#REF!</v>
      </c>
    </row>
    <row r="1352" spans="36:36" x14ac:dyDescent="0.3">
      <c r="AJ1352" s="32" t="e">
        <f>SUBSTITUTE(IF(#REF!&gt;0,#REF!,#REF!),"-","")</f>
        <v>#REF!</v>
      </c>
    </row>
    <row r="1353" spans="36:36" x14ac:dyDescent="0.3">
      <c r="AJ1353" t="e">
        <f>SUBSTITUTE(IF(#REF!&gt;0,#REF!,#REF!),"-","")</f>
        <v>#REF!</v>
      </c>
    </row>
    <row r="1354" spans="36:36" x14ac:dyDescent="0.3">
      <c r="AJ1354" s="32" t="e">
        <f>SUBSTITUTE(IF(#REF!&gt;0,#REF!,#REF!),"-","")</f>
        <v>#REF!</v>
      </c>
    </row>
    <row r="1355" spans="36:36" x14ac:dyDescent="0.3">
      <c r="AJ1355" t="e">
        <f>SUBSTITUTE(IF(#REF!&gt;0,#REF!,#REF!),"-","")</f>
        <v>#REF!</v>
      </c>
    </row>
    <row r="1356" spans="36:36" x14ac:dyDescent="0.3">
      <c r="AJ1356" s="32" t="e">
        <f>SUBSTITUTE(IF(#REF!&gt;0,#REF!,#REF!),"-","")</f>
        <v>#REF!</v>
      </c>
    </row>
    <row r="1357" spans="36:36" x14ac:dyDescent="0.3">
      <c r="AJ1357" t="e">
        <f>SUBSTITUTE(IF(#REF!&gt;0,#REF!,#REF!),"-","")</f>
        <v>#REF!</v>
      </c>
    </row>
    <row r="1358" spans="36:36" x14ac:dyDescent="0.3">
      <c r="AJ1358" s="32" t="e">
        <f>SUBSTITUTE(IF(#REF!&gt;0,#REF!,#REF!),"-","")</f>
        <v>#REF!</v>
      </c>
    </row>
    <row r="1359" spans="36:36" x14ac:dyDescent="0.3">
      <c r="AJ1359" t="e">
        <f>SUBSTITUTE(IF(#REF!&gt;0,#REF!,#REF!),"-","")</f>
        <v>#REF!</v>
      </c>
    </row>
    <row r="1360" spans="36:36" x14ac:dyDescent="0.3">
      <c r="AJ1360" s="32" t="e">
        <f>SUBSTITUTE(IF(#REF!&gt;0,#REF!,#REF!),"-","")</f>
        <v>#REF!</v>
      </c>
    </row>
    <row r="1361" spans="36:36" x14ac:dyDescent="0.3">
      <c r="AJ1361" t="e">
        <f>SUBSTITUTE(IF(#REF!&gt;0,#REF!,#REF!),"-","")</f>
        <v>#REF!</v>
      </c>
    </row>
    <row r="1362" spans="36:36" x14ac:dyDescent="0.3">
      <c r="AJ1362" s="32" t="e">
        <f>SUBSTITUTE(IF(#REF!&gt;0,#REF!,#REF!),"-","")</f>
        <v>#REF!</v>
      </c>
    </row>
    <row r="1363" spans="36:36" x14ac:dyDescent="0.3">
      <c r="AJ1363" t="e">
        <f>SUBSTITUTE(IF(#REF!&gt;0,#REF!,#REF!),"-","")</f>
        <v>#REF!</v>
      </c>
    </row>
    <row r="1364" spans="36:36" x14ac:dyDescent="0.3">
      <c r="AJ1364" s="32" t="e">
        <f>SUBSTITUTE(IF(#REF!&gt;0,#REF!,#REF!),"-","")</f>
        <v>#REF!</v>
      </c>
    </row>
    <row r="1365" spans="36:36" x14ac:dyDescent="0.3">
      <c r="AJ1365" t="e">
        <f>SUBSTITUTE(IF(#REF!&gt;0,#REF!,#REF!),"-","")</f>
        <v>#REF!</v>
      </c>
    </row>
    <row r="1366" spans="36:36" x14ac:dyDescent="0.3">
      <c r="AJ1366" s="32" t="e">
        <f>SUBSTITUTE(IF(#REF!&gt;0,#REF!,#REF!),"-","")</f>
        <v>#REF!</v>
      </c>
    </row>
    <row r="1367" spans="36:36" x14ac:dyDescent="0.3">
      <c r="AJ1367" t="e">
        <f>SUBSTITUTE(IF(#REF!&gt;0,#REF!,#REF!),"-","")</f>
        <v>#REF!</v>
      </c>
    </row>
    <row r="1368" spans="36:36" x14ac:dyDescent="0.3">
      <c r="AJ1368" s="32" t="e">
        <f>SUBSTITUTE(IF(#REF!&gt;0,#REF!,#REF!),"-","")</f>
        <v>#REF!</v>
      </c>
    </row>
    <row r="1369" spans="36:36" x14ac:dyDescent="0.3">
      <c r="AJ1369" t="e">
        <f>SUBSTITUTE(IF(#REF!&gt;0,#REF!,#REF!),"-","")</f>
        <v>#REF!</v>
      </c>
    </row>
    <row r="1370" spans="36:36" x14ac:dyDescent="0.3">
      <c r="AJ1370" s="32" t="e">
        <f>SUBSTITUTE(IF(#REF!&gt;0,#REF!,#REF!),"-","")</f>
        <v>#REF!</v>
      </c>
    </row>
    <row r="1371" spans="36:36" x14ac:dyDescent="0.3">
      <c r="AJ1371" t="e">
        <f>SUBSTITUTE(IF(#REF!&gt;0,#REF!,#REF!),"-","")</f>
        <v>#REF!</v>
      </c>
    </row>
    <row r="1372" spans="36:36" x14ac:dyDescent="0.3">
      <c r="AJ1372" s="32" t="e">
        <f>SUBSTITUTE(IF(#REF!&gt;0,#REF!,#REF!),"-","")</f>
        <v>#REF!</v>
      </c>
    </row>
    <row r="1373" spans="36:36" x14ac:dyDescent="0.3">
      <c r="AJ1373" t="e">
        <f>SUBSTITUTE(IF(#REF!&gt;0,#REF!,#REF!),"-","")</f>
        <v>#REF!</v>
      </c>
    </row>
    <row r="1374" spans="36:36" x14ac:dyDescent="0.3">
      <c r="AJ1374" s="32" t="e">
        <f>SUBSTITUTE(IF(#REF!&gt;0,#REF!,#REF!),"-","")</f>
        <v>#REF!</v>
      </c>
    </row>
    <row r="1375" spans="36:36" x14ac:dyDescent="0.3">
      <c r="AJ1375" t="e">
        <f>SUBSTITUTE(IF(#REF!&gt;0,#REF!,#REF!),"-","")</f>
        <v>#REF!</v>
      </c>
    </row>
    <row r="1376" spans="36:36" x14ac:dyDescent="0.3">
      <c r="AJ1376" s="32" t="e">
        <f>SUBSTITUTE(IF(#REF!&gt;0,#REF!,#REF!),"-","")</f>
        <v>#REF!</v>
      </c>
    </row>
    <row r="1377" spans="36:36" x14ac:dyDescent="0.3">
      <c r="AJ1377" t="e">
        <f>SUBSTITUTE(IF(#REF!&gt;0,#REF!,#REF!),"-","")</f>
        <v>#REF!</v>
      </c>
    </row>
    <row r="1378" spans="36:36" x14ac:dyDescent="0.3">
      <c r="AJ1378" s="32" t="e">
        <f>SUBSTITUTE(IF(#REF!&gt;0,#REF!,#REF!),"-","")</f>
        <v>#REF!</v>
      </c>
    </row>
    <row r="1379" spans="36:36" x14ac:dyDescent="0.3">
      <c r="AJ1379" t="e">
        <f>SUBSTITUTE(IF(#REF!&gt;0,#REF!,#REF!),"-","")</f>
        <v>#REF!</v>
      </c>
    </row>
    <row r="1380" spans="36:36" x14ac:dyDescent="0.3">
      <c r="AJ1380" s="32" t="e">
        <f>SUBSTITUTE(IF(#REF!&gt;0,#REF!,#REF!),"-","")</f>
        <v>#REF!</v>
      </c>
    </row>
    <row r="1381" spans="36:36" x14ac:dyDescent="0.3">
      <c r="AJ1381" t="e">
        <f>SUBSTITUTE(IF(#REF!&gt;0,#REF!,#REF!),"-","")</f>
        <v>#REF!</v>
      </c>
    </row>
    <row r="1382" spans="36:36" x14ac:dyDescent="0.3">
      <c r="AJ1382" s="32" t="e">
        <f>SUBSTITUTE(IF(#REF!&gt;0,#REF!,#REF!),"-","")</f>
        <v>#REF!</v>
      </c>
    </row>
    <row r="1383" spans="36:36" x14ac:dyDescent="0.3">
      <c r="AJ1383" t="e">
        <f>SUBSTITUTE(IF(#REF!&gt;0,#REF!,#REF!),"-","")</f>
        <v>#REF!</v>
      </c>
    </row>
    <row r="1384" spans="36:36" x14ac:dyDescent="0.3">
      <c r="AJ1384" s="32" t="e">
        <f>SUBSTITUTE(IF(#REF!&gt;0,#REF!,#REF!),"-","")</f>
        <v>#REF!</v>
      </c>
    </row>
    <row r="1385" spans="36:36" x14ac:dyDescent="0.3">
      <c r="AJ1385" t="e">
        <f>SUBSTITUTE(IF(#REF!&gt;0,#REF!,#REF!),"-","")</f>
        <v>#REF!</v>
      </c>
    </row>
    <row r="1386" spans="36:36" x14ac:dyDescent="0.3">
      <c r="AJ1386" s="32" t="e">
        <f>SUBSTITUTE(IF(#REF!&gt;0,#REF!,#REF!),"-","")</f>
        <v>#REF!</v>
      </c>
    </row>
    <row r="1387" spans="36:36" x14ac:dyDescent="0.3">
      <c r="AJ1387" t="e">
        <f>SUBSTITUTE(IF(#REF!&gt;0,#REF!,#REF!),"-","")</f>
        <v>#REF!</v>
      </c>
    </row>
    <row r="1388" spans="36:36" x14ac:dyDescent="0.3">
      <c r="AJ1388" s="32" t="e">
        <f>SUBSTITUTE(IF(#REF!&gt;0,#REF!,#REF!),"-","")</f>
        <v>#REF!</v>
      </c>
    </row>
    <row r="1389" spans="36:36" x14ac:dyDescent="0.3">
      <c r="AJ1389" t="e">
        <f>SUBSTITUTE(IF(#REF!&gt;0,#REF!,#REF!),"-","")</f>
        <v>#REF!</v>
      </c>
    </row>
    <row r="1390" spans="36:36" x14ac:dyDescent="0.3">
      <c r="AJ1390" s="32" t="e">
        <f>SUBSTITUTE(IF(#REF!&gt;0,#REF!,#REF!),"-","")</f>
        <v>#REF!</v>
      </c>
    </row>
    <row r="1391" spans="36:36" x14ac:dyDescent="0.3">
      <c r="AJ1391" t="e">
        <f>SUBSTITUTE(IF(#REF!&gt;0,#REF!,#REF!),"-","")</f>
        <v>#REF!</v>
      </c>
    </row>
    <row r="1392" spans="36:36" x14ac:dyDescent="0.3">
      <c r="AJ1392" s="32" t="e">
        <f>SUBSTITUTE(IF(#REF!&gt;0,#REF!,#REF!),"-","")</f>
        <v>#REF!</v>
      </c>
    </row>
    <row r="1393" spans="36:36" x14ac:dyDescent="0.3">
      <c r="AJ1393" t="e">
        <f>SUBSTITUTE(IF(#REF!&gt;0,#REF!,#REF!),"-","")</f>
        <v>#REF!</v>
      </c>
    </row>
    <row r="1394" spans="36:36" x14ac:dyDescent="0.3">
      <c r="AJ1394" s="32" t="e">
        <f>SUBSTITUTE(IF(#REF!&gt;0,#REF!,#REF!),"-","")</f>
        <v>#REF!</v>
      </c>
    </row>
    <row r="1395" spans="36:36" x14ac:dyDescent="0.3">
      <c r="AJ1395" t="e">
        <f>SUBSTITUTE(IF(#REF!&gt;0,#REF!,#REF!),"-","")</f>
        <v>#REF!</v>
      </c>
    </row>
    <row r="1396" spans="36:36" x14ac:dyDescent="0.3">
      <c r="AJ1396" s="32" t="e">
        <f>SUBSTITUTE(IF(#REF!&gt;0,#REF!,#REF!),"-","")</f>
        <v>#REF!</v>
      </c>
    </row>
    <row r="1397" spans="36:36" x14ac:dyDescent="0.3">
      <c r="AJ1397" t="e">
        <f>SUBSTITUTE(IF(#REF!&gt;0,#REF!,#REF!),"-","")</f>
        <v>#REF!</v>
      </c>
    </row>
    <row r="1398" spans="36:36" x14ac:dyDescent="0.3">
      <c r="AJ1398" s="32" t="e">
        <f>SUBSTITUTE(IF(#REF!&gt;0,#REF!,#REF!),"-","")</f>
        <v>#REF!</v>
      </c>
    </row>
    <row r="1399" spans="36:36" x14ac:dyDescent="0.3">
      <c r="AJ1399" t="e">
        <f>SUBSTITUTE(IF(#REF!&gt;0,#REF!,#REF!),"-","")</f>
        <v>#REF!</v>
      </c>
    </row>
    <row r="1400" spans="36:36" x14ac:dyDescent="0.3">
      <c r="AJ1400" s="32" t="e">
        <f>SUBSTITUTE(IF(#REF!&gt;0,#REF!,#REF!),"-","")</f>
        <v>#REF!</v>
      </c>
    </row>
    <row r="1401" spans="36:36" x14ac:dyDescent="0.3">
      <c r="AJ1401" t="e">
        <f>SUBSTITUTE(IF(#REF!&gt;0,#REF!,#REF!),"-","")</f>
        <v>#REF!</v>
      </c>
    </row>
    <row r="1402" spans="36:36" x14ac:dyDescent="0.3">
      <c r="AJ1402" s="32" t="e">
        <f>SUBSTITUTE(IF(#REF!&gt;0,#REF!,#REF!),"-","")</f>
        <v>#REF!</v>
      </c>
    </row>
    <row r="1403" spans="36:36" x14ac:dyDescent="0.3">
      <c r="AJ1403" t="e">
        <f>SUBSTITUTE(IF(#REF!&gt;0,#REF!,#REF!),"-","")</f>
        <v>#REF!</v>
      </c>
    </row>
    <row r="1404" spans="36:36" x14ac:dyDescent="0.3">
      <c r="AJ1404" s="32" t="e">
        <f>SUBSTITUTE(IF(#REF!&gt;0,#REF!,#REF!),"-","")</f>
        <v>#REF!</v>
      </c>
    </row>
    <row r="1405" spans="36:36" x14ac:dyDescent="0.3">
      <c r="AJ1405" t="e">
        <f>SUBSTITUTE(IF(#REF!&gt;0,#REF!,#REF!),"-","")</f>
        <v>#REF!</v>
      </c>
    </row>
    <row r="1406" spans="36:36" x14ac:dyDescent="0.3">
      <c r="AJ1406" s="32" t="e">
        <f>SUBSTITUTE(IF(#REF!&gt;0,#REF!,#REF!),"-","")</f>
        <v>#REF!</v>
      </c>
    </row>
    <row r="1407" spans="36:36" x14ac:dyDescent="0.3">
      <c r="AJ1407" t="e">
        <f>SUBSTITUTE(IF(#REF!&gt;0,#REF!,#REF!),"-","")</f>
        <v>#REF!</v>
      </c>
    </row>
    <row r="1408" spans="36:36" x14ac:dyDescent="0.3">
      <c r="AJ1408" s="32" t="e">
        <f>SUBSTITUTE(IF(#REF!&gt;0,#REF!,#REF!),"-","")</f>
        <v>#REF!</v>
      </c>
    </row>
    <row r="1409" spans="36:36" x14ac:dyDescent="0.3">
      <c r="AJ1409" t="e">
        <f>SUBSTITUTE(IF(#REF!&gt;0,#REF!,#REF!),"-","")</f>
        <v>#REF!</v>
      </c>
    </row>
    <row r="1410" spans="36:36" x14ac:dyDescent="0.3">
      <c r="AJ1410" s="32" t="e">
        <f>SUBSTITUTE(IF(#REF!&gt;0,#REF!,#REF!),"-","")</f>
        <v>#REF!</v>
      </c>
    </row>
    <row r="1411" spans="36:36" x14ac:dyDescent="0.3">
      <c r="AJ1411" t="e">
        <f>SUBSTITUTE(IF(#REF!&gt;0,#REF!,#REF!),"-","")</f>
        <v>#REF!</v>
      </c>
    </row>
    <row r="1412" spans="36:36" x14ac:dyDescent="0.3">
      <c r="AJ1412" s="32" t="e">
        <f>SUBSTITUTE(IF(#REF!&gt;0,#REF!,#REF!),"-","")</f>
        <v>#REF!</v>
      </c>
    </row>
    <row r="1413" spans="36:36" x14ac:dyDescent="0.3">
      <c r="AJ1413" t="e">
        <f>SUBSTITUTE(IF(#REF!&gt;0,#REF!,#REF!),"-","")</f>
        <v>#REF!</v>
      </c>
    </row>
    <row r="1414" spans="36:36" x14ac:dyDescent="0.3">
      <c r="AJ1414" s="32" t="e">
        <f>SUBSTITUTE(IF(#REF!&gt;0,#REF!,#REF!),"-","")</f>
        <v>#REF!</v>
      </c>
    </row>
    <row r="1415" spans="36:36" x14ac:dyDescent="0.3">
      <c r="AJ1415" t="e">
        <f>SUBSTITUTE(IF(#REF!&gt;0,#REF!,#REF!),"-","")</f>
        <v>#REF!</v>
      </c>
    </row>
    <row r="1416" spans="36:36" x14ac:dyDescent="0.3">
      <c r="AJ1416" s="32" t="e">
        <f>SUBSTITUTE(IF(#REF!&gt;0,#REF!,#REF!),"-","")</f>
        <v>#REF!</v>
      </c>
    </row>
    <row r="1417" spans="36:36" x14ac:dyDescent="0.3">
      <c r="AJ1417" t="e">
        <f>SUBSTITUTE(IF(#REF!&gt;0,#REF!,#REF!),"-","")</f>
        <v>#REF!</v>
      </c>
    </row>
    <row r="1418" spans="36:36" x14ac:dyDescent="0.3">
      <c r="AJ1418" s="32" t="e">
        <f>SUBSTITUTE(IF(#REF!&gt;0,#REF!,#REF!),"-","")</f>
        <v>#REF!</v>
      </c>
    </row>
    <row r="1419" spans="36:36" x14ac:dyDescent="0.3">
      <c r="AJ1419" t="e">
        <f>SUBSTITUTE(IF(#REF!&gt;0,#REF!,#REF!),"-","")</f>
        <v>#REF!</v>
      </c>
    </row>
    <row r="1420" spans="36:36" x14ac:dyDescent="0.3">
      <c r="AJ1420" s="32" t="e">
        <f>SUBSTITUTE(IF(#REF!&gt;0,#REF!,#REF!),"-","")</f>
        <v>#REF!</v>
      </c>
    </row>
    <row r="1421" spans="36:36" x14ac:dyDescent="0.3">
      <c r="AJ1421" t="e">
        <f>SUBSTITUTE(IF(#REF!&gt;0,#REF!,#REF!),"-","")</f>
        <v>#REF!</v>
      </c>
    </row>
    <row r="1422" spans="36:36" x14ac:dyDescent="0.3">
      <c r="AJ1422" s="32" t="e">
        <f>SUBSTITUTE(IF(#REF!&gt;0,#REF!,#REF!),"-","")</f>
        <v>#REF!</v>
      </c>
    </row>
    <row r="1423" spans="36:36" x14ac:dyDescent="0.3">
      <c r="AJ1423" t="e">
        <f>SUBSTITUTE(IF(#REF!&gt;0,#REF!,#REF!),"-","")</f>
        <v>#REF!</v>
      </c>
    </row>
    <row r="1424" spans="36:36" x14ac:dyDescent="0.3">
      <c r="AJ1424" s="32" t="e">
        <f>SUBSTITUTE(IF(#REF!&gt;0,#REF!,#REF!),"-","")</f>
        <v>#REF!</v>
      </c>
    </row>
    <row r="1425" spans="36:36" x14ac:dyDescent="0.3">
      <c r="AJ1425" t="e">
        <f>SUBSTITUTE(IF(#REF!&gt;0,#REF!,#REF!),"-","")</f>
        <v>#REF!</v>
      </c>
    </row>
    <row r="1426" spans="36:36" x14ac:dyDescent="0.3">
      <c r="AJ1426" s="32" t="e">
        <f>SUBSTITUTE(IF(#REF!&gt;0,#REF!,#REF!),"-","")</f>
        <v>#REF!</v>
      </c>
    </row>
    <row r="1427" spans="36:36" x14ac:dyDescent="0.3">
      <c r="AJ1427" t="e">
        <f>SUBSTITUTE(IF(#REF!&gt;0,#REF!,#REF!),"-","")</f>
        <v>#REF!</v>
      </c>
    </row>
    <row r="1428" spans="36:36" x14ac:dyDescent="0.3">
      <c r="AJ1428" s="32" t="e">
        <f>SUBSTITUTE(IF(#REF!&gt;0,#REF!,#REF!),"-","")</f>
        <v>#REF!</v>
      </c>
    </row>
    <row r="1429" spans="36:36" x14ac:dyDescent="0.3">
      <c r="AJ1429" t="e">
        <f>SUBSTITUTE(IF(#REF!&gt;0,#REF!,#REF!),"-","")</f>
        <v>#REF!</v>
      </c>
    </row>
    <row r="1430" spans="36:36" x14ac:dyDescent="0.3">
      <c r="AJ1430" s="32" t="e">
        <f>SUBSTITUTE(IF(#REF!&gt;0,#REF!,#REF!),"-","")</f>
        <v>#REF!</v>
      </c>
    </row>
    <row r="1431" spans="36:36" x14ac:dyDescent="0.3">
      <c r="AJ1431" t="e">
        <f>SUBSTITUTE(IF(#REF!&gt;0,#REF!,#REF!),"-","")</f>
        <v>#REF!</v>
      </c>
    </row>
    <row r="1432" spans="36:36" x14ac:dyDescent="0.3">
      <c r="AJ1432" s="32" t="e">
        <f>SUBSTITUTE(IF(#REF!&gt;0,#REF!,#REF!),"-","")</f>
        <v>#REF!</v>
      </c>
    </row>
    <row r="1433" spans="36:36" x14ac:dyDescent="0.3">
      <c r="AJ1433" t="e">
        <f>SUBSTITUTE(IF(#REF!&gt;0,#REF!,#REF!),"-","")</f>
        <v>#REF!</v>
      </c>
    </row>
    <row r="1434" spans="36:36" x14ac:dyDescent="0.3">
      <c r="AJ1434" s="32" t="e">
        <f>SUBSTITUTE(IF(#REF!&gt;0,#REF!,#REF!),"-","")</f>
        <v>#REF!</v>
      </c>
    </row>
    <row r="1435" spans="36:36" x14ac:dyDescent="0.3">
      <c r="AJ1435" t="e">
        <f>SUBSTITUTE(IF(#REF!&gt;0,#REF!,#REF!),"-","")</f>
        <v>#REF!</v>
      </c>
    </row>
    <row r="1436" spans="36:36" x14ac:dyDescent="0.3">
      <c r="AJ1436" s="32" t="e">
        <f>SUBSTITUTE(IF(#REF!&gt;0,#REF!,#REF!),"-","")</f>
        <v>#REF!</v>
      </c>
    </row>
    <row r="1437" spans="36:36" x14ac:dyDescent="0.3">
      <c r="AJ1437" t="e">
        <f>SUBSTITUTE(IF(#REF!&gt;0,#REF!,#REF!),"-","")</f>
        <v>#REF!</v>
      </c>
    </row>
    <row r="1438" spans="36:36" x14ac:dyDescent="0.3">
      <c r="AJ1438" s="32" t="e">
        <f>SUBSTITUTE(IF(#REF!&gt;0,#REF!,#REF!),"-","")</f>
        <v>#REF!</v>
      </c>
    </row>
    <row r="1439" spans="36:36" x14ac:dyDescent="0.3">
      <c r="AJ1439" t="e">
        <f>SUBSTITUTE(IF(#REF!&gt;0,#REF!,#REF!),"-","")</f>
        <v>#REF!</v>
      </c>
    </row>
    <row r="1440" spans="36:36" x14ac:dyDescent="0.3">
      <c r="AJ1440" s="32" t="e">
        <f>SUBSTITUTE(IF(#REF!&gt;0,#REF!,#REF!),"-","")</f>
        <v>#REF!</v>
      </c>
    </row>
    <row r="1441" spans="36:36" x14ac:dyDescent="0.3">
      <c r="AJ1441" t="e">
        <f>SUBSTITUTE(IF(#REF!&gt;0,#REF!,#REF!),"-","")</f>
        <v>#REF!</v>
      </c>
    </row>
    <row r="1442" spans="36:36" x14ac:dyDescent="0.3">
      <c r="AJ1442" s="32" t="e">
        <f>SUBSTITUTE(IF(#REF!&gt;0,#REF!,#REF!),"-","")</f>
        <v>#REF!</v>
      </c>
    </row>
    <row r="1443" spans="36:36" x14ac:dyDescent="0.3">
      <c r="AJ1443" t="e">
        <f>SUBSTITUTE(IF(#REF!&gt;0,#REF!,#REF!),"-","")</f>
        <v>#REF!</v>
      </c>
    </row>
    <row r="1444" spans="36:36" x14ac:dyDescent="0.3">
      <c r="AJ1444" s="32" t="e">
        <f>SUBSTITUTE(IF(#REF!&gt;0,#REF!,#REF!),"-","")</f>
        <v>#REF!</v>
      </c>
    </row>
    <row r="1445" spans="36:36" x14ac:dyDescent="0.3">
      <c r="AJ1445" t="e">
        <f>SUBSTITUTE(IF(#REF!&gt;0,#REF!,#REF!),"-","")</f>
        <v>#REF!</v>
      </c>
    </row>
    <row r="1446" spans="36:36" x14ac:dyDescent="0.3">
      <c r="AJ1446" s="32" t="e">
        <f>SUBSTITUTE(IF(#REF!&gt;0,#REF!,#REF!),"-","")</f>
        <v>#REF!</v>
      </c>
    </row>
    <row r="1447" spans="36:36" x14ac:dyDescent="0.3">
      <c r="AJ1447" t="e">
        <f>SUBSTITUTE(IF(#REF!&gt;0,#REF!,#REF!),"-","")</f>
        <v>#REF!</v>
      </c>
    </row>
    <row r="1448" spans="36:36" x14ac:dyDescent="0.3">
      <c r="AJ1448" s="32" t="e">
        <f>SUBSTITUTE(IF(#REF!&gt;0,#REF!,#REF!),"-","")</f>
        <v>#REF!</v>
      </c>
    </row>
    <row r="1449" spans="36:36" x14ac:dyDescent="0.3">
      <c r="AJ1449" t="e">
        <f>SUBSTITUTE(IF(#REF!&gt;0,#REF!,#REF!),"-","")</f>
        <v>#REF!</v>
      </c>
    </row>
    <row r="1450" spans="36:36" x14ac:dyDescent="0.3">
      <c r="AJ1450" s="32" t="e">
        <f>SUBSTITUTE(IF(#REF!&gt;0,#REF!,#REF!),"-","")</f>
        <v>#REF!</v>
      </c>
    </row>
    <row r="1451" spans="36:36" x14ac:dyDescent="0.3">
      <c r="AJ1451" t="e">
        <f>SUBSTITUTE(IF(#REF!&gt;0,#REF!,#REF!),"-","")</f>
        <v>#REF!</v>
      </c>
    </row>
    <row r="1452" spans="36:36" x14ac:dyDescent="0.3">
      <c r="AJ1452" s="32" t="e">
        <f>SUBSTITUTE(IF(#REF!&gt;0,#REF!,#REF!),"-","")</f>
        <v>#REF!</v>
      </c>
    </row>
    <row r="1453" spans="36:36" x14ac:dyDescent="0.3">
      <c r="AJ1453" t="e">
        <f>SUBSTITUTE(IF(#REF!&gt;0,#REF!,#REF!),"-","")</f>
        <v>#REF!</v>
      </c>
    </row>
    <row r="1454" spans="36:36" x14ac:dyDescent="0.3">
      <c r="AJ1454" s="32" t="e">
        <f>SUBSTITUTE(IF(#REF!&gt;0,#REF!,#REF!),"-","")</f>
        <v>#REF!</v>
      </c>
    </row>
    <row r="1455" spans="36:36" x14ac:dyDescent="0.3">
      <c r="AJ1455" t="e">
        <f>SUBSTITUTE(IF(#REF!&gt;0,#REF!,#REF!),"-","")</f>
        <v>#REF!</v>
      </c>
    </row>
    <row r="1456" spans="36:36" x14ac:dyDescent="0.3">
      <c r="AJ1456" s="32" t="e">
        <f>SUBSTITUTE(IF(#REF!&gt;0,#REF!,#REF!),"-","")</f>
        <v>#REF!</v>
      </c>
    </row>
    <row r="1457" spans="36:36" x14ac:dyDescent="0.3">
      <c r="AJ1457" t="e">
        <f>SUBSTITUTE(IF(#REF!&gt;0,#REF!,#REF!),"-","")</f>
        <v>#REF!</v>
      </c>
    </row>
    <row r="1458" spans="36:36" x14ac:dyDescent="0.3">
      <c r="AJ1458" s="32" t="e">
        <f>SUBSTITUTE(IF(#REF!&gt;0,#REF!,#REF!),"-","")</f>
        <v>#REF!</v>
      </c>
    </row>
    <row r="1459" spans="36:36" x14ac:dyDescent="0.3">
      <c r="AJ1459" t="e">
        <f>SUBSTITUTE(IF(#REF!&gt;0,#REF!,#REF!),"-","")</f>
        <v>#REF!</v>
      </c>
    </row>
    <row r="1460" spans="36:36" x14ac:dyDescent="0.3">
      <c r="AJ1460" s="32" t="e">
        <f>SUBSTITUTE(IF(#REF!&gt;0,#REF!,#REF!),"-","")</f>
        <v>#REF!</v>
      </c>
    </row>
    <row r="1461" spans="36:36" x14ac:dyDescent="0.3">
      <c r="AJ1461" t="e">
        <f>SUBSTITUTE(IF(#REF!&gt;0,#REF!,#REF!),"-","")</f>
        <v>#REF!</v>
      </c>
    </row>
    <row r="1462" spans="36:36" x14ac:dyDescent="0.3">
      <c r="AJ1462" s="32" t="e">
        <f>SUBSTITUTE(IF(#REF!&gt;0,#REF!,#REF!),"-","")</f>
        <v>#REF!</v>
      </c>
    </row>
    <row r="1463" spans="36:36" x14ac:dyDescent="0.3">
      <c r="AJ1463" t="e">
        <f>SUBSTITUTE(IF(#REF!&gt;0,#REF!,#REF!),"-","")</f>
        <v>#REF!</v>
      </c>
    </row>
    <row r="1464" spans="36:36" x14ac:dyDescent="0.3">
      <c r="AJ1464" s="32" t="e">
        <f>SUBSTITUTE(IF(#REF!&gt;0,#REF!,#REF!),"-","")</f>
        <v>#REF!</v>
      </c>
    </row>
    <row r="1465" spans="36:36" x14ac:dyDescent="0.3">
      <c r="AJ1465" t="e">
        <f>SUBSTITUTE(IF(#REF!&gt;0,#REF!,#REF!),"-","")</f>
        <v>#REF!</v>
      </c>
    </row>
    <row r="1466" spans="36:36" x14ac:dyDescent="0.3">
      <c r="AJ1466" s="32" t="e">
        <f>SUBSTITUTE(IF(#REF!&gt;0,#REF!,#REF!),"-","")</f>
        <v>#REF!</v>
      </c>
    </row>
    <row r="1467" spans="36:36" x14ac:dyDescent="0.3">
      <c r="AJ1467" t="e">
        <f>SUBSTITUTE(IF(#REF!&gt;0,#REF!,#REF!),"-","")</f>
        <v>#REF!</v>
      </c>
    </row>
    <row r="1468" spans="36:36" x14ac:dyDescent="0.3">
      <c r="AJ1468" s="32" t="e">
        <f>SUBSTITUTE(IF(#REF!&gt;0,#REF!,#REF!),"-","")</f>
        <v>#REF!</v>
      </c>
    </row>
    <row r="1469" spans="36:36" x14ac:dyDescent="0.3">
      <c r="AJ1469" t="e">
        <f>SUBSTITUTE(IF(#REF!&gt;0,#REF!,#REF!),"-","")</f>
        <v>#REF!</v>
      </c>
    </row>
    <row r="1470" spans="36:36" x14ac:dyDescent="0.3">
      <c r="AJ1470" s="32" t="e">
        <f>SUBSTITUTE(IF(#REF!&gt;0,#REF!,#REF!),"-","")</f>
        <v>#REF!</v>
      </c>
    </row>
    <row r="1471" spans="36:36" x14ac:dyDescent="0.3">
      <c r="AJ1471" t="e">
        <f>SUBSTITUTE(IF(#REF!&gt;0,#REF!,#REF!),"-","")</f>
        <v>#REF!</v>
      </c>
    </row>
    <row r="1472" spans="36:36" x14ac:dyDescent="0.3">
      <c r="AJ1472" s="32" t="e">
        <f>SUBSTITUTE(IF(#REF!&gt;0,#REF!,#REF!),"-","")</f>
        <v>#REF!</v>
      </c>
    </row>
    <row r="1473" spans="36:36" x14ac:dyDescent="0.3">
      <c r="AJ1473" t="e">
        <f>SUBSTITUTE(IF(#REF!&gt;0,#REF!,#REF!),"-","")</f>
        <v>#REF!</v>
      </c>
    </row>
    <row r="1474" spans="36:36" x14ac:dyDescent="0.3">
      <c r="AJ1474" s="32" t="e">
        <f>SUBSTITUTE(IF(#REF!&gt;0,#REF!,#REF!),"-","")</f>
        <v>#REF!</v>
      </c>
    </row>
    <row r="1475" spans="36:36" x14ac:dyDescent="0.3">
      <c r="AJ1475" t="e">
        <f>SUBSTITUTE(IF(#REF!&gt;0,#REF!,#REF!),"-","")</f>
        <v>#REF!</v>
      </c>
    </row>
    <row r="1476" spans="36:36" x14ac:dyDescent="0.3">
      <c r="AJ1476" s="32" t="e">
        <f>SUBSTITUTE(IF(#REF!&gt;0,#REF!,#REF!),"-","")</f>
        <v>#REF!</v>
      </c>
    </row>
    <row r="1477" spans="36:36" x14ac:dyDescent="0.3">
      <c r="AJ1477" t="e">
        <f>SUBSTITUTE(IF(#REF!&gt;0,#REF!,#REF!),"-","")</f>
        <v>#REF!</v>
      </c>
    </row>
    <row r="1478" spans="36:36" x14ac:dyDescent="0.3">
      <c r="AJ1478" s="32" t="e">
        <f>SUBSTITUTE(IF(#REF!&gt;0,#REF!,#REF!),"-","")</f>
        <v>#REF!</v>
      </c>
    </row>
    <row r="1479" spans="36:36" x14ac:dyDescent="0.3">
      <c r="AJ1479" t="e">
        <f>SUBSTITUTE(IF(#REF!&gt;0,#REF!,#REF!),"-","")</f>
        <v>#REF!</v>
      </c>
    </row>
    <row r="1480" spans="36:36" x14ac:dyDescent="0.3">
      <c r="AJ1480" s="32" t="e">
        <f>SUBSTITUTE(IF(#REF!&gt;0,#REF!,#REF!),"-","")</f>
        <v>#REF!</v>
      </c>
    </row>
    <row r="1481" spans="36:36" x14ac:dyDescent="0.3">
      <c r="AJ1481" t="e">
        <f>SUBSTITUTE(IF(#REF!&gt;0,#REF!,#REF!),"-","")</f>
        <v>#REF!</v>
      </c>
    </row>
    <row r="1482" spans="36:36" x14ac:dyDescent="0.3">
      <c r="AJ1482" s="32" t="e">
        <f>SUBSTITUTE(IF(#REF!&gt;0,#REF!,#REF!),"-","")</f>
        <v>#REF!</v>
      </c>
    </row>
    <row r="1483" spans="36:36" x14ac:dyDescent="0.3">
      <c r="AJ1483" t="e">
        <f>SUBSTITUTE(IF(#REF!&gt;0,#REF!,#REF!),"-","")</f>
        <v>#REF!</v>
      </c>
    </row>
    <row r="1484" spans="36:36" x14ac:dyDescent="0.3">
      <c r="AJ1484" s="32" t="e">
        <f>SUBSTITUTE(IF(#REF!&gt;0,#REF!,#REF!),"-","")</f>
        <v>#REF!</v>
      </c>
    </row>
    <row r="1485" spans="36:36" x14ac:dyDescent="0.3">
      <c r="AJ1485" t="e">
        <f>SUBSTITUTE(IF(#REF!&gt;0,#REF!,#REF!),"-","")</f>
        <v>#REF!</v>
      </c>
    </row>
    <row r="1486" spans="36:36" x14ac:dyDescent="0.3">
      <c r="AJ1486" s="32" t="e">
        <f>SUBSTITUTE(IF(#REF!&gt;0,#REF!,#REF!),"-","")</f>
        <v>#REF!</v>
      </c>
    </row>
    <row r="1487" spans="36:36" x14ac:dyDescent="0.3">
      <c r="AJ1487" t="e">
        <f>SUBSTITUTE(IF(#REF!&gt;0,#REF!,#REF!),"-","")</f>
        <v>#REF!</v>
      </c>
    </row>
    <row r="1488" spans="36:36" x14ac:dyDescent="0.3">
      <c r="AJ1488" s="32" t="e">
        <f>SUBSTITUTE(IF(#REF!&gt;0,#REF!,#REF!),"-","")</f>
        <v>#REF!</v>
      </c>
    </row>
    <row r="1489" spans="36:36" x14ac:dyDescent="0.3">
      <c r="AJ1489" t="e">
        <f>SUBSTITUTE(IF(#REF!&gt;0,#REF!,#REF!),"-","")</f>
        <v>#REF!</v>
      </c>
    </row>
    <row r="1490" spans="36:36" x14ac:dyDescent="0.3">
      <c r="AJ1490" s="32" t="e">
        <f>SUBSTITUTE(IF(#REF!&gt;0,#REF!,#REF!),"-","")</f>
        <v>#REF!</v>
      </c>
    </row>
    <row r="1491" spans="36:36" x14ac:dyDescent="0.3">
      <c r="AJ1491" t="e">
        <f>SUBSTITUTE(IF(#REF!&gt;0,#REF!,#REF!),"-","")</f>
        <v>#REF!</v>
      </c>
    </row>
    <row r="1492" spans="36:36" x14ac:dyDescent="0.3">
      <c r="AJ1492" s="32" t="e">
        <f>SUBSTITUTE(IF(#REF!&gt;0,#REF!,#REF!),"-","")</f>
        <v>#REF!</v>
      </c>
    </row>
    <row r="1493" spans="36:36" x14ac:dyDescent="0.3">
      <c r="AJ1493" t="e">
        <f>SUBSTITUTE(IF(#REF!&gt;0,#REF!,#REF!),"-","")</f>
        <v>#REF!</v>
      </c>
    </row>
    <row r="1494" spans="36:36" x14ac:dyDescent="0.3">
      <c r="AJ1494" s="32" t="e">
        <f>SUBSTITUTE(IF(#REF!&gt;0,#REF!,#REF!),"-","")</f>
        <v>#REF!</v>
      </c>
    </row>
    <row r="1495" spans="36:36" x14ac:dyDescent="0.3">
      <c r="AJ1495" t="e">
        <f>SUBSTITUTE(IF(#REF!&gt;0,#REF!,#REF!),"-","")</f>
        <v>#REF!</v>
      </c>
    </row>
    <row r="1496" spans="36:36" x14ac:dyDescent="0.3">
      <c r="AJ1496" s="32" t="e">
        <f>SUBSTITUTE(IF(#REF!&gt;0,#REF!,#REF!),"-","")</f>
        <v>#REF!</v>
      </c>
    </row>
    <row r="1497" spans="36:36" x14ac:dyDescent="0.3">
      <c r="AJ1497" t="e">
        <f>SUBSTITUTE(IF(#REF!&gt;0,#REF!,#REF!),"-","")</f>
        <v>#REF!</v>
      </c>
    </row>
    <row r="1498" spans="36:36" x14ac:dyDescent="0.3">
      <c r="AJ1498" s="32" t="e">
        <f>SUBSTITUTE(IF(#REF!&gt;0,#REF!,#REF!),"-","")</f>
        <v>#REF!</v>
      </c>
    </row>
    <row r="1499" spans="36:36" x14ac:dyDescent="0.3">
      <c r="AJ1499" t="e">
        <f>SUBSTITUTE(IF(#REF!&gt;0,#REF!,#REF!),"-","")</f>
        <v>#REF!</v>
      </c>
    </row>
    <row r="1500" spans="36:36" x14ac:dyDescent="0.3">
      <c r="AJ1500" s="32" t="e">
        <f>SUBSTITUTE(IF(#REF!&gt;0,#REF!,#REF!),"-","")</f>
        <v>#REF!</v>
      </c>
    </row>
    <row r="1501" spans="36:36" x14ac:dyDescent="0.3">
      <c r="AJ1501" t="e">
        <f>SUBSTITUTE(IF(#REF!&gt;0,#REF!,#REF!),"-","")</f>
        <v>#REF!</v>
      </c>
    </row>
    <row r="1502" spans="36:36" x14ac:dyDescent="0.3">
      <c r="AJ1502" s="32" t="e">
        <f>SUBSTITUTE(IF(#REF!&gt;0,#REF!,#REF!),"-","")</f>
        <v>#REF!</v>
      </c>
    </row>
    <row r="1503" spans="36:36" x14ac:dyDescent="0.3">
      <c r="AJ1503" t="e">
        <f>SUBSTITUTE(IF(#REF!&gt;0,#REF!,#REF!),"-","")</f>
        <v>#REF!</v>
      </c>
    </row>
    <row r="1504" spans="36:36" x14ac:dyDescent="0.3">
      <c r="AJ1504" s="32" t="e">
        <f>SUBSTITUTE(IF(#REF!&gt;0,#REF!,#REF!),"-","")</f>
        <v>#REF!</v>
      </c>
    </row>
    <row r="1505" spans="36:36" x14ac:dyDescent="0.3">
      <c r="AJ1505" t="e">
        <f>SUBSTITUTE(IF(#REF!&gt;0,#REF!,#REF!),"-","")</f>
        <v>#REF!</v>
      </c>
    </row>
    <row r="1506" spans="36:36" x14ac:dyDescent="0.3">
      <c r="AJ1506" s="32" t="e">
        <f>SUBSTITUTE(IF(#REF!&gt;0,#REF!,#REF!),"-","")</f>
        <v>#REF!</v>
      </c>
    </row>
    <row r="1507" spans="36:36" x14ac:dyDescent="0.3">
      <c r="AJ1507" t="e">
        <f>SUBSTITUTE(IF(#REF!&gt;0,#REF!,#REF!),"-","")</f>
        <v>#REF!</v>
      </c>
    </row>
    <row r="1508" spans="36:36" x14ac:dyDescent="0.3">
      <c r="AJ1508" s="32" t="e">
        <f>SUBSTITUTE(IF(#REF!&gt;0,#REF!,#REF!),"-","")</f>
        <v>#REF!</v>
      </c>
    </row>
    <row r="1509" spans="36:36" x14ac:dyDescent="0.3">
      <c r="AJ1509" t="e">
        <f>SUBSTITUTE(IF(#REF!&gt;0,#REF!,#REF!),"-","")</f>
        <v>#REF!</v>
      </c>
    </row>
    <row r="1510" spans="36:36" x14ac:dyDescent="0.3">
      <c r="AJ1510" s="32" t="e">
        <f>SUBSTITUTE(IF(#REF!&gt;0,#REF!,#REF!),"-","")</f>
        <v>#REF!</v>
      </c>
    </row>
    <row r="1511" spans="36:36" x14ac:dyDescent="0.3">
      <c r="AJ1511" t="e">
        <f>SUBSTITUTE(IF(#REF!&gt;0,#REF!,#REF!),"-","")</f>
        <v>#REF!</v>
      </c>
    </row>
    <row r="1512" spans="36:36" x14ac:dyDescent="0.3">
      <c r="AJ1512" s="32" t="e">
        <f>SUBSTITUTE(IF(#REF!&gt;0,#REF!,#REF!),"-","")</f>
        <v>#REF!</v>
      </c>
    </row>
    <row r="1513" spans="36:36" x14ac:dyDescent="0.3">
      <c r="AJ1513" t="e">
        <f>SUBSTITUTE(IF(#REF!&gt;0,#REF!,#REF!),"-","")</f>
        <v>#REF!</v>
      </c>
    </row>
    <row r="1514" spans="36:36" x14ac:dyDescent="0.3">
      <c r="AJ1514" s="32" t="e">
        <f>SUBSTITUTE(IF(#REF!&gt;0,#REF!,#REF!),"-","")</f>
        <v>#REF!</v>
      </c>
    </row>
    <row r="1515" spans="36:36" x14ac:dyDescent="0.3">
      <c r="AJ1515" t="e">
        <f>SUBSTITUTE(IF(#REF!&gt;0,#REF!,#REF!),"-","")</f>
        <v>#REF!</v>
      </c>
    </row>
    <row r="1516" spans="36:36" x14ac:dyDescent="0.3">
      <c r="AJ1516" s="32" t="e">
        <f>SUBSTITUTE(IF(#REF!&gt;0,#REF!,#REF!),"-","")</f>
        <v>#REF!</v>
      </c>
    </row>
    <row r="1517" spans="36:36" x14ac:dyDescent="0.3">
      <c r="AJ1517" t="e">
        <f>SUBSTITUTE(IF(#REF!&gt;0,#REF!,#REF!),"-","")</f>
        <v>#REF!</v>
      </c>
    </row>
    <row r="1518" spans="36:36" x14ac:dyDescent="0.3">
      <c r="AJ1518" s="32" t="e">
        <f>SUBSTITUTE(IF(#REF!&gt;0,#REF!,#REF!),"-","")</f>
        <v>#REF!</v>
      </c>
    </row>
    <row r="1519" spans="36:36" x14ac:dyDescent="0.3">
      <c r="AJ1519" t="e">
        <f>SUBSTITUTE(IF(#REF!&gt;0,#REF!,#REF!),"-","")</f>
        <v>#REF!</v>
      </c>
    </row>
    <row r="1520" spans="36:36" x14ac:dyDescent="0.3">
      <c r="AJ1520" s="32" t="e">
        <f>SUBSTITUTE(IF(#REF!&gt;0,#REF!,#REF!),"-","")</f>
        <v>#REF!</v>
      </c>
    </row>
    <row r="1521" spans="36:36" x14ac:dyDescent="0.3">
      <c r="AJ1521" t="e">
        <f>SUBSTITUTE(IF(#REF!&gt;0,#REF!,#REF!),"-","")</f>
        <v>#REF!</v>
      </c>
    </row>
    <row r="1522" spans="36:36" x14ac:dyDescent="0.3">
      <c r="AJ1522" s="32" t="e">
        <f>SUBSTITUTE(IF(#REF!&gt;0,#REF!,#REF!),"-","")</f>
        <v>#REF!</v>
      </c>
    </row>
    <row r="1523" spans="36:36" x14ac:dyDescent="0.3">
      <c r="AJ1523" t="e">
        <f>SUBSTITUTE(IF(#REF!&gt;0,#REF!,#REF!),"-","")</f>
        <v>#REF!</v>
      </c>
    </row>
    <row r="1524" spans="36:36" x14ac:dyDescent="0.3">
      <c r="AJ1524" s="32" t="e">
        <f>SUBSTITUTE(IF(#REF!&gt;0,#REF!,#REF!),"-","")</f>
        <v>#REF!</v>
      </c>
    </row>
    <row r="1525" spans="36:36" x14ac:dyDescent="0.3">
      <c r="AJ1525" t="e">
        <f>SUBSTITUTE(IF(#REF!&gt;0,#REF!,#REF!),"-","")</f>
        <v>#REF!</v>
      </c>
    </row>
    <row r="1526" spans="36:36" x14ac:dyDescent="0.3">
      <c r="AJ1526" s="32" t="e">
        <f>SUBSTITUTE(IF(#REF!&gt;0,#REF!,#REF!),"-","")</f>
        <v>#REF!</v>
      </c>
    </row>
    <row r="1527" spans="36:36" x14ac:dyDescent="0.3">
      <c r="AJ1527" t="e">
        <f>SUBSTITUTE(IF(#REF!&gt;0,#REF!,#REF!),"-","")</f>
        <v>#REF!</v>
      </c>
    </row>
    <row r="1528" spans="36:36" x14ac:dyDescent="0.3">
      <c r="AJ1528" s="32" t="e">
        <f>SUBSTITUTE(IF(#REF!&gt;0,#REF!,#REF!),"-","")</f>
        <v>#REF!</v>
      </c>
    </row>
    <row r="1529" spans="36:36" x14ac:dyDescent="0.3">
      <c r="AJ1529" t="e">
        <f>SUBSTITUTE(IF(#REF!&gt;0,#REF!,#REF!),"-","")</f>
        <v>#REF!</v>
      </c>
    </row>
    <row r="1530" spans="36:36" x14ac:dyDescent="0.3">
      <c r="AJ1530" s="32" t="e">
        <f>SUBSTITUTE(IF(#REF!&gt;0,#REF!,#REF!),"-","")</f>
        <v>#REF!</v>
      </c>
    </row>
    <row r="1531" spans="36:36" x14ac:dyDescent="0.3">
      <c r="AJ1531" t="e">
        <f>SUBSTITUTE(IF(#REF!&gt;0,#REF!,#REF!),"-","")</f>
        <v>#REF!</v>
      </c>
    </row>
    <row r="1532" spans="36:36" x14ac:dyDescent="0.3">
      <c r="AJ1532" s="32" t="e">
        <f>SUBSTITUTE(IF(#REF!&gt;0,#REF!,#REF!),"-","")</f>
        <v>#REF!</v>
      </c>
    </row>
    <row r="1533" spans="36:36" x14ac:dyDescent="0.3">
      <c r="AJ1533" t="e">
        <f>SUBSTITUTE(IF(#REF!&gt;0,#REF!,#REF!),"-","")</f>
        <v>#REF!</v>
      </c>
    </row>
    <row r="1534" spans="36:36" x14ac:dyDescent="0.3">
      <c r="AJ1534" s="32" t="e">
        <f>SUBSTITUTE(IF(#REF!&gt;0,#REF!,#REF!),"-","")</f>
        <v>#REF!</v>
      </c>
    </row>
    <row r="1535" spans="36:36" x14ac:dyDescent="0.3">
      <c r="AJ1535" t="e">
        <f>SUBSTITUTE(IF(#REF!&gt;0,#REF!,#REF!),"-","")</f>
        <v>#REF!</v>
      </c>
    </row>
    <row r="1536" spans="36:36" x14ac:dyDescent="0.3">
      <c r="AJ1536" s="32" t="e">
        <f>SUBSTITUTE(IF(#REF!&gt;0,#REF!,#REF!),"-","")</f>
        <v>#REF!</v>
      </c>
    </row>
    <row r="1537" spans="36:36" x14ac:dyDescent="0.3">
      <c r="AJ1537" t="e">
        <f>SUBSTITUTE(IF(#REF!&gt;0,#REF!,#REF!),"-","")</f>
        <v>#REF!</v>
      </c>
    </row>
    <row r="1538" spans="36:36" x14ac:dyDescent="0.3">
      <c r="AJ1538" s="32" t="e">
        <f>SUBSTITUTE(IF(#REF!&gt;0,#REF!,#REF!),"-","")</f>
        <v>#REF!</v>
      </c>
    </row>
    <row r="1539" spans="36:36" x14ac:dyDescent="0.3">
      <c r="AJ1539" t="e">
        <f>SUBSTITUTE(IF(#REF!&gt;0,#REF!,#REF!),"-","")</f>
        <v>#REF!</v>
      </c>
    </row>
    <row r="1540" spans="36:36" x14ac:dyDescent="0.3">
      <c r="AJ1540" s="32" t="e">
        <f>SUBSTITUTE(IF(#REF!&gt;0,#REF!,#REF!),"-","")</f>
        <v>#REF!</v>
      </c>
    </row>
    <row r="1541" spans="36:36" x14ac:dyDescent="0.3">
      <c r="AJ1541" t="e">
        <f>SUBSTITUTE(IF(#REF!&gt;0,#REF!,#REF!),"-","")</f>
        <v>#REF!</v>
      </c>
    </row>
    <row r="1542" spans="36:36" x14ac:dyDescent="0.3">
      <c r="AJ1542" s="32" t="e">
        <f>SUBSTITUTE(IF(#REF!&gt;0,#REF!,#REF!),"-","")</f>
        <v>#REF!</v>
      </c>
    </row>
    <row r="1543" spans="36:36" x14ac:dyDescent="0.3">
      <c r="AJ1543" t="e">
        <f>SUBSTITUTE(IF(#REF!&gt;0,#REF!,#REF!),"-","")</f>
        <v>#REF!</v>
      </c>
    </row>
    <row r="1544" spans="36:36" x14ac:dyDescent="0.3">
      <c r="AJ1544" s="32" t="e">
        <f>SUBSTITUTE(IF(#REF!&gt;0,#REF!,#REF!),"-","")</f>
        <v>#REF!</v>
      </c>
    </row>
    <row r="1545" spans="36:36" x14ac:dyDescent="0.3">
      <c r="AJ1545" t="e">
        <f>SUBSTITUTE(IF(#REF!&gt;0,#REF!,#REF!),"-","")</f>
        <v>#REF!</v>
      </c>
    </row>
    <row r="1546" spans="36:36" x14ac:dyDescent="0.3">
      <c r="AJ1546" s="32" t="e">
        <f>SUBSTITUTE(IF(#REF!&gt;0,#REF!,#REF!),"-","")</f>
        <v>#REF!</v>
      </c>
    </row>
    <row r="1547" spans="36:36" x14ac:dyDescent="0.3">
      <c r="AJ1547" t="e">
        <f>SUBSTITUTE(IF(#REF!&gt;0,#REF!,#REF!),"-","")</f>
        <v>#REF!</v>
      </c>
    </row>
    <row r="1548" spans="36:36" x14ac:dyDescent="0.3">
      <c r="AJ1548" s="32" t="e">
        <f>SUBSTITUTE(IF(#REF!&gt;0,#REF!,#REF!),"-","")</f>
        <v>#REF!</v>
      </c>
    </row>
    <row r="1549" spans="36:36" x14ac:dyDescent="0.3">
      <c r="AJ1549" t="e">
        <f>SUBSTITUTE(IF(#REF!&gt;0,#REF!,#REF!),"-","")</f>
        <v>#REF!</v>
      </c>
    </row>
    <row r="1550" spans="36:36" x14ac:dyDescent="0.3">
      <c r="AJ1550" s="32" t="e">
        <f>SUBSTITUTE(IF(#REF!&gt;0,#REF!,#REF!),"-","")</f>
        <v>#REF!</v>
      </c>
    </row>
    <row r="1551" spans="36:36" x14ac:dyDescent="0.3">
      <c r="AJ1551" t="e">
        <f>SUBSTITUTE(IF(#REF!&gt;0,#REF!,#REF!),"-","")</f>
        <v>#REF!</v>
      </c>
    </row>
    <row r="1552" spans="36:36" x14ac:dyDescent="0.3">
      <c r="AJ1552" s="32" t="e">
        <f>SUBSTITUTE(IF(#REF!&gt;0,#REF!,#REF!),"-","")</f>
        <v>#REF!</v>
      </c>
    </row>
    <row r="1553" spans="36:36" x14ac:dyDescent="0.3">
      <c r="AJ1553" t="e">
        <f>SUBSTITUTE(IF(#REF!&gt;0,#REF!,#REF!),"-","")</f>
        <v>#REF!</v>
      </c>
    </row>
    <row r="1554" spans="36:36" x14ac:dyDescent="0.3">
      <c r="AJ1554" s="32" t="e">
        <f>SUBSTITUTE(IF(#REF!&gt;0,#REF!,#REF!),"-","")</f>
        <v>#REF!</v>
      </c>
    </row>
    <row r="1555" spans="36:36" x14ac:dyDescent="0.3">
      <c r="AJ1555" t="e">
        <f>SUBSTITUTE(IF(#REF!&gt;0,#REF!,#REF!),"-","")</f>
        <v>#REF!</v>
      </c>
    </row>
    <row r="1556" spans="36:36" x14ac:dyDescent="0.3">
      <c r="AJ1556" s="32" t="e">
        <f>SUBSTITUTE(IF(#REF!&gt;0,#REF!,#REF!),"-","")</f>
        <v>#REF!</v>
      </c>
    </row>
    <row r="1557" spans="36:36" x14ac:dyDescent="0.3">
      <c r="AJ1557" t="e">
        <f>SUBSTITUTE(IF(#REF!&gt;0,#REF!,#REF!),"-","")</f>
        <v>#REF!</v>
      </c>
    </row>
    <row r="1558" spans="36:36" x14ac:dyDescent="0.3">
      <c r="AJ1558" s="32" t="e">
        <f>SUBSTITUTE(IF(#REF!&gt;0,#REF!,#REF!),"-","")</f>
        <v>#REF!</v>
      </c>
    </row>
    <row r="1559" spans="36:36" x14ac:dyDescent="0.3">
      <c r="AJ1559" t="e">
        <f>SUBSTITUTE(IF(#REF!&gt;0,#REF!,#REF!),"-","")</f>
        <v>#REF!</v>
      </c>
    </row>
    <row r="1560" spans="36:36" x14ac:dyDescent="0.3">
      <c r="AJ1560" s="32" t="e">
        <f>SUBSTITUTE(IF(#REF!&gt;0,#REF!,#REF!),"-","")</f>
        <v>#REF!</v>
      </c>
    </row>
    <row r="1561" spans="36:36" x14ac:dyDescent="0.3">
      <c r="AJ1561" t="e">
        <f>SUBSTITUTE(IF(#REF!&gt;0,#REF!,#REF!),"-","")</f>
        <v>#REF!</v>
      </c>
    </row>
    <row r="1562" spans="36:36" x14ac:dyDescent="0.3">
      <c r="AJ1562" s="32" t="e">
        <f>SUBSTITUTE(IF(#REF!&gt;0,#REF!,#REF!),"-","")</f>
        <v>#REF!</v>
      </c>
    </row>
    <row r="1563" spans="36:36" x14ac:dyDescent="0.3">
      <c r="AJ1563" t="e">
        <f>SUBSTITUTE(IF(#REF!&gt;0,#REF!,#REF!),"-","")</f>
        <v>#REF!</v>
      </c>
    </row>
    <row r="1564" spans="36:36" x14ac:dyDescent="0.3">
      <c r="AJ1564" s="32" t="e">
        <f>SUBSTITUTE(IF(#REF!&gt;0,#REF!,#REF!),"-","")</f>
        <v>#REF!</v>
      </c>
    </row>
    <row r="1565" spans="36:36" x14ac:dyDescent="0.3">
      <c r="AJ1565" t="e">
        <f>SUBSTITUTE(IF(#REF!&gt;0,#REF!,#REF!),"-","")</f>
        <v>#REF!</v>
      </c>
    </row>
    <row r="1566" spans="36:36" x14ac:dyDescent="0.3">
      <c r="AJ1566" s="32" t="e">
        <f>SUBSTITUTE(IF(#REF!&gt;0,#REF!,#REF!),"-","")</f>
        <v>#REF!</v>
      </c>
    </row>
    <row r="1567" spans="36:36" x14ac:dyDescent="0.3">
      <c r="AJ1567" t="e">
        <f>SUBSTITUTE(IF(#REF!&gt;0,#REF!,#REF!),"-","")</f>
        <v>#REF!</v>
      </c>
    </row>
    <row r="1568" spans="36:36" x14ac:dyDescent="0.3">
      <c r="AJ1568" s="32" t="e">
        <f>SUBSTITUTE(IF(#REF!&gt;0,#REF!,#REF!),"-","")</f>
        <v>#REF!</v>
      </c>
    </row>
    <row r="1569" spans="36:36" x14ac:dyDescent="0.3">
      <c r="AJ1569" t="e">
        <f>SUBSTITUTE(IF(#REF!&gt;0,#REF!,#REF!),"-","")</f>
        <v>#REF!</v>
      </c>
    </row>
    <row r="1570" spans="36:36" x14ac:dyDescent="0.3">
      <c r="AJ1570" s="32" t="e">
        <f>SUBSTITUTE(IF(#REF!&gt;0,#REF!,#REF!),"-","")</f>
        <v>#REF!</v>
      </c>
    </row>
    <row r="1571" spans="36:36" x14ac:dyDescent="0.3">
      <c r="AJ1571" t="e">
        <f>SUBSTITUTE(IF(#REF!&gt;0,#REF!,#REF!),"-","")</f>
        <v>#REF!</v>
      </c>
    </row>
    <row r="1572" spans="36:36" x14ac:dyDescent="0.3">
      <c r="AJ1572" s="32" t="e">
        <f>SUBSTITUTE(IF(#REF!&gt;0,#REF!,#REF!),"-","")</f>
        <v>#REF!</v>
      </c>
    </row>
    <row r="1573" spans="36:36" x14ac:dyDescent="0.3">
      <c r="AJ1573" t="e">
        <f>SUBSTITUTE(IF(#REF!&gt;0,#REF!,#REF!),"-","")</f>
        <v>#REF!</v>
      </c>
    </row>
    <row r="1574" spans="36:36" x14ac:dyDescent="0.3">
      <c r="AJ1574" s="32" t="e">
        <f>SUBSTITUTE(IF(#REF!&gt;0,#REF!,#REF!),"-","")</f>
        <v>#REF!</v>
      </c>
    </row>
    <row r="1575" spans="36:36" x14ac:dyDescent="0.3">
      <c r="AJ1575" t="e">
        <f>SUBSTITUTE(IF(#REF!&gt;0,#REF!,#REF!),"-","")</f>
        <v>#REF!</v>
      </c>
    </row>
    <row r="1576" spans="36:36" x14ac:dyDescent="0.3">
      <c r="AJ1576" s="32" t="e">
        <f>SUBSTITUTE(IF(#REF!&gt;0,#REF!,#REF!),"-","")</f>
        <v>#REF!</v>
      </c>
    </row>
    <row r="1577" spans="36:36" x14ac:dyDescent="0.3">
      <c r="AJ1577" t="e">
        <f>SUBSTITUTE(IF(#REF!&gt;0,#REF!,#REF!),"-","")</f>
        <v>#REF!</v>
      </c>
    </row>
    <row r="1578" spans="36:36" x14ac:dyDescent="0.3">
      <c r="AJ1578" s="32" t="e">
        <f>SUBSTITUTE(IF(#REF!&gt;0,#REF!,#REF!),"-","")</f>
        <v>#REF!</v>
      </c>
    </row>
    <row r="1579" spans="36:36" x14ac:dyDescent="0.3">
      <c r="AJ1579" t="e">
        <f>SUBSTITUTE(IF(#REF!&gt;0,#REF!,#REF!),"-","")</f>
        <v>#REF!</v>
      </c>
    </row>
    <row r="1580" spans="36:36" x14ac:dyDescent="0.3">
      <c r="AJ1580" s="32" t="e">
        <f>SUBSTITUTE(IF(#REF!&gt;0,#REF!,#REF!),"-","")</f>
        <v>#REF!</v>
      </c>
    </row>
    <row r="1581" spans="36:36" x14ac:dyDescent="0.3">
      <c r="AJ1581" t="e">
        <f>SUBSTITUTE(IF(#REF!&gt;0,#REF!,#REF!),"-","")</f>
        <v>#REF!</v>
      </c>
    </row>
    <row r="1582" spans="36:36" x14ac:dyDescent="0.3">
      <c r="AJ1582" s="32" t="e">
        <f>SUBSTITUTE(IF(#REF!&gt;0,#REF!,#REF!),"-","")</f>
        <v>#REF!</v>
      </c>
    </row>
    <row r="1583" spans="36:36" x14ac:dyDescent="0.3">
      <c r="AJ1583" t="e">
        <f>SUBSTITUTE(IF(#REF!&gt;0,#REF!,#REF!),"-","")</f>
        <v>#REF!</v>
      </c>
    </row>
    <row r="1584" spans="36:36" x14ac:dyDescent="0.3">
      <c r="AJ1584" s="32" t="e">
        <f>SUBSTITUTE(IF(#REF!&gt;0,#REF!,#REF!),"-","")</f>
        <v>#REF!</v>
      </c>
    </row>
    <row r="1585" spans="36:36" x14ac:dyDescent="0.3">
      <c r="AJ1585" t="e">
        <f>SUBSTITUTE(IF(#REF!&gt;0,#REF!,#REF!),"-","")</f>
        <v>#REF!</v>
      </c>
    </row>
    <row r="1586" spans="36:36" x14ac:dyDescent="0.3">
      <c r="AJ1586" s="32" t="e">
        <f>SUBSTITUTE(IF(#REF!&gt;0,#REF!,#REF!),"-","")</f>
        <v>#REF!</v>
      </c>
    </row>
    <row r="1587" spans="36:36" x14ac:dyDescent="0.3">
      <c r="AJ1587" t="e">
        <f>SUBSTITUTE(IF(#REF!&gt;0,#REF!,#REF!),"-","")</f>
        <v>#REF!</v>
      </c>
    </row>
    <row r="1588" spans="36:36" x14ac:dyDescent="0.3">
      <c r="AJ1588" s="32" t="e">
        <f>SUBSTITUTE(IF(#REF!&gt;0,#REF!,#REF!),"-","")</f>
        <v>#REF!</v>
      </c>
    </row>
    <row r="1589" spans="36:36" x14ac:dyDescent="0.3">
      <c r="AJ1589" t="e">
        <f>SUBSTITUTE(IF(#REF!&gt;0,#REF!,#REF!),"-","")</f>
        <v>#REF!</v>
      </c>
    </row>
    <row r="1590" spans="36:36" x14ac:dyDescent="0.3">
      <c r="AJ1590" s="32" t="e">
        <f>SUBSTITUTE(IF(#REF!&gt;0,#REF!,#REF!),"-","")</f>
        <v>#REF!</v>
      </c>
    </row>
    <row r="1591" spans="36:36" x14ac:dyDescent="0.3">
      <c r="AJ1591" t="e">
        <f>SUBSTITUTE(IF(#REF!&gt;0,#REF!,#REF!),"-","")</f>
        <v>#REF!</v>
      </c>
    </row>
    <row r="1592" spans="36:36" x14ac:dyDescent="0.3">
      <c r="AJ1592" s="32" t="e">
        <f>SUBSTITUTE(IF(#REF!&gt;0,#REF!,#REF!),"-","")</f>
        <v>#REF!</v>
      </c>
    </row>
    <row r="1593" spans="36:36" x14ac:dyDescent="0.3">
      <c r="AJ1593" t="e">
        <f>SUBSTITUTE(IF(#REF!&gt;0,#REF!,#REF!),"-","")</f>
        <v>#REF!</v>
      </c>
    </row>
    <row r="1594" spans="36:36" x14ac:dyDescent="0.3">
      <c r="AJ1594" s="32" t="e">
        <f>SUBSTITUTE(IF(#REF!&gt;0,#REF!,#REF!),"-","")</f>
        <v>#REF!</v>
      </c>
    </row>
    <row r="1595" spans="36:36" x14ac:dyDescent="0.3">
      <c r="AJ1595" t="e">
        <f>SUBSTITUTE(IF(#REF!&gt;0,#REF!,#REF!),"-","")</f>
        <v>#REF!</v>
      </c>
    </row>
    <row r="1596" spans="36:36" x14ac:dyDescent="0.3">
      <c r="AJ1596" s="32" t="e">
        <f>SUBSTITUTE(IF(#REF!&gt;0,#REF!,#REF!),"-","")</f>
        <v>#REF!</v>
      </c>
    </row>
    <row r="1597" spans="36:36" x14ac:dyDescent="0.3">
      <c r="AJ1597" t="e">
        <f>SUBSTITUTE(IF(#REF!&gt;0,#REF!,#REF!),"-","")</f>
        <v>#REF!</v>
      </c>
    </row>
    <row r="1598" spans="36:36" x14ac:dyDescent="0.3">
      <c r="AJ1598" s="32" t="e">
        <f>SUBSTITUTE(IF(#REF!&gt;0,#REF!,#REF!),"-","")</f>
        <v>#REF!</v>
      </c>
    </row>
    <row r="1599" spans="36:36" x14ac:dyDescent="0.3">
      <c r="AJ1599" t="e">
        <f>SUBSTITUTE(IF(#REF!&gt;0,#REF!,#REF!),"-","")</f>
        <v>#REF!</v>
      </c>
    </row>
    <row r="1600" spans="36:36" x14ac:dyDescent="0.3">
      <c r="AJ1600" s="32" t="e">
        <f>SUBSTITUTE(IF(#REF!&gt;0,#REF!,#REF!),"-","")</f>
        <v>#REF!</v>
      </c>
    </row>
    <row r="1601" spans="36:36" x14ac:dyDescent="0.3">
      <c r="AJ1601" t="e">
        <f>SUBSTITUTE(IF(#REF!&gt;0,#REF!,#REF!),"-","")</f>
        <v>#REF!</v>
      </c>
    </row>
    <row r="1602" spans="36:36" x14ac:dyDescent="0.3">
      <c r="AJ1602" s="32" t="e">
        <f>SUBSTITUTE(IF(#REF!&gt;0,#REF!,#REF!),"-","")</f>
        <v>#REF!</v>
      </c>
    </row>
    <row r="1603" spans="36:36" x14ac:dyDescent="0.3">
      <c r="AJ1603" t="e">
        <f>SUBSTITUTE(IF(#REF!&gt;0,#REF!,#REF!),"-","")</f>
        <v>#REF!</v>
      </c>
    </row>
    <row r="1604" spans="36:36" x14ac:dyDescent="0.3">
      <c r="AJ1604" s="32" t="e">
        <f>SUBSTITUTE(IF(#REF!&gt;0,#REF!,#REF!),"-","")</f>
        <v>#REF!</v>
      </c>
    </row>
    <row r="1605" spans="36:36" x14ac:dyDescent="0.3">
      <c r="AJ1605" t="e">
        <f>SUBSTITUTE(IF(#REF!&gt;0,#REF!,#REF!),"-","")</f>
        <v>#REF!</v>
      </c>
    </row>
    <row r="1606" spans="36:36" x14ac:dyDescent="0.3">
      <c r="AJ1606" s="32" t="e">
        <f>SUBSTITUTE(IF(#REF!&gt;0,#REF!,#REF!),"-","")</f>
        <v>#REF!</v>
      </c>
    </row>
    <row r="1607" spans="36:36" x14ac:dyDescent="0.3">
      <c r="AJ1607" t="e">
        <f>SUBSTITUTE(IF(#REF!&gt;0,#REF!,#REF!),"-","")</f>
        <v>#REF!</v>
      </c>
    </row>
    <row r="1608" spans="36:36" x14ac:dyDescent="0.3">
      <c r="AJ1608" s="32" t="e">
        <f>SUBSTITUTE(IF(#REF!&gt;0,#REF!,#REF!),"-","")</f>
        <v>#REF!</v>
      </c>
    </row>
    <row r="1609" spans="36:36" x14ac:dyDescent="0.3">
      <c r="AJ1609" t="e">
        <f>SUBSTITUTE(IF(#REF!&gt;0,#REF!,#REF!),"-","")</f>
        <v>#REF!</v>
      </c>
    </row>
    <row r="1610" spans="36:36" x14ac:dyDescent="0.3">
      <c r="AJ1610" s="32" t="e">
        <f>SUBSTITUTE(IF(#REF!&gt;0,#REF!,#REF!),"-","")</f>
        <v>#REF!</v>
      </c>
    </row>
    <row r="1611" spans="36:36" x14ac:dyDescent="0.3">
      <c r="AJ1611" t="e">
        <f>SUBSTITUTE(IF(#REF!&gt;0,#REF!,#REF!),"-","")</f>
        <v>#REF!</v>
      </c>
    </row>
    <row r="1612" spans="36:36" x14ac:dyDescent="0.3">
      <c r="AJ1612" s="32" t="e">
        <f>SUBSTITUTE(IF(#REF!&gt;0,#REF!,#REF!),"-","")</f>
        <v>#REF!</v>
      </c>
    </row>
    <row r="1613" spans="36:36" x14ac:dyDescent="0.3">
      <c r="AJ1613" t="e">
        <f>SUBSTITUTE(IF(#REF!&gt;0,#REF!,#REF!),"-","")</f>
        <v>#REF!</v>
      </c>
    </row>
    <row r="1614" spans="36:36" x14ac:dyDescent="0.3">
      <c r="AJ1614" s="32" t="e">
        <f>SUBSTITUTE(IF(#REF!&gt;0,#REF!,#REF!),"-","")</f>
        <v>#REF!</v>
      </c>
    </row>
    <row r="1615" spans="36:36" x14ac:dyDescent="0.3">
      <c r="AJ1615" t="e">
        <f>SUBSTITUTE(IF(#REF!&gt;0,#REF!,#REF!),"-","")</f>
        <v>#REF!</v>
      </c>
    </row>
    <row r="1616" spans="36:36" x14ac:dyDescent="0.3">
      <c r="AJ1616" s="32" t="e">
        <f>SUBSTITUTE(IF(#REF!&gt;0,#REF!,#REF!),"-","")</f>
        <v>#REF!</v>
      </c>
    </row>
    <row r="1617" spans="36:36" x14ac:dyDescent="0.3">
      <c r="AJ1617" t="e">
        <f>SUBSTITUTE(IF(#REF!&gt;0,#REF!,#REF!),"-","")</f>
        <v>#REF!</v>
      </c>
    </row>
    <row r="1618" spans="36:36" x14ac:dyDescent="0.3">
      <c r="AJ1618" s="32" t="e">
        <f>SUBSTITUTE(IF(#REF!&gt;0,#REF!,#REF!),"-","")</f>
        <v>#REF!</v>
      </c>
    </row>
    <row r="1619" spans="36:36" x14ac:dyDescent="0.3">
      <c r="AJ1619" t="e">
        <f>SUBSTITUTE(IF(#REF!&gt;0,#REF!,#REF!),"-","")</f>
        <v>#REF!</v>
      </c>
    </row>
    <row r="1620" spans="36:36" x14ac:dyDescent="0.3">
      <c r="AJ1620" s="32" t="e">
        <f>SUBSTITUTE(IF(#REF!&gt;0,#REF!,#REF!),"-","")</f>
        <v>#REF!</v>
      </c>
    </row>
    <row r="1621" spans="36:36" x14ac:dyDescent="0.3">
      <c r="AJ1621" t="e">
        <f>SUBSTITUTE(IF(#REF!&gt;0,#REF!,#REF!),"-","")</f>
        <v>#REF!</v>
      </c>
    </row>
    <row r="1622" spans="36:36" x14ac:dyDescent="0.3">
      <c r="AJ1622" s="32" t="e">
        <f>SUBSTITUTE(IF(#REF!&gt;0,#REF!,#REF!),"-","")</f>
        <v>#REF!</v>
      </c>
    </row>
    <row r="1623" spans="36:36" x14ac:dyDescent="0.3">
      <c r="AJ1623" t="e">
        <f>SUBSTITUTE(IF(#REF!&gt;0,#REF!,#REF!),"-","")</f>
        <v>#REF!</v>
      </c>
    </row>
    <row r="1624" spans="36:36" x14ac:dyDescent="0.3">
      <c r="AJ1624" s="32" t="e">
        <f>SUBSTITUTE(IF(#REF!&gt;0,#REF!,#REF!),"-","")</f>
        <v>#REF!</v>
      </c>
    </row>
    <row r="1625" spans="36:36" x14ac:dyDescent="0.3">
      <c r="AJ1625" t="e">
        <f>SUBSTITUTE(IF(#REF!&gt;0,#REF!,#REF!),"-","")</f>
        <v>#REF!</v>
      </c>
    </row>
    <row r="1626" spans="36:36" x14ac:dyDescent="0.3">
      <c r="AJ1626" s="32" t="e">
        <f>SUBSTITUTE(IF(#REF!&gt;0,#REF!,#REF!),"-","")</f>
        <v>#REF!</v>
      </c>
    </row>
    <row r="1627" spans="36:36" x14ac:dyDescent="0.3">
      <c r="AJ1627" t="e">
        <f>SUBSTITUTE(IF(#REF!&gt;0,#REF!,#REF!),"-","")</f>
        <v>#REF!</v>
      </c>
    </row>
    <row r="1628" spans="36:36" x14ac:dyDescent="0.3">
      <c r="AJ1628" s="32" t="e">
        <f>SUBSTITUTE(IF(#REF!&gt;0,#REF!,#REF!),"-","")</f>
        <v>#REF!</v>
      </c>
    </row>
    <row r="1629" spans="36:36" x14ac:dyDescent="0.3">
      <c r="AJ1629" t="e">
        <f>SUBSTITUTE(IF(#REF!&gt;0,#REF!,#REF!),"-","")</f>
        <v>#REF!</v>
      </c>
    </row>
    <row r="1630" spans="36:36" x14ac:dyDescent="0.3">
      <c r="AJ1630" s="32" t="e">
        <f>SUBSTITUTE(IF(#REF!&gt;0,#REF!,#REF!),"-","")</f>
        <v>#REF!</v>
      </c>
    </row>
    <row r="1631" spans="36:36" x14ac:dyDescent="0.3">
      <c r="AJ1631" t="e">
        <f>SUBSTITUTE(IF(#REF!&gt;0,#REF!,#REF!),"-","")</f>
        <v>#REF!</v>
      </c>
    </row>
    <row r="1632" spans="36:36" x14ac:dyDescent="0.3">
      <c r="AJ1632" s="32" t="e">
        <f>SUBSTITUTE(IF(#REF!&gt;0,#REF!,#REF!),"-","")</f>
        <v>#REF!</v>
      </c>
    </row>
    <row r="1633" spans="36:36" x14ac:dyDescent="0.3">
      <c r="AJ1633" t="e">
        <f>SUBSTITUTE(IF(#REF!&gt;0,#REF!,#REF!),"-","")</f>
        <v>#REF!</v>
      </c>
    </row>
    <row r="1634" spans="36:36" x14ac:dyDescent="0.3">
      <c r="AJ1634" s="32" t="e">
        <f>SUBSTITUTE(IF(#REF!&gt;0,#REF!,#REF!),"-","")</f>
        <v>#REF!</v>
      </c>
    </row>
    <row r="1635" spans="36:36" x14ac:dyDescent="0.3">
      <c r="AJ1635" t="e">
        <f>SUBSTITUTE(IF(#REF!&gt;0,#REF!,#REF!),"-","")</f>
        <v>#REF!</v>
      </c>
    </row>
    <row r="1636" spans="36:36" x14ac:dyDescent="0.3">
      <c r="AJ1636" s="32" t="e">
        <f>SUBSTITUTE(IF(#REF!&gt;0,#REF!,#REF!),"-","")</f>
        <v>#REF!</v>
      </c>
    </row>
    <row r="1637" spans="36:36" x14ac:dyDescent="0.3">
      <c r="AJ1637" t="e">
        <f>SUBSTITUTE(IF(#REF!&gt;0,#REF!,#REF!),"-","")</f>
        <v>#REF!</v>
      </c>
    </row>
    <row r="1638" spans="36:36" x14ac:dyDescent="0.3">
      <c r="AJ1638" s="32" t="e">
        <f>SUBSTITUTE(IF(#REF!&gt;0,#REF!,#REF!),"-","")</f>
        <v>#REF!</v>
      </c>
    </row>
    <row r="1639" spans="36:36" x14ac:dyDescent="0.3">
      <c r="AJ1639" t="e">
        <f>SUBSTITUTE(IF(#REF!&gt;0,#REF!,#REF!),"-","")</f>
        <v>#REF!</v>
      </c>
    </row>
    <row r="1640" spans="36:36" x14ac:dyDescent="0.3">
      <c r="AJ1640" s="32" t="e">
        <f>SUBSTITUTE(IF(#REF!&gt;0,#REF!,#REF!),"-","")</f>
        <v>#REF!</v>
      </c>
    </row>
    <row r="1641" spans="36:36" x14ac:dyDescent="0.3">
      <c r="AJ1641" t="e">
        <f>SUBSTITUTE(IF(#REF!&gt;0,#REF!,#REF!),"-","")</f>
        <v>#REF!</v>
      </c>
    </row>
    <row r="1642" spans="36:36" x14ac:dyDescent="0.3">
      <c r="AJ1642" s="32" t="e">
        <f>SUBSTITUTE(IF(#REF!&gt;0,#REF!,#REF!),"-","")</f>
        <v>#REF!</v>
      </c>
    </row>
    <row r="1643" spans="36:36" x14ac:dyDescent="0.3">
      <c r="AJ1643" t="e">
        <f>SUBSTITUTE(IF(#REF!&gt;0,#REF!,#REF!),"-","")</f>
        <v>#REF!</v>
      </c>
    </row>
    <row r="1644" spans="36:36" x14ac:dyDescent="0.3">
      <c r="AJ1644" s="32" t="e">
        <f>SUBSTITUTE(IF(#REF!&gt;0,#REF!,#REF!),"-","")</f>
        <v>#REF!</v>
      </c>
    </row>
    <row r="1645" spans="36:36" x14ac:dyDescent="0.3">
      <c r="AJ1645" t="e">
        <f>SUBSTITUTE(IF(#REF!&gt;0,#REF!,#REF!),"-","")</f>
        <v>#REF!</v>
      </c>
    </row>
    <row r="1646" spans="36:36" x14ac:dyDescent="0.3">
      <c r="AJ1646" s="32" t="e">
        <f>SUBSTITUTE(IF(#REF!&gt;0,#REF!,#REF!),"-","")</f>
        <v>#REF!</v>
      </c>
    </row>
    <row r="1647" spans="36:36" x14ac:dyDescent="0.3">
      <c r="AJ1647" t="e">
        <f>SUBSTITUTE(IF(#REF!&gt;0,#REF!,#REF!),"-","")</f>
        <v>#REF!</v>
      </c>
    </row>
    <row r="1648" spans="36:36" x14ac:dyDescent="0.3">
      <c r="AJ1648" s="32" t="e">
        <f>SUBSTITUTE(IF(#REF!&gt;0,#REF!,#REF!),"-","")</f>
        <v>#REF!</v>
      </c>
    </row>
    <row r="1649" spans="36:36" x14ac:dyDescent="0.3">
      <c r="AJ1649" t="e">
        <f>SUBSTITUTE(IF(#REF!&gt;0,#REF!,#REF!),"-","")</f>
        <v>#REF!</v>
      </c>
    </row>
    <row r="1650" spans="36:36" x14ac:dyDescent="0.3">
      <c r="AJ1650" s="32" t="e">
        <f>SUBSTITUTE(IF(#REF!&gt;0,#REF!,#REF!),"-","")</f>
        <v>#REF!</v>
      </c>
    </row>
    <row r="1651" spans="36:36" x14ac:dyDescent="0.3">
      <c r="AJ1651" t="e">
        <f>SUBSTITUTE(IF(#REF!&gt;0,#REF!,#REF!),"-","")</f>
        <v>#REF!</v>
      </c>
    </row>
    <row r="1652" spans="36:36" x14ac:dyDescent="0.3">
      <c r="AJ1652" s="32" t="e">
        <f>SUBSTITUTE(IF(#REF!&gt;0,#REF!,#REF!),"-","")</f>
        <v>#REF!</v>
      </c>
    </row>
    <row r="1653" spans="36:36" x14ac:dyDescent="0.3">
      <c r="AJ1653" t="e">
        <f>SUBSTITUTE(IF(#REF!&gt;0,#REF!,#REF!),"-","")</f>
        <v>#REF!</v>
      </c>
    </row>
    <row r="1654" spans="36:36" x14ac:dyDescent="0.3">
      <c r="AJ1654" s="32" t="e">
        <f>SUBSTITUTE(IF(#REF!&gt;0,#REF!,#REF!),"-","")</f>
        <v>#REF!</v>
      </c>
    </row>
    <row r="1655" spans="36:36" x14ac:dyDescent="0.3">
      <c r="AJ1655" t="e">
        <f>SUBSTITUTE(IF(#REF!&gt;0,#REF!,#REF!),"-","")</f>
        <v>#REF!</v>
      </c>
    </row>
    <row r="1656" spans="36:36" x14ac:dyDescent="0.3">
      <c r="AJ1656" s="32" t="e">
        <f>SUBSTITUTE(IF(#REF!&gt;0,#REF!,#REF!),"-","")</f>
        <v>#REF!</v>
      </c>
    </row>
    <row r="1657" spans="36:36" x14ac:dyDescent="0.3">
      <c r="AJ1657" t="e">
        <f>SUBSTITUTE(IF(#REF!&gt;0,#REF!,#REF!),"-","")</f>
        <v>#REF!</v>
      </c>
    </row>
    <row r="1658" spans="36:36" x14ac:dyDescent="0.3">
      <c r="AJ1658" s="32" t="e">
        <f>SUBSTITUTE(IF(#REF!&gt;0,#REF!,#REF!),"-","")</f>
        <v>#REF!</v>
      </c>
    </row>
    <row r="1659" spans="36:36" x14ac:dyDescent="0.3">
      <c r="AJ1659" t="e">
        <f>SUBSTITUTE(IF(#REF!&gt;0,#REF!,#REF!),"-","")</f>
        <v>#REF!</v>
      </c>
    </row>
    <row r="1660" spans="36:36" x14ac:dyDescent="0.3">
      <c r="AJ1660" s="32" t="e">
        <f>SUBSTITUTE(IF(#REF!&gt;0,#REF!,#REF!),"-","")</f>
        <v>#REF!</v>
      </c>
    </row>
    <row r="1661" spans="36:36" x14ac:dyDescent="0.3">
      <c r="AJ1661" t="e">
        <f>SUBSTITUTE(IF(#REF!&gt;0,#REF!,#REF!),"-","")</f>
        <v>#REF!</v>
      </c>
    </row>
    <row r="1662" spans="36:36" x14ac:dyDescent="0.3">
      <c r="AJ1662" s="32" t="e">
        <f>SUBSTITUTE(IF(#REF!&gt;0,#REF!,#REF!),"-","")</f>
        <v>#REF!</v>
      </c>
    </row>
    <row r="1663" spans="36:36" x14ac:dyDescent="0.3">
      <c r="AJ1663" t="e">
        <f>SUBSTITUTE(IF(#REF!&gt;0,#REF!,#REF!),"-","")</f>
        <v>#REF!</v>
      </c>
    </row>
    <row r="1664" spans="36:36" x14ac:dyDescent="0.3">
      <c r="AJ1664" s="32" t="e">
        <f>SUBSTITUTE(IF(#REF!&gt;0,#REF!,#REF!),"-","")</f>
        <v>#REF!</v>
      </c>
    </row>
    <row r="1665" spans="36:36" x14ac:dyDescent="0.3">
      <c r="AJ1665" t="e">
        <f>SUBSTITUTE(IF(#REF!&gt;0,#REF!,#REF!),"-","")</f>
        <v>#REF!</v>
      </c>
    </row>
    <row r="1666" spans="36:36" x14ac:dyDescent="0.3">
      <c r="AJ1666" s="32" t="e">
        <f>SUBSTITUTE(IF(#REF!&gt;0,#REF!,#REF!),"-","")</f>
        <v>#REF!</v>
      </c>
    </row>
    <row r="1667" spans="36:36" x14ac:dyDescent="0.3">
      <c r="AJ1667" t="e">
        <f>SUBSTITUTE(IF(#REF!&gt;0,#REF!,#REF!),"-","")</f>
        <v>#REF!</v>
      </c>
    </row>
    <row r="1668" spans="36:36" x14ac:dyDescent="0.3">
      <c r="AJ1668" s="32" t="e">
        <f>SUBSTITUTE(IF(#REF!&gt;0,#REF!,#REF!),"-","")</f>
        <v>#REF!</v>
      </c>
    </row>
    <row r="1669" spans="36:36" x14ac:dyDescent="0.3">
      <c r="AJ1669" t="e">
        <f>SUBSTITUTE(IF(#REF!&gt;0,#REF!,#REF!),"-","")</f>
        <v>#REF!</v>
      </c>
    </row>
    <row r="1670" spans="36:36" x14ac:dyDescent="0.3">
      <c r="AJ1670" s="32" t="e">
        <f>SUBSTITUTE(IF(#REF!&gt;0,#REF!,#REF!),"-","")</f>
        <v>#REF!</v>
      </c>
    </row>
    <row r="1671" spans="36:36" x14ac:dyDescent="0.3">
      <c r="AJ1671" t="e">
        <f>SUBSTITUTE(IF(#REF!&gt;0,#REF!,#REF!),"-","")</f>
        <v>#REF!</v>
      </c>
    </row>
    <row r="1672" spans="36:36" x14ac:dyDescent="0.3">
      <c r="AJ1672" s="32" t="e">
        <f>SUBSTITUTE(IF(#REF!&gt;0,#REF!,#REF!),"-","")</f>
        <v>#REF!</v>
      </c>
    </row>
    <row r="1673" spans="36:36" x14ac:dyDescent="0.3">
      <c r="AJ1673" t="e">
        <f>SUBSTITUTE(IF(#REF!&gt;0,#REF!,#REF!),"-","")</f>
        <v>#REF!</v>
      </c>
    </row>
    <row r="1674" spans="36:36" x14ac:dyDescent="0.3">
      <c r="AJ1674" s="32" t="e">
        <f>SUBSTITUTE(IF(#REF!&gt;0,#REF!,#REF!),"-","")</f>
        <v>#REF!</v>
      </c>
    </row>
    <row r="1675" spans="36:36" x14ac:dyDescent="0.3">
      <c r="AJ1675" t="e">
        <f>SUBSTITUTE(IF(#REF!&gt;0,#REF!,#REF!),"-","")</f>
        <v>#REF!</v>
      </c>
    </row>
    <row r="1676" spans="36:36" x14ac:dyDescent="0.3">
      <c r="AJ1676" s="32" t="e">
        <f>SUBSTITUTE(IF(#REF!&gt;0,#REF!,#REF!),"-","")</f>
        <v>#REF!</v>
      </c>
    </row>
    <row r="1677" spans="36:36" x14ac:dyDescent="0.3">
      <c r="AJ1677" t="e">
        <f>SUBSTITUTE(IF(#REF!&gt;0,#REF!,#REF!),"-","")</f>
        <v>#REF!</v>
      </c>
    </row>
    <row r="1678" spans="36:36" x14ac:dyDescent="0.3">
      <c r="AJ1678" s="32" t="e">
        <f>SUBSTITUTE(IF(#REF!&gt;0,#REF!,#REF!),"-","")</f>
        <v>#REF!</v>
      </c>
    </row>
    <row r="1679" spans="36:36" x14ac:dyDescent="0.3">
      <c r="AJ1679" t="e">
        <f>SUBSTITUTE(IF(#REF!&gt;0,#REF!,#REF!),"-","")</f>
        <v>#REF!</v>
      </c>
    </row>
    <row r="1680" spans="36:36" x14ac:dyDescent="0.3">
      <c r="AJ1680" s="32" t="e">
        <f>SUBSTITUTE(IF(#REF!&gt;0,#REF!,#REF!),"-","")</f>
        <v>#REF!</v>
      </c>
    </row>
    <row r="1681" spans="36:36" x14ac:dyDescent="0.3">
      <c r="AJ1681" t="e">
        <f>SUBSTITUTE(IF(#REF!&gt;0,#REF!,#REF!),"-","")</f>
        <v>#REF!</v>
      </c>
    </row>
    <row r="1682" spans="36:36" x14ac:dyDescent="0.3">
      <c r="AJ1682" s="32" t="e">
        <f>SUBSTITUTE(IF(#REF!&gt;0,#REF!,#REF!),"-","")</f>
        <v>#REF!</v>
      </c>
    </row>
    <row r="1683" spans="36:36" x14ac:dyDescent="0.3">
      <c r="AJ1683" t="e">
        <f>SUBSTITUTE(IF(#REF!&gt;0,#REF!,#REF!),"-","")</f>
        <v>#REF!</v>
      </c>
    </row>
    <row r="1684" spans="36:36" x14ac:dyDescent="0.3">
      <c r="AJ1684" s="32" t="e">
        <f>SUBSTITUTE(IF(#REF!&gt;0,#REF!,#REF!),"-","")</f>
        <v>#REF!</v>
      </c>
    </row>
    <row r="1685" spans="36:36" x14ac:dyDescent="0.3">
      <c r="AJ1685" t="e">
        <f>SUBSTITUTE(IF(#REF!&gt;0,#REF!,#REF!),"-","")</f>
        <v>#REF!</v>
      </c>
    </row>
    <row r="1686" spans="36:36" x14ac:dyDescent="0.3">
      <c r="AJ1686" s="32" t="e">
        <f>SUBSTITUTE(IF(#REF!&gt;0,#REF!,#REF!),"-","")</f>
        <v>#REF!</v>
      </c>
    </row>
    <row r="1687" spans="36:36" x14ac:dyDescent="0.3">
      <c r="AJ1687" t="e">
        <f>SUBSTITUTE(IF(#REF!&gt;0,#REF!,#REF!),"-","")</f>
        <v>#REF!</v>
      </c>
    </row>
    <row r="1688" spans="36:36" x14ac:dyDescent="0.3">
      <c r="AJ1688" s="32" t="e">
        <f>SUBSTITUTE(IF(#REF!&gt;0,#REF!,#REF!),"-","")</f>
        <v>#REF!</v>
      </c>
    </row>
    <row r="1689" spans="36:36" x14ac:dyDescent="0.3">
      <c r="AJ1689" t="e">
        <f>SUBSTITUTE(IF(#REF!&gt;0,#REF!,#REF!),"-","")</f>
        <v>#REF!</v>
      </c>
    </row>
    <row r="1690" spans="36:36" x14ac:dyDescent="0.3">
      <c r="AJ1690" s="32" t="e">
        <f>SUBSTITUTE(IF(#REF!&gt;0,#REF!,#REF!),"-","")</f>
        <v>#REF!</v>
      </c>
    </row>
    <row r="1691" spans="36:36" x14ac:dyDescent="0.3">
      <c r="AJ1691" t="e">
        <f>SUBSTITUTE(IF(#REF!&gt;0,#REF!,#REF!),"-","")</f>
        <v>#REF!</v>
      </c>
    </row>
    <row r="1692" spans="36:36" x14ac:dyDescent="0.3">
      <c r="AJ1692" s="32" t="e">
        <f>SUBSTITUTE(IF(#REF!&gt;0,#REF!,#REF!),"-","")</f>
        <v>#REF!</v>
      </c>
    </row>
    <row r="1693" spans="36:36" x14ac:dyDescent="0.3">
      <c r="AJ1693" t="e">
        <f>SUBSTITUTE(IF(#REF!&gt;0,#REF!,#REF!),"-","")</f>
        <v>#REF!</v>
      </c>
    </row>
    <row r="1694" spans="36:36" x14ac:dyDescent="0.3">
      <c r="AJ1694" s="32" t="e">
        <f>SUBSTITUTE(IF(#REF!&gt;0,#REF!,#REF!),"-","")</f>
        <v>#REF!</v>
      </c>
    </row>
    <row r="1695" spans="36:36" x14ac:dyDescent="0.3">
      <c r="AJ1695" t="e">
        <f>SUBSTITUTE(IF(#REF!&gt;0,#REF!,#REF!),"-","")</f>
        <v>#REF!</v>
      </c>
    </row>
    <row r="1696" spans="36:36" x14ac:dyDescent="0.3">
      <c r="AJ1696" s="32" t="e">
        <f>SUBSTITUTE(IF(#REF!&gt;0,#REF!,#REF!),"-","")</f>
        <v>#REF!</v>
      </c>
    </row>
    <row r="1697" spans="36:36" x14ac:dyDescent="0.3">
      <c r="AJ1697" t="e">
        <f>SUBSTITUTE(IF(#REF!&gt;0,#REF!,#REF!),"-","")</f>
        <v>#REF!</v>
      </c>
    </row>
    <row r="1698" spans="36:36" x14ac:dyDescent="0.3">
      <c r="AJ1698" s="32" t="e">
        <f>SUBSTITUTE(IF(#REF!&gt;0,#REF!,#REF!),"-","")</f>
        <v>#REF!</v>
      </c>
    </row>
    <row r="1699" spans="36:36" x14ac:dyDescent="0.3">
      <c r="AJ1699" t="e">
        <f>SUBSTITUTE(IF(#REF!&gt;0,#REF!,#REF!),"-","")</f>
        <v>#REF!</v>
      </c>
    </row>
    <row r="1700" spans="36:36" x14ac:dyDescent="0.3">
      <c r="AJ1700" s="32" t="e">
        <f>SUBSTITUTE(IF(#REF!&gt;0,#REF!,#REF!),"-","")</f>
        <v>#REF!</v>
      </c>
    </row>
    <row r="1701" spans="36:36" x14ac:dyDescent="0.3">
      <c r="AJ1701" t="e">
        <f>SUBSTITUTE(IF(#REF!&gt;0,#REF!,#REF!),"-","")</f>
        <v>#REF!</v>
      </c>
    </row>
    <row r="1702" spans="36:36" x14ac:dyDescent="0.3">
      <c r="AJ1702" s="32" t="e">
        <f>SUBSTITUTE(IF(#REF!&gt;0,#REF!,#REF!),"-","")</f>
        <v>#REF!</v>
      </c>
    </row>
    <row r="1703" spans="36:36" x14ac:dyDescent="0.3">
      <c r="AJ1703" t="e">
        <f>SUBSTITUTE(IF(#REF!&gt;0,#REF!,#REF!),"-","")</f>
        <v>#REF!</v>
      </c>
    </row>
    <row r="1704" spans="36:36" x14ac:dyDescent="0.3">
      <c r="AJ1704" s="32" t="e">
        <f>SUBSTITUTE(IF(#REF!&gt;0,#REF!,#REF!),"-","")</f>
        <v>#REF!</v>
      </c>
    </row>
    <row r="1705" spans="36:36" x14ac:dyDescent="0.3">
      <c r="AJ1705" t="e">
        <f>SUBSTITUTE(IF(#REF!&gt;0,#REF!,#REF!),"-","")</f>
        <v>#REF!</v>
      </c>
    </row>
    <row r="1706" spans="36:36" x14ac:dyDescent="0.3">
      <c r="AJ1706" s="32" t="e">
        <f>SUBSTITUTE(IF(#REF!&gt;0,#REF!,#REF!),"-","")</f>
        <v>#REF!</v>
      </c>
    </row>
    <row r="1707" spans="36:36" x14ac:dyDescent="0.3">
      <c r="AJ1707" t="e">
        <f>SUBSTITUTE(IF(#REF!&gt;0,#REF!,#REF!),"-","")</f>
        <v>#REF!</v>
      </c>
    </row>
    <row r="1708" spans="36:36" x14ac:dyDescent="0.3">
      <c r="AJ1708" s="32" t="e">
        <f>SUBSTITUTE(IF(#REF!&gt;0,#REF!,#REF!),"-","")</f>
        <v>#REF!</v>
      </c>
    </row>
    <row r="1709" spans="36:36" x14ac:dyDescent="0.3">
      <c r="AJ1709" t="e">
        <f>SUBSTITUTE(IF(#REF!&gt;0,#REF!,#REF!),"-","")</f>
        <v>#REF!</v>
      </c>
    </row>
    <row r="1710" spans="36:36" x14ac:dyDescent="0.3">
      <c r="AJ1710" s="32" t="e">
        <f>SUBSTITUTE(IF(#REF!&gt;0,#REF!,#REF!),"-","")</f>
        <v>#REF!</v>
      </c>
    </row>
    <row r="1711" spans="36:36" x14ac:dyDescent="0.3">
      <c r="AJ1711" t="e">
        <f>SUBSTITUTE(IF(#REF!&gt;0,#REF!,#REF!),"-","")</f>
        <v>#REF!</v>
      </c>
    </row>
    <row r="1712" spans="36:36" x14ac:dyDescent="0.3">
      <c r="AJ1712" s="32" t="e">
        <f>SUBSTITUTE(IF(#REF!&gt;0,#REF!,#REF!),"-","")</f>
        <v>#REF!</v>
      </c>
    </row>
    <row r="1713" spans="36:36" x14ac:dyDescent="0.3">
      <c r="AJ1713" t="e">
        <f>SUBSTITUTE(IF(#REF!&gt;0,#REF!,#REF!),"-","")</f>
        <v>#REF!</v>
      </c>
    </row>
    <row r="1714" spans="36:36" x14ac:dyDescent="0.3">
      <c r="AJ1714" s="32" t="e">
        <f>SUBSTITUTE(IF(#REF!&gt;0,#REF!,#REF!),"-","")</f>
        <v>#REF!</v>
      </c>
    </row>
    <row r="1715" spans="36:36" x14ac:dyDescent="0.3">
      <c r="AJ1715" t="e">
        <f>SUBSTITUTE(IF(#REF!&gt;0,#REF!,#REF!),"-","")</f>
        <v>#REF!</v>
      </c>
    </row>
    <row r="1716" spans="36:36" x14ac:dyDescent="0.3">
      <c r="AJ1716" s="32" t="e">
        <f>SUBSTITUTE(IF(#REF!&gt;0,#REF!,#REF!),"-","")</f>
        <v>#REF!</v>
      </c>
    </row>
    <row r="1717" spans="36:36" x14ac:dyDescent="0.3">
      <c r="AJ1717" t="e">
        <f>SUBSTITUTE(IF(#REF!&gt;0,#REF!,#REF!),"-","")</f>
        <v>#REF!</v>
      </c>
    </row>
    <row r="1718" spans="36:36" x14ac:dyDescent="0.3">
      <c r="AJ1718" s="32" t="e">
        <f>SUBSTITUTE(IF(#REF!&gt;0,#REF!,#REF!),"-","")</f>
        <v>#REF!</v>
      </c>
    </row>
    <row r="1719" spans="36:36" x14ac:dyDescent="0.3">
      <c r="AJ1719" t="e">
        <f>SUBSTITUTE(IF(#REF!&gt;0,#REF!,#REF!),"-","")</f>
        <v>#REF!</v>
      </c>
    </row>
    <row r="1720" spans="36:36" x14ac:dyDescent="0.3">
      <c r="AJ1720" s="32" t="e">
        <f>SUBSTITUTE(IF(#REF!&gt;0,#REF!,#REF!),"-","")</f>
        <v>#REF!</v>
      </c>
    </row>
    <row r="1721" spans="36:36" x14ac:dyDescent="0.3">
      <c r="AJ1721" t="e">
        <f>SUBSTITUTE(IF(#REF!&gt;0,#REF!,#REF!),"-","")</f>
        <v>#REF!</v>
      </c>
    </row>
    <row r="1722" spans="36:36" x14ac:dyDescent="0.3">
      <c r="AJ1722" s="32" t="e">
        <f>SUBSTITUTE(IF(#REF!&gt;0,#REF!,#REF!),"-","")</f>
        <v>#REF!</v>
      </c>
    </row>
    <row r="1723" spans="36:36" x14ac:dyDescent="0.3">
      <c r="AJ1723" t="e">
        <f>SUBSTITUTE(IF(#REF!&gt;0,#REF!,#REF!),"-","")</f>
        <v>#REF!</v>
      </c>
    </row>
    <row r="1724" spans="36:36" x14ac:dyDescent="0.3">
      <c r="AJ1724" s="32" t="e">
        <f>SUBSTITUTE(IF(#REF!&gt;0,#REF!,#REF!),"-","")</f>
        <v>#REF!</v>
      </c>
    </row>
    <row r="1725" spans="36:36" x14ac:dyDescent="0.3">
      <c r="AJ1725" t="e">
        <f>SUBSTITUTE(IF(#REF!&gt;0,#REF!,#REF!),"-","")</f>
        <v>#REF!</v>
      </c>
    </row>
    <row r="1726" spans="36:36" x14ac:dyDescent="0.3">
      <c r="AJ1726" s="32" t="e">
        <f>SUBSTITUTE(IF(#REF!&gt;0,#REF!,#REF!),"-","")</f>
        <v>#REF!</v>
      </c>
    </row>
    <row r="1727" spans="36:36" x14ac:dyDescent="0.3">
      <c r="AJ1727" t="e">
        <f>SUBSTITUTE(IF(#REF!&gt;0,#REF!,#REF!),"-","")</f>
        <v>#REF!</v>
      </c>
    </row>
    <row r="1728" spans="36:36" x14ac:dyDescent="0.3">
      <c r="AJ1728" s="32" t="e">
        <f>SUBSTITUTE(IF(#REF!&gt;0,#REF!,#REF!),"-","")</f>
        <v>#REF!</v>
      </c>
    </row>
    <row r="1729" spans="36:36" x14ac:dyDescent="0.3">
      <c r="AJ1729" t="e">
        <f>SUBSTITUTE(IF(#REF!&gt;0,#REF!,#REF!),"-","")</f>
        <v>#REF!</v>
      </c>
    </row>
    <row r="1730" spans="36:36" x14ac:dyDescent="0.3">
      <c r="AJ1730" s="32" t="e">
        <f>SUBSTITUTE(IF(#REF!&gt;0,#REF!,#REF!),"-","")</f>
        <v>#REF!</v>
      </c>
    </row>
    <row r="1731" spans="36:36" x14ac:dyDescent="0.3">
      <c r="AJ1731" t="e">
        <f>SUBSTITUTE(IF(#REF!&gt;0,#REF!,#REF!),"-","")</f>
        <v>#REF!</v>
      </c>
    </row>
    <row r="1732" spans="36:36" x14ac:dyDescent="0.3">
      <c r="AJ1732" s="32" t="e">
        <f>SUBSTITUTE(IF(#REF!&gt;0,#REF!,#REF!),"-","")</f>
        <v>#REF!</v>
      </c>
    </row>
    <row r="1733" spans="36:36" x14ac:dyDescent="0.3">
      <c r="AJ1733" t="e">
        <f>SUBSTITUTE(IF(#REF!&gt;0,#REF!,#REF!),"-","")</f>
        <v>#REF!</v>
      </c>
    </row>
    <row r="1734" spans="36:36" x14ac:dyDescent="0.3">
      <c r="AJ1734" s="32" t="e">
        <f>SUBSTITUTE(IF(#REF!&gt;0,#REF!,#REF!),"-","")</f>
        <v>#REF!</v>
      </c>
    </row>
    <row r="1735" spans="36:36" x14ac:dyDescent="0.3">
      <c r="AJ1735" t="e">
        <f>SUBSTITUTE(IF(#REF!&gt;0,#REF!,#REF!),"-","")</f>
        <v>#REF!</v>
      </c>
    </row>
    <row r="1736" spans="36:36" x14ac:dyDescent="0.3">
      <c r="AJ1736" s="32" t="e">
        <f>SUBSTITUTE(IF(#REF!&gt;0,#REF!,#REF!),"-","")</f>
        <v>#REF!</v>
      </c>
    </row>
    <row r="1737" spans="36:36" x14ac:dyDescent="0.3">
      <c r="AJ1737" t="e">
        <f>SUBSTITUTE(IF(#REF!&gt;0,#REF!,#REF!),"-","")</f>
        <v>#REF!</v>
      </c>
    </row>
    <row r="1738" spans="36:36" x14ac:dyDescent="0.3">
      <c r="AJ1738" s="32" t="e">
        <f>SUBSTITUTE(IF(#REF!&gt;0,#REF!,#REF!),"-","")</f>
        <v>#REF!</v>
      </c>
    </row>
    <row r="1739" spans="36:36" x14ac:dyDescent="0.3">
      <c r="AJ1739" t="e">
        <f>SUBSTITUTE(IF(#REF!&gt;0,#REF!,#REF!),"-","")</f>
        <v>#REF!</v>
      </c>
    </row>
    <row r="1740" spans="36:36" x14ac:dyDescent="0.3">
      <c r="AJ1740" s="32" t="e">
        <f>SUBSTITUTE(IF(#REF!&gt;0,#REF!,#REF!),"-","")</f>
        <v>#REF!</v>
      </c>
    </row>
    <row r="1741" spans="36:36" x14ac:dyDescent="0.3">
      <c r="AJ1741" t="e">
        <f>SUBSTITUTE(IF(#REF!&gt;0,#REF!,#REF!),"-","")</f>
        <v>#REF!</v>
      </c>
    </row>
    <row r="1742" spans="36:36" x14ac:dyDescent="0.3">
      <c r="AJ1742" s="32" t="e">
        <f>SUBSTITUTE(IF(#REF!&gt;0,#REF!,#REF!),"-","")</f>
        <v>#REF!</v>
      </c>
    </row>
    <row r="1743" spans="36:36" x14ac:dyDescent="0.3">
      <c r="AJ1743" t="e">
        <f>SUBSTITUTE(IF(#REF!&gt;0,#REF!,#REF!),"-","")</f>
        <v>#REF!</v>
      </c>
    </row>
    <row r="1744" spans="36:36" x14ac:dyDescent="0.3">
      <c r="AJ1744" s="32" t="e">
        <f>SUBSTITUTE(IF(#REF!&gt;0,#REF!,#REF!),"-","")</f>
        <v>#REF!</v>
      </c>
    </row>
    <row r="1745" spans="36:36" x14ac:dyDescent="0.3">
      <c r="AJ1745" t="e">
        <f>SUBSTITUTE(IF(#REF!&gt;0,#REF!,#REF!),"-","")</f>
        <v>#REF!</v>
      </c>
    </row>
    <row r="1746" spans="36:36" x14ac:dyDescent="0.3">
      <c r="AJ1746" s="32" t="e">
        <f>SUBSTITUTE(IF(#REF!&gt;0,#REF!,#REF!),"-","")</f>
        <v>#REF!</v>
      </c>
    </row>
    <row r="1747" spans="36:36" x14ac:dyDescent="0.3">
      <c r="AJ1747" t="e">
        <f>SUBSTITUTE(IF(#REF!&gt;0,#REF!,#REF!),"-","")</f>
        <v>#REF!</v>
      </c>
    </row>
    <row r="1748" spans="36:36" x14ac:dyDescent="0.3">
      <c r="AJ1748" s="32" t="e">
        <f>SUBSTITUTE(IF(#REF!&gt;0,#REF!,#REF!),"-","")</f>
        <v>#REF!</v>
      </c>
    </row>
    <row r="1749" spans="36:36" x14ac:dyDescent="0.3">
      <c r="AJ1749" t="e">
        <f>SUBSTITUTE(IF(#REF!&gt;0,#REF!,#REF!),"-","")</f>
        <v>#REF!</v>
      </c>
    </row>
    <row r="1750" spans="36:36" x14ac:dyDescent="0.3">
      <c r="AJ1750" s="32" t="e">
        <f>SUBSTITUTE(IF(#REF!&gt;0,#REF!,#REF!),"-","")</f>
        <v>#REF!</v>
      </c>
    </row>
    <row r="1751" spans="36:36" x14ac:dyDescent="0.3">
      <c r="AJ1751" t="e">
        <f>SUBSTITUTE(IF(#REF!&gt;0,#REF!,#REF!),"-","")</f>
        <v>#REF!</v>
      </c>
    </row>
    <row r="1752" spans="36:36" x14ac:dyDescent="0.3">
      <c r="AJ1752" s="32" t="e">
        <f>SUBSTITUTE(IF(#REF!&gt;0,#REF!,#REF!),"-","")</f>
        <v>#REF!</v>
      </c>
    </row>
    <row r="1753" spans="36:36" x14ac:dyDescent="0.3">
      <c r="AJ1753" t="e">
        <f>SUBSTITUTE(IF(#REF!&gt;0,#REF!,#REF!),"-","")</f>
        <v>#REF!</v>
      </c>
    </row>
    <row r="1754" spans="36:36" x14ac:dyDescent="0.3">
      <c r="AJ1754" s="32" t="e">
        <f>SUBSTITUTE(IF(#REF!&gt;0,#REF!,#REF!),"-","")</f>
        <v>#REF!</v>
      </c>
    </row>
    <row r="1755" spans="36:36" x14ac:dyDescent="0.3">
      <c r="AJ1755" t="e">
        <f>SUBSTITUTE(IF(#REF!&gt;0,#REF!,#REF!),"-","")</f>
        <v>#REF!</v>
      </c>
    </row>
    <row r="1756" spans="36:36" x14ac:dyDescent="0.3">
      <c r="AJ1756" s="32" t="e">
        <f>SUBSTITUTE(IF(#REF!&gt;0,#REF!,#REF!),"-","")</f>
        <v>#REF!</v>
      </c>
    </row>
    <row r="1757" spans="36:36" x14ac:dyDescent="0.3">
      <c r="AJ1757" t="e">
        <f>SUBSTITUTE(IF(#REF!&gt;0,#REF!,#REF!),"-","")</f>
        <v>#REF!</v>
      </c>
    </row>
    <row r="1758" spans="36:36" x14ac:dyDescent="0.3">
      <c r="AJ1758" s="32" t="e">
        <f>SUBSTITUTE(IF(#REF!&gt;0,#REF!,#REF!),"-","")</f>
        <v>#REF!</v>
      </c>
    </row>
    <row r="1759" spans="36:36" x14ac:dyDescent="0.3">
      <c r="AJ1759" t="e">
        <f>SUBSTITUTE(IF(#REF!&gt;0,#REF!,#REF!),"-","")</f>
        <v>#REF!</v>
      </c>
    </row>
    <row r="1760" spans="36:36" x14ac:dyDescent="0.3">
      <c r="AJ1760" s="32" t="e">
        <f>SUBSTITUTE(IF(#REF!&gt;0,#REF!,#REF!),"-","")</f>
        <v>#REF!</v>
      </c>
    </row>
    <row r="1761" spans="36:36" x14ac:dyDescent="0.3">
      <c r="AJ1761" t="e">
        <f>SUBSTITUTE(IF(#REF!&gt;0,#REF!,#REF!),"-","")</f>
        <v>#REF!</v>
      </c>
    </row>
    <row r="1762" spans="36:36" x14ac:dyDescent="0.3">
      <c r="AJ1762" s="32" t="e">
        <f>SUBSTITUTE(IF(#REF!&gt;0,#REF!,#REF!),"-","")</f>
        <v>#REF!</v>
      </c>
    </row>
    <row r="1763" spans="36:36" x14ac:dyDescent="0.3">
      <c r="AJ1763" t="e">
        <f>SUBSTITUTE(IF(#REF!&gt;0,#REF!,#REF!),"-","")</f>
        <v>#REF!</v>
      </c>
    </row>
    <row r="1764" spans="36:36" x14ac:dyDescent="0.3">
      <c r="AJ1764" s="32" t="e">
        <f>SUBSTITUTE(IF(#REF!&gt;0,#REF!,#REF!),"-","")</f>
        <v>#REF!</v>
      </c>
    </row>
    <row r="1765" spans="36:36" x14ac:dyDescent="0.3">
      <c r="AJ1765" t="e">
        <f>SUBSTITUTE(IF(#REF!&gt;0,#REF!,#REF!),"-","")</f>
        <v>#REF!</v>
      </c>
    </row>
    <row r="1766" spans="36:36" x14ac:dyDescent="0.3">
      <c r="AJ1766" s="32" t="e">
        <f>SUBSTITUTE(IF(#REF!&gt;0,#REF!,#REF!),"-","")</f>
        <v>#REF!</v>
      </c>
    </row>
    <row r="1767" spans="36:36" x14ac:dyDescent="0.3">
      <c r="AJ1767" t="e">
        <f>SUBSTITUTE(IF(#REF!&gt;0,#REF!,#REF!),"-","")</f>
        <v>#REF!</v>
      </c>
    </row>
    <row r="1768" spans="36:36" x14ac:dyDescent="0.3">
      <c r="AJ1768" s="32" t="e">
        <f>SUBSTITUTE(IF(#REF!&gt;0,#REF!,#REF!),"-","")</f>
        <v>#REF!</v>
      </c>
    </row>
    <row r="1769" spans="36:36" x14ac:dyDescent="0.3">
      <c r="AJ1769" t="e">
        <f>SUBSTITUTE(IF(#REF!&gt;0,#REF!,#REF!),"-","")</f>
        <v>#REF!</v>
      </c>
    </row>
    <row r="1770" spans="36:36" x14ac:dyDescent="0.3">
      <c r="AJ1770" s="32" t="e">
        <f>SUBSTITUTE(IF(#REF!&gt;0,#REF!,#REF!),"-","")</f>
        <v>#REF!</v>
      </c>
    </row>
    <row r="1771" spans="36:36" x14ac:dyDescent="0.3">
      <c r="AJ1771" t="e">
        <f>SUBSTITUTE(IF(#REF!&gt;0,#REF!,#REF!),"-","")</f>
        <v>#REF!</v>
      </c>
    </row>
    <row r="1772" spans="36:36" x14ac:dyDescent="0.3">
      <c r="AJ1772" s="32" t="e">
        <f>SUBSTITUTE(IF(#REF!&gt;0,#REF!,#REF!),"-","")</f>
        <v>#REF!</v>
      </c>
    </row>
    <row r="1773" spans="36:36" x14ac:dyDescent="0.3">
      <c r="AJ1773" t="e">
        <f>SUBSTITUTE(IF(#REF!&gt;0,#REF!,#REF!),"-","")</f>
        <v>#REF!</v>
      </c>
    </row>
    <row r="1774" spans="36:36" x14ac:dyDescent="0.3">
      <c r="AJ1774" s="32" t="e">
        <f>SUBSTITUTE(IF(#REF!&gt;0,#REF!,#REF!),"-","")</f>
        <v>#REF!</v>
      </c>
    </row>
    <row r="1775" spans="36:36" x14ac:dyDescent="0.3">
      <c r="AJ1775" t="e">
        <f>SUBSTITUTE(IF(#REF!&gt;0,#REF!,#REF!),"-","")</f>
        <v>#REF!</v>
      </c>
    </row>
    <row r="1776" spans="36:36" x14ac:dyDescent="0.3">
      <c r="AJ1776" s="32" t="e">
        <f>SUBSTITUTE(IF(#REF!&gt;0,#REF!,#REF!),"-","")</f>
        <v>#REF!</v>
      </c>
    </row>
    <row r="1777" spans="36:36" x14ac:dyDescent="0.3">
      <c r="AJ1777" t="e">
        <f>SUBSTITUTE(IF(#REF!&gt;0,#REF!,#REF!),"-","")</f>
        <v>#REF!</v>
      </c>
    </row>
    <row r="1778" spans="36:36" x14ac:dyDescent="0.3">
      <c r="AJ1778" s="32" t="e">
        <f>SUBSTITUTE(IF(#REF!&gt;0,#REF!,#REF!),"-","")</f>
        <v>#REF!</v>
      </c>
    </row>
    <row r="1779" spans="36:36" x14ac:dyDescent="0.3">
      <c r="AJ1779" t="e">
        <f>SUBSTITUTE(IF(#REF!&gt;0,#REF!,#REF!),"-","")</f>
        <v>#REF!</v>
      </c>
    </row>
    <row r="1780" spans="36:36" x14ac:dyDescent="0.3">
      <c r="AJ1780" s="32" t="e">
        <f>SUBSTITUTE(IF(#REF!&gt;0,#REF!,#REF!),"-","")</f>
        <v>#REF!</v>
      </c>
    </row>
    <row r="1781" spans="36:36" x14ac:dyDescent="0.3">
      <c r="AJ1781" t="e">
        <f>SUBSTITUTE(IF(#REF!&gt;0,#REF!,#REF!),"-","")</f>
        <v>#REF!</v>
      </c>
    </row>
    <row r="1782" spans="36:36" x14ac:dyDescent="0.3">
      <c r="AJ1782" s="32" t="e">
        <f>SUBSTITUTE(IF(#REF!&gt;0,#REF!,#REF!),"-","")</f>
        <v>#REF!</v>
      </c>
    </row>
    <row r="1783" spans="36:36" x14ac:dyDescent="0.3">
      <c r="AJ1783" t="e">
        <f>SUBSTITUTE(IF(#REF!&gt;0,#REF!,#REF!),"-","")</f>
        <v>#REF!</v>
      </c>
    </row>
    <row r="1784" spans="36:36" x14ac:dyDescent="0.3">
      <c r="AJ1784" s="32" t="e">
        <f>SUBSTITUTE(IF(#REF!&gt;0,#REF!,#REF!),"-","")</f>
        <v>#REF!</v>
      </c>
    </row>
    <row r="1785" spans="36:36" x14ac:dyDescent="0.3">
      <c r="AJ1785" t="e">
        <f>SUBSTITUTE(IF(#REF!&gt;0,#REF!,#REF!),"-","")</f>
        <v>#REF!</v>
      </c>
    </row>
    <row r="1786" spans="36:36" x14ac:dyDescent="0.3">
      <c r="AJ1786" s="32" t="e">
        <f>SUBSTITUTE(IF(#REF!&gt;0,#REF!,#REF!),"-","")</f>
        <v>#REF!</v>
      </c>
    </row>
    <row r="1787" spans="36:36" x14ac:dyDescent="0.3">
      <c r="AJ1787" t="e">
        <f>SUBSTITUTE(IF(#REF!&gt;0,#REF!,#REF!),"-","")</f>
        <v>#REF!</v>
      </c>
    </row>
    <row r="1788" spans="36:36" x14ac:dyDescent="0.3">
      <c r="AJ1788" s="32" t="e">
        <f>SUBSTITUTE(IF(#REF!&gt;0,#REF!,#REF!),"-","")</f>
        <v>#REF!</v>
      </c>
    </row>
    <row r="1789" spans="36:36" x14ac:dyDescent="0.3">
      <c r="AJ1789" t="e">
        <f>SUBSTITUTE(IF(#REF!&gt;0,#REF!,#REF!),"-","")</f>
        <v>#REF!</v>
      </c>
    </row>
    <row r="1790" spans="36:36" x14ac:dyDescent="0.3">
      <c r="AJ1790" s="32" t="e">
        <f>SUBSTITUTE(IF(#REF!&gt;0,#REF!,#REF!),"-","")</f>
        <v>#REF!</v>
      </c>
    </row>
    <row r="1791" spans="36:36" x14ac:dyDescent="0.3">
      <c r="AJ1791" t="e">
        <f>SUBSTITUTE(IF(#REF!&gt;0,#REF!,#REF!),"-","")</f>
        <v>#REF!</v>
      </c>
    </row>
    <row r="1792" spans="36:36" x14ac:dyDescent="0.3">
      <c r="AJ1792" s="32" t="e">
        <f>SUBSTITUTE(IF(#REF!&gt;0,#REF!,#REF!),"-","")</f>
        <v>#REF!</v>
      </c>
    </row>
    <row r="1793" spans="36:36" x14ac:dyDescent="0.3">
      <c r="AJ1793" t="e">
        <f>SUBSTITUTE(IF(#REF!&gt;0,#REF!,#REF!),"-","")</f>
        <v>#REF!</v>
      </c>
    </row>
    <row r="1794" spans="36:36" x14ac:dyDescent="0.3">
      <c r="AJ1794" s="32" t="e">
        <f>SUBSTITUTE(IF(#REF!&gt;0,#REF!,#REF!),"-","")</f>
        <v>#REF!</v>
      </c>
    </row>
    <row r="1795" spans="36:36" x14ac:dyDescent="0.3">
      <c r="AJ1795" t="e">
        <f>SUBSTITUTE(IF(#REF!&gt;0,#REF!,#REF!),"-","")</f>
        <v>#REF!</v>
      </c>
    </row>
    <row r="1796" spans="36:36" x14ac:dyDescent="0.3">
      <c r="AJ1796" s="32" t="e">
        <f>SUBSTITUTE(IF(#REF!&gt;0,#REF!,#REF!),"-","")</f>
        <v>#REF!</v>
      </c>
    </row>
    <row r="1797" spans="36:36" x14ac:dyDescent="0.3">
      <c r="AJ1797" t="e">
        <f>SUBSTITUTE(IF(#REF!&gt;0,#REF!,#REF!),"-","")</f>
        <v>#REF!</v>
      </c>
    </row>
    <row r="1798" spans="36:36" x14ac:dyDescent="0.3">
      <c r="AJ1798" s="32" t="e">
        <f>SUBSTITUTE(IF(#REF!&gt;0,#REF!,#REF!),"-","")</f>
        <v>#REF!</v>
      </c>
    </row>
    <row r="1799" spans="36:36" x14ac:dyDescent="0.3">
      <c r="AJ1799" t="e">
        <f>SUBSTITUTE(IF(#REF!&gt;0,#REF!,#REF!),"-","")</f>
        <v>#REF!</v>
      </c>
    </row>
    <row r="1800" spans="36:36" x14ac:dyDescent="0.3">
      <c r="AJ1800" s="32" t="e">
        <f>SUBSTITUTE(IF(#REF!&gt;0,#REF!,#REF!),"-","")</f>
        <v>#REF!</v>
      </c>
    </row>
    <row r="1801" spans="36:36" x14ac:dyDescent="0.3">
      <c r="AJ1801" t="e">
        <f>SUBSTITUTE(IF(#REF!&gt;0,#REF!,#REF!),"-","")</f>
        <v>#REF!</v>
      </c>
    </row>
    <row r="1802" spans="36:36" x14ac:dyDescent="0.3">
      <c r="AJ1802" s="32" t="e">
        <f>SUBSTITUTE(IF(#REF!&gt;0,#REF!,#REF!),"-","")</f>
        <v>#REF!</v>
      </c>
    </row>
    <row r="1803" spans="36:36" x14ac:dyDescent="0.3">
      <c r="AJ1803" t="e">
        <f>SUBSTITUTE(IF(#REF!&gt;0,#REF!,#REF!),"-","")</f>
        <v>#REF!</v>
      </c>
    </row>
    <row r="1804" spans="36:36" x14ac:dyDescent="0.3">
      <c r="AJ1804" s="32" t="e">
        <f>SUBSTITUTE(IF(#REF!&gt;0,#REF!,#REF!),"-","")</f>
        <v>#REF!</v>
      </c>
    </row>
    <row r="1805" spans="36:36" x14ac:dyDescent="0.3">
      <c r="AJ1805" t="e">
        <f>SUBSTITUTE(IF(#REF!&gt;0,#REF!,#REF!),"-","")</f>
        <v>#REF!</v>
      </c>
    </row>
    <row r="1806" spans="36:36" x14ac:dyDescent="0.3">
      <c r="AJ1806" s="32" t="e">
        <f>SUBSTITUTE(IF(#REF!&gt;0,#REF!,#REF!),"-","")</f>
        <v>#REF!</v>
      </c>
    </row>
    <row r="1807" spans="36:36" x14ac:dyDescent="0.3">
      <c r="AJ1807" t="e">
        <f>SUBSTITUTE(IF(#REF!&gt;0,#REF!,#REF!),"-","")</f>
        <v>#REF!</v>
      </c>
    </row>
    <row r="1808" spans="36:36" x14ac:dyDescent="0.3">
      <c r="AJ1808" s="32" t="e">
        <f>SUBSTITUTE(IF(#REF!&gt;0,#REF!,#REF!),"-","")</f>
        <v>#REF!</v>
      </c>
    </row>
    <row r="1809" spans="36:36" x14ac:dyDescent="0.3">
      <c r="AJ1809" t="e">
        <f>SUBSTITUTE(IF(#REF!&gt;0,#REF!,#REF!),"-","")</f>
        <v>#REF!</v>
      </c>
    </row>
    <row r="1810" spans="36:36" x14ac:dyDescent="0.3">
      <c r="AJ1810" s="32" t="e">
        <f>SUBSTITUTE(IF(#REF!&gt;0,#REF!,#REF!),"-","")</f>
        <v>#REF!</v>
      </c>
    </row>
    <row r="1811" spans="36:36" x14ac:dyDescent="0.3">
      <c r="AJ1811" t="e">
        <f>SUBSTITUTE(IF(#REF!&gt;0,#REF!,#REF!),"-","")</f>
        <v>#REF!</v>
      </c>
    </row>
    <row r="1812" spans="36:36" x14ac:dyDescent="0.3">
      <c r="AJ1812" s="32" t="e">
        <f>SUBSTITUTE(IF(#REF!&gt;0,#REF!,#REF!),"-","")</f>
        <v>#REF!</v>
      </c>
    </row>
    <row r="1813" spans="36:36" x14ac:dyDescent="0.3">
      <c r="AJ1813" t="e">
        <f>SUBSTITUTE(IF(#REF!&gt;0,#REF!,#REF!),"-","")</f>
        <v>#REF!</v>
      </c>
    </row>
    <row r="1814" spans="36:36" x14ac:dyDescent="0.3">
      <c r="AJ1814" s="32" t="e">
        <f>SUBSTITUTE(IF(#REF!&gt;0,#REF!,#REF!),"-","")</f>
        <v>#REF!</v>
      </c>
    </row>
    <row r="1815" spans="36:36" x14ac:dyDescent="0.3">
      <c r="AJ1815" t="e">
        <f>SUBSTITUTE(IF(#REF!&gt;0,#REF!,#REF!),"-","")</f>
        <v>#REF!</v>
      </c>
    </row>
    <row r="1816" spans="36:36" x14ac:dyDescent="0.3">
      <c r="AJ1816" s="32" t="e">
        <f>SUBSTITUTE(IF(#REF!&gt;0,#REF!,#REF!),"-","")</f>
        <v>#REF!</v>
      </c>
    </row>
    <row r="1817" spans="36:36" x14ac:dyDescent="0.3">
      <c r="AJ1817" t="e">
        <f>SUBSTITUTE(IF(#REF!&gt;0,#REF!,#REF!),"-","")</f>
        <v>#REF!</v>
      </c>
    </row>
    <row r="1818" spans="36:36" x14ac:dyDescent="0.3">
      <c r="AJ1818" s="32" t="e">
        <f>SUBSTITUTE(IF(#REF!&gt;0,#REF!,#REF!),"-","")</f>
        <v>#REF!</v>
      </c>
    </row>
    <row r="1819" spans="36:36" x14ac:dyDescent="0.3">
      <c r="AJ1819" t="e">
        <f>SUBSTITUTE(IF(#REF!&gt;0,#REF!,#REF!),"-","")</f>
        <v>#REF!</v>
      </c>
    </row>
    <row r="1820" spans="36:36" x14ac:dyDescent="0.3">
      <c r="AJ1820" s="32" t="e">
        <f>SUBSTITUTE(IF(#REF!&gt;0,#REF!,#REF!),"-","")</f>
        <v>#REF!</v>
      </c>
    </row>
    <row r="1821" spans="36:36" x14ac:dyDescent="0.3">
      <c r="AJ1821" t="e">
        <f>SUBSTITUTE(IF(#REF!&gt;0,#REF!,#REF!),"-","")</f>
        <v>#REF!</v>
      </c>
    </row>
    <row r="1822" spans="36:36" x14ac:dyDescent="0.3">
      <c r="AJ1822" s="32" t="e">
        <f>SUBSTITUTE(IF(#REF!&gt;0,#REF!,#REF!),"-","")</f>
        <v>#REF!</v>
      </c>
    </row>
    <row r="1823" spans="36:36" x14ac:dyDescent="0.3">
      <c r="AJ1823" t="e">
        <f>SUBSTITUTE(IF(#REF!&gt;0,#REF!,#REF!),"-","")</f>
        <v>#REF!</v>
      </c>
    </row>
    <row r="1824" spans="36:36" x14ac:dyDescent="0.3">
      <c r="AJ1824" s="32" t="e">
        <f>SUBSTITUTE(IF(#REF!&gt;0,#REF!,#REF!),"-","")</f>
        <v>#REF!</v>
      </c>
    </row>
    <row r="1825" spans="36:36" x14ac:dyDescent="0.3">
      <c r="AJ1825" t="e">
        <f>SUBSTITUTE(IF(#REF!&gt;0,#REF!,#REF!),"-","")</f>
        <v>#REF!</v>
      </c>
    </row>
    <row r="1826" spans="36:36" x14ac:dyDescent="0.3">
      <c r="AJ1826" s="32" t="e">
        <f>SUBSTITUTE(IF(#REF!&gt;0,#REF!,#REF!),"-","")</f>
        <v>#REF!</v>
      </c>
    </row>
    <row r="1827" spans="36:36" x14ac:dyDescent="0.3">
      <c r="AJ1827" t="e">
        <f>SUBSTITUTE(IF(#REF!&gt;0,#REF!,#REF!),"-","")</f>
        <v>#REF!</v>
      </c>
    </row>
    <row r="1828" spans="36:36" x14ac:dyDescent="0.3">
      <c r="AJ1828" s="32" t="e">
        <f>SUBSTITUTE(IF(#REF!&gt;0,#REF!,#REF!),"-","")</f>
        <v>#REF!</v>
      </c>
    </row>
    <row r="1829" spans="36:36" x14ac:dyDescent="0.3">
      <c r="AJ1829" t="e">
        <f>SUBSTITUTE(IF(#REF!&gt;0,#REF!,#REF!),"-","")</f>
        <v>#REF!</v>
      </c>
    </row>
    <row r="1830" spans="36:36" x14ac:dyDescent="0.3">
      <c r="AJ1830" s="32" t="e">
        <f>SUBSTITUTE(IF(#REF!&gt;0,#REF!,#REF!),"-","")</f>
        <v>#REF!</v>
      </c>
    </row>
    <row r="1831" spans="36:36" x14ac:dyDescent="0.3">
      <c r="AJ1831" t="e">
        <f>SUBSTITUTE(IF(#REF!&gt;0,#REF!,#REF!),"-","")</f>
        <v>#REF!</v>
      </c>
    </row>
    <row r="1832" spans="36:36" x14ac:dyDescent="0.3">
      <c r="AJ1832" s="32" t="e">
        <f>SUBSTITUTE(IF(#REF!&gt;0,#REF!,#REF!),"-","")</f>
        <v>#REF!</v>
      </c>
    </row>
    <row r="1833" spans="36:36" x14ac:dyDescent="0.3">
      <c r="AJ1833" t="e">
        <f>SUBSTITUTE(IF(#REF!&gt;0,#REF!,#REF!),"-","")</f>
        <v>#REF!</v>
      </c>
    </row>
    <row r="1834" spans="36:36" x14ac:dyDescent="0.3">
      <c r="AJ1834" s="32" t="e">
        <f>SUBSTITUTE(IF(#REF!&gt;0,#REF!,#REF!),"-","")</f>
        <v>#REF!</v>
      </c>
    </row>
    <row r="1835" spans="36:36" x14ac:dyDescent="0.3">
      <c r="AJ1835" t="e">
        <f>SUBSTITUTE(IF(#REF!&gt;0,#REF!,#REF!),"-","")</f>
        <v>#REF!</v>
      </c>
    </row>
    <row r="1836" spans="36:36" x14ac:dyDescent="0.3">
      <c r="AJ1836" s="32" t="e">
        <f>SUBSTITUTE(IF(#REF!&gt;0,#REF!,#REF!),"-","")</f>
        <v>#REF!</v>
      </c>
    </row>
    <row r="1837" spans="36:36" x14ac:dyDescent="0.3">
      <c r="AJ1837" t="e">
        <f>SUBSTITUTE(IF(#REF!&gt;0,#REF!,#REF!),"-","")</f>
        <v>#REF!</v>
      </c>
    </row>
    <row r="1838" spans="36:36" x14ac:dyDescent="0.3">
      <c r="AJ1838" s="32" t="e">
        <f>SUBSTITUTE(IF(#REF!&gt;0,#REF!,#REF!),"-","")</f>
        <v>#REF!</v>
      </c>
    </row>
    <row r="1839" spans="36:36" x14ac:dyDescent="0.3">
      <c r="AJ1839" t="e">
        <f>SUBSTITUTE(IF(#REF!&gt;0,#REF!,#REF!),"-","")</f>
        <v>#REF!</v>
      </c>
    </row>
    <row r="1840" spans="36:36" x14ac:dyDescent="0.3">
      <c r="AJ1840" s="32" t="e">
        <f>SUBSTITUTE(IF(#REF!&gt;0,#REF!,#REF!),"-","")</f>
        <v>#REF!</v>
      </c>
    </row>
    <row r="1841" spans="36:36" x14ac:dyDescent="0.3">
      <c r="AJ1841" t="e">
        <f>SUBSTITUTE(IF(#REF!&gt;0,#REF!,#REF!),"-","")</f>
        <v>#REF!</v>
      </c>
    </row>
    <row r="1842" spans="36:36" x14ac:dyDescent="0.3">
      <c r="AJ1842" s="32" t="e">
        <f>SUBSTITUTE(IF(#REF!&gt;0,#REF!,#REF!),"-","")</f>
        <v>#REF!</v>
      </c>
    </row>
    <row r="1843" spans="36:36" x14ac:dyDescent="0.3">
      <c r="AJ1843" t="e">
        <f>SUBSTITUTE(IF(#REF!&gt;0,#REF!,#REF!),"-","")</f>
        <v>#REF!</v>
      </c>
    </row>
    <row r="1844" spans="36:36" x14ac:dyDescent="0.3">
      <c r="AJ1844" s="32" t="e">
        <f>SUBSTITUTE(IF(#REF!&gt;0,#REF!,#REF!),"-","")</f>
        <v>#REF!</v>
      </c>
    </row>
    <row r="1845" spans="36:36" x14ac:dyDescent="0.3">
      <c r="AJ1845" t="e">
        <f>SUBSTITUTE(IF(#REF!&gt;0,#REF!,#REF!),"-","")</f>
        <v>#REF!</v>
      </c>
    </row>
    <row r="1846" spans="36:36" x14ac:dyDescent="0.3">
      <c r="AJ1846" s="32" t="e">
        <f>SUBSTITUTE(IF(#REF!&gt;0,#REF!,#REF!),"-","")</f>
        <v>#REF!</v>
      </c>
    </row>
    <row r="1847" spans="36:36" x14ac:dyDescent="0.3">
      <c r="AJ1847" t="e">
        <f>SUBSTITUTE(IF(#REF!&gt;0,#REF!,#REF!),"-","")</f>
        <v>#REF!</v>
      </c>
    </row>
    <row r="1848" spans="36:36" x14ac:dyDescent="0.3">
      <c r="AJ1848" s="32" t="e">
        <f>SUBSTITUTE(IF(#REF!&gt;0,#REF!,#REF!),"-","")</f>
        <v>#REF!</v>
      </c>
    </row>
    <row r="1849" spans="36:36" x14ac:dyDescent="0.3">
      <c r="AJ1849" t="e">
        <f>SUBSTITUTE(IF(#REF!&gt;0,#REF!,#REF!),"-","")</f>
        <v>#REF!</v>
      </c>
    </row>
    <row r="1850" spans="36:36" x14ac:dyDescent="0.3">
      <c r="AJ1850" s="32" t="e">
        <f>SUBSTITUTE(IF(#REF!&gt;0,#REF!,#REF!),"-","")</f>
        <v>#REF!</v>
      </c>
    </row>
    <row r="1851" spans="36:36" x14ac:dyDescent="0.3">
      <c r="AJ1851" t="e">
        <f>SUBSTITUTE(IF(#REF!&gt;0,#REF!,#REF!),"-","")</f>
        <v>#REF!</v>
      </c>
    </row>
    <row r="1852" spans="36:36" x14ac:dyDescent="0.3">
      <c r="AJ1852" s="32" t="e">
        <f>SUBSTITUTE(IF(#REF!&gt;0,#REF!,#REF!),"-","")</f>
        <v>#REF!</v>
      </c>
    </row>
    <row r="1853" spans="36:36" x14ac:dyDescent="0.3">
      <c r="AJ1853" t="e">
        <f>SUBSTITUTE(IF(#REF!&gt;0,#REF!,#REF!),"-","")</f>
        <v>#REF!</v>
      </c>
    </row>
    <row r="1854" spans="36:36" x14ac:dyDescent="0.3">
      <c r="AJ1854" s="32" t="e">
        <f>SUBSTITUTE(IF(#REF!&gt;0,#REF!,#REF!),"-","")</f>
        <v>#REF!</v>
      </c>
    </row>
    <row r="1855" spans="36:36" x14ac:dyDescent="0.3">
      <c r="AJ1855" t="e">
        <f>SUBSTITUTE(IF(#REF!&gt;0,#REF!,#REF!),"-","")</f>
        <v>#REF!</v>
      </c>
    </row>
    <row r="1856" spans="36:36" x14ac:dyDescent="0.3">
      <c r="AJ1856" s="32" t="e">
        <f>SUBSTITUTE(IF(#REF!&gt;0,#REF!,#REF!),"-","")</f>
        <v>#REF!</v>
      </c>
    </row>
    <row r="1857" spans="36:36" x14ac:dyDescent="0.3">
      <c r="AJ1857" t="e">
        <f>SUBSTITUTE(IF(#REF!&gt;0,#REF!,#REF!),"-","")</f>
        <v>#REF!</v>
      </c>
    </row>
    <row r="1858" spans="36:36" x14ac:dyDescent="0.3">
      <c r="AJ1858" s="32" t="e">
        <f>SUBSTITUTE(IF(#REF!&gt;0,#REF!,#REF!),"-","")</f>
        <v>#REF!</v>
      </c>
    </row>
    <row r="1859" spans="36:36" x14ac:dyDescent="0.3">
      <c r="AJ1859" t="e">
        <f>SUBSTITUTE(IF(#REF!&gt;0,#REF!,#REF!),"-","")</f>
        <v>#REF!</v>
      </c>
    </row>
    <row r="1860" spans="36:36" x14ac:dyDescent="0.3">
      <c r="AJ1860" s="32" t="e">
        <f>SUBSTITUTE(IF(#REF!&gt;0,#REF!,#REF!),"-","")</f>
        <v>#REF!</v>
      </c>
    </row>
    <row r="1861" spans="36:36" x14ac:dyDescent="0.3">
      <c r="AJ1861" t="e">
        <f>SUBSTITUTE(IF(#REF!&gt;0,#REF!,#REF!),"-","")</f>
        <v>#REF!</v>
      </c>
    </row>
    <row r="1862" spans="36:36" x14ac:dyDescent="0.3">
      <c r="AJ1862" s="32" t="e">
        <f>SUBSTITUTE(IF(#REF!&gt;0,#REF!,#REF!),"-","")</f>
        <v>#REF!</v>
      </c>
    </row>
    <row r="1863" spans="36:36" x14ac:dyDescent="0.3">
      <c r="AJ1863" t="e">
        <f>SUBSTITUTE(IF(#REF!&gt;0,#REF!,#REF!),"-","")</f>
        <v>#REF!</v>
      </c>
    </row>
    <row r="1864" spans="36:36" x14ac:dyDescent="0.3">
      <c r="AJ1864" s="32" t="e">
        <f>SUBSTITUTE(IF(#REF!&gt;0,#REF!,#REF!),"-","")</f>
        <v>#REF!</v>
      </c>
    </row>
    <row r="1865" spans="36:36" x14ac:dyDescent="0.3">
      <c r="AJ1865" t="e">
        <f>SUBSTITUTE(IF(#REF!&gt;0,#REF!,#REF!),"-","")</f>
        <v>#REF!</v>
      </c>
    </row>
    <row r="1866" spans="36:36" x14ac:dyDescent="0.3">
      <c r="AJ1866" s="32" t="e">
        <f>SUBSTITUTE(IF(#REF!&gt;0,#REF!,#REF!),"-","")</f>
        <v>#REF!</v>
      </c>
    </row>
    <row r="1867" spans="36:36" x14ac:dyDescent="0.3">
      <c r="AJ1867" t="e">
        <f>SUBSTITUTE(IF(#REF!&gt;0,#REF!,#REF!),"-","")</f>
        <v>#REF!</v>
      </c>
    </row>
    <row r="1868" spans="36:36" x14ac:dyDescent="0.3">
      <c r="AJ1868" s="32" t="e">
        <f>SUBSTITUTE(IF(#REF!&gt;0,#REF!,#REF!),"-","")</f>
        <v>#REF!</v>
      </c>
    </row>
    <row r="1869" spans="36:36" x14ac:dyDescent="0.3">
      <c r="AJ1869" t="e">
        <f>SUBSTITUTE(IF(#REF!&gt;0,#REF!,#REF!),"-","")</f>
        <v>#REF!</v>
      </c>
    </row>
    <row r="1870" spans="36:36" x14ac:dyDescent="0.3">
      <c r="AJ1870" s="32" t="e">
        <f>SUBSTITUTE(IF(#REF!&gt;0,#REF!,#REF!),"-","")</f>
        <v>#REF!</v>
      </c>
    </row>
    <row r="1871" spans="36:36" x14ac:dyDescent="0.3">
      <c r="AJ1871" t="e">
        <f>SUBSTITUTE(IF(#REF!&gt;0,#REF!,#REF!),"-","")</f>
        <v>#REF!</v>
      </c>
    </row>
    <row r="1872" spans="36:36" x14ac:dyDescent="0.3">
      <c r="AJ1872" s="32" t="e">
        <f>SUBSTITUTE(IF(#REF!&gt;0,#REF!,#REF!),"-","")</f>
        <v>#REF!</v>
      </c>
    </row>
    <row r="1873" spans="36:36" x14ac:dyDescent="0.3">
      <c r="AJ1873" t="e">
        <f>SUBSTITUTE(IF(#REF!&gt;0,#REF!,#REF!),"-","")</f>
        <v>#REF!</v>
      </c>
    </row>
    <row r="1874" spans="36:36" x14ac:dyDescent="0.3">
      <c r="AJ1874" s="32" t="e">
        <f>SUBSTITUTE(IF(#REF!&gt;0,#REF!,#REF!),"-","")</f>
        <v>#REF!</v>
      </c>
    </row>
    <row r="1875" spans="36:36" x14ac:dyDescent="0.3">
      <c r="AJ1875" t="e">
        <f>SUBSTITUTE(IF(#REF!&gt;0,#REF!,#REF!),"-","")</f>
        <v>#REF!</v>
      </c>
    </row>
    <row r="1876" spans="36:36" x14ac:dyDescent="0.3">
      <c r="AJ1876" s="32" t="e">
        <f>SUBSTITUTE(IF(#REF!&gt;0,#REF!,#REF!),"-","")</f>
        <v>#REF!</v>
      </c>
    </row>
    <row r="1877" spans="36:36" x14ac:dyDescent="0.3">
      <c r="AJ1877" t="e">
        <f>SUBSTITUTE(IF(#REF!&gt;0,#REF!,#REF!),"-","")</f>
        <v>#REF!</v>
      </c>
    </row>
    <row r="1878" spans="36:36" x14ac:dyDescent="0.3">
      <c r="AJ1878" s="32" t="e">
        <f>SUBSTITUTE(IF(#REF!&gt;0,#REF!,#REF!),"-","")</f>
        <v>#REF!</v>
      </c>
    </row>
    <row r="1879" spans="36:36" x14ac:dyDescent="0.3">
      <c r="AJ1879" t="e">
        <f>SUBSTITUTE(IF(#REF!&gt;0,#REF!,#REF!),"-","")</f>
        <v>#REF!</v>
      </c>
    </row>
    <row r="1880" spans="36:36" x14ac:dyDescent="0.3">
      <c r="AJ1880" s="32" t="e">
        <f>SUBSTITUTE(IF(#REF!&gt;0,#REF!,#REF!),"-","")</f>
        <v>#REF!</v>
      </c>
    </row>
    <row r="1881" spans="36:36" x14ac:dyDescent="0.3">
      <c r="AJ1881" t="e">
        <f>SUBSTITUTE(IF(#REF!&gt;0,#REF!,#REF!),"-","")</f>
        <v>#REF!</v>
      </c>
    </row>
    <row r="1882" spans="36:36" x14ac:dyDescent="0.3">
      <c r="AJ1882" s="32" t="e">
        <f>SUBSTITUTE(IF(#REF!&gt;0,#REF!,#REF!),"-","")</f>
        <v>#REF!</v>
      </c>
    </row>
    <row r="1883" spans="36:36" x14ac:dyDescent="0.3">
      <c r="AJ1883" t="e">
        <f>SUBSTITUTE(IF(#REF!&gt;0,#REF!,#REF!),"-","")</f>
        <v>#REF!</v>
      </c>
    </row>
    <row r="1884" spans="36:36" x14ac:dyDescent="0.3">
      <c r="AJ1884" s="32" t="e">
        <f>SUBSTITUTE(IF(#REF!&gt;0,#REF!,#REF!),"-","")</f>
        <v>#REF!</v>
      </c>
    </row>
    <row r="1885" spans="36:36" x14ac:dyDescent="0.3">
      <c r="AJ1885" t="e">
        <f>SUBSTITUTE(IF(#REF!&gt;0,#REF!,#REF!),"-","")</f>
        <v>#REF!</v>
      </c>
    </row>
    <row r="1886" spans="36:36" x14ac:dyDescent="0.3">
      <c r="AJ1886" s="32" t="e">
        <f>SUBSTITUTE(IF(#REF!&gt;0,#REF!,#REF!),"-","")</f>
        <v>#REF!</v>
      </c>
    </row>
    <row r="1887" spans="36:36" x14ac:dyDescent="0.3">
      <c r="AJ1887" t="e">
        <f>SUBSTITUTE(IF(#REF!&gt;0,#REF!,#REF!),"-","")</f>
        <v>#REF!</v>
      </c>
    </row>
    <row r="1888" spans="36:36" x14ac:dyDescent="0.3">
      <c r="AJ1888" s="32" t="e">
        <f>SUBSTITUTE(IF(#REF!&gt;0,#REF!,#REF!),"-","")</f>
        <v>#REF!</v>
      </c>
    </row>
    <row r="1889" spans="36:36" x14ac:dyDescent="0.3">
      <c r="AJ1889" t="e">
        <f>SUBSTITUTE(IF(#REF!&gt;0,#REF!,#REF!),"-","")</f>
        <v>#REF!</v>
      </c>
    </row>
    <row r="1890" spans="36:36" x14ac:dyDescent="0.3">
      <c r="AJ1890" s="32" t="e">
        <f>SUBSTITUTE(IF(#REF!&gt;0,#REF!,#REF!),"-","")</f>
        <v>#REF!</v>
      </c>
    </row>
    <row r="1891" spans="36:36" x14ac:dyDescent="0.3">
      <c r="AJ1891" t="e">
        <f>SUBSTITUTE(IF(#REF!&gt;0,#REF!,#REF!),"-","")</f>
        <v>#REF!</v>
      </c>
    </row>
    <row r="1892" spans="36:36" x14ac:dyDescent="0.3">
      <c r="AJ1892" s="32" t="e">
        <f>SUBSTITUTE(IF(#REF!&gt;0,#REF!,#REF!),"-","")</f>
        <v>#REF!</v>
      </c>
    </row>
    <row r="1893" spans="36:36" x14ac:dyDescent="0.3">
      <c r="AJ1893" t="e">
        <f>SUBSTITUTE(IF(#REF!&gt;0,#REF!,#REF!),"-","")</f>
        <v>#REF!</v>
      </c>
    </row>
    <row r="1894" spans="36:36" x14ac:dyDescent="0.3">
      <c r="AJ1894" s="32" t="e">
        <f>SUBSTITUTE(IF(#REF!&gt;0,#REF!,#REF!),"-","")</f>
        <v>#REF!</v>
      </c>
    </row>
    <row r="1895" spans="36:36" x14ac:dyDescent="0.3">
      <c r="AJ1895" t="e">
        <f>SUBSTITUTE(IF(#REF!&gt;0,#REF!,#REF!),"-","")</f>
        <v>#REF!</v>
      </c>
    </row>
    <row r="1896" spans="36:36" x14ac:dyDescent="0.3">
      <c r="AJ1896" s="32" t="e">
        <f>SUBSTITUTE(IF(#REF!&gt;0,#REF!,#REF!),"-","")</f>
        <v>#REF!</v>
      </c>
    </row>
    <row r="1897" spans="36:36" x14ac:dyDescent="0.3">
      <c r="AJ1897" t="e">
        <f>SUBSTITUTE(IF(#REF!&gt;0,#REF!,#REF!),"-","")</f>
        <v>#REF!</v>
      </c>
    </row>
    <row r="1898" spans="36:36" x14ac:dyDescent="0.3">
      <c r="AJ1898" s="32" t="e">
        <f>SUBSTITUTE(IF(#REF!&gt;0,#REF!,#REF!),"-","")</f>
        <v>#REF!</v>
      </c>
    </row>
    <row r="1899" spans="36:36" x14ac:dyDescent="0.3">
      <c r="AJ1899" t="e">
        <f>SUBSTITUTE(IF(#REF!&gt;0,#REF!,#REF!),"-","")</f>
        <v>#REF!</v>
      </c>
    </row>
    <row r="1900" spans="36:36" x14ac:dyDescent="0.3">
      <c r="AJ1900" s="32" t="e">
        <f>SUBSTITUTE(IF(#REF!&gt;0,#REF!,#REF!),"-","")</f>
        <v>#REF!</v>
      </c>
    </row>
    <row r="1901" spans="36:36" x14ac:dyDescent="0.3">
      <c r="AJ1901" t="e">
        <f>SUBSTITUTE(IF(#REF!&gt;0,#REF!,#REF!),"-","")</f>
        <v>#REF!</v>
      </c>
    </row>
    <row r="1902" spans="36:36" x14ac:dyDescent="0.3">
      <c r="AJ1902" s="32" t="e">
        <f>SUBSTITUTE(IF(#REF!&gt;0,#REF!,#REF!),"-","")</f>
        <v>#REF!</v>
      </c>
    </row>
    <row r="1903" spans="36:36" x14ac:dyDescent="0.3">
      <c r="AJ1903" t="e">
        <f>SUBSTITUTE(IF(#REF!&gt;0,#REF!,#REF!),"-","")</f>
        <v>#REF!</v>
      </c>
    </row>
    <row r="1904" spans="36:36" x14ac:dyDescent="0.3">
      <c r="AJ1904" s="32" t="e">
        <f>SUBSTITUTE(IF(#REF!&gt;0,#REF!,#REF!),"-","")</f>
        <v>#REF!</v>
      </c>
    </row>
    <row r="1905" spans="36:36" x14ac:dyDescent="0.3">
      <c r="AJ1905" t="e">
        <f>SUBSTITUTE(IF(#REF!&gt;0,#REF!,#REF!),"-","")</f>
        <v>#REF!</v>
      </c>
    </row>
    <row r="1906" spans="36:36" x14ac:dyDescent="0.3">
      <c r="AJ1906" s="32" t="e">
        <f>SUBSTITUTE(IF(#REF!&gt;0,#REF!,#REF!),"-","")</f>
        <v>#REF!</v>
      </c>
    </row>
    <row r="1907" spans="36:36" x14ac:dyDescent="0.3">
      <c r="AJ1907" t="e">
        <f>SUBSTITUTE(IF(#REF!&gt;0,#REF!,#REF!),"-","")</f>
        <v>#REF!</v>
      </c>
    </row>
    <row r="1908" spans="36:36" x14ac:dyDescent="0.3">
      <c r="AJ1908" s="32" t="e">
        <f>SUBSTITUTE(IF(#REF!&gt;0,#REF!,#REF!),"-","")</f>
        <v>#REF!</v>
      </c>
    </row>
    <row r="1909" spans="36:36" x14ac:dyDescent="0.3">
      <c r="AJ1909" t="e">
        <f>SUBSTITUTE(IF(#REF!&gt;0,#REF!,#REF!),"-","")</f>
        <v>#REF!</v>
      </c>
    </row>
    <row r="1910" spans="36:36" x14ac:dyDescent="0.3">
      <c r="AJ1910" s="32" t="e">
        <f>SUBSTITUTE(IF(#REF!&gt;0,#REF!,#REF!),"-","")</f>
        <v>#REF!</v>
      </c>
    </row>
    <row r="1911" spans="36:36" x14ac:dyDescent="0.3">
      <c r="AJ1911" t="e">
        <f>SUBSTITUTE(IF(#REF!&gt;0,#REF!,#REF!),"-","")</f>
        <v>#REF!</v>
      </c>
    </row>
    <row r="1912" spans="36:36" x14ac:dyDescent="0.3">
      <c r="AJ1912" s="32" t="e">
        <f>SUBSTITUTE(IF(#REF!&gt;0,#REF!,#REF!),"-","")</f>
        <v>#REF!</v>
      </c>
    </row>
    <row r="1913" spans="36:36" x14ac:dyDescent="0.3">
      <c r="AJ1913" t="e">
        <f>SUBSTITUTE(IF(#REF!&gt;0,#REF!,#REF!),"-","")</f>
        <v>#REF!</v>
      </c>
    </row>
    <row r="1914" spans="36:36" x14ac:dyDescent="0.3">
      <c r="AJ1914" s="32" t="e">
        <f>SUBSTITUTE(IF(#REF!&gt;0,#REF!,#REF!),"-","")</f>
        <v>#REF!</v>
      </c>
    </row>
    <row r="1915" spans="36:36" x14ac:dyDescent="0.3">
      <c r="AJ1915" t="e">
        <f>SUBSTITUTE(IF(#REF!&gt;0,#REF!,#REF!),"-","")</f>
        <v>#REF!</v>
      </c>
    </row>
    <row r="1916" spans="36:36" x14ac:dyDescent="0.3">
      <c r="AJ1916" s="32" t="e">
        <f>SUBSTITUTE(IF(#REF!&gt;0,#REF!,#REF!),"-","")</f>
        <v>#REF!</v>
      </c>
    </row>
    <row r="1917" spans="36:36" x14ac:dyDescent="0.3">
      <c r="AJ1917" t="e">
        <f>SUBSTITUTE(IF(#REF!&gt;0,#REF!,#REF!),"-","")</f>
        <v>#REF!</v>
      </c>
    </row>
    <row r="1918" spans="36:36" x14ac:dyDescent="0.3">
      <c r="AJ1918" s="32" t="e">
        <f>SUBSTITUTE(IF(#REF!&gt;0,#REF!,#REF!),"-","")</f>
        <v>#REF!</v>
      </c>
    </row>
    <row r="1919" spans="36:36" x14ac:dyDescent="0.3">
      <c r="AJ1919" t="e">
        <f>SUBSTITUTE(IF(#REF!&gt;0,#REF!,#REF!),"-","")</f>
        <v>#REF!</v>
      </c>
    </row>
    <row r="1920" spans="36:36" x14ac:dyDescent="0.3">
      <c r="AJ1920" s="32" t="e">
        <f>SUBSTITUTE(IF(#REF!&gt;0,#REF!,#REF!),"-","")</f>
        <v>#REF!</v>
      </c>
    </row>
    <row r="1921" spans="36:36" x14ac:dyDescent="0.3">
      <c r="AJ1921" t="e">
        <f>SUBSTITUTE(IF(#REF!&gt;0,#REF!,#REF!),"-","")</f>
        <v>#REF!</v>
      </c>
    </row>
    <row r="1922" spans="36:36" x14ac:dyDescent="0.3">
      <c r="AJ1922" s="32" t="e">
        <f>SUBSTITUTE(IF(#REF!&gt;0,#REF!,#REF!),"-","")</f>
        <v>#REF!</v>
      </c>
    </row>
    <row r="1923" spans="36:36" x14ac:dyDescent="0.3">
      <c r="AJ1923" t="e">
        <f>SUBSTITUTE(IF(#REF!&gt;0,#REF!,#REF!),"-","")</f>
        <v>#REF!</v>
      </c>
    </row>
    <row r="1924" spans="36:36" x14ac:dyDescent="0.3">
      <c r="AJ1924" s="32" t="e">
        <f>SUBSTITUTE(IF(#REF!&gt;0,#REF!,#REF!),"-","")</f>
        <v>#REF!</v>
      </c>
    </row>
    <row r="1925" spans="36:36" x14ac:dyDescent="0.3">
      <c r="AJ1925" t="e">
        <f>SUBSTITUTE(IF(#REF!&gt;0,#REF!,#REF!),"-","")</f>
        <v>#REF!</v>
      </c>
    </row>
    <row r="1926" spans="36:36" x14ac:dyDescent="0.3">
      <c r="AJ1926" s="32" t="e">
        <f>SUBSTITUTE(IF(#REF!&gt;0,#REF!,#REF!),"-","")</f>
        <v>#REF!</v>
      </c>
    </row>
    <row r="1927" spans="36:36" x14ac:dyDescent="0.3">
      <c r="AJ1927" t="e">
        <f>SUBSTITUTE(IF(#REF!&gt;0,#REF!,#REF!),"-","")</f>
        <v>#REF!</v>
      </c>
    </row>
    <row r="1928" spans="36:36" x14ac:dyDescent="0.3">
      <c r="AJ1928" s="32" t="e">
        <f>SUBSTITUTE(IF(#REF!&gt;0,#REF!,#REF!),"-","")</f>
        <v>#REF!</v>
      </c>
    </row>
    <row r="1929" spans="36:36" x14ac:dyDescent="0.3">
      <c r="AJ1929" t="e">
        <f>SUBSTITUTE(IF(#REF!&gt;0,#REF!,#REF!),"-","")</f>
        <v>#REF!</v>
      </c>
    </row>
    <row r="1930" spans="36:36" x14ac:dyDescent="0.3">
      <c r="AJ1930" s="32" t="e">
        <f>SUBSTITUTE(IF(#REF!&gt;0,#REF!,#REF!),"-","")</f>
        <v>#REF!</v>
      </c>
    </row>
    <row r="1931" spans="36:36" x14ac:dyDescent="0.3">
      <c r="AJ1931" t="e">
        <f>SUBSTITUTE(IF(#REF!&gt;0,#REF!,#REF!),"-","")</f>
        <v>#REF!</v>
      </c>
    </row>
    <row r="1932" spans="36:36" x14ac:dyDescent="0.3">
      <c r="AJ1932" s="32" t="e">
        <f>SUBSTITUTE(IF(#REF!&gt;0,#REF!,#REF!),"-","")</f>
        <v>#REF!</v>
      </c>
    </row>
    <row r="1933" spans="36:36" x14ac:dyDescent="0.3">
      <c r="AJ1933" t="e">
        <f>SUBSTITUTE(IF(#REF!&gt;0,#REF!,#REF!),"-","")</f>
        <v>#REF!</v>
      </c>
    </row>
    <row r="1934" spans="36:36" x14ac:dyDescent="0.3">
      <c r="AJ1934" s="32" t="e">
        <f>SUBSTITUTE(IF(#REF!&gt;0,#REF!,#REF!),"-","")</f>
        <v>#REF!</v>
      </c>
    </row>
    <row r="1935" spans="36:36" x14ac:dyDescent="0.3">
      <c r="AJ1935" t="e">
        <f>SUBSTITUTE(IF(#REF!&gt;0,#REF!,#REF!),"-","")</f>
        <v>#REF!</v>
      </c>
    </row>
    <row r="1936" spans="36:36" x14ac:dyDescent="0.3">
      <c r="AJ1936" s="32" t="e">
        <f>SUBSTITUTE(IF(#REF!&gt;0,#REF!,#REF!),"-","")</f>
        <v>#REF!</v>
      </c>
    </row>
    <row r="1937" spans="36:36" x14ac:dyDescent="0.3">
      <c r="AJ1937" t="e">
        <f>SUBSTITUTE(IF(#REF!&gt;0,#REF!,#REF!),"-","")</f>
        <v>#REF!</v>
      </c>
    </row>
    <row r="1938" spans="36:36" x14ac:dyDescent="0.3">
      <c r="AJ1938" s="32" t="e">
        <f>SUBSTITUTE(IF(#REF!&gt;0,#REF!,#REF!),"-","")</f>
        <v>#REF!</v>
      </c>
    </row>
    <row r="1939" spans="36:36" x14ac:dyDescent="0.3">
      <c r="AJ1939" t="e">
        <f>SUBSTITUTE(IF(#REF!&gt;0,#REF!,#REF!),"-","")</f>
        <v>#REF!</v>
      </c>
    </row>
    <row r="1940" spans="36:36" x14ac:dyDescent="0.3">
      <c r="AJ1940" s="32" t="e">
        <f>SUBSTITUTE(IF(#REF!&gt;0,#REF!,#REF!),"-","")</f>
        <v>#REF!</v>
      </c>
    </row>
    <row r="1941" spans="36:36" x14ac:dyDescent="0.3">
      <c r="AJ1941" t="e">
        <f>SUBSTITUTE(IF(#REF!&gt;0,#REF!,#REF!),"-","")</f>
        <v>#REF!</v>
      </c>
    </row>
    <row r="1942" spans="36:36" x14ac:dyDescent="0.3">
      <c r="AJ1942" s="32" t="e">
        <f>SUBSTITUTE(IF(#REF!&gt;0,#REF!,#REF!),"-","")</f>
        <v>#REF!</v>
      </c>
    </row>
    <row r="1943" spans="36:36" x14ac:dyDescent="0.3">
      <c r="AJ1943" t="e">
        <f>SUBSTITUTE(IF(#REF!&gt;0,#REF!,#REF!),"-","")</f>
        <v>#REF!</v>
      </c>
    </row>
    <row r="1944" spans="36:36" x14ac:dyDescent="0.3">
      <c r="AJ1944" s="32" t="e">
        <f>SUBSTITUTE(IF(#REF!&gt;0,#REF!,#REF!),"-","")</f>
        <v>#REF!</v>
      </c>
    </row>
    <row r="1945" spans="36:36" x14ac:dyDescent="0.3">
      <c r="AJ1945" t="e">
        <f>SUBSTITUTE(IF(#REF!&gt;0,#REF!,#REF!),"-","")</f>
        <v>#REF!</v>
      </c>
    </row>
    <row r="1946" spans="36:36" x14ac:dyDescent="0.3">
      <c r="AJ1946" s="32" t="e">
        <f>SUBSTITUTE(IF(#REF!&gt;0,#REF!,#REF!),"-","")</f>
        <v>#REF!</v>
      </c>
    </row>
    <row r="1947" spans="36:36" x14ac:dyDescent="0.3">
      <c r="AJ1947" t="e">
        <f>SUBSTITUTE(IF(#REF!&gt;0,#REF!,#REF!),"-","")</f>
        <v>#REF!</v>
      </c>
    </row>
    <row r="1948" spans="36:36" x14ac:dyDescent="0.3">
      <c r="AJ1948" s="32" t="e">
        <f>SUBSTITUTE(IF(#REF!&gt;0,#REF!,#REF!),"-","")</f>
        <v>#REF!</v>
      </c>
    </row>
    <row r="1949" spans="36:36" x14ac:dyDescent="0.3">
      <c r="AJ1949" t="e">
        <f>SUBSTITUTE(IF(#REF!&gt;0,#REF!,#REF!),"-","")</f>
        <v>#REF!</v>
      </c>
    </row>
    <row r="1950" spans="36:36" x14ac:dyDescent="0.3">
      <c r="AJ1950" s="32" t="e">
        <f>SUBSTITUTE(IF(#REF!&gt;0,#REF!,#REF!),"-","")</f>
        <v>#REF!</v>
      </c>
    </row>
    <row r="1951" spans="36:36" x14ac:dyDescent="0.3">
      <c r="AJ1951" t="e">
        <f>SUBSTITUTE(IF(#REF!&gt;0,#REF!,#REF!),"-","")</f>
        <v>#REF!</v>
      </c>
    </row>
    <row r="1952" spans="36:36" x14ac:dyDescent="0.3">
      <c r="AJ1952" s="32" t="e">
        <f>SUBSTITUTE(IF(#REF!&gt;0,#REF!,#REF!),"-","")</f>
        <v>#REF!</v>
      </c>
    </row>
    <row r="1953" spans="36:36" x14ac:dyDescent="0.3">
      <c r="AJ1953" t="e">
        <f>SUBSTITUTE(IF(#REF!&gt;0,#REF!,#REF!),"-","")</f>
        <v>#REF!</v>
      </c>
    </row>
    <row r="1954" spans="36:36" x14ac:dyDescent="0.3">
      <c r="AJ1954" s="32" t="e">
        <f>SUBSTITUTE(IF(#REF!&gt;0,#REF!,#REF!),"-","")</f>
        <v>#REF!</v>
      </c>
    </row>
    <row r="1955" spans="36:36" x14ac:dyDescent="0.3">
      <c r="AJ1955" t="e">
        <f>SUBSTITUTE(IF(#REF!&gt;0,#REF!,#REF!),"-","")</f>
        <v>#REF!</v>
      </c>
    </row>
    <row r="1956" spans="36:36" x14ac:dyDescent="0.3">
      <c r="AJ1956" s="32" t="e">
        <f>SUBSTITUTE(IF(#REF!&gt;0,#REF!,#REF!),"-","")</f>
        <v>#REF!</v>
      </c>
    </row>
    <row r="1957" spans="36:36" x14ac:dyDescent="0.3">
      <c r="AJ1957" t="e">
        <f>SUBSTITUTE(IF(#REF!&gt;0,#REF!,#REF!),"-","")</f>
        <v>#REF!</v>
      </c>
    </row>
    <row r="1958" spans="36:36" x14ac:dyDescent="0.3">
      <c r="AJ1958" s="32" t="e">
        <f>SUBSTITUTE(IF(#REF!&gt;0,#REF!,#REF!),"-","")</f>
        <v>#REF!</v>
      </c>
    </row>
    <row r="1959" spans="36:36" x14ac:dyDescent="0.3">
      <c r="AJ1959" t="e">
        <f>SUBSTITUTE(IF(#REF!&gt;0,#REF!,#REF!),"-","")</f>
        <v>#REF!</v>
      </c>
    </row>
    <row r="1960" spans="36:36" x14ac:dyDescent="0.3">
      <c r="AJ1960" s="32" t="e">
        <f>SUBSTITUTE(IF(#REF!&gt;0,#REF!,#REF!),"-","")</f>
        <v>#REF!</v>
      </c>
    </row>
    <row r="1961" spans="36:36" x14ac:dyDescent="0.3">
      <c r="AJ1961" t="e">
        <f>SUBSTITUTE(IF(#REF!&gt;0,#REF!,#REF!),"-","")</f>
        <v>#REF!</v>
      </c>
    </row>
    <row r="1962" spans="36:36" x14ac:dyDescent="0.3">
      <c r="AJ1962" s="32" t="e">
        <f>SUBSTITUTE(IF(#REF!&gt;0,#REF!,#REF!),"-","")</f>
        <v>#REF!</v>
      </c>
    </row>
    <row r="1963" spans="36:36" x14ac:dyDescent="0.3">
      <c r="AJ1963" t="e">
        <f>SUBSTITUTE(IF(#REF!&gt;0,#REF!,#REF!),"-","")</f>
        <v>#REF!</v>
      </c>
    </row>
    <row r="1964" spans="36:36" x14ac:dyDescent="0.3">
      <c r="AJ1964" s="32" t="e">
        <f>SUBSTITUTE(IF(#REF!&gt;0,#REF!,#REF!),"-","")</f>
        <v>#REF!</v>
      </c>
    </row>
    <row r="1965" spans="36:36" x14ac:dyDescent="0.3">
      <c r="AJ1965" t="e">
        <f>SUBSTITUTE(IF(#REF!&gt;0,#REF!,#REF!),"-","")</f>
        <v>#REF!</v>
      </c>
    </row>
    <row r="1966" spans="36:36" x14ac:dyDescent="0.3">
      <c r="AJ1966" s="32" t="e">
        <f>SUBSTITUTE(IF(#REF!&gt;0,#REF!,#REF!),"-","")</f>
        <v>#REF!</v>
      </c>
    </row>
    <row r="1967" spans="36:36" x14ac:dyDescent="0.3">
      <c r="AJ1967" t="e">
        <f>SUBSTITUTE(IF(#REF!&gt;0,#REF!,#REF!),"-","")</f>
        <v>#REF!</v>
      </c>
    </row>
    <row r="1968" spans="36:36" x14ac:dyDescent="0.3">
      <c r="AJ1968" s="32" t="e">
        <f>SUBSTITUTE(IF(#REF!&gt;0,#REF!,#REF!),"-","")</f>
        <v>#REF!</v>
      </c>
    </row>
    <row r="1969" spans="36:36" x14ac:dyDescent="0.3">
      <c r="AJ1969" t="e">
        <f>SUBSTITUTE(IF(#REF!&gt;0,#REF!,#REF!),"-","")</f>
        <v>#REF!</v>
      </c>
    </row>
    <row r="1970" spans="36:36" x14ac:dyDescent="0.3">
      <c r="AJ1970" s="32" t="e">
        <f>SUBSTITUTE(IF(#REF!&gt;0,#REF!,#REF!),"-","")</f>
        <v>#REF!</v>
      </c>
    </row>
    <row r="1971" spans="36:36" x14ac:dyDescent="0.3">
      <c r="AJ1971" t="e">
        <f>SUBSTITUTE(IF(#REF!&gt;0,#REF!,#REF!),"-","")</f>
        <v>#REF!</v>
      </c>
    </row>
    <row r="1972" spans="36:36" x14ac:dyDescent="0.3">
      <c r="AJ1972" s="32" t="e">
        <f>SUBSTITUTE(IF(#REF!&gt;0,#REF!,#REF!),"-","")</f>
        <v>#REF!</v>
      </c>
    </row>
    <row r="1973" spans="36:36" x14ac:dyDescent="0.3">
      <c r="AJ1973" t="e">
        <f>SUBSTITUTE(IF(#REF!&gt;0,#REF!,#REF!),"-","")</f>
        <v>#REF!</v>
      </c>
    </row>
    <row r="1974" spans="36:36" x14ac:dyDescent="0.3">
      <c r="AJ1974" s="32" t="e">
        <f>SUBSTITUTE(IF(#REF!&gt;0,#REF!,#REF!),"-","")</f>
        <v>#REF!</v>
      </c>
    </row>
    <row r="1975" spans="36:36" x14ac:dyDescent="0.3">
      <c r="AJ1975" t="e">
        <f>SUBSTITUTE(IF(#REF!&gt;0,#REF!,#REF!),"-","")</f>
        <v>#REF!</v>
      </c>
    </row>
    <row r="1976" spans="36:36" x14ac:dyDescent="0.3">
      <c r="AJ1976" s="32" t="e">
        <f>SUBSTITUTE(IF(#REF!&gt;0,#REF!,#REF!),"-","")</f>
        <v>#REF!</v>
      </c>
    </row>
    <row r="1977" spans="36:36" x14ac:dyDescent="0.3">
      <c r="AJ1977" t="e">
        <f>SUBSTITUTE(IF(#REF!&gt;0,#REF!,#REF!),"-","")</f>
        <v>#REF!</v>
      </c>
    </row>
    <row r="1978" spans="36:36" x14ac:dyDescent="0.3">
      <c r="AJ1978" s="32" t="e">
        <f>SUBSTITUTE(IF(#REF!&gt;0,#REF!,#REF!),"-","")</f>
        <v>#REF!</v>
      </c>
    </row>
    <row r="1979" spans="36:36" ht="15" thickBot="1" x14ac:dyDescent="0.35">
      <c r="AJ1979" s="33" t="e">
        <f>SUBSTITUTE(IF(#REF!&gt;0,#REF!,#REF!),"-","")</f>
        <v>#REF!</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3919-4CE6-4B66-838C-01621E633358}">
  <sheetPr codeName="Sheet2"/>
  <dimension ref="A2:AQ1702"/>
  <sheetViews>
    <sheetView showGridLines="0" showRowColHeaders="0" topLeftCell="L1" zoomScale="79" zoomScaleNormal="77" workbookViewId="0">
      <selection activeCell="C20" sqref="C20"/>
    </sheetView>
  </sheetViews>
  <sheetFormatPr defaultRowHeight="14.4" x14ac:dyDescent="0.3"/>
  <cols>
    <col min="1" max="1" width="13.77734375" bestFit="1" customWidth="1"/>
    <col min="2" max="2" width="16.109375" bestFit="1" customWidth="1"/>
    <col min="3" max="3" width="20.33203125" bestFit="1" customWidth="1"/>
    <col min="4" max="4" width="2.33203125" customWidth="1"/>
    <col min="5" max="5" width="12.88671875" bestFit="1" customWidth="1"/>
    <col min="6" max="6" width="21.88671875" bestFit="1" customWidth="1"/>
    <col min="7" max="7" width="3.5546875" customWidth="1"/>
    <col min="8" max="8" width="14.21875" bestFit="1" customWidth="1"/>
    <col min="9" max="9" width="28.33203125" bestFit="1" customWidth="1"/>
    <col min="10" max="10" width="27.6640625" bestFit="1" customWidth="1"/>
    <col min="11" max="11" width="2.88671875" customWidth="1"/>
    <col min="12" max="12" width="12.88671875" bestFit="1" customWidth="1"/>
    <col min="13" max="13" width="21.88671875" bestFit="1" customWidth="1"/>
    <col min="14" max="14" width="5.77734375" customWidth="1"/>
    <col min="15" max="15" width="14" bestFit="1" customWidth="1"/>
    <col min="16" max="16" width="16.109375" bestFit="1" customWidth="1"/>
    <col min="17" max="17" width="24.5546875" bestFit="1" customWidth="1"/>
    <col min="18" max="18" width="13" bestFit="1" customWidth="1"/>
    <col min="19" max="19" width="13.77734375" bestFit="1" customWidth="1"/>
    <col min="20" max="20" width="16.109375" bestFit="1" customWidth="1"/>
    <col min="21" max="21" width="9.21875" bestFit="1" customWidth="1"/>
    <col min="22" max="22" width="5.88671875" bestFit="1" customWidth="1"/>
    <col min="23" max="23" width="11.109375" bestFit="1" customWidth="1"/>
    <col min="24" max="24" width="2.6640625" customWidth="1"/>
    <col min="25" max="25" width="12.88671875" bestFit="1" customWidth="1"/>
    <col min="26" max="26" width="16.109375" bestFit="1" customWidth="1"/>
    <col min="27" max="27" width="3.5546875" customWidth="1"/>
    <col min="28" max="28" width="15.5546875" bestFit="1" customWidth="1"/>
    <col min="29" max="29" width="15.88671875" bestFit="1" customWidth="1"/>
    <col min="30" max="30" width="14.109375" bestFit="1" customWidth="1"/>
    <col min="31" max="31" width="10" bestFit="1" customWidth="1"/>
    <col min="32" max="32" width="6.6640625" bestFit="1" customWidth="1"/>
    <col min="33" max="33" width="11.109375" bestFit="1" customWidth="1"/>
    <col min="34" max="34" width="4" bestFit="1" customWidth="1"/>
    <col min="35" max="35" width="21.88671875" bestFit="1" customWidth="1"/>
    <col min="36" max="36" width="15.88671875" bestFit="1" customWidth="1"/>
    <col min="37" max="37" width="8.109375" bestFit="1" customWidth="1"/>
    <col min="38" max="38" width="12.44140625" bestFit="1" customWidth="1"/>
    <col min="39" max="40" width="7" bestFit="1" customWidth="1"/>
    <col min="41" max="41" width="9" bestFit="1" customWidth="1"/>
    <col min="42" max="42" width="7" bestFit="1" customWidth="1"/>
    <col min="43" max="43" width="10.6640625" bestFit="1" customWidth="1"/>
    <col min="44" max="44" width="9.44140625" bestFit="1" customWidth="1"/>
    <col min="45" max="45" width="6.6640625" bestFit="1" customWidth="1"/>
    <col min="46" max="46" width="9.44140625" bestFit="1" customWidth="1"/>
    <col min="47" max="47" width="7.33203125" bestFit="1" customWidth="1"/>
    <col min="48" max="48" width="9.44140625" bestFit="1" customWidth="1"/>
    <col min="49" max="49" width="7.33203125" bestFit="1" customWidth="1"/>
    <col min="50" max="50" width="9.44140625" bestFit="1" customWidth="1"/>
    <col min="51" max="51" width="8.44140625" bestFit="1" customWidth="1"/>
    <col min="52" max="52" width="9.44140625" bestFit="1" customWidth="1"/>
    <col min="53" max="53" width="7.33203125" bestFit="1" customWidth="1"/>
    <col min="54" max="54" width="9.44140625" bestFit="1" customWidth="1"/>
    <col min="55" max="55" width="6.6640625" bestFit="1" customWidth="1"/>
    <col min="56" max="56" width="9.44140625" bestFit="1" customWidth="1"/>
    <col min="57" max="57" width="6.6640625" bestFit="1" customWidth="1"/>
    <col min="58" max="58" width="9.44140625" bestFit="1" customWidth="1"/>
    <col min="59" max="59" width="6.6640625" bestFit="1" customWidth="1"/>
    <col min="60" max="60" width="9.44140625" bestFit="1" customWidth="1"/>
    <col min="61" max="61" width="6.6640625" bestFit="1" customWidth="1"/>
    <col min="62" max="62" width="9.44140625" bestFit="1" customWidth="1"/>
    <col min="63" max="63" width="8.5546875" bestFit="1" customWidth="1"/>
    <col min="64" max="64" width="9.44140625" bestFit="1" customWidth="1"/>
    <col min="65" max="65" width="6.6640625" bestFit="1" customWidth="1"/>
    <col min="66" max="66" width="9.44140625" bestFit="1" customWidth="1"/>
    <col min="67" max="67" width="6.6640625" bestFit="1" customWidth="1"/>
    <col min="68" max="68" width="9.44140625" bestFit="1" customWidth="1"/>
    <col min="69" max="69" width="6.6640625" bestFit="1" customWidth="1"/>
    <col min="70" max="70" width="9.44140625" bestFit="1" customWidth="1"/>
    <col min="71" max="71" width="8.44140625" bestFit="1" customWidth="1"/>
    <col min="72" max="72" width="9.44140625" bestFit="1" customWidth="1"/>
    <col min="73" max="73" width="8.5546875" bestFit="1" customWidth="1"/>
    <col min="74" max="74" width="9.44140625" bestFit="1" customWidth="1"/>
    <col min="75" max="75" width="8.5546875" bestFit="1" customWidth="1"/>
    <col min="76" max="76" width="9.44140625" bestFit="1" customWidth="1"/>
    <col min="77" max="77" width="6.6640625" bestFit="1" customWidth="1"/>
    <col min="78" max="78" width="9.44140625" bestFit="1" customWidth="1"/>
    <col min="79" max="79" width="6.77734375" bestFit="1" customWidth="1"/>
    <col min="80" max="80" width="9.44140625" bestFit="1" customWidth="1"/>
    <col min="81" max="81" width="8.5546875" bestFit="1" customWidth="1"/>
    <col min="82" max="82" width="9.44140625" bestFit="1" customWidth="1"/>
    <col min="83" max="83" width="7.33203125" bestFit="1" customWidth="1"/>
    <col min="84" max="84" width="9.44140625" bestFit="1" customWidth="1"/>
    <col min="85" max="85" width="7.33203125" bestFit="1" customWidth="1"/>
    <col min="86" max="86" width="9.44140625" bestFit="1" customWidth="1"/>
    <col min="87" max="87" width="8.5546875" bestFit="1" customWidth="1"/>
    <col min="88" max="88" width="9.44140625" bestFit="1" customWidth="1"/>
    <col min="89" max="89" width="6.6640625" bestFit="1" customWidth="1"/>
    <col min="90" max="90" width="9.44140625" bestFit="1" customWidth="1"/>
    <col min="91" max="91" width="6.77734375" bestFit="1" customWidth="1"/>
    <col min="92" max="92" width="9.44140625" bestFit="1" customWidth="1"/>
    <col min="93" max="93" width="6.6640625" bestFit="1" customWidth="1"/>
    <col min="94" max="94" width="9.44140625" bestFit="1" customWidth="1"/>
    <col min="95" max="95" width="7.33203125" bestFit="1" customWidth="1"/>
    <col min="96" max="96" width="9.44140625" bestFit="1" customWidth="1"/>
    <col min="97" max="97" width="8.5546875" bestFit="1" customWidth="1"/>
    <col min="98" max="98" width="9.44140625" bestFit="1" customWidth="1"/>
    <col min="99" max="99" width="6.6640625" bestFit="1" customWidth="1"/>
    <col min="100" max="100" width="9.44140625" bestFit="1" customWidth="1"/>
    <col min="101" max="101" width="6.6640625" bestFit="1" customWidth="1"/>
    <col min="102" max="102" width="9.44140625" bestFit="1" customWidth="1"/>
    <col min="103" max="103" width="8.44140625" bestFit="1" customWidth="1"/>
    <col min="104" max="104" width="9.44140625" bestFit="1" customWidth="1"/>
    <col min="105" max="105" width="8.44140625" bestFit="1" customWidth="1"/>
    <col min="106" max="106" width="9.44140625" bestFit="1" customWidth="1"/>
    <col min="107" max="107" width="6.77734375" bestFit="1" customWidth="1"/>
    <col min="108" max="108" width="9.44140625" bestFit="1" customWidth="1"/>
    <col min="109" max="109" width="8.44140625" bestFit="1" customWidth="1"/>
    <col min="110" max="110" width="9.44140625" bestFit="1" customWidth="1"/>
    <col min="111" max="111" width="7.33203125" bestFit="1" customWidth="1"/>
    <col min="112" max="112" width="9.44140625" bestFit="1" customWidth="1"/>
    <col min="113" max="113" width="7.33203125" bestFit="1" customWidth="1"/>
    <col min="114" max="114" width="9.44140625" bestFit="1" customWidth="1"/>
    <col min="115" max="115" width="8.5546875" bestFit="1" customWidth="1"/>
    <col min="116" max="116" width="9.44140625" bestFit="1" customWidth="1"/>
    <col min="117" max="117" width="8.44140625" bestFit="1" customWidth="1"/>
    <col min="118" max="118" width="9.44140625" bestFit="1" customWidth="1"/>
    <col min="119" max="119" width="6.6640625" bestFit="1" customWidth="1"/>
    <col min="120" max="120" width="9.44140625" bestFit="1" customWidth="1"/>
    <col min="121" max="121" width="6.6640625" bestFit="1" customWidth="1"/>
    <col min="122" max="122" width="9.44140625" bestFit="1" customWidth="1"/>
    <col min="123" max="123" width="6.6640625" bestFit="1" customWidth="1"/>
    <col min="124" max="124" width="9.44140625" bestFit="1" customWidth="1"/>
    <col min="125" max="125" width="6.6640625" bestFit="1" customWidth="1"/>
    <col min="126" max="126" width="9.44140625" bestFit="1" customWidth="1"/>
    <col min="127" max="127" width="7.33203125" bestFit="1" customWidth="1"/>
    <col min="128" max="128" width="9.44140625" bestFit="1" customWidth="1"/>
    <col min="129" max="129" width="6.6640625" bestFit="1" customWidth="1"/>
    <col min="130" max="130" width="9.44140625" bestFit="1" customWidth="1"/>
    <col min="131" max="131" width="6.77734375" bestFit="1" customWidth="1"/>
    <col min="132" max="132" width="9.44140625" bestFit="1" customWidth="1"/>
    <col min="133" max="133" width="6.6640625" bestFit="1" customWidth="1"/>
    <col min="134" max="134" width="9.44140625" bestFit="1" customWidth="1"/>
    <col min="135" max="135" width="6.6640625" bestFit="1" customWidth="1"/>
    <col min="136" max="136" width="9.44140625" bestFit="1" customWidth="1"/>
    <col min="137" max="137" width="6.6640625" bestFit="1" customWidth="1"/>
    <col min="138" max="138" width="9.44140625" bestFit="1" customWidth="1"/>
    <col min="139" max="139" width="6.6640625" bestFit="1" customWidth="1"/>
    <col min="140" max="140" width="9.44140625" bestFit="1" customWidth="1"/>
    <col min="141" max="141" width="6.77734375" bestFit="1" customWidth="1"/>
    <col min="142" max="142" width="9.44140625" bestFit="1" customWidth="1"/>
    <col min="143" max="143" width="6.6640625" bestFit="1" customWidth="1"/>
    <col min="144" max="144" width="9.44140625" bestFit="1" customWidth="1"/>
    <col min="145" max="145" width="7.33203125" bestFit="1" customWidth="1"/>
    <col min="146" max="146" width="9.44140625" bestFit="1" customWidth="1"/>
    <col min="147" max="147" width="6.6640625" bestFit="1" customWidth="1"/>
    <col min="148" max="148" width="9.44140625" bestFit="1" customWidth="1"/>
    <col min="149" max="149" width="6.6640625" bestFit="1" customWidth="1"/>
    <col min="150" max="150" width="9.44140625" bestFit="1" customWidth="1"/>
    <col min="151" max="151" width="6.77734375" bestFit="1" customWidth="1"/>
    <col min="152" max="152" width="9.44140625" bestFit="1" customWidth="1"/>
    <col min="153" max="153" width="6.6640625" bestFit="1" customWidth="1"/>
    <col min="154" max="154" width="9.44140625" bestFit="1" customWidth="1"/>
    <col min="155" max="155" width="6.6640625" bestFit="1" customWidth="1"/>
    <col min="156" max="156" width="9.44140625" bestFit="1" customWidth="1"/>
    <col min="157" max="157" width="8.44140625" bestFit="1" customWidth="1"/>
    <col min="158" max="158" width="9.44140625" bestFit="1" customWidth="1"/>
    <col min="159" max="159" width="6.6640625" bestFit="1" customWidth="1"/>
    <col min="160" max="160" width="9.44140625" bestFit="1" customWidth="1"/>
    <col min="161" max="161" width="8.44140625" bestFit="1" customWidth="1"/>
    <col min="162" max="162" width="9.44140625" bestFit="1" customWidth="1"/>
    <col min="163" max="163" width="8.44140625" bestFit="1" customWidth="1"/>
    <col min="164" max="164" width="9.44140625" bestFit="1" customWidth="1"/>
    <col min="165" max="165" width="7.33203125" bestFit="1" customWidth="1"/>
    <col min="166" max="166" width="9.44140625" bestFit="1" customWidth="1"/>
    <col min="167" max="167" width="6.6640625" bestFit="1" customWidth="1"/>
    <col min="168" max="168" width="9.44140625" bestFit="1" customWidth="1"/>
    <col min="169" max="169" width="8.44140625" bestFit="1" customWidth="1"/>
    <col min="170" max="170" width="9.44140625" bestFit="1" customWidth="1"/>
    <col min="171" max="171" width="8.44140625" bestFit="1" customWidth="1"/>
    <col min="172" max="172" width="9.44140625" bestFit="1" customWidth="1"/>
    <col min="173" max="173" width="6.6640625" bestFit="1" customWidth="1"/>
    <col min="174" max="174" width="9.44140625" bestFit="1" customWidth="1"/>
    <col min="175" max="175" width="6.77734375" bestFit="1" customWidth="1"/>
    <col min="176" max="176" width="9.44140625" bestFit="1" customWidth="1"/>
    <col min="177" max="177" width="7.33203125" bestFit="1" customWidth="1"/>
    <col min="178" max="178" width="9.44140625" bestFit="1" customWidth="1"/>
    <col min="179" max="179" width="8.44140625" bestFit="1" customWidth="1"/>
    <col min="180" max="180" width="9.44140625" bestFit="1" customWidth="1"/>
    <col min="181" max="181" width="6.77734375" bestFit="1" customWidth="1"/>
    <col min="182" max="182" width="9.44140625" bestFit="1" customWidth="1"/>
    <col min="183" max="183" width="6.6640625" bestFit="1" customWidth="1"/>
    <col min="184" max="184" width="9.44140625" bestFit="1" customWidth="1"/>
    <col min="185" max="185" width="6.77734375" bestFit="1" customWidth="1"/>
    <col min="186" max="186" width="9.44140625" bestFit="1" customWidth="1"/>
    <col min="187" max="187" width="7.33203125" bestFit="1" customWidth="1"/>
    <col min="188" max="188" width="9.44140625" bestFit="1" customWidth="1"/>
    <col min="189" max="189" width="6.6640625" bestFit="1" customWidth="1"/>
    <col min="190" max="190" width="9.44140625" bestFit="1" customWidth="1"/>
    <col min="191" max="191" width="6.77734375" bestFit="1" customWidth="1"/>
    <col min="192" max="192" width="9.44140625" bestFit="1" customWidth="1"/>
    <col min="193" max="193" width="6.77734375" bestFit="1" customWidth="1"/>
    <col min="194" max="194" width="9.44140625" bestFit="1" customWidth="1"/>
    <col min="195" max="195" width="6.6640625" bestFit="1" customWidth="1"/>
    <col min="196" max="196" width="9.44140625" bestFit="1" customWidth="1"/>
    <col min="197" max="197" width="6.77734375" bestFit="1" customWidth="1"/>
    <col min="198" max="198" width="9.44140625" bestFit="1" customWidth="1"/>
    <col min="199" max="199" width="6.6640625" bestFit="1" customWidth="1"/>
    <col min="200" max="200" width="9.44140625" bestFit="1" customWidth="1"/>
    <col min="201" max="201" width="6.77734375" bestFit="1" customWidth="1"/>
    <col min="202" max="202" width="9.44140625" bestFit="1" customWidth="1"/>
    <col min="203" max="203" width="6.6640625" bestFit="1" customWidth="1"/>
    <col min="204" max="204" width="9.44140625" bestFit="1" customWidth="1"/>
    <col min="205" max="205" width="6.77734375" bestFit="1" customWidth="1"/>
    <col min="206" max="206" width="9.44140625" bestFit="1" customWidth="1"/>
    <col min="207" max="207" width="8.5546875" bestFit="1" customWidth="1"/>
    <col min="208" max="208" width="9.44140625" bestFit="1" customWidth="1"/>
    <col min="209" max="209" width="7.33203125" bestFit="1" customWidth="1"/>
    <col min="210" max="210" width="9.44140625" bestFit="1" customWidth="1"/>
    <col min="211" max="211" width="8.5546875" bestFit="1" customWidth="1"/>
    <col min="212" max="212" width="9.44140625" bestFit="1" customWidth="1"/>
    <col min="213" max="213" width="6.6640625" bestFit="1" customWidth="1"/>
    <col min="214" max="214" width="9.44140625" bestFit="1" customWidth="1"/>
    <col min="215" max="215" width="8.44140625" bestFit="1" customWidth="1"/>
    <col min="216" max="216" width="9.44140625" bestFit="1" customWidth="1"/>
    <col min="217" max="217" width="8.5546875" bestFit="1" customWidth="1"/>
    <col min="218" max="218" width="9.44140625" bestFit="1" customWidth="1"/>
    <col min="219" max="219" width="8.44140625" bestFit="1" customWidth="1"/>
    <col min="220" max="220" width="9.44140625" bestFit="1" customWidth="1"/>
    <col min="221" max="221" width="6.77734375" bestFit="1" customWidth="1"/>
    <col min="222" max="222" width="9.44140625" bestFit="1" customWidth="1"/>
    <col min="223" max="223" width="8.5546875" bestFit="1" customWidth="1"/>
    <col min="224" max="224" width="9.44140625" bestFit="1" customWidth="1"/>
    <col min="225" max="225" width="6.6640625" bestFit="1" customWidth="1"/>
    <col min="226" max="226" width="9.44140625" bestFit="1" customWidth="1"/>
    <col min="227" max="227" width="6.6640625" bestFit="1" customWidth="1"/>
    <col min="228" max="228" width="9.44140625" bestFit="1" customWidth="1"/>
    <col min="229" max="229" width="8.44140625" bestFit="1" customWidth="1"/>
    <col min="230" max="230" width="9.44140625" bestFit="1" customWidth="1"/>
    <col min="231" max="231" width="6.6640625" bestFit="1" customWidth="1"/>
    <col min="232" max="232" width="9.44140625" bestFit="1" customWidth="1"/>
    <col min="233" max="233" width="6.77734375" bestFit="1" customWidth="1"/>
    <col min="234" max="234" width="9.44140625" bestFit="1" customWidth="1"/>
    <col min="235" max="235" width="7.33203125" bestFit="1" customWidth="1"/>
    <col min="236" max="236" width="9.44140625" bestFit="1" customWidth="1"/>
    <col min="237" max="237" width="8.5546875" bestFit="1" customWidth="1"/>
    <col min="238" max="238" width="9.44140625" bestFit="1" customWidth="1"/>
    <col min="239" max="239" width="8.44140625" bestFit="1" customWidth="1"/>
    <col min="240" max="240" width="9.44140625" bestFit="1" customWidth="1"/>
    <col min="241" max="241" width="6.6640625" bestFit="1" customWidth="1"/>
    <col min="242" max="242" width="9.44140625" bestFit="1" customWidth="1"/>
    <col min="243" max="243" width="6.6640625" bestFit="1" customWidth="1"/>
    <col min="244" max="244" width="9.44140625" bestFit="1" customWidth="1"/>
    <col min="245" max="245" width="6.6640625" bestFit="1" customWidth="1"/>
    <col min="246" max="246" width="9.44140625" bestFit="1" customWidth="1"/>
    <col min="247" max="247" width="8.44140625" bestFit="1" customWidth="1"/>
    <col min="248" max="248" width="9.44140625" bestFit="1" customWidth="1"/>
    <col min="249" max="249" width="6.6640625" bestFit="1" customWidth="1"/>
    <col min="250" max="250" width="9.44140625" bestFit="1" customWidth="1"/>
    <col min="251" max="251" width="6.77734375" bestFit="1" customWidth="1"/>
    <col min="252" max="252" width="9.44140625" bestFit="1" customWidth="1"/>
    <col min="253" max="253" width="6.6640625" bestFit="1" customWidth="1"/>
    <col min="254" max="254" width="9.44140625" bestFit="1" customWidth="1"/>
    <col min="255" max="255" width="6.6640625" bestFit="1" customWidth="1"/>
    <col min="256" max="256" width="9.44140625" bestFit="1" customWidth="1"/>
    <col min="257" max="257" width="6.6640625" bestFit="1" customWidth="1"/>
    <col min="258" max="258" width="9.44140625" bestFit="1" customWidth="1"/>
    <col min="259" max="259" width="7.33203125" bestFit="1" customWidth="1"/>
    <col min="260" max="260" width="9.44140625" bestFit="1" customWidth="1"/>
    <col min="261" max="261" width="8.5546875" bestFit="1" customWidth="1"/>
    <col min="262" max="262" width="9.44140625" bestFit="1" customWidth="1"/>
    <col min="263" max="263" width="8.44140625" bestFit="1" customWidth="1"/>
    <col min="264" max="264" width="9.44140625" bestFit="1" customWidth="1"/>
    <col min="265" max="265" width="6.77734375" bestFit="1" customWidth="1"/>
    <col min="266" max="266" width="9.44140625" bestFit="1" customWidth="1"/>
    <col min="267" max="267" width="6.6640625" bestFit="1" customWidth="1"/>
    <col min="268" max="268" width="9.44140625" bestFit="1" customWidth="1"/>
    <col min="269" max="269" width="6.6640625" bestFit="1" customWidth="1"/>
    <col min="270" max="270" width="9.44140625" bestFit="1" customWidth="1"/>
    <col min="271" max="271" width="8.44140625" bestFit="1" customWidth="1"/>
    <col min="272" max="272" width="9.44140625" bestFit="1" customWidth="1"/>
    <col min="273" max="273" width="7.33203125" bestFit="1" customWidth="1"/>
    <col min="274" max="274" width="9.44140625" bestFit="1" customWidth="1"/>
    <col min="275" max="275" width="6.6640625" bestFit="1" customWidth="1"/>
    <col min="276" max="276" width="9.44140625" bestFit="1" customWidth="1"/>
    <col min="277" max="277" width="6.6640625" bestFit="1" customWidth="1"/>
    <col min="278" max="278" width="9.44140625" bestFit="1" customWidth="1"/>
    <col min="279" max="279" width="6.6640625" bestFit="1" customWidth="1"/>
    <col min="280" max="280" width="9.44140625" bestFit="1" customWidth="1"/>
    <col min="281" max="281" width="6.6640625" bestFit="1" customWidth="1"/>
    <col min="282" max="282" width="9.44140625" bestFit="1" customWidth="1"/>
    <col min="283" max="283" width="8.5546875" bestFit="1" customWidth="1"/>
    <col min="284" max="284" width="9.44140625" bestFit="1" customWidth="1"/>
    <col min="285" max="285" width="6.6640625" bestFit="1" customWidth="1"/>
    <col min="286" max="286" width="9.44140625" bestFit="1" customWidth="1"/>
    <col min="287" max="287" width="6.77734375" bestFit="1" customWidth="1"/>
    <col min="288" max="288" width="9.44140625" bestFit="1" customWidth="1"/>
    <col min="289" max="289" width="8.44140625" bestFit="1" customWidth="1"/>
    <col min="290" max="290" width="9.44140625" bestFit="1" customWidth="1"/>
    <col min="291" max="291" width="7.33203125" bestFit="1" customWidth="1"/>
    <col min="292" max="292" width="9.44140625" bestFit="1" customWidth="1"/>
    <col min="293" max="293" width="6.77734375" bestFit="1" customWidth="1"/>
    <col min="294" max="294" width="9.44140625" bestFit="1" customWidth="1"/>
    <col min="295" max="295" width="6.77734375" bestFit="1" customWidth="1"/>
    <col min="296" max="296" width="9.44140625" bestFit="1" customWidth="1"/>
    <col min="297" max="297" width="6.6640625" bestFit="1" customWidth="1"/>
    <col min="298" max="298" width="9.44140625" bestFit="1" customWidth="1"/>
    <col min="299" max="299" width="6.6640625" bestFit="1" customWidth="1"/>
    <col min="300" max="300" width="9.44140625" bestFit="1" customWidth="1"/>
    <col min="301" max="301" width="6.6640625" bestFit="1" customWidth="1"/>
    <col min="302" max="302" width="9.44140625" bestFit="1" customWidth="1"/>
    <col min="303" max="303" width="8.44140625" bestFit="1" customWidth="1"/>
    <col min="304" max="304" width="9.44140625" bestFit="1" customWidth="1"/>
    <col min="305" max="305" width="6.6640625" bestFit="1" customWidth="1"/>
    <col min="306" max="306" width="9.44140625" bestFit="1" customWidth="1"/>
    <col min="307" max="307" width="6.6640625" bestFit="1" customWidth="1"/>
    <col min="308" max="308" width="9.44140625" bestFit="1" customWidth="1"/>
    <col min="309" max="309" width="6.6640625" bestFit="1" customWidth="1"/>
    <col min="310" max="310" width="9.44140625" bestFit="1" customWidth="1"/>
    <col min="311" max="311" width="6.6640625" bestFit="1" customWidth="1"/>
    <col min="312" max="312" width="9.44140625" bestFit="1" customWidth="1"/>
    <col min="313" max="313" width="8.5546875" bestFit="1" customWidth="1"/>
    <col min="314" max="314" width="9.44140625" bestFit="1" customWidth="1"/>
    <col min="315" max="315" width="8.5546875" bestFit="1" customWidth="1"/>
    <col min="316" max="316" width="9.44140625" bestFit="1" customWidth="1"/>
    <col min="317" max="317" width="6.6640625" bestFit="1" customWidth="1"/>
    <col min="318" max="318" width="9.44140625" bestFit="1" customWidth="1"/>
    <col min="319" max="319" width="6.77734375" bestFit="1" customWidth="1"/>
    <col min="320" max="320" width="9.44140625" bestFit="1" customWidth="1"/>
    <col min="321" max="321" width="8.44140625" bestFit="1" customWidth="1"/>
    <col min="322" max="322" width="9.44140625" bestFit="1" customWidth="1"/>
    <col min="323" max="323" width="7.33203125" bestFit="1" customWidth="1"/>
    <col min="324" max="324" width="9.44140625" bestFit="1" customWidth="1"/>
    <col min="325" max="325" width="6.6640625" bestFit="1" customWidth="1"/>
    <col min="326" max="326" width="9.44140625" bestFit="1" customWidth="1"/>
    <col min="327" max="327" width="6.6640625" bestFit="1" customWidth="1"/>
    <col min="328" max="328" width="9.44140625" bestFit="1" customWidth="1"/>
    <col min="329" max="329" width="6.6640625" bestFit="1" customWidth="1"/>
    <col min="330" max="330" width="9.44140625" bestFit="1" customWidth="1"/>
    <col min="331" max="331" width="6.6640625" bestFit="1" customWidth="1"/>
    <col min="332" max="332" width="9.44140625" bestFit="1" customWidth="1"/>
    <col min="333" max="333" width="6.77734375" bestFit="1" customWidth="1"/>
    <col min="334" max="334" width="9.44140625" bestFit="1" customWidth="1"/>
    <col min="335" max="335" width="6.6640625" bestFit="1" customWidth="1"/>
    <col min="336" max="336" width="9.44140625" bestFit="1" customWidth="1"/>
    <col min="337" max="337" width="6.6640625" bestFit="1" customWidth="1"/>
    <col min="338" max="338" width="9.44140625" bestFit="1" customWidth="1"/>
    <col min="339" max="339" width="6.6640625" bestFit="1" customWidth="1"/>
    <col min="340" max="340" width="9.44140625" bestFit="1" customWidth="1"/>
    <col min="341" max="341" width="6.6640625" bestFit="1" customWidth="1"/>
    <col min="342" max="342" width="9.44140625" bestFit="1" customWidth="1"/>
    <col min="343" max="343" width="6.6640625" bestFit="1" customWidth="1"/>
    <col min="344" max="344" width="9.44140625" bestFit="1" customWidth="1"/>
    <col min="345" max="345" width="6.77734375" bestFit="1" customWidth="1"/>
    <col min="346" max="346" width="9.44140625" bestFit="1" customWidth="1"/>
    <col min="347" max="347" width="6.6640625" bestFit="1" customWidth="1"/>
    <col min="348" max="348" width="9.44140625" bestFit="1" customWidth="1"/>
    <col min="349" max="349" width="6.6640625" bestFit="1" customWidth="1"/>
    <col min="350" max="350" width="9.44140625" bestFit="1" customWidth="1"/>
    <col min="351" max="351" width="8.44140625" bestFit="1" customWidth="1"/>
    <col min="352" max="352" width="9.44140625" bestFit="1" customWidth="1"/>
    <col min="353" max="353" width="6.77734375" bestFit="1" customWidth="1"/>
    <col min="354" max="354" width="9.44140625" bestFit="1" customWidth="1"/>
    <col min="355" max="355" width="8.44140625" bestFit="1" customWidth="1"/>
    <col min="356" max="356" width="9.44140625" bestFit="1" customWidth="1"/>
    <col min="357" max="357" width="8.44140625" bestFit="1" customWidth="1"/>
    <col min="358" max="358" width="9.44140625" bestFit="1" customWidth="1"/>
    <col min="359" max="359" width="8.44140625" bestFit="1" customWidth="1"/>
    <col min="360" max="360" width="9.44140625" bestFit="1" customWidth="1"/>
    <col min="361" max="361" width="6.6640625" bestFit="1" customWidth="1"/>
    <col min="362" max="362" width="9.44140625" bestFit="1" customWidth="1"/>
    <col min="363" max="363" width="6.6640625" bestFit="1" customWidth="1"/>
    <col min="364" max="364" width="9.44140625" bestFit="1" customWidth="1"/>
    <col min="365" max="365" width="6.6640625" bestFit="1" customWidth="1"/>
    <col min="366" max="366" width="9.44140625" bestFit="1" customWidth="1"/>
    <col min="367" max="367" width="6.6640625" bestFit="1" customWidth="1"/>
    <col min="368" max="368" width="9.44140625" bestFit="1" customWidth="1"/>
    <col min="369" max="369" width="8.44140625" bestFit="1" customWidth="1"/>
    <col min="370" max="370" width="9.44140625" bestFit="1" customWidth="1"/>
    <col min="371" max="371" width="7.33203125" bestFit="1" customWidth="1"/>
    <col min="372" max="372" width="9.44140625" bestFit="1" customWidth="1"/>
    <col min="373" max="373" width="6.6640625" bestFit="1" customWidth="1"/>
    <col min="374" max="374" width="9.44140625" bestFit="1" customWidth="1"/>
    <col min="375" max="375" width="8.5546875" bestFit="1" customWidth="1"/>
    <col min="376" max="376" width="9.44140625" bestFit="1" customWidth="1"/>
    <col min="377" max="377" width="6.77734375" bestFit="1" customWidth="1"/>
    <col min="378" max="378" width="9.44140625" bestFit="1" customWidth="1"/>
    <col min="379" max="379" width="6.77734375" bestFit="1" customWidth="1"/>
    <col min="380" max="380" width="9.44140625" bestFit="1" customWidth="1"/>
    <col min="381" max="381" width="6.6640625" bestFit="1" customWidth="1"/>
    <col min="382" max="382" width="9.44140625" bestFit="1" customWidth="1"/>
    <col min="383" max="383" width="8.44140625" bestFit="1" customWidth="1"/>
    <col min="384" max="384" width="9.44140625" bestFit="1" customWidth="1"/>
    <col min="385" max="385" width="8.5546875" bestFit="1" customWidth="1"/>
    <col min="386" max="386" width="9.44140625" bestFit="1" customWidth="1"/>
    <col min="387" max="387" width="6.6640625" bestFit="1" customWidth="1"/>
    <col min="388" max="388" width="9.44140625" bestFit="1" customWidth="1"/>
    <col min="389" max="389" width="6.6640625" bestFit="1" customWidth="1"/>
    <col min="390" max="390" width="9.44140625" bestFit="1" customWidth="1"/>
    <col min="391" max="391" width="6.6640625" bestFit="1" customWidth="1"/>
    <col min="392" max="392" width="9.44140625" bestFit="1" customWidth="1"/>
    <col min="393" max="393" width="6.77734375" bestFit="1" customWidth="1"/>
    <col min="394" max="394" width="9.44140625" bestFit="1" customWidth="1"/>
    <col min="395" max="395" width="6.6640625" bestFit="1" customWidth="1"/>
    <col min="396" max="396" width="9.44140625" bestFit="1" customWidth="1"/>
    <col min="397" max="397" width="8.44140625" bestFit="1" customWidth="1"/>
    <col min="398" max="398" width="9.44140625" bestFit="1" customWidth="1"/>
    <col min="399" max="399" width="6.77734375" bestFit="1" customWidth="1"/>
    <col min="400" max="400" width="9.44140625" bestFit="1" customWidth="1"/>
    <col min="401" max="401" width="8.5546875" bestFit="1" customWidth="1"/>
    <col min="402" max="402" width="9.44140625" bestFit="1" customWidth="1"/>
    <col min="403" max="403" width="6.6640625" bestFit="1" customWidth="1"/>
    <col min="404" max="404" width="9.44140625" bestFit="1" customWidth="1"/>
    <col min="405" max="405" width="6.6640625" bestFit="1" customWidth="1"/>
    <col min="406" max="406" width="9.44140625" bestFit="1" customWidth="1"/>
    <col min="407" max="407" width="6.77734375" bestFit="1" customWidth="1"/>
    <col min="408" max="408" width="9.44140625" bestFit="1" customWidth="1"/>
    <col min="409" max="409" width="6.6640625" bestFit="1" customWidth="1"/>
    <col min="410" max="410" width="9.44140625" bestFit="1" customWidth="1"/>
    <col min="411" max="411" width="8.44140625" bestFit="1" customWidth="1"/>
    <col min="412" max="412" width="9.44140625" bestFit="1" customWidth="1"/>
    <col min="413" max="413" width="6.77734375" bestFit="1" customWidth="1"/>
    <col min="414" max="414" width="9.44140625" bestFit="1" customWidth="1"/>
    <col min="415" max="415" width="8.44140625" bestFit="1" customWidth="1"/>
    <col min="416" max="416" width="9.44140625" bestFit="1" customWidth="1"/>
    <col min="417" max="417" width="6.6640625" bestFit="1" customWidth="1"/>
    <col min="418" max="418" width="9.44140625" bestFit="1" customWidth="1"/>
    <col min="419" max="419" width="8.5546875" bestFit="1" customWidth="1"/>
    <col min="420" max="420" width="9.44140625" bestFit="1" customWidth="1"/>
    <col min="421" max="421" width="8.5546875" bestFit="1" customWidth="1"/>
    <col min="422" max="422" width="9.44140625" bestFit="1" customWidth="1"/>
    <col min="423" max="423" width="8.5546875" bestFit="1" customWidth="1"/>
    <col min="424" max="424" width="9.44140625" bestFit="1" customWidth="1"/>
    <col min="425" max="425" width="6.77734375" bestFit="1" customWidth="1"/>
    <col min="426" max="426" width="9.44140625" bestFit="1" customWidth="1"/>
    <col min="427" max="427" width="7.33203125" bestFit="1" customWidth="1"/>
    <col min="428" max="428" width="9.44140625" bestFit="1" customWidth="1"/>
    <col min="429" max="429" width="6.6640625" bestFit="1" customWidth="1"/>
    <col min="430" max="430" width="9.44140625" bestFit="1" customWidth="1"/>
    <col min="431" max="431" width="6.6640625" bestFit="1" customWidth="1"/>
    <col min="432" max="432" width="9.44140625" bestFit="1" customWidth="1"/>
    <col min="433" max="433" width="6.77734375" bestFit="1" customWidth="1"/>
    <col min="434" max="434" width="9.44140625" bestFit="1" customWidth="1"/>
    <col min="435" max="435" width="6.6640625" bestFit="1" customWidth="1"/>
    <col min="436" max="436" width="9.44140625" bestFit="1" customWidth="1"/>
    <col min="437" max="437" width="7.33203125" bestFit="1" customWidth="1"/>
    <col min="438" max="438" width="9.44140625" bestFit="1" customWidth="1"/>
    <col min="439" max="439" width="8.44140625" bestFit="1" customWidth="1"/>
    <col min="440" max="440" width="9.44140625" bestFit="1" customWidth="1"/>
    <col min="441" max="441" width="8.44140625" bestFit="1" customWidth="1"/>
    <col min="442" max="442" width="9.44140625" bestFit="1" customWidth="1"/>
    <col min="443" max="443" width="8.5546875" bestFit="1" customWidth="1"/>
    <col min="444" max="444" width="9.44140625" bestFit="1" customWidth="1"/>
    <col min="445" max="445" width="8.5546875" bestFit="1" customWidth="1"/>
    <col min="446" max="446" width="9.44140625" bestFit="1" customWidth="1"/>
    <col min="447" max="447" width="6.6640625" bestFit="1" customWidth="1"/>
    <col min="448" max="448" width="9.44140625" bestFit="1" customWidth="1"/>
    <col min="449" max="449" width="6.6640625" bestFit="1" customWidth="1"/>
    <col min="450" max="450" width="9.44140625" bestFit="1" customWidth="1"/>
    <col min="451" max="451" width="8.44140625" bestFit="1" customWidth="1"/>
    <col min="452" max="452" width="9.44140625" bestFit="1" customWidth="1"/>
    <col min="453" max="453" width="6.6640625" bestFit="1" customWidth="1"/>
    <col min="454" max="454" width="9.44140625" bestFit="1" customWidth="1"/>
    <col min="455" max="455" width="6.77734375" bestFit="1" customWidth="1"/>
    <col min="456" max="456" width="9.44140625" bestFit="1" customWidth="1"/>
    <col min="457" max="457" width="6.6640625" bestFit="1" customWidth="1"/>
    <col min="458" max="458" width="9.44140625" bestFit="1" customWidth="1"/>
    <col min="459" max="459" width="8.5546875" bestFit="1" customWidth="1"/>
    <col min="460" max="460" width="9.44140625" bestFit="1" customWidth="1"/>
    <col min="461" max="461" width="7.33203125" bestFit="1" customWidth="1"/>
    <col min="462" max="462" width="9.44140625" bestFit="1" customWidth="1"/>
    <col min="463" max="463" width="8.44140625" bestFit="1" customWidth="1"/>
    <col min="464" max="464" width="9.44140625" bestFit="1" customWidth="1"/>
    <col min="465" max="465" width="6.77734375" bestFit="1" customWidth="1"/>
    <col min="466" max="466" width="9.44140625" bestFit="1" customWidth="1"/>
    <col min="467" max="467" width="6.6640625" bestFit="1" customWidth="1"/>
    <col min="468" max="468" width="9.44140625" bestFit="1" customWidth="1"/>
    <col min="469" max="469" width="8.5546875" bestFit="1" customWidth="1"/>
    <col min="470" max="470" width="9.44140625" bestFit="1" customWidth="1"/>
    <col min="471" max="471" width="6.6640625" bestFit="1" customWidth="1"/>
    <col min="472" max="472" width="9.44140625" bestFit="1" customWidth="1"/>
    <col min="473" max="473" width="6.6640625" bestFit="1" customWidth="1"/>
    <col min="474" max="474" width="9.44140625" bestFit="1" customWidth="1"/>
    <col min="475" max="475" width="8.5546875" bestFit="1" customWidth="1"/>
    <col min="476" max="476" width="9.44140625" bestFit="1" customWidth="1"/>
    <col min="477" max="477" width="6.77734375" bestFit="1" customWidth="1"/>
    <col min="478" max="478" width="9.44140625" bestFit="1" customWidth="1"/>
    <col min="479" max="479" width="8.44140625" bestFit="1" customWidth="1"/>
    <col min="480" max="480" width="9.44140625" bestFit="1" customWidth="1"/>
    <col min="481" max="481" width="6.77734375" bestFit="1" customWidth="1"/>
    <col min="482" max="482" width="9.44140625" bestFit="1" customWidth="1"/>
    <col min="483" max="483" width="8.44140625" bestFit="1" customWidth="1"/>
    <col min="484" max="484" width="9.44140625" bestFit="1" customWidth="1"/>
    <col min="485" max="485" width="6.6640625" bestFit="1" customWidth="1"/>
    <col min="486" max="486" width="9.44140625" bestFit="1" customWidth="1"/>
    <col min="487" max="487" width="6.77734375" bestFit="1" customWidth="1"/>
    <col min="488" max="488" width="9.44140625" bestFit="1" customWidth="1"/>
    <col min="489" max="489" width="8.5546875" bestFit="1" customWidth="1"/>
    <col min="490" max="490" width="9.44140625" bestFit="1" customWidth="1"/>
    <col min="491" max="491" width="6.77734375" bestFit="1" customWidth="1"/>
    <col min="492" max="492" width="9.44140625" bestFit="1" customWidth="1"/>
    <col min="493" max="493" width="6.77734375" bestFit="1" customWidth="1"/>
    <col min="494" max="494" width="9.44140625" bestFit="1" customWidth="1"/>
    <col min="495" max="495" width="6.6640625" bestFit="1" customWidth="1"/>
    <col min="496" max="496" width="9.44140625" bestFit="1" customWidth="1"/>
    <col min="497" max="497" width="6.77734375" bestFit="1" customWidth="1"/>
    <col min="498" max="498" width="9.44140625" bestFit="1" customWidth="1"/>
    <col min="499" max="499" width="6.6640625" bestFit="1" customWidth="1"/>
    <col min="500" max="500" width="9.44140625" bestFit="1" customWidth="1"/>
    <col min="501" max="501" width="6.6640625" bestFit="1" customWidth="1"/>
    <col min="502" max="502" width="9.44140625" bestFit="1" customWidth="1"/>
    <col min="503" max="503" width="8.44140625" bestFit="1" customWidth="1"/>
    <col min="504" max="504" width="9.44140625" bestFit="1" customWidth="1"/>
    <col min="505" max="505" width="6.77734375" bestFit="1" customWidth="1"/>
    <col min="506" max="506" width="9.44140625" bestFit="1" customWidth="1"/>
    <col min="507" max="507" width="8.44140625" bestFit="1" customWidth="1"/>
    <col min="508" max="508" width="9.44140625" bestFit="1" customWidth="1"/>
    <col min="509" max="509" width="8.44140625" bestFit="1" customWidth="1"/>
    <col min="510" max="510" width="9.44140625" bestFit="1" customWidth="1"/>
    <col min="511" max="511" width="8.44140625" bestFit="1" customWidth="1"/>
    <col min="512" max="512" width="9.44140625" bestFit="1" customWidth="1"/>
    <col min="513" max="513" width="6.6640625" bestFit="1" customWidth="1"/>
    <col min="514" max="514" width="9.44140625" bestFit="1" customWidth="1"/>
    <col min="515" max="515" width="6.6640625" bestFit="1" customWidth="1"/>
    <col min="516" max="516" width="9.44140625" bestFit="1" customWidth="1"/>
    <col min="517" max="517" width="6.6640625" bestFit="1" customWidth="1"/>
    <col min="518" max="518" width="9.44140625" bestFit="1" customWidth="1"/>
    <col min="519" max="519" width="6.6640625" bestFit="1" customWidth="1"/>
    <col min="520" max="520" width="9.44140625" bestFit="1" customWidth="1"/>
    <col min="521" max="521" width="6.6640625" bestFit="1" customWidth="1"/>
    <col min="522" max="522" width="9.44140625" bestFit="1" customWidth="1"/>
    <col min="523" max="523" width="6.6640625" bestFit="1" customWidth="1"/>
    <col min="524" max="524" width="9.44140625" bestFit="1" customWidth="1"/>
    <col min="525" max="525" width="7.33203125" bestFit="1" customWidth="1"/>
    <col min="526" max="526" width="9.44140625" bestFit="1" customWidth="1"/>
    <col min="527" max="527" width="6.6640625" bestFit="1" customWidth="1"/>
    <col min="528" max="528" width="9.44140625" bestFit="1" customWidth="1"/>
    <col min="529" max="529" width="6.6640625" bestFit="1" customWidth="1"/>
    <col min="530" max="530" width="9.44140625" bestFit="1" customWidth="1"/>
    <col min="531" max="531" width="6.6640625" bestFit="1" customWidth="1"/>
    <col min="532" max="532" width="9.44140625" bestFit="1" customWidth="1"/>
    <col min="533" max="533" width="8.44140625" bestFit="1" customWidth="1"/>
    <col min="534" max="534" width="9.44140625" bestFit="1" customWidth="1"/>
    <col min="535" max="535" width="6.6640625" bestFit="1" customWidth="1"/>
    <col min="536" max="536" width="9.44140625" bestFit="1" customWidth="1"/>
    <col min="537" max="537" width="6.77734375" bestFit="1" customWidth="1"/>
    <col min="538" max="538" width="9.44140625" bestFit="1" customWidth="1"/>
    <col min="539" max="539" width="6.77734375" bestFit="1" customWidth="1"/>
    <col min="540" max="540" width="9.44140625" bestFit="1" customWidth="1"/>
    <col min="541" max="541" width="6.6640625" bestFit="1" customWidth="1"/>
    <col min="542" max="542" width="9.44140625" bestFit="1" customWidth="1"/>
    <col min="543" max="543" width="7.33203125" bestFit="1" customWidth="1"/>
    <col min="544" max="544" width="9.44140625" bestFit="1" customWidth="1"/>
    <col min="545" max="545" width="7.33203125" bestFit="1" customWidth="1"/>
    <col min="546" max="546" width="9.44140625" bestFit="1" customWidth="1"/>
    <col min="547" max="547" width="6.77734375" bestFit="1" customWidth="1"/>
    <col min="548" max="548" width="9.44140625" bestFit="1" customWidth="1"/>
    <col min="549" max="549" width="6.77734375" bestFit="1" customWidth="1"/>
    <col min="550" max="550" width="9.44140625" bestFit="1" customWidth="1"/>
    <col min="551" max="551" width="7.33203125" bestFit="1" customWidth="1"/>
    <col min="552" max="552" width="9.44140625" bestFit="1" customWidth="1"/>
    <col min="553" max="553" width="7.33203125" bestFit="1" customWidth="1"/>
    <col min="554" max="554" width="9.44140625" bestFit="1" customWidth="1"/>
    <col min="555" max="555" width="8.44140625" bestFit="1" customWidth="1"/>
    <col min="556" max="556" width="9.44140625" bestFit="1" customWidth="1"/>
    <col min="557" max="557" width="6.6640625" bestFit="1" customWidth="1"/>
    <col min="558" max="558" width="9.44140625" bestFit="1" customWidth="1"/>
    <col min="559" max="559" width="6.6640625" bestFit="1" customWidth="1"/>
    <col min="560" max="560" width="9.44140625" bestFit="1" customWidth="1"/>
    <col min="561" max="561" width="6.6640625" bestFit="1" customWidth="1"/>
    <col min="562" max="562" width="9.44140625" bestFit="1" customWidth="1"/>
    <col min="563" max="563" width="6.6640625" bestFit="1" customWidth="1"/>
    <col min="564" max="564" width="9.44140625" bestFit="1" customWidth="1"/>
    <col min="565" max="565" width="7.33203125" bestFit="1" customWidth="1"/>
    <col min="566" max="566" width="9.44140625" bestFit="1" customWidth="1"/>
    <col min="567" max="567" width="8.44140625" bestFit="1" customWidth="1"/>
    <col min="568" max="568" width="9.44140625" bestFit="1" customWidth="1"/>
    <col min="569" max="569" width="6.6640625" bestFit="1" customWidth="1"/>
    <col min="570" max="570" width="9.44140625" bestFit="1" customWidth="1"/>
    <col min="571" max="571" width="6.6640625" bestFit="1" customWidth="1"/>
    <col min="572" max="572" width="9.44140625" bestFit="1" customWidth="1"/>
    <col min="573" max="573" width="6.6640625" bestFit="1" customWidth="1"/>
    <col min="574" max="574" width="9.44140625" bestFit="1" customWidth="1"/>
    <col min="575" max="575" width="6.77734375" bestFit="1" customWidth="1"/>
    <col min="576" max="576" width="9.44140625" bestFit="1" customWidth="1"/>
    <col min="577" max="577" width="8.5546875" bestFit="1" customWidth="1"/>
    <col min="578" max="578" width="9.44140625" bestFit="1" customWidth="1"/>
    <col min="579" max="579" width="8.44140625" bestFit="1" customWidth="1"/>
    <col min="580" max="580" width="9.44140625" bestFit="1" customWidth="1"/>
    <col min="581" max="581" width="7.33203125" bestFit="1" customWidth="1"/>
    <col min="582" max="582" width="9.44140625" bestFit="1" customWidth="1"/>
    <col min="583" max="583" width="8.44140625" bestFit="1" customWidth="1"/>
    <col min="584" max="584" width="9.44140625" bestFit="1" customWidth="1"/>
    <col min="585" max="585" width="7.33203125" bestFit="1" customWidth="1"/>
    <col min="586" max="586" width="9.44140625" bestFit="1" customWidth="1"/>
    <col min="587" max="587" width="6.6640625" bestFit="1" customWidth="1"/>
    <col min="588" max="588" width="9.44140625" bestFit="1" customWidth="1"/>
    <col min="589" max="589" width="6.77734375" bestFit="1" customWidth="1"/>
    <col min="590" max="590" width="9.44140625" bestFit="1" customWidth="1"/>
    <col min="591" max="591" width="8.44140625" bestFit="1" customWidth="1"/>
    <col min="592" max="592" width="9.44140625" bestFit="1" customWidth="1"/>
    <col min="593" max="593" width="6.6640625" bestFit="1" customWidth="1"/>
    <col min="594" max="594" width="9.44140625" bestFit="1" customWidth="1"/>
    <col min="595" max="595" width="6.77734375" bestFit="1" customWidth="1"/>
    <col min="596" max="596" width="9.44140625" bestFit="1" customWidth="1"/>
    <col min="597" max="597" width="6.6640625" bestFit="1" customWidth="1"/>
    <col min="598" max="598" width="9.44140625" bestFit="1" customWidth="1"/>
    <col min="599" max="599" width="6.6640625" bestFit="1" customWidth="1"/>
    <col min="600" max="600" width="9.44140625" bestFit="1" customWidth="1"/>
    <col min="601" max="601" width="6.6640625" bestFit="1" customWidth="1"/>
    <col min="602" max="602" width="9.44140625" bestFit="1" customWidth="1"/>
    <col min="603" max="603" width="7.33203125" bestFit="1" customWidth="1"/>
    <col min="604" max="604" width="9.44140625" bestFit="1" customWidth="1"/>
    <col min="605" max="605" width="7.33203125" bestFit="1" customWidth="1"/>
    <col min="606" max="606" width="9.44140625" bestFit="1" customWidth="1"/>
    <col min="607" max="607" width="6.6640625" bestFit="1" customWidth="1"/>
    <col min="608" max="608" width="9.44140625" bestFit="1" customWidth="1"/>
    <col min="609" max="609" width="8.5546875" bestFit="1" customWidth="1"/>
    <col min="610" max="610" width="9.44140625" bestFit="1" customWidth="1"/>
    <col min="611" max="611" width="8.5546875" bestFit="1" customWidth="1"/>
    <col min="612" max="612" width="9.44140625" bestFit="1" customWidth="1"/>
    <col min="613" max="613" width="8.5546875" bestFit="1" customWidth="1"/>
    <col min="614" max="614" width="9.44140625" bestFit="1" customWidth="1"/>
    <col min="615" max="615" width="6.77734375" bestFit="1" customWidth="1"/>
    <col min="616" max="616" width="9.44140625" bestFit="1" customWidth="1"/>
    <col min="617" max="617" width="7.33203125" bestFit="1" customWidth="1"/>
    <col min="618" max="618" width="9.44140625" bestFit="1" customWidth="1"/>
    <col min="619" max="619" width="6.6640625" bestFit="1" customWidth="1"/>
    <col min="620" max="620" width="9.44140625" bestFit="1" customWidth="1"/>
    <col min="621" max="621" width="6.6640625" bestFit="1" customWidth="1"/>
    <col min="622" max="622" width="9.44140625" bestFit="1" customWidth="1"/>
    <col min="623" max="623" width="6.77734375" bestFit="1" customWidth="1"/>
    <col min="624" max="624" width="9.44140625" bestFit="1" customWidth="1"/>
    <col min="625" max="625" width="8.44140625" bestFit="1" customWidth="1"/>
    <col min="626" max="626" width="9.44140625" bestFit="1" customWidth="1"/>
    <col min="627" max="627" width="7.33203125" bestFit="1" customWidth="1"/>
    <col min="628" max="628" width="9.44140625" bestFit="1" customWidth="1"/>
    <col min="629" max="629" width="7.33203125" bestFit="1" customWidth="1"/>
    <col min="630" max="630" width="9.44140625" bestFit="1" customWidth="1"/>
    <col min="631" max="631" width="6.77734375" bestFit="1" customWidth="1"/>
    <col min="632" max="632" width="9.44140625" bestFit="1" customWidth="1"/>
    <col min="633" max="633" width="8.5546875" bestFit="1" customWidth="1"/>
    <col min="634" max="634" width="9.44140625" bestFit="1" customWidth="1"/>
    <col min="635" max="635" width="7.33203125" bestFit="1" customWidth="1"/>
    <col min="636" max="636" width="9.44140625" bestFit="1" customWidth="1"/>
    <col min="637" max="637" width="6.6640625" bestFit="1" customWidth="1"/>
    <col min="638" max="638" width="9.44140625" bestFit="1" customWidth="1"/>
    <col min="639" max="639" width="8.5546875" bestFit="1" customWidth="1"/>
    <col min="640" max="640" width="9.44140625" bestFit="1" customWidth="1"/>
    <col min="641" max="641" width="6.77734375" bestFit="1" customWidth="1"/>
    <col min="642" max="642" width="9.44140625" bestFit="1" customWidth="1"/>
    <col min="643" max="643" width="7.33203125" bestFit="1" customWidth="1"/>
    <col min="644" max="644" width="9.44140625" bestFit="1" customWidth="1"/>
    <col min="645" max="645" width="8.44140625" bestFit="1" customWidth="1"/>
    <col min="646" max="646" width="9.44140625" bestFit="1" customWidth="1"/>
    <col min="647" max="647" width="6.6640625" bestFit="1" customWidth="1"/>
    <col min="648" max="648" width="9.44140625" bestFit="1" customWidth="1"/>
    <col min="649" max="649" width="6.6640625" bestFit="1" customWidth="1"/>
    <col min="650" max="650" width="9.44140625" bestFit="1" customWidth="1"/>
    <col min="651" max="651" width="6.6640625" bestFit="1" customWidth="1"/>
    <col min="652" max="652" width="9.44140625" bestFit="1" customWidth="1"/>
    <col min="653" max="653" width="8.5546875" bestFit="1" customWidth="1"/>
    <col min="654" max="654" width="9.44140625" bestFit="1" customWidth="1"/>
    <col min="655" max="655" width="6.6640625" bestFit="1" customWidth="1"/>
    <col min="656" max="656" width="9.44140625" bestFit="1" customWidth="1"/>
    <col min="657" max="657" width="6.6640625" bestFit="1" customWidth="1"/>
    <col min="658" max="658" width="9.44140625" bestFit="1" customWidth="1"/>
    <col min="659" max="659" width="8.44140625" bestFit="1" customWidth="1"/>
    <col min="660" max="660" width="9.44140625" bestFit="1" customWidth="1"/>
    <col min="661" max="661" width="6.77734375" bestFit="1" customWidth="1"/>
    <col min="662" max="662" width="9.44140625" bestFit="1" customWidth="1"/>
    <col min="663" max="663" width="6.77734375" bestFit="1" customWidth="1"/>
    <col min="664" max="664" width="9.44140625" bestFit="1" customWidth="1"/>
    <col min="665" max="665" width="7.33203125" bestFit="1" customWidth="1"/>
    <col min="666" max="666" width="9.44140625" bestFit="1" customWidth="1"/>
    <col min="667" max="667" width="8.5546875" bestFit="1" customWidth="1"/>
    <col min="668" max="668" width="9.44140625" bestFit="1" customWidth="1"/>
    <col min="669" max="669" width="7.33203125" bestFit="1" customWidth="1"/>
    <col min="670" max="670" width="9.44140625" bestFit="1" customWidth="1"/>
    <col min="671" max="671" width="6.6640625" bestFit="1" customWidth="1"/>
    <col min="672" max="672" width="9.44140625" bestFit="1" customWidth="1"/>
    <col min="673" max="673" width="6.6640625" bestFit="1" customWidth="1"/>
    <col min="674" max="674" width="9.44140625" bestFit="1" customWidth="1"/>
    <col min="675" max="675" width="6.6640625" bestFit="1" customWidth="1"/>
    <col min="676" max="676" width="9.44140625" bestFit="1" customWidth="1"/>
    <col min="677" max="677" width="6.6640625" bestFit="1" customWidth="1"/>
    <col min="678" max="678" width="9.44140625" bestFit="1" customWidth="1"/>
    <col min="679" max="679" width="6.77734375" bestFit="1" customWidth="1"/>
    <col min="680" max="680" width="9.44140625" bestFit="1" customWidth="1"/>
    <col min="681" max="681" width="7.33203125" bestFit="1" customWidth="1"/>
    <col min="682" max="682" width="9.44140625" bestFit="1" customWidth="1"/>
    <col min="683" max="683" width="8.44140625" bestFit="1" customWidth="1"/>
    <col min="684" max="684" width="9.44140625" bestFit="1" customWidth="1"/>
    <col min="685" max="685" width="8.44140625" bestFit="1" customWidth="1"/>
    <col min="686" max="686" width="9.44140625" bestFit="1" customWidth="1"/>
    <col min="687" max="687" width="6.6640625" bestFit="1" customWidth="1"/>
    <col min="688" max="688" width="9.44140625" bestFit="1" customWidth="1"/>
    <col min="689" max="689" width="7.33203125" bestFit="1" customWidth="1"/>
    <col min="690" max="690" width="9.44140625" bestFit="1" customWidth="1"/>
    <col min="691" max="691" width="7.33203125" bestFit="1" customWidth="1"/>
    <col min="692" max="692" width="9.44140625" bestFit="1" customWidth="1"/>
    <col min="693" max="693" width="6.6640625" bestFit="1" customWidth="1"/>
    <col min="694" max="694" width="9.44140625" bestFit="1" customWidth="1"/>
    <col min="695" max="695" width="6.6640625" bestFit="1" customWidth="1"/>
    <col min="696" max="696" width="9.44140625" bestFit="1" customWidth="1"/>
    <col min="697" max="697" width="8.5546875" bestFit="1" customWidth="1"/>
    <col min="698" max="698" width="9.44140625" bestFit="1" customWidth="1"/>
    <col min="699" max="699" width="6.6640625" bestFit="1" customWidth="1"/>
    <col min="700" max="700" width="9.44140625" bestFit="1" customWidth="1"/>
    <col min="701" max="701" width="8.5546875" bestFit="1" customWidth="1"/>
    <col min="702" max="702" width="9.44140625" bestFit="1" customWidth="1"/>
    <col min="703" max="703" width="6.6640625" bestFit="1" customWidth="1"/>
    <col min="704" max="704" width="9.44140625" bestFit="1" customWidth="1"/>
    <col min="705" max="705" width="7.33203125" bestFit="1" customWidth="1"/>
    <col min="706" max="706" width="9.44140625" bestFit="1" customWidth="1"/>
    <col min="707" max="707" width="8.5546875" bestFit="1" customWidth="1"/>
    <col min="708" max="708" width="9.44140625" bestFit="1" customWidth="1"/>
    <col min="709" max="709" width="6.6640625" bestFit="1" customWidth="1"/>
    <col min="710" max="710" width="9.44140625" bestFit="1" customWidth="1"/>
    <col min="711" max="711" width="6.6640625" bestFit="1" customWidth="1"/>
    <col min="712" max="712" width="9.44140625" bestFit="1" customWidth="1"/>
    <col min="713" max="713" width="8.44140625" bestFit="1" customWidth="1"/>
    <col min="714" max="714" width="9.44140625" bestFit="1" customWidth="1"/>
    <col min="715" max="715" width="6.6640625" bestFit="1" customWidth="1"/>
    <col min="716" max="716" width="9.44140625" bestFit="1" customWidth="1"/>
    <col min="717" max="717" width="6.6640625" bestFit="1" customWidth="1"/>
    <col min="718" max="718" width="9.44140625" bestFit="1" customWidth="1"/>
    <col min="719" max="719" width="6.6640625" bestFit="1" customWidth="1"/>
    <col min="720" max="720" width="9.44140625" bestFit="1" customWidth="1"/>
    <col min="721" max="721" width="6.6640625" bestFit="1" customWidth="1"/>
    <col min="722" max="722" width="9.44140625" bestFit="1" customWidth="1"/>
    <col min="723" max="723" width="8.44140625" bestFit="1" customWidth="1"/>
    <col min="724" max="724" width="9.44140625" bestFit="1" customWidth="1"/>
    <col min="725" max="725" width="6.6640625" bestFit="1" customWidth="1"/>
    <col min="726" max="726" width="9.44140625" bestFit="1" customWidth="1"/>
    <col min="727" max="727" width="7.33203125" bestFit="1" customWidth="1"/>
    <col min="728" max="728" width="9.44140625" bestFit="1" customWidth="1"/>
    <col min="729" max="729" width="8.5546875" bestFit="1" customWidth="1"/>
    <col min="730" max="730" width="9.44140625" bestFit="1" customWidth="1"/>
    <col min="731" max="731" width="6.6640625" bestFit="1" customWidth="1"/>
    <col min="732" max="732" width="9.44140625" bestFit="1" customWidth="1"/>
    <col min="733" max="733" width="8.44140625" bestFit="1" customWidth="1"/>
    <col min="734" max="734" width="9.44140625" bestFit="1" customWidth="1"/>
    <col min="735" max="735" width="8.44140625" bestFit="1" customWidth="1"/>
    <col min="736" max="736" width="9.44140625" bestFit="1" customWidth="1"/>
    <col min="737" max="737" width="6.6640625" bestFit="1" customWidth="1"/>
    <col min="738" max="738" width="9.44140625" bestFit="1" customWidth="1"/>
    <col min="739" max="739" width="6.6640625" bestFit="1" customWidth="1"/>
    <col min="740" max="740" width="9.44140625" bestFit="1" customWidth="1"/>
    <col min="741" max="741" width="8.5546875" bestFit="1" customWidth="1"/>
    <col min="742" max="742" width="9.44140625" bestFit="1" customWidth="1"/>
    <col min="743" max="743" width="6.6640625" bestFit="1" customWidth="1"/>
    <col min="744" max="744" width="9.44140625" bestFit="1" customWidth="1"/>
    <col min="745" max="745" width="7.33203125" bestFit="1" customWidth="1"/>
    <col min="746" max="746" width="9.44140625" bestFit="1" customWidth="1"/>
    <col min="747" max="747" width="6.6640625" bestFit="1" customWidth="1"/>
    <col min="748" max="748" width="9.44140625" bestFit="1" customWidth="1"/>
    <col min="749" max="749" width="6.6640625" bestFit="1" customWidth="1"/>
    <col min="750" max="750" width="9.44140625" bestFit="1" customWidth="1"/>
    <col min="751" max="751" width="8.44140625" bestFit="1" customWidth="1"/>
    <col min="752" max="752" width="9.44140625" bestFit="1" customWidth="1"/>
    <col min="753" max="753" width="7.33203125" bestFit="1" customWidth="1"/>
    <col min="754" max="754" width="9.44140625" bestFit="1" customWidth="1"/>
    <col min="755" max="755" width="6.6640625" bestFit="1" customWidth="1"/>
    <col min="756" max="756" width="9.44140625" bestFit="1" customWidth="1"/>
    <col min="757" max="757" width="8.5546875" bestFit="1" customWidth="1"/>
    <col min="758" max="758" width="9.44140625" bestFit="1" customWidth="1"/>
    <col min="759" max="759" width="6.6640625" bestFit="1" customWidth="1"/>
    <col min="760" max="760" width="9.44140625" bestFit="1" customWidth="1"/>
    <col min="761" max="761" width="8.5546875" bestFit="1" customWidth="1"/>
    <col min="762" max="762" width="9.44140625" bestFit="1" customWidth="1"/>
    <col min="763" max="763" width="6.6640625" bestFit="1" customWidth="1"/>
    <col min="764" max="764" width="9.44140625" bestFit="1" customWidth="1"/>
    <col min="765" max="765" width="6.6640625" bestFit="1" customWidth="1"/>
    <col min="766" max="766" width="9.44140625" bestFit="1" customWidth="1"/>
    <col min="767" max="767" width="6.77734375" bestFit="1" customWidth="1"/>
    <col min="768" max="768" width="9.44140625" bestFit="1" customWidth="1"/>
    <col min="769" max="769" width="6.6640625" bestFit="1" customWidth="1"/>
    <col min="770" max="770" width="9.44140625" bestFit="1" customWidth="1"/>
    <col min="771" max="771" width="6.6640625" bestFit="1" customWidth="1"/>
    <col min="772" max="772" width="9.44140625" bestFit="1" customWidth="1"/>
    <col min="773" max="773" width="8.44140625" bestFit="1" customWidth="1"/>
    <col min="774" max="774" width="9.44140625" bestFit="1" customWidth="1"/>
    <col min="775" max="775" width="8.5546875" bestFit="1" customWidth="1"/>
    <col min="776" max="776" width="9.44140625" bestFit="1" customWidth="1"/>
    <col min="777" max="777" width="8.5546875" bestFit="1" customWidth="1"/>
    <col min="778" max="778" width="9.44140625" bestFit="1" customWidth="1"/>
    <col min="779" max="779" width="6.6640625" bestFit="1" customWidth="1"/>
    <col min="780" max="780" width="9.44140625" bestFit="1" customWidth="1"/>
    <col min="781" max="781" width="6.6640625" bestFit="1" customWidth="1"/>
    <col min="782" max="782" width="9.44140625" bestFit="1" customWidth="1"/>
    <col min="783" max="783" width="8.5546875" bestFit="1" customWidth="1"/>
    <col min="784" max="784" width="9.44140625" bestFit="1" customWidth="1"/>
    <col min="785" max="785" width="6.6640625" bestFit="1" customWidth="1"/>
    <col min="786" max="786" width="9.44140625" bestFit="1" customWidth="1"/>
    <col min="787" max="787" width="6.77734375" bestFit="1" customWidth="1"/>
    <col min="788" max="788" width="9.44140625" bestFit="1" customWidth="1"/>
    <col min="789" max="789" width="6.6640625" bestFit="1" customWidth="1"/>
    <col min="790" max="790" width="9.44140625" bestFit="1" customWidth="1"/>
    <col min="791" max="791" width="8.44140625" bestFit="1" customWidth="1"/>
    <col min="792" max="792" width="9.44140625" bestFit="1" customWidth="1"/>
    <col min="793" max="793" width="8.44140625" bestFit="1" customWidth="1"/>
    <col min="794" max="794" width="9.44140625" bestFit="1" customWidth="1"/>
    <col min="795" max="795" width="8.44140625" bestFit="1" customWidth="1"/>
    <col min="796" max="796" width="9.44140625" bestFit="1" customWidth="1"/>
    <col min="797" max="797" width="8.5546875" bestFit="1" customWidth="1"/>
    <col min="798" max="798" width="9.44140625" bestFit="1" customWidth="1"/>
    <col min="799" max="799" width="7.33203125" bestFit="1" customWidth="1"/>
    <col min="800" max="800" width="9.44140625" bestFit="1" customWidth="1"/>
    <col min="801" max="801" width="7.33203125" bestFit="1" customWidth="1"/>
    <col min="802" max="802" width="9.44140625" bestFit="1" customWidth="1"/>
    <col min="803" max="803" width="6.6640625" bestFit="1" customWidth="1"/>
    <col min="804" max="804" width="9.44140625" bestFit="1" customWidth="1"/>
    <col min="805" max="805" width="6.6640625" bestFit="1" customWidth="1"/>
    <col min="806" max="806" width="9.44140625" bestFit="1" customWidth="1"/>
    <col min="807" max="807" width="6.6640625" bestFit="1" customWidth="1"/>
    <col min="808" max="808" width="9.44140625" bestFit="1" customWidth="1"/>
    <col min="809" max="809" width="8.44140625" bestFit="1" customWidth="1"/>
    <col min="810" max="810" width="9.44140625" bestFit="1" customWidth="1"/>
    <col min="811" max="811" width="6.77734375" bestFit="1" customWidth="1"/>
    <col min="812" max="812" width="9.44140625" bestFit="1" customWidth="1"/>
    <col min="813" max="813" width="8.44140625" bestFit="1" customWidth="1"/>
    <col min="814" max="814" width="9.44140625" bestFit="1" customWidth="1"/>
    <col min="815" max="815" width="8.44140625" bestFit="1" customWidth="1"/>
    <col min="816" max="816" width="9.44140625" bestFit="1" customWidth="1"/>
    <col min="817" max="817" width="6.6640625" bestFit="1" customWidth="1"/>
    <col min="818" max="818" width="9.44140625" bestFit="1" customWidth="1"/>
    <col min="819" max="819" width="6.6640625" bestFit="1" customWidth="1"/>
    <col min="820" max="820" width="9.44140625" bestFit="1" customWidth="1"/>
    <col min="821" max="821" width="6.6640625" bestFit="1" customWidth="1"/>
    <col min="822" max="822" width="9.44140625" bestFit="1" customWidth="1"/>
    <col min="823" max="823" width="6.6640625" bestFit="1" customWidth="1"/>
    <col min="824" max="824" width="9.44140625" bestFit="1" customWidth="1"/>
    <col min="825" max="825" width="8.44140625" bestFit="1" customWidth="1"/>
    <col min="826" max="826" width="9.44140625" bestFit="1" customWidth="1"/>
    <col min="827" max="827" width="8.44140625" bestFit="1" customWidth="1"/>
    <col min="828" max="828" width="9.44140625" bestFit="1" customWidth="1"/>
    <col min="829" max="829" width="8.5546875" bestFit="1" customWidth="1"/>
    <col min="830" max="830" width="9.44140625" bestFit="1" customWidth="1"/>
    <col min="831" max="831" width="6.6640625" bestFit="1" customWidth="1"/>
    <col min="832" max="832" width="9.44140625" bestFit="1" customWidth="1"/>
    <col min="833" max="833" width="6.6640625" bestFit="1" customWidth="1"/>
    <col min="834" max="834" width="9.44140625" bestFit="1" customWidth="1"/>
    <col min="835" max="835" width="7.33203125" bestFit="1" customWidth="1"/>
    <col min="836" max="836" width="9.44140625" bestFit="1" customWidth="1"/>
    <col min="837" max="837" width="6.6640625" bestFit="1" customWidth="1"/>
    <col min="838" max="838" width="9.44140625" bestFit="1" customWidth="1"/>
    <col min="839" max="839" width="8.5546875" bestFit="1" customWidth="1"/>
    <col min="840" max="840" width="9.44140625" bestFit="1" customWidth="1"/>
    <col min="841" max="841" width="7.33203125" bestFit="1" customWidth="1"/>
    <col min="842" max="842" width="9.44140625" bestFit="1" customWidth="1"/>
    <col min="843" max="843" width="6.6640625" bestFit="1" customWidth="1"/>
    <col min="844" max="844" width="9.44140625" bestFit="1" customWidth="1"/>
    <col min="845" max="845" width="6.6640625" bestFit="1" customWidth="1"/>
    <col min="846" max="846" width="9.44140625" bestFit="1" customWidth="1"/>
    <col min="847" max="847" width="6.77734375" bestFit="1" customWidth="1"/>
    <col min="848" max="848" width="9.44140625" bestFit="1" customWidth="1"/>
    <col min="849" max="849" width="8.5546875" bestFit="1" customWidth="1"/>
    <col min="850" max="850" width="9.44140625" bestFit="1" customWidth="1"/>
    <col min="851" max="851" width="6.6640625" bestFit="1" customWidth="1"/>
    <col min="852" max="852" width="9.44140625" bestFit="1" customWidth="1"/>
    <col min="853" max="853" width="7.33203125" bestFit="1" customWidth="1"/>
    <col min="854" max="854" width="9.44140625" bestFit="1" customWidth="1"/>
    <col min="855" max="855" width="6.77734375" bestFit="1" customWidth="1"/>
    <col min="856" max="856" width="9.44140625" bestFit="1" customWidth="1"/>
    <col min="857" max="857" width="6.6640625" bestFit="1" customWidth="1"/>
    <col min="858" max="858" width="9.44140625" bestFit="1" customWidth="1"/>
    <col min="859" max="859" width="8.44140625" bestFit="1" customWidth="1"/>
    <col min="860" max="860" width="9.44140625" bestFit="1" customWidth="1"/>
    <col min="861" max="861" width="7.33203125" bestFit="1" customWidth="1"/>
    <col min="862" max="862" width="9.44140625" bestFit="1" customWidth="1"/>
    <col min="863" max="863" width="6.6640625" bestFit="1" customWidth="1"/>
    <col min="864" max="864" width="9.44140625" bestFit="1" customWidth="1"/>
    <col min="865" max="865" width="8.44140625" bestFit="1" customWidth="1"/>
    <col min="866" max="866" width="9.44140625" bestFit="1" customWidth="1"/>
    <col min="867" max="867" width="7.33203125" bestFit="1" customWidth="1"/>
    <col min="868" max="868" width="9.44140625" bestFit="1" customWidth="1"/>
    <col min="869" max="869" width="6.6640625" bestFit="1" customWidth="1"/>
    <col min="870" max="870" width="9.44140625" bestFit="1" customWidth="1"/>
    <col min="871" max="871" width="6.6640625" bestFit="1" customWidth="1"/>
    <col min="872" max="872" width="9.44140625" bestFit="1" customWidth="1"/>
    <col min="873" max="873" width="6.6640625" bestFit="1" customWidth="1"/>
    <col min="874" max="874" width="9.44140625" bestFit="1" customWidth="1"/>
    <col min="875" max="875" width="6.6640625" bestFit="1" customWidth="1"/>
    <col min="876" max="876" width="9.44140625" bestFit="1" customWidth="1"/>
    <col min="877" max="877" width="6.6640625" bestFit="1" customWidth="1"/>
    <col min="878" max="878" width="9.44140625" bestFit="1" customWidth="1"/>
    <col min="879" max="879" width="8.5546875" bestFit="1" customWidth="1"/>
    <col min="880" max="880" width="9.44140625" bestFit="1" customWidth="1"/>
    <col min="881" max="881" width="6.6640625" bestFit="1" customWidth="1"/>
    <col min="882" max="882" width="9.44140625" bestFit="1" customWidth="1"/>
    <col min="883" max="883" width="7.33203125" bestFit="1" customWidth="1"/>
    <col min="884" max="884" width="9.44140625" bestFit="1" customWidth="1"/>
    <col min="885" max="885" width="6.77734375" bestFit="1" customWidth="1"/>
    <col min="886" max="886" width="9.44140625" bestFit="1" customWidth="1"/>
    <col min="887" max="887" width="8.44140625" bestFit="1" customWidth="1"/>
    <col min="888" max="888" width="9.44140625" bestFit="1" customWidth="1"/>
    <col min="889" max="889" width="6.77734375" bestFit="1" customWidth="1"/>
    <col min="890" max="890" width="9.44140625" bestFit="1" customWidth="1"/>
    <col min="891" max="891" width="7.33203125" bestFit="1" customWidth="1"/>
    <col min="892" max="892" width="9.44140625" bestFit="1" customWidth="1"/>
    <col min="893" max="893" width="8.44140625" bestFit="1" customWidth="1"/>
    <col min="894" max="894" width="9.44140625" bestFit="1" customWidth="1"/>
    <col min="895" max="895" width="8.5546875" bestFit="1" customWidth="1"/>
    <col min="896" max="896" width="9.44140625" bestFit="1" customWidth="1"/>
    <col min="897" max="897" width="6.6640625" bestFit="1" customWidth="1"/>
    <col min="898" max="898" width="9.44140625" bestFit="1" customWidth="1"/>
    <col min="899" max="899" width="6.6640625" bestFit="1" customWidth="1"/>
    <col min="900" max="900" width="9.44140625" bestFit="1" customWidth="1"/>
    <col min="901" max="901" width="8.44140625" bestFit="1" customWidth="1"/>
    <col min="902" max="902" width="9.44140625" bestFit="1" customWidth="1"/>
    <col min="903" max="903" width="7.33203125" bestFit="1" customWidth="1"/>
    <col min="904" max="904" width="9.44140625" bestFit="1" customWidth="1"/>
    <col min="905" max="905" width="7.33203125" bestFit="1" customWidth="1"/>
    <col min="906" max="906" width="9.44140625" bestFit="1" customWidth="1"/>
    <col min="907" max="907" width="8.5546875" bestFit="1" customWidth="1"/>
    <col min="908" max="908" width="9.44140625" bestFit="1" customWidth="1"/>
    <col min="909" max="909" width="6.6640625" bestFit="1" customWidth="1"/>
    <col min="910" max="910" width="9.44140625" bestFit="1" customWidth="1"/>
    <col min="911" max="911" width="8.44140625" bestFit="1" customWidth="1"/>
    <col min="912" max="912" width="9.44140625" bestFit="1" customWidth="1"/>
    <col min="913" max="913" width="6.6640625" bestFit="1" customWidth="1"/>
    <col min="914" max="914" width="9.44140625" bestFit="1" customWidth="1"/>
    <col min="915" max="915" width="6.6640625" bestFit="1" customWidth="1"/>
    <col min="916" max="916" width="9.44140625" bestFit="1" customWidth="1"/>
    <col min="917" max="917" width="7.33203125" bestFit="1" customWidth="1"/>
    <col min="918" max="918" width="9.44140625" bestFit="1" customWidth="1"/>
    <col min="919" max="919" width="6.77734375" bestFit="1" customWidth="1"/>
    <col min="920" max="920" width="9.44140625" bestFit="1" customWidth="1"/>
    <col min="921" max="921" width="6.6640625" bestFit="1" customWidth="1"/>
    <col min="922" max="922" width="9.44140625" bestFit="1" customWidth="1"/>
    <col min="923" max="923" width="6.6640625" bestFit="1" customWidth="1"/>
    <col min="924" max="924" width="9.44140625" bestFit="1" customWidth="1"/>
    <col min="925" max="925" width="6.6640625" bestFit="1" customWidth="1"/>
    <col min="926" max="926" width="9.44140625" bestFit="1" customWidth="1"/>
    <col min="927" max="927" width="6.6640625" bestFit="1" customWidth="1"/>
    <col min="928" max="928" width="9.44140625" bestFit="1" customWidth="1"/>
    <col min="929" max="929" width="8.44140625" bestFit="1" customWidth="1"/>
    <col min="930" max="930" width="9.44140625" bestFit="1" customWidth="1"/>
    <col min="931" max="931" width="7.33203125" bestFit="1" customWidth="1"/>
    <col min="932" max="932" width="9.44140625" bestFit="1" customWidth="1"/>
    <col min="933" max="933" width="6.6640625" bestFit="1" customWidth="1"/>
    <col min="934" max="934" width="9.44140625" bestFit="1" customWidth="1"/>
    <col min="935" max="935" width="8.44140625" bestFit="1" customWidth="1"/>
    <col min="936" max="936" width="9.44140625" bestFit="1" customWidth="1"/>
    <col min="937" max="937" width="6.6640625" bestFit="1" customWidth="1"/>
    <col min="938" max="938" width="9.44140625" bestFit="1" customWidth="1"/>
    <col min="939" max="939" width="8.44140625" bestFit="1" customWidth="1"/>
    <col min="940" max="940" width="9.44140625" bestFit="1" customWidth="1"/>
    <col min="941" max="941" width="8.5546875" bestFit="1" customWidth="1"/>
    <col min="942" max="942" width="9.44140625" bestFit="1" customWidth="1"/>
    <col min="943" max="943" width="8.5546875" bestFit="1" customWidth="1"/>
    <col min="944" max="944" width="9.44140625" bestFit="1" customWidth="1"/>
    <col min="945" max="945" width="8.5546875" bestFit="1" customWidth="1"/>
    <col min="946" max="946" width="9.44140625" bestFit="1" customWidth="1"/>
    <col min="947" max="947" width="7.33203125" bestFit="1" customWidth="1"/>
    <col min="948" max="948" width="9.44140625" bestFit="1" customWidth="1"/>
    <col min="949" max="949" width="6.6640625" bestFit="1" customWidth="1"/>
    <col min="950" max="950" width="9.44140625" bestFit="1" customWidth="1"/>
    <col min="951" max="951" width="7.33203125" bestFit="1" customWidth="1"/>
    <col min="952" max="952" width="9.44140625" bestFit="1" customWidth="1"/>
    <col min="953" max="953" width="6.77734375" bestFit="1" customWidth="1"/>
    <col min="954" max="954" width="9.44140625" bestFit="1" customWidth="1"/>
    <col min="955" max="955" width="6.77734375" bestFit="1" customWidth="1"/>
    <col min="956" max="956" width="9.44140625" bestFit="1" customWidth="1"/>
    <col min="957" max="957" width="6.6640625" bestFit="1" customWidth="1"/>
    <col min="958" max="958" width="9.44140625" bestFit="1" customWidth="1"/>
    <col min="959" max="959" width="6.6640625" bestFit="1" customWidth="1"/>
    <col min="960" max="960" width="9.44140625" bestFit="1" customWidth="1"/>
    <col min="961" max="961" width="6.6640625" bestFit="1" customWidth="1"/>
    <col min="962" max="962" width="9.44140625" bestFit="1" customWidth="1"/>
    <col min="963" max="963" width="6.6640625" bestFit="1" customWidth="1"/>
    <col min="964" max="964" width="9.44140625" bestFit="1" customWidth="1"/>
    <col min="965" max="965" width="8.5546875" bestFit="1" customWidth="1"/>
    <col min="966" max="966" width="9.44140625" bestFit="1" customWidth="1"/>
    <col min="967" max="967" width="8.5546875" bestFit="1" customWidth="1"/>
    <col min="968" max="968" width="9.44140625" bestFit="1" customWidth="1"/>
    <col min="969" max="969" width="7.33203125" bestFit="1" customWidth="1"/>
    <col min="970" max="970" width="9.44140625" bestFit="1" customWidth="1"/>
    <col min="971" max="971" width="6.6640625" bestFit="1" customWidth="1"/>
    <col min="972" max="972" width="9.44140625" bestFit="1" customWidth="1"/>
    <col min="973" max="973" width="8.44140625" bestFit="1" customWidth="1"/>
    <col min="974" max="974" width="9.44140625" bestFit="1" customWidth="1"/>
    <col min="975" max="975" width="6.6640625" bestFit="1" customWidth="1"/>
    <col min="976" max="976" width="9.44140625" bestFit="1" customWidth="1"/>
    <col min="977" max="977" width="8.44140625" bestFit="1" customWidth="1"/>
    <col min="978" max="978" width="9.44140625" bestFit="1" customWidth="1"/>
    <col min="979" max="979" width="6.77734375" bestFit="1" customWidth="1"/>
    <col min="980" max="980" width="9.44140625" bestFit="1" customWidth="1"/>
    <col min="981" max="981" width="8.5546875" bestFit="1" customWidth="1"/>
    <col min="982" max="982" width="9.44140625" bestFit="1" customWidth="1"/>
    <col min="983" max="983" width="6.6640625" bestFit="1" customWidth="1"/>
    <col min="984" max="984" width="9.44140625" bestFit="1" customWidth="1"/>
    <col min="985" max="985" width="6.6640625" bestFit="1" customWidth="1"/>
    <col min="986" max="986" width="9.44140625" bestFit="1" customWidth="1"/>
    <col min="987" max="987" width="6.6640625" bestFit="1" customWidth="1"/>
    <col min="988" max="988" width="9.44140625" bestFit="1" customWidth="1"/>
    <col min="989" max="989" width="6.6640625" bestFit="1" customWidth="1"/>
    <col min="990" max="990" width="9.44140625" bestFit="1" customWidth="1"/>
    <col min="991" max="991" width="6.6640625" bestFit="1" customWidth="1"/>
    <col min="992" max="992" width="9.44140625" bestFit="1" customWidth="1"/>
    <col min="993" max="993" width="6.6640625" bestFit="1" customWidth="1"/>
    <col min="994" max="994" width="9.44140625" bestFit="1" customWidth="1"/>
    <col min="995" max="995" width="8.5546875" bestFit="1" customWidth="1"/>
    <col min="996" max="996" width="9.44140625" bestFit="1" customWidth="1"/>
    <col min="997" max="997" width="8.44140625" bestFit="1" customWidth="1"/>
    <col min="998" max="998" width="9.44140625" bestFit="1" customWidth="1"/>
    <col min="999" max="999" width="7.33203125" bestFit="1" customWidth="1"/>
    <col min="1000" max="1000" width="9.44140625" bestFit="1" customWidth="1"/>
    <col min="1001" max="1001" width="7.33203125" bestFit="1" customWidth="1"/>
    <col min="1002" max="1002" width="9.44140625" bestFit="1" customWidth="1"/>
    <col min="1003" max="1003" width="8.5546875" bestFit="1" customWidth="1"/>
    <col min="1004" max="1004" width="9.44140625" bestFit="1" customWidth="1"/>
    <col min="1005" max="1005" width="6.6640625" bestFit="1" customWidth="1"/>
    <col min="1006" max="1006" width="9.44140625" bestFit="1" customWidth="1"/>
    <col min="1007" max="1007" width="6.6640625" bestFit="1" customWidth="1"/>
    <col min="1008" max="1008" width="9.44140625" bestFit="1" customWidth="1"/>
    <col min="1009" max="1009" width="6.6640625" bestFit="1" customWidth="1"/>
    <col min="1010" max="1010" width="9.44140625" bestFit="1" customWidth="1"/>
    <col min="1011" max="1011" width="8.44140625" bestFit="1" customWidth="1"/>
    <col min="1012" max="1012" width="9.44140625" bestFit="1" customWidth="1"/>
    <col min="1013" max="1013" width="8.44140625" bestFit="1" customWidth="1"/>
    <col min="1014" max="1014" width="9.44140625" bestFit="1" customWidth="1"/>
    <col min="1015" max="1015" width="6.77734375" bestFit="1" customWidth="1"/>
    <col min="1016" max="1016" width="9.44140625" bestFit="1" customWidth="1"/>
    <col min="1017" max="1017" width="7.33203125" bestFit="1" customWidth="1"/>
    <col min="1018" max="1018" width="9.44140625" bestFit="1" customWidth="1"/>
    <col min="1019" max="1019" width="6.6640625" bestFit="1" customWidth="1"/>
    <col min="1020" max="1020" width="9.44140625" bestFit="1" customWidth="1"/>
    <col min="1021" max="1021" width="6.6640625" bestFit="1" customWidth="1"/>
    <col min="1022" max="1022" width="9.44140625" bestFit="1" customWidth="1"/>
    <col min="1023" max="1023" width="6.6640625" bestFit="1" customWidth="1"/>
    <col min="1024" max="1024" width="9.44140625" bestFit="1" customWidth="1"/>
    <col min="1025" max="1025" width="6.6640625" bestFit="1" customWidth="1"/>
    <col min="1026" max="1026" width="9.44140625" bestFit="1" customWidth="1"/>
    <col min="1027" max="1027" width="7.33203125" bestFit="1" customWidth="1"/>
    <col min="1028" max="1028" width="9.44140625" bestFit="1" customWidth="1"/>
    <col min="1029" max="1029" width="6.77734375" bestFit="1" customWidth="1"/>
    <col min="1030" max="1030" width="9.44140625" bestFit="1" customWidth="1"/>
    <col min="1031" max="1031" width="6.6640625" bestFit="1" customWidth="1"/>
    <col min="1032" max="1032" width="9.44140625" bestFit="1" customWidth="1"/>
    <col min="1033" max="1033" width="7.33203125" bestFit="1" customWidth="1"/>
    <col min="1034" max="1034" width="9.44140625" bestFit="1" customWidth="1"/>
    <col min="1035" max="1035" width="8.5546875" bestFit="1" customWidth="1"/>
    <col min="1036" max="1036" width="9.44140625" bestFit="1" customWidth="1"/>
    <col min="1037" max="1037" width="6.6640625" bestFit="1" customWidth="1"/>
    <col min="1038" max="1038" width="9.44140625" bestFit="1" customWidth="1"/>
    <col min="1039" max="1039" width="6.6640625" bestFit="1" customWidth="1"/>
    <col min="1040" max="1040" width="9.44140625" bestFit="1" customWidth="1"/>
    <col min="1041" max="1041" width="6.77734375" bestFit="1" customWidth="1"/>
    <col min="1042" max="1042" width="9.44140625" bestFit="1" customWidth="1"/>
    <col min="1043" max="1043" width="6.6640625" bestFit="1" customWidth="1"/>
    <col min="1044" max="1044" width="9.44140625" bestFit="1" customWidth="1"/>
    <col min="1045" max="1045" width="8.5546875" bestFit="1" customWidth="1"/>
    <col min="1046" max="1046" width="9.44140625" bestFit="1" customWidth="1"/>
    <col min="1047" max="1047" width="8.5546875" bestFit="1" customWidth="1"/>
    <col min="1048" max="1048" width="9.44140625" bestFit="1" customWidth="1"/>
    <col min="1049" max="1049" width="8.44140625" bestFit="1" customWidth="1"/>
    <col min="1050" max="1050" width="9.44140625" bestFit="1" customWidth="1"/>
    <col min="1051" max="1051" width="6.6640625" bestFit="1" customWidth="1"/>
    <col min="1052" max="1052" width="9.44140625" bestFit="1" customWidth="1"/>
    <col min="1053" max="1053" width="6.6640625" bestFit="1" customWidth="1"/>
    <col min="1054" max="1054" width="9.44140625" bestFit="1" customWidth="1"/>
    <col min="1055" max="1055" width="8.5546875" bestFit="1" customWidth="1"/>
    <col min="1056" max="1056" width="9.44140625" bestFit="1" customWidth="1"/>
    <col min="1057" max="1057" width="6.6640625" bestFit="1" customWidth="1"/>
    <col min="1058" max="1058" width="9.44140625" bestFit="1" customWidth="1"/>
    <col min="1059" max="1059" width="6.77734375" bestFit="1" customWidth="1"/>
    <col min="1060" max="1060" width="9.44140625" bestFit="1" customWidth="1"/>
    <col min="1061" max="1061" width="6.77734375" bestFit="1" customWidth="1"/>
    <col min="1062" max="1062" width="9.44140625" bestFit="1" customWidth="1"/>
    <col min="1063" max="1063" width="8.5546875" bestFit="1" customWidth="1"/>
    <col min="1064" max="1064" width="9.44140625" bestFit="1" customWidth="1"/>
    <col min="1065" max="1065" width="8.5546875" bestFit="1" customWidth="1"/>
    <col min="1066" max="1066" width="9.44140625" bestFit="1" customWidth="1"/>
    <col min="1067" max="1067" width="8.5546875" bestFit="1" customWidth="1"/>
    <col min="1068" max="1068" width="9.44140625" bestFit="1" customWidth="1"/>
    <col min="1069" max="1069" width="8.5546875" bestFit="1" customWidth="1"/>
    <col min="1070" max="1070" width="9.44140625" bestFit="1" customWidth="1"/>
    <col min="1071" max="1071" width="7.33203125" bestFit="1" customWidth="1"/>
    <col min="1072" max="1072" width="9.44140625" bestFit="1" customWidth="1"/>
    <col min="1073" max="1073" width="8.5546875" bestFit="1" customWidth="1"/>
    <col min="1074" max="1074" width="9.44140625" bestFit="1" customWidth="1"/>
    <col min="1075" max="1075" width="6.77734375" bestFit="1" customWidth="1"/>
    <col min="1076" max="1076" width="9.44140625" bestFit="1" customWidth="1"/>
    <col min="1077" max="1077" width="6.6640625" bestFit="1" customWidth="1"/>
    <col min="1078" max="1078" width="9.44140625" bestFit="1" customWidth="1"/>
    <col min="1079" max="1079" width="6.77734375" bestFit="1" customWidth="1"/>
    <col min="1080" max="1080" width="9.44140625" bestFit="1" customWidth="1"/>
    <col min="1081" max="1081" width="8.5546875" bestFit="1" customWidth="1"/>
    <col min="1082" max="1082" width="9.44140625" bestFit="1" customWidth="1"/>
    <col min="1083" max="1083" width="6.6640625" bestFit="1" customWidth="1"/>
    <col min="1084" max="1084" width="9.44140625" bestFit="1" customWidth="1"/>
    <col min="1085" max="1085" width="8.44140625" bestFit="1" customWidth="1"/>
    <col min="1086" max="1086" width="9.44140625" bestFit="1" customWidth="1"/>
    <col min="1087" max="1087" width="6.6640625" bestFit="1" customWidth="1"/>
    <col min="1088" max="1088" width="9.44140625" bestFit="1" customWidth="1"/>
    <col min="1089" max="1089" width="8.5546875" bestFit="1" customWidth="1"/>
    <col min="1090" max="1090" width="9.44140625" bestFit="1" customWidth="1"/>
    <col min="1091" max="1091" width="6.6640625" bestFit="1" customWidth="1"/>
    <col min="1092" max="1092" width="9.44140625" bestFit="1" customWidth="1"/>
    <col min="1093" max="1093" width="6.6640625" bestFit="1" customWidth="1"/>
    <col min="1094" max="1094" width="9.44140625" bestFit="1" customWidth="1"/>
    <col min="1095" max="1095" width="6.6640625" bestFit="1" customWidth="1"/>
    <col min="1096" max="1096" width="9.44140625" bestFit="1" customWidth="1"/>
    <col min="1097" max="1097" width="6.6640625" bestFit="1" customWidth="1"/>
    <col min="1098" max="1098" width="9.44140625" bestFit="1" customWidth="1"/>
    <col min="1099" max="1099" width="6.77734375" bestFit="1" customWidth="1"/>
    <col min="1100" max="1100" width="9.44140625" bestFit="1" customWidth="1"/>
    <col min="1101" max="1101" width="8.5546875" bestFit="1" customWidth="1"/>
    <col min="1102" max="1102" width="9.44140625" bestFit="1" customWidth="1"/>
    <col min="1103" max="1103" width="7.33203125" bestFit="1" customWidth="1"/>
    <col min="1104" max="1104" width="9.44140625" bestFit="1" customWidth="1"/>
    <col min="1105" max="1105" width="6.77734375" bestFit="1" customWidth="1"/>
    <col min="1106" max="1106" width="9.44140625" bestFit="1" customWidth="1"/>
    <col min="1107" max="1107" width="8.44140625" bestFit="1" customWidth="1"/>
    <col min="1108" max="1108" width="9.44140625" bestFit="1" customWidth="1"/>
    <col min="1109" max="1109" width="7.33203125" bestFit="1" customWidth="1"/>
    <col min="1110" max="1110" width="9.44140625" bestFit="1" customWidth="1"/>
    <col min="1111" max="1111" width="6.6640625" bestFit="1" customWidth="1"/>
    <col min="1112" max="1112" width="9.44140625" bestFit="1" customWidth="1"/>
    <col min="1113" max="1113" width="8.5546875" bestFit="1" customWidth="1"/>
    <col min="1114" max="1114" width="9.44140625" bestFit="1" customWidth="1"/>
    <col min="1115" max="1115" width="8.5546875" bestFit="1" customWidth="1"/>
    <col min="1116" max="1116" width="9.44140625" bestFit="1" customWidth="1"/>
    <col min="1117" max="1117" width="7.33203125" bestFit="1" customWidth="1"/>
    <col min="1118" max="1118" width="9.44140625" bestFit="1" customWidth="1"/>
    <col min="1119" max="1119" width="8.5546875" bestFit="1" customWidth="1"/>
    <col min="1120" max="1120" width="9.44140625" bestFit="1" customWidth="1"/>
    <col min="1121" max="1121" width="8.5546875" bestFit="1" customWidth="1"/>
    <col min="1122" max="1122" width="9.44140625" bestFit="1" customWidth="1"/>
    <col min="1123" max="1123" width="6.77734375" bestFit="1" customWidth="1"/>
    <col min="1124" max="1124" width="9.44140625" bestFit="1" customWidth="1"/>
    <col min="1125" max="1125" width="6.6640625" bestFit="1" customWidth="1"/>
    <col min="1126" max="1126" width="9.44140625" bestFit="1" customWidth="1"/>
    <col min="1127" max="1127" width="8.44140625" bestFit="1" customWidth="1"/>
    <col min="1128" max="1128" width="9.44140625" bestFit="1" customWidth="1"/>
    <col min="1129" max="1129" width="6.6640625" bestFit="1" customWidth="1"/>
    <col min="1130" max="1130" width="9.44140625" bestFit="1" customWidth="1"/>
    <col min="1131" max="1131" width="6.77734375" bestFit="1" customWidth="1"/>
    <col min="1132" max="1132" width="9.44140625" bestFit="1" customWidth="1"/>
    <col min="1133" max="1133" width="8.44140625" bestFit="1" customWidth="1"/>
    <col min="1134" max="1134" width="9.44140625" bestFit="1" customWidth="1"/>
    <col min="1135" max="1135" width="6.6640625" bestFit="1" customWidth="1"/>
    <col min="1136" max="1136" width="9.44140625" bestFit="1" customWidth="1"/>
    <col min="1137" max="1137" width="6.6640625" bestFit="1" customWidth="1"/>
    <col min="1138" max="1138" width="9.44140625" bestFit="1" customWidth="1"/>
    <col min="1139" max="1139" width="6.6640625" bestFit="1" customWidth="1"/>
    <col min="1140" max="1140" width="9.44140625" bestFit="1" customWidth="1"/>
    <col min="1141" max="1141" width="8.5546875" bestFit="1" customWidth="1"/>
    <col min="1142" max="1142" width="9.44140625" bestFit="1" customWidth="1"/>
    <col min="1143" max="1143" width="6.6640625" bestFit="1" customWidth="1"/>
    <col min="1144" max="1144" width="9.44140625" bestFit="1" customWidth="1"/>
    <col min="1145" max="1145" width="6.6640625" bestFit="1" customWidth="1"/>
    <col min="1146" max="1146" width="9.44140625" bestFit="1" customWidth="1"/>
    <col min="1147" max="1147" width="6.6640625" bestFit="1" customWidth="1"/>
    <col min="1148" max="1148" width="9.44140625" bestFit="1" customWidth="1"/>
    <col min="1149" max="1149" width="8.5546875" bestFit="1" customWidth="1"/>
    <col min="1150" max="1150" width="9.44140625" bestFit="1" customWidth="1"/>
    <col min="1151" max="1151" width="6.6640625" bestFit="1" customWidth="1"/>
    <col min="1152" max="1152" width="9.44140625" bestFit="1" customWidth="1"/>
    <col min="1153" max="1153" width="6.6640625" bestFit="1" customWidth="1"/>
    <col min="1154" max="1154" width="9.44140625" bestFit="1" customWidth="1"/>
    <col min="1155" max="1155" width="6.77734375" bestFit="1" customWidth="1"/>
    <col min="1156" max="1156" width="9.44140625" bestFit="1" customWidth="1"/>
    <col min="1157" max="1157" width="6.6640625" bestFit="1" customWidth="1"/>
    <col min="1158" max="1158" width="9.44140625" bestFit="1" customWidth="1"/>
    <col min="1159" max="1159" width="7.33203125" bestFit="1" customWidth="1"/>
    <col min="1160" max="1160" width="9.44140625" bestFit="1" customWidth="1"/>
    <col min="1161" max="1161" width="6.6640625" bestFit="1" customWidth="1"/>
    <col min="1162" max="1162" width="9.44140625" bestFit="1" customWidth="1"/>
    <col min="1163" max="1163" width="7.33203125" bestFit="1" customWidth="1"/>
    <col min="1164" max="1164" width="9.44140625" bestFit="1" customWidth="1"/>
    <col min="1165" max="1165" width="6.6640625" bestFit="1" customWidth="1"/>
    <col min="1166" max="1166" width="9.44140625" bestFit="1" customWidth="1"/>
    <col min="1167" max="1167" width="6.6640625" bestFit="1" customWidth="1"/>
    <col min="1168" max="1168" width="9.44140625" bestFit="1" customWidth="1"/>
    <col min="1169" max="1169" width="7.33203125" bestFit="1" customWidth="1"/>
    <col min="1170" max="1170" width="9.44140625" bestFit="1" customWidth="1"/>
    <col min="1171" max="1171" width="8.44140625" bestFit="1" customWidth="1"/>
    <col min="1172" max="1172" width="9.44140625" bestFit="1" customWidth="1"/>
    <col min="1173" max="1173" width="8.5546875" bestFit="1" customWidth="1"/>
    <col min="1174" max="1174" width="9.44140625" bestFit="1" customWidth="1"/>
    <col min="1175" max="1175" width="8.44140625" bestFit="1" customWidth="1"/>
    <col min="1176" max="1176" width="9.44140625" bestFit="1" customWidth="1"/>
    <col min="1177" max="1177" width="6.77734375" bestFit="1" customWidth="1"/>
    <col min="1178" max="1178" width="9.44140625" bestFit="1" customWidth="1"/>
    <col min="1179" max="1179" width="6.6640625" bestFit="1" customWidth="1"/>
    <col min="1180" max="1180" width="9.44140625" bestFit="1" customWidth="1"/>
    <col min="1181" max="1181" width="7.33203125" bestFit="1" customWidth="1"/>
    <col min="1182" max="1182" width="9.44140625" bestFit="1" customWidth="1"/>
    <col min="1183" max="1183" width="7.33203125" bestFit="1" customWidth="1"/>
    <col min="1184" max="1184" width="9.44140625" bestFit="1" customWidth="1"/>
    <col min="1185" max="1185" width="6.6640625" bestFit="1" customWidth="1"/>
    <col min="1186" max="1186" width="9.44140625" bestFit="1" customWidth="1"/>
    <col min="1187" max="1187" width="6.6640625" bestFit="1" customWidth="1"/>
    <col min="1188" max="1188" width="9.44140625" bestFit="1" customWidth="1"/>
    <col min="1189" max="1189" width="6.6640625" bestFit="1" customWidth="1"/>
    <col min="1190" max="1190" width="9.44140625" bestFit="1" customWidth="1"/>
    <col min="1191" max="1191" width="8.5546875" bestFit="1" customWidth="1"/>
    <col min="1192" max="1192" width="9.44140625" bestFit="1" customWidth="1"/>
    <col min="1193" max="1193" width="7.33203125" bestFit="1" customWidth="1"/>
    <col min="1194" max="1194" width="9.44140625" bestFit="1" customWidth="1"/>
    <col min="1195" max="1195" width="6.6640625" bestFit="1" customWidth="1"/>
    <col min="1196" max="1196" width="9.44140625" bestFit="1" customWidth="1"/>
    <col min="1197" max="1197" width="6.6640625" bestFit="1" customWidth="1"/>
    <col min="1198" max="1198" width="9.44140625" bestFit="1" customWidth="1"/>
    <col min="1199" max="1199" width="6.6640625" bestFit="1" customWidth="1"/>
    <col min="1200" max="1200" width="9.44140625" bestFit="1" customWidth="1"/>
    <col min="1201" max="1201" width="6.6640625" bestFit="1" customWidth="1"/>
    <col min="1202" max="1202" width="9.44140625" bestFit="1" customWidth="1"/>
    <col min="1203" max="1203" width="6.6640625" bestFit="1" customWidth="1"/>
    <col min="1204" max="1204" width="9.44140625" bestFit="1" customWidth="1"/>
    <col min="1205" max="1205" width="6.6640625" bestFit="1" customWidth="1"/>
    <col min="1206" max="1206" width="9.44140625" bestFit="1" customWidth="1"/>
    <col min="1207" max="1207" width="6.6640625" bestFit="1" customWidth="1"/>
    <col min="1208" max="1208" width="9.44140625" bestFit="1" customWidth="1"/>
    <col min="1209" max="1209" width="6.6640625" bestFit="1" customWidth="1"/>
    <col min="1210" max="1210" width="9.44140625" bestFit="1" customWidth="1"/>
    <col min="1211" max="1211" width="8.44140625" bestFit="1" customWidth="1"/>
    <col min="1212" max="1212" width="9.44140625" bestFit="1" customWidth="1"/>
    <col min="1213" max="1213" width="8.44140625" bestFit="1" customWidth="1"/>
    <col min="1214" max="1214" width="9.44140625" bestFit="1" customWidth="1"/>
    <col min="1215" max="1215" width="6.6640625" bestFit="1" customWidth="1"/>
    <col min="1216" max="1216" width="9.44140625" bestFit="1" customWidth="1"/>
    <col min="1217" max="1217" width="8.5546875" bestFit="1" customWidth="1"/>
    <col min="1218" max="1218" width="9.44140625" bestFit="1" customWidth="1"/>
    <col min="1219" max="1219" width="7.33203125" bestFit="1" customWidth="1"/>
    <col min="1220" max="1220" width="9.44140625" bestFit="1" customWidth="1"/>
    <col min="1221" max="1221" width="6.6640625" bestFit="1" customWidth="1"/>
    <col min="1222" max="1222" width="9.44140625" bestFit="1" customWidth="1"/>
    <col min="1223" max="1223" width="7.33203125" bestFit="1" customWidth="1"/>
    <col min="1224" max="1224" width="9.44140625" bestFit="1" customWidth="1"/>
    <col min="1225" max="1225" width="6.6640625" bestFit="1" customWidth="1"/>
    <col min="1226" max="1226" width="9.44140625" bestFit="1" customWidth="1"/>
    <col min="1227" max="1227" width="8.44140625" bestFit="1" customWidth="1"/>
    <col min="1228" max="1228" width="9.44140625" bestFit="1" customWidth="1"/>
    <col min="1229" max="1229" width="6.77734375" bestFit="1" customWidth="1"/>
    <col min="1230" max="1230" width="9.44140625" bestFit="1" customWidth="1"/>
    <col min="1231" max="1231" width="6.6640625" bestFit="1" customWidth="1"/>
    <col min="1232" max="1232" width="9.44140625" bestFit="1" customWidth="1"/>
    <col min="1233" max="1233" width="8.44140625" bestFit="1" customWidth="1"/>
    <col min="1234" max="1234" width="9.44140625" bestFit="1" customWidth="1"/>
    <col min="1235" max="1235" width="8.5546875" bestFit="1" customWidth="1"/>
    <col min="1236" max="1236" width="9.44140625" bestFit="1" customWidth="1"/>
    <col min="1237" max="1237" width="6.6640625" bestFit="1" customWidth="1"/>
    <col min="1238" max="1238" width="9.44140625" bestFit="1" customWidth="1"/>
    <col min="1239" max="1239" width="6.6640625" bestFit="1" customWidth="1"/>
    <col min="1240" max="1240" width="9.44140625" bestFit="1" customWidth="1"/>
    <col min="1241" max="1241" width="8.5546875" bestFit="1" customWidth="1"/>
    <col min="1242" max="1242" width="9.44140625" bestFit="1" customWidth="1"/>
    <col min="1243" max="1243" width="7.33203125" bestFit="1" customWidth="1"/>
    <col min="1244" max="1244" width="9.44140625" bestFit="1" customWidth="1"/>
    <col min="1245" max="1245" width="7.33203125" bestFit="1" customWidth="1"/>
    <col min="1246" max="1246" width="9.44140625" bestFit="1" customWidth="1"/>
    <col min="1247" max="1247" width="6.77734375" bestFit="1" customWidth="1"/>
    <col min="1248" max="1248" width="9.44140625" bestFit="1" customWidth="1"/>
    <col min="1249" max="1249" width="6.6640625" bestFit="1" customWidth="1"/>
    <col min="1250" max="1250" width="9.44140625" bestFit="1" customWidth="1"/>
    <col min="1251" max="1251" width="6.77734375" bestFit="1" customWidth="1"/>
    <col min="1252" max="1252" width="9.44140625" bestFit="1" customWidth="1"/>
    <col min="1253" max="1253" width="8.44140625" bestFit="1" customWidth="1"/>
    <col min="1254" max="1254" width="9.44140625" bestFit="1" customWidth="1"/>
    <col min="1255" max="1255" width="6.6640625" bestFit="1" customWidth="1"/>
    <col min="1256" max="1256" width="9.44140625" bestFit="1" customWidth="1"/>
    <col min="1257" max="1257" width="6.77734375" bestFit="1" customWidth="1"/>
    <col min="1258" max="1258" width="9.44140625" bestFit="1" customWidth="1"/>
    <col min="1259" max="1259" width="6.77734375" bestFit="1" customWidth="1"/>
    <col min="1260" max="1260" width="9.44140625" bestFit="1" customWidth="1"/>
    <col min="1261" max="1261" width="6.6640625" bestFit="1" customWidth="1"/>
    <col min="1262" max="1262" width="9.44140625" bestFit="1" customWidth="1"/>
    <col min="1263" max="1263" width="6.6640625" bestFit="1" customWidth="1"/>
    <col min="1264" max="1264" width="9.44140625" bestFit="1" customWidth="1"/>
    <col min="1265" max="1265" width="7.33203125" bestFit="1" customWidth="1"/>
    <col min="1266" max="1266" width="9.44140625" bestFit="1" customWidth="1"/>
    <col min="1267" max="1267" width="8.5546875" bestFit="1" customWidth="1"/>
    <col min="1268" max="1268" width="9.44140625" bestFit="1" customWidth="1"/>
    <col min="1269" max="1269" width="6.6640625" bestFit="1" customWidth="1"/>
    <col min="1270" max="1270" width="9.44140625" bestFit="1" customWidth="1"/>
    <col min="1271" max="1271" width="7.33203125" bestFit="1" customWidth="1"/>
    <col min="1272" max="1272" width="9.44140625" bestFit="1" customWidth="1"/>
    <col min="1273" max="1273" width="8.5546875" bestFit="1" customWidth="1"/>
    <col min="1274" max="1274" width="9.44140625" bestFit="1" customWidth="1"/>
    <col min="1275" max="1275" width="6.6640625" bestFit="1" customWidth="1"/>
    <col min="1276" max="1276" width="9.44140625" bestFit="1" customWidth="1"/>
    <col min="1277" max="1277" width="8.5546875" bestFit="1" customWidth="1"/>
    <col min="1278" max="1278" width="9.44140625" bestFit="1" customWidth="1"/>
    <col min="1279" max="1279" width="8.5546875" bestFit="1" customWidth="1"/>
    <col min="1280" max="1280" width="9.44140625" bestFit="1" customWidth="1"/>
    <col min="1281" max="1281" width="8.5546875" bestFit="1" customWidth="1"/>
    <col min="1282" max="1282" width="9.44140625" bestFit="1" customWidth="1"/>
    <col min="1283" max="1283" width="8.5546875" bestFit="1" customWidth="1"/>
    <col min="1284" max="1284" width="9.44140625" bestFit="1" customWidth="1"/>
    <col min="1285" max="1285" width="8.44140625" bestFit="1" customWidth="1"/>
    <col min="1286" max="1286" width="9.44140625" bestFit="1" customWidth="1"/>
    <col min="1287" max="1287" width="6.77734375" bestFit="1" customWidth="1"/>
    <col min="1288" max="1288" width="9.44140625" bestFit="1" customWidth="1"/>
    <col min="1289" max="1289" width="6.6640625" bestFit="1" customWidth="1"/>
    <col min="1290" max="1290" width="9.44140625" bestFit="1" customWidth="1"/>
    <col min="1291" max="1291" width="6.6640625" bestFit="1" customWidth="1"/>
    <col min="1292" max="1292" width="9.44140625" bestFit="1" customWidth="1"/>
    <col min="1293" max="1293" width="6.6640625" bestFit="1" customWidth="1"/>
    <col min="1294" max="1294" width="9.44140625" bestFit="1" customWidth="1"/>
    <col min="1295" max="1295" width="7.33203125" bestFit="1" customWidth="1"/>
    <col min="1296" max="1296" width="9.44140625" bestFit="1" customWidth="1"/>
    <col min="1297" max="1297" width="6.6640625" bestFit="1" customWidth="1"/>
    <col min="1298" max="1298" width="9.44140625" bestFit="1" customWidth="1"/>
    <col min="1299" max="1299" width="6.77734375" bestFit="1" customWidth="1"/>
    <col min="1300" max="1300" width="9.44140625" bestFit="1" customWidth="1"/>
    <col min="1301" max="1301" width="8.44140625" bestFit="1" customWidth="1"/>
    <col min="1302" max="1302" width="9.44140625" bestFit="1" customWidth="1"/>
    <col min="1303" max="1303" width="6.6640625" bestFit="1" customWidth="1"/>
    <col min="1304" max="1304" width="9.44140625" bestFit="1" customWidth="1"/>
    <col min="1305" max="1305" width="8.44140625" bestFit="1" customWidth="1"/>
    <col min="1306" max="1306" width="9.44140625" bestFit="1" customWidth="1"/>
    <col min="1307" max="1307" width="8.44140625" bestFit="1" customWidth="1"/>
    <col min="1308" max="1308" width="9.44140625" bestFit="1" customWidth="1"/>
    <col min="1309" max="1309" width="8.5546875" bestFit="1" customWidth="1"/>
    <col min="1310" max="1310" width="9.44140625" bestFit="1" customWidth="1"/>
    <col min="1311" max="1311" width="7.33203125" bestFit="1" customWidth="1"/>
    <col min="1312" max="1312" width="9.44140625" bestFit="1" customWidth="1"/>
    <col min="1313" max="1313" width="6.6640625" bestFit="1" customWidth="1"/>
    <col min="1314" max="1314" width="9.44140625" bestFit="1" customWidth="1"/>
    <col min="1315" max="1315" width="6.6640625" bestFit="1" customWidth="1"/>
    <col min="1316" max="1316" width="9.44140625" bestFit="1" customWidth="1"/>
    <col min="1317" max="1317" width="6.6640625" bestFit="1" customWidth="1"/>
    <col min="1318" max="1318" width="9.44140625" bestFit="1" customWidth="1"/>
    <col min="1319" max="1319" width="7.33203125" bestFit="1" customWidth="1"/>
    <col min="1320" max="1320" width="9.44140625" bestFit="1" customWidth="1"/>
    <col min="1321" max="1321" width="6.6640625" bestFit="1" customWidth="1"/>
    <col min="1322" max="1322" width="9.44140625" bestFit="1" customWidth="1"/>
    <col min="1323" max="1323" width="6.6640625" bestFit="1" customWidth="1"/>
    <col min="1324" max="1324" width="9.44140625" bestFit="1" customWidth="1"/>
    <col min="1325" max="1325" width="6.77734375" bestFit="1" customWidth="1"/>
    <col min="1326" max="1326" width="9.44140625" bestFit="1" customWidth="1"/>
    <col min="1327" max="1327" width="6.77734375" bestFit="1" customWidth="1"/>
    <col min="1328" max="1328" width="9.44140625" bestFit="1" customWidth="1"/>
    <col min="1329" max="1329" width="7.33203125" bestFit="1" customWidth="1"/>
    <col min="1330" max="1330" width="9.44140625" bestFit="1" customWidth="1"/>
    <col min="1331" max="1331" width="6.6640625" bestFit="1" customWidth="1"/>
    <col min="1332" max="1332" width="9.44140625" bestFit="1" customWidth="1"/>
    <col min="1333" max="1333" width="8.5546875" bestFit="1" customWidth="1"/>
    <col min="1334" max="1334" width="9.44140625" bestFit="1" customWidth="1"/>
    <col min="1335" max="1335" width="6.6640625" bestFit="1" customWidth="1"/>
    <col min="1336" max="1336" width="9.44140625" bestFit="1" customWidth="1"/>
    <col min="1337" max="1337" width="6.6640625" bestFit="1" customWidth="1"/>
    <col min="1338" max="1338" width="9.44140625" bestFit="1" customWidth="1"/>
    <col min="1339" max="1339" width="6.77734375" bestFit="1" customWidth="1"/>
    <col min="1340" max="1340" width="9.44140625" bestFit="1" customWidth="1"/>
    <col min="1341" max="1341" width="6.6640625" bestFit="1" customWidth="1"/>
    <col min="1342" max="1342" width="9.44140625" bestFit="1" customWidth="1"/>
    <col min="1343" max="1343" width="7.33203125" bestFit="1" customWidth="1"/>
    <col min="1344" max="1344" width="9.44140625" bestFit="1" customWidth="1"/>
    <col min="1345" max="1345" width="6.6640625" bestFit="1" customWidth="1"/>
    <col min="1346" max="1346" width="9.44140625" bestFit="1" customWidth="1"/>
    <col min="1347" max="1347" width="6.6640625" bestFit="1" customWidth="1"/>
    <col min="1348" max="1348" width="9.44140625" bestFit="1" customWidth="1"/>
    <col min="1349" max="1349" width="6.6640625" bestFit="1" customWidth="1"/>
    <col min="1350" max="1350" width="9.44140625" bestFit="1" customWidth="1"/>
    <col min="1351" max="1351" width="6.6640625" bestFit="1" customWidth="1"/>
    <col min="1352" max="1352" width="9.44140625" bestFit="1" customWidth="1"/>
    <col min="1353" max="1353" width="8.5546875" bestFit="1" customWidth="1"/>
    <col min="1354" max="1354" width="9.44140625" bestFit="1" customWidth="1"/>
    <col min="1355" max="1355" width="6.6640625" bestFit="1" customWidth="1"/>
    <col min="1356" max="1356" width="9.44140625" bestFit="1" customWidth="1"/>
    <col min="1357" max="1357" width="8.44140625" bestFit="1" customWidth="1"/>
    <col min="1358" max="1358" width="9.44140625" bestFit="1" customWidth="1"/>
    <col min="1359" max="1359" width="8.5546875" bestFit="1" customWidth="1"/>
    <col min="1360" max="1360" width="9.44140625" bestFit="1" customWidth="1"/>
    <col min="1361" max="1361" width="8.5546875" bestFit="1" customWidth="1"/>
    <col min="1362" max="1362" width="9.44140625" bestFit="1" customWidth="1"/>
    <col min="1363" max="1363" width="8.44140625" bestFit="1" customWidth="1"/>
    <col min="1364" max="1364" width="9.44140625" bestFit="1" customWidth="1"/>
    <col min="1365" max="1365" width="6.6640625" bestFit="1" customWidth="1"/>
    <col min="1366" max="1366" width="9.44140625" bestFit="1" customWidth="1"/>
    <col min="1367" max="1367" width="6.77734375" bestFit="1" customWidth="1"/>
    <col min="1368" max="1368" width="9.44140625" bestFit="1" customWidth="1"/>
    <col min="1369" max="1369" width="8.5546875" bestFit="1" customWidth="1"/>
    <col min="1370" max="1370" width="9.44140625" bestFit="1" customWidth="1"/>
    <col min="1371" max="1371" width="6.77734375" bestFit="1" customWidth="1"/>
    <col min="1372" max="1372" width="9.44140625" bestFit="1" customWidth="1"/>
    <col min="1373" max="1373" width="6.6640625" bestFit="1" customWidth="1"/>
    <col min="1374" max="1374" width="9.44140625" bestFit="1" customWidth="1"/>
    <col min="1375" max="1375" width="6.6640625" bestFit="1" customWidth="1"/>
    <col min="1376" max="1376" width="9.44140625" bestFit="1" customWidth="1"/>
    <col min="1377" max="1377" width="6.6640625" bestFit="1" customWidth="1"/>
    <col min="1378" max="1378" width="9.44140625" bestFit="1" customWidth="1"/>
    <col min="1379" max="1379" width="6.77734375" bestFit="1" customWidth="1"/>
    <col min="1380" max="1380" width="9.44140625" bestFit="1" customWidth="1"/>
    <col min="1381" max="1381" width="6.77734375" bestFit="1" customWidth="1"/>
    <col min="1382" max="1382" width="9.44140625" bestFit="1" customWidth="1"/>
    <col min="1383" max="1383" width="8.5546875" bestFit="1" customWidth="1"/>
    <col min="1384" max="1384" width="9.44140625" bestFit="1" customWidth="1"/>
    <col min="1385" max="1385" width="6.77734375" bestFit="1" customWidth="1"/>
    <col min="1386" max="1386" width="9.44140625" bestFit="1" customWidth="1"/>
    <col min="1387" max="1387" width="7.33203125" bestFit="1" customWidth="1"/>
    <col min="1388" max="1388" width="9.44140625" bestFit="1" customWidth="1"/>
    <col min="1389" max="1389" width="6.77734375" bestFit="1" customWidth="1"/>
    <col min="1390" max="1390" width="9.44140625" bestFit="1" customWidth="1"/>
    <col min="1391" max="1391" width="8.44140625" bestFit="1" customWidth="1"/>
    <col min="1392" max="1392" width="9.44140625" bestFit="1" customWidth="1"/>
    <col min="1393" max="1393" width="8.44140625" bestFit="1" customWidth="1"/>
    <col min="1394" max="1394" width="9.44140625" bestFit="1" customWidth="1"/>
    <col min="1395" max="1395" width="7.33203125" bestFit="1" customWidth="1"/>
    <col min="1396" max="1396" width="9.44140625" bestFit="1" customWidth="1"/>
    <col min="1397" max="1397" width="6.6640625" bestFit="1" customWidth="1"/>
    <col min="1398" max="1398" width="9.44140625" bestFit="1" customWidth="1"/>
    <col min="1399" max="1399" width="6.6640625" bestFit="1" customWidth="1"/>
    <col min="1400" max="1400" width="9.44140625" bestFit="1" customWidth="1"/>
    <col min="1401" max="1401" width="7.33203125" bestFit="1" customWidth="1"/>
    <col min="1402" max="1402" width="9.44140625" bestFit="1" customWidth="1"/>
    <col min="1403" max="1403" width="6.6640625" bestFit="1" customWidth="1"/>
    <col min="1404" max="1404" width="9.44140625" bestFit="1" customWidth="1"/>
    <col min="1405" max="1405" width="6.77734375" bestFit="1" customWidth="1"/>
    <col min="1406" max="1406" width="9.44140625" bestFit="1" customWidth="1"/>
    <col min="1407" max="1407" width="8.5546875" bestFit="1" customWidth="1"/>
    <col min="1408" max="1408" width="9.44140625" bestFit="1" customWidth="1"/>
    <col min="1409" max="1409" width="6.6640625" bestFit="1" customWidth="1"/>
    <col min="1410" max="1410" width="9.44140625" bestFit="1" customWidth="1"/>
    <col min="1411" max="1411" width="7.33203125" bestFit="1" customWidth="1"/>
    <col min="1412" max="1412" width="9.44140625" bestFit="1" customWidth="1"/>
    <col min="1413" max="1413" width="7.33203125" bestFit="1" customWidth="1"/>
    <col min="1414" max="1414" width="9.44140625" bestFit="1" customWidth="1"/>
    <col min="1415" max="1415" width="6.6640625" bestFit="1" customWidth="1"/>
    <col min="1416" max="1416" width="9.44140625" bestFit="1" customWidth="1"/>
    <col min="1417" max="1417" width="8.5546875" bestFit="1" customWidth="1"/>
    <col min="1418" max="1418" width="9.44140625" bestFit="1" customWidth="1"/>
    <col min="1419" max="1419" width="8.44140625" bestFit="1" customWidth="1"/>
    <col min="1420" max="1420" width="9.44140625" bestFit="1" customWidth="1"/>
    <col min="1421" max="1421" width="7.33203125" bestFit="1" customWidth="1"/>
    <col min="1422" max="1422" width="9.44140625" bestFit="1" customWidth="1"/>
    <col min="1423" max="1423" width="8.5546875" bestFit="1" customWidth="1"/>
    <col min="1424" max="1424" width="9.44140625" bestFit="1" customWidth="1"/>
    <col min="1425" max="1425" width="8.44140625" bestFit="1" customWidth="1"/>
    <col min="1426" max="1426" width="9.44140625" bestFit="1" customWidth="1"/>
    <col min="1427" max="1427" width="6.6640625" bestFit="1" customWidth="1"/>
    <col min="1428" max="1428" width="9.44140625" bestFit="1" customWidth="1"/>
    <col min="1429" max="1429" width="8.5546875" bestFit="1" customWidth="1"/>
    <col min="1430" max="1430" width="9.44140625" bestFit="1" customWidth="1"/>
    <col min="1431" max="1431" width="7.33203125" bestFit="1" customWidth="1"/>
    <col min="1432" max="1432" width="9.44140625" bestFit="1" customWidth="1"/>
    <col min="1433" max="1433" width="6.6640625" bestFit="1" customWidth="1"/>
    <col min="1434" max="1434" width="9.44140625" bestFit="1" customWidth="1"/>
    <col min="1435" max="1435" width="6.6640625" bestFit="1" customWidth="1"/>
    <col min="1436" max="1436" width="9.44140625" bestFit="1" customWidth="1"/>
    <col min="1437" max="1437" width="8.5546875" bestFit="1" customWidth="1"/>
    <col min="1438" max="1438" width="9.44140625" bestFit="1" customWidth="1"/>
    <col min="1439" max="1439" width="6.6640625" bestFit="1" customWidth="1"/>
    <col min="1440" max="1440" width="9.44140625" bestFit="1" customWidth="1"/>
    <col min="1441" max="1441" width="7.33203125" bestFit="1" customWidth="1"/>
    <col min="1442" max="1442" width="9.44140625" bestFit="1" customWidth="1"/>
    <col min="1443" max="1443" width="6.6640625" bestFit="1" customWidth="1"/>
    <col min="1444" max="1444" width="9.44140625" bestFit="1" customWidth="1"/>
    <col min="1445" max="1445" width="6.77734375" bestFit="1" customWidth="1"/>
    <col min="1446" max="1446" width="9.44140625" bestFit="1" customWidth="1"/>
    <col min="1447" max="1447" width="8.44140625" bestFit="1" customWidth="1"/>
    <col min="1448" max="1448" width="9.44140625" bestFit="1" customWidth="1"/>
    <col min="1449" max="1449" width="6.77734375" bestFit="1" customWidth="1"/>
    <col min="1450" max="1450" width="9.44140625" bestFit="1" customWidth="1"/>
    <col min="1451" max="1451" width="7.33203125" bestFit="1" customWidth="1"/>
    <col min="1452" max="1452" width="9.44140625" bestFit="1" customWidth="1"/>
    <col min="1453" max="1453" width="8.44140625" bestFit="1" customWidth="1"/>
    <col min="1454" max="1454" width="9.44140625" bestFit="1" customWidth="1"/>
    <col min="1455" max="1455" width="6.77734375" bestFit="1" customWidth="1"/>
    <col min="1456" max="1456" width="9.44140625" bestFit="1" customWidth="1"/>
    <col min="1457" max="1457" width="6.77734375" bestFit="1" customWidth="1"/>
    <col min="1458" max="1458" width="9.44140625" bestFit="1" customWidth="1"/>
    <col min="1459" max="1459" width="6.77734375" bestFit="1" customWidth="1"/>
    <col min="1460" max="1460" width="9.44140625" bestFit="1" customWidth="1"/>
    <col min="1461" max="1461" width="6.6640625" bestFit="1" customWidth="1"/>
    <col min="1462" max="1462" width="9.44140625" bestFit="1" customWidth="1"/>
    <col min="1463" max="1463" width="8.5546875" bestFit="1" customWidth="1"/>
    <col min="1464" max="1464" width="9.44140625" bestFit="1" customWidth="1"/>
    <col min="1465" max="1465" width="6.6640625" bestFit="1" customWidth="1"/>
    <col min="1466" max="1466" width="9.44140625" bestFit="1" customWidth="1"/>
    <col min="1467" max="1467" width="8.5546875" bestFit="1" customWidth="1"/>
    <col min="1468" max="1468" width="9.44140625" bestFit="1" customWidth="1"/>
    <col min="1469" max="1469" width="6.6640625" bestFit="1" customWidth="1"/>
    <col min="1470" max="1470" width="9.44140625" bestFit="1" customWidth="1"/>
    <col min="1471" max="1471" width="6.6640625" bestFit="1" customWidth="1"/>
    <col min="1472" max="1472" width="9.44140625" bestFit="1" customWidth="1"/>
    <col min="1473" max="1473" width="6.77734375" bestFit="1" customWidth="1"/>
    <col min="1474" max="1474" width="9.44140625" bestFit="1" customWidth="1"/>
    <col min="1475" max="1475" width="6.6640625" bestFit="1" customWidth="1"/>
    <col min="1476" max="1476" width="9.44140625" bestFit="1" customWidth="1"/>
    <col min="1477" max="1477" width="8.5546875" bestFit="1" customWidth="1"/>
    <col min="1478" max="1478" width="9.44140625" bestFit="1" customWidth="1"/>
    <col min="1479" max="1479" width="6.6640625" bestFit="1" customWidth="1"/>
    <col min="1480" max="1480" width="9.44140625" bestFit="1" customWidth="1"/>
    <col min="1481" max="1481" width="8.5546875" bestFit="1" customWidth="1"/>
    <col min="1482" max="1482" width="9.44140625" bestFit="1" customWidth="1"/>
    <col min="1483" max="1483" width="6.6640625" bestFit="1" customWidth="1"/>
    <col min="1484" max="1484" width="9.44140625" bestFit="1" customWidth="1"/>
    <col min="1485" max="1485" width="6.77734375" bestFit="1" customWidth="1"/>
    <col min="1486" max="1486" width="9.44140625" bestFit="1" customWidth="1"/>
    <col min="1487" max="1487" width="6.6640625" bestFit="1" customWidth="1"/>
    <col min="1488" max="1488" width="9.44140625" bestFit="1" customWidth="1"/>
    <col min="1489" max="1489" width="6.6640625" bestFit="1" customWidth="1"/>
    <col min="1490" max="1490" width="9.44140625" bestFit="1" customWidth="1"/>
    <col min="1491" max="1491" width="8.5546875" bestFit="1" customWidth="1"/>
    <col min="1492" max="1492" width="9.44140625" bestFit="1" customWidth="1"/>
    <col min="1493" max="1493" width="8.5546875" bestFit="1" customWidth="1"/>
    <col min="1494" max="1494" width="9.44140625" bestFit="1" customWidth="1"/>
    <col min="1495" max="1495" width="8.44140625" bestFit="1" customWidth="1"/>
    <col min="1496" max="1496" width="9.44140625" bestFit="1" customWidth="1"/>
    <col min="1497" max="1497" width="6.6640625" bestFit="1" customWidth="1"/>
    <col min="1498" max="1498" width="9.44140625" bestFit="1" customWidth="1"/>
    <col min="1499" max="1499" width="7.33203125" bestFit="1" customWidth="1"/>
    <col min="1500" max="1500" width="9.44140625" bestFit="1" customWidth="1"/>
    <col min="1501" max="1501" width="7.33203125" bestFit="1" customWidth="1"/>
    <col min="1502" max="1502" width="9.44140625" bestFit="1" customWidth="1"/>
    <col min="1503" max="1503" width="6.6640625" bestFit="1" customWidth="1"/>
    <col min="1504" max="1504" width="9.44140625" bestFit="1" customWidth="1"/>
    <col min="1505" max="1505" width="6.77734375" bestFit="1" customWidth="1"/>
    <col min="1506" max="1506" width="9.44140625" bestFit="1" customWidth="1"/>
    <col min="1507" max="1507" width="8.5546875" bestFit="1" customWidth="1"/>
    <col min="1508" max="1508" width="9.44140625" bestFit="1" customWidth="1"/>
    <col min="1509" max="1509" width="8.5546875" bestFit="1" customWidth="1"/>
    <col min="1510" max="1510" width="9.44140625" bestFit="1" customWidth="1"/>
    <col min="1511" max="1511" width="6.6640625" bestFit="1" customWidth="1"/>
    <col min="1512" max="1512" width="9.44140625" bestFit="1" customWidth="1"/>
    <col min="1513" max="1513" width="8.44140625" bestFit="1" customWidth="1"/>
    <col min="1514" max="1514" width="9.44140625" bestFit="1" customWidth="1"/>
    <col min="1515" max="1515" width="6.6640625" bestFit="1" customWidth="1"/>
    <col min="1516" max="1516" width="9.44140625" bestFit="1" customWidth="1"/>
    <col min="1517" max="1517" width="8.5546875" bestFit="1" customWidth="1"/>
    <col min="1518" max="1518" width="9.44140625" bestFit="1" customWidth="1"/>
    <col min="1519" max="1519" width="6.77734375" bestFit="1" customWidth="1"/>
    <col min="1520" max="1520" width="9.44140625" bestFit="1" customWidth="1"/>
    <col min="1521" max="1521" width="6.6640625" bestFit="1" customWidth="1"/>
    <col min="1522" max="1522" width="9.44140625" bestFit="1" customWidth="1"/>
    <col min="1523" max="1523" width="7.33203125" bestFit="1" customWidth="1"/>
    <col min="1524" max="1524" width="9.44140625" bestFit="1" customWidth="1"/>
    <col min="1525" max="1525" width="6.6640625" bestFit="1" customWidth="1"/>
    <col min="1526" max="1526" width="9.44140625" bestFit="1" customWidth="1"/>
    <col min="1527" max="1527" width="6.6640625" bestFit="1" customWidth="1"/>
    <col min="1528" max="1528" width="9.44140625" bestFit="1" customWidth="1"/>
    <col min="1529" max="1529" width="6.77734375" bestFit="1" customWidth="1"/>
    <col min="1530" max="1530" width="9.44140625" bestFit="1" customWidth="1"/>
    <col min="1531" max="1531" width="6.6640625" bestFit="1" customWidth="1"/>
    <col min="1532" max="1532" width="9.44140625" bestFit="1" customWidth="1"/>
    <col min="1533" max="1533" width="6.77734375" bestFit="1" customWidth="1"/>
    <col min="1534" max="1534" width="9.44140625" bestFit="1" customWidth="1"/>
    <col min="1535" max="1535" width="7.33203125" bestFit="1" customWidth="1"/>
    <col min="1536" max="1536" width="9.44140625" bestFit="1" customWidth="1"/>
    <col min="1537" max="1537" width="6.6640625" bestFit="1" customWidth="1"/>
    <col min="1538" max="1538" width="9.44140625" bestFit="1" customWidth="1"/>
    <col min="1539" max="1539" width="8.5546875" bestFit="1" customWidth="1"/>
    <col min="1540" max="1540" width="9.44140625" bestFit="1" customWidth="1"/>
    <col min="1541" max="1541" width="6.77734375" bestFit="1" customWidth="1"/>
    <col min="1542" max="1542" width="9.44140625" bestFit="1" customWidth="1"/>
    <col min="1543" max="1543" width="7.33203125" bestFit="1" customWidth="1"/>
    <col min="1544" max="1544" width="9.44140625" bestFit="1" customWidth="1"/>
    <col min="1545" max="1545" width="6.6640625" bestFit="1" customWidth="1"/>
    <col min="1546" max="1546" width="9.44140625" bestFit="1" customWidth="1"/>
    <col min="1547" max="1547" width="8.5546875" bestFit="1" customWidth="1"/>
    <col min="1548" max="1548" width="9.44140625" bestFit="1" customWidth="1"/>
    <col min="1549" max="1549" width="6.77734375" bestFit="1" customWidth="1"/>
    <col min="1550" max="1550" width="9.44140625" bestFit="1" customWidth="1"/>
    <col min="1551" max="1551" width="8.44140625" bestFit="1" customWidth="1"/>
    <col min="1552" max="1552" width="9.44140625" bestFit="1" customWidth="1"/>
    <col min="1553" max="1553" width="8.44140625" bestFit="1" customWidth="1"/>
    <col min="1554" max="1554" width="9.44140625" bestFit="1" customWidth="1"/>
    <col min="1555" max="1555" width="6.6640625" bestFit="1" customWidth="1"/>
    <col min="1556" max="1556" width="9.44140625" bestFit="1" customWidth="1"/>
    <col min="1557" max="1557" width="8.5546875" bestFit="1" customWidth="1"/>
    <col min="1558" max="1558" width="9.44140625" bestFit="1" customWidth="1"/>
    <col min="1559" max="1559" width="8.44140625" bestFit="1" customWidth="1"/>
    <col min="1560" max="1560" width="9.44140625" bestFit="1" customWidth="1"/>
    <col min="1561" max="1561" width="7.33203125" bestFit="1" customWidth="1"/>
    <col min="1562" max="1562" width="9.44140625" bestFit="1" customWidth="1"/>
    <col min="1563" max="1563" width="8.5546875" bestFit="1" customWidth="1"/>
    <col min="1564" max="1564" width="9.44140625" bestFit="1" customWidth="1"/>
    <col min="1565" max="1565" width="6.77734375" bestFit="1" customWidth="1"/>
    <col min="1566" max="1566" width="9.44140625" bestFit="1" customWidth="1"/>
    <col min="1567" max="1567" width="6.77734375" bestFit="1" customWidth="1"/>
    <col min="1568" max="1568" width="9.44140625" bestFit="1" customWidth="1"/>
    <col min="1569" max="1569" width="6.77734375" bestFit="1" customWidth="1"/>
    <col min="1570" max="1570" width="9.44140625" bestFit="1" customWidth="1"/>
    <col min="1571" max="1571" width="8.44140625" bestFit="1" customWidth="1"/>
    <col min="1572" max="1572" width="9.44140625" bestFit="1" customWidth="1"/>
    <col min="1573" max="1573" width="6.6640625" bestFit="1" customWidth="1"/>
    <col min="1574" max="1574" width="9.44140625" bestFit="1" customWidth="1"/>
    <col min="1575" max="1575" width="6.6640625" bestFit="1" customWidth="1"/>
    <col min="1576" max="1576" width="9.44140625" bestFit="1" customWidth="1"/>
    <col min="1577" max="1577" width="7.33203125" bestFit="1" customWidth="1"/>
    <col min="1578" max="1578" width="9.44140625" bestFit="1" customWidth="1"/>
    <col min="1579" max="1579" width="8.44140625" bestFit="1" customWidth="1"/>
    <col min="1580" max="1580" width="9.44140625" bestFit="1" customWidth="1"/>
    <col min="1581" max="1581" width="6.77734375" bestFit="1" customWidth="1"/>
    <col min="1582" max="1582" width="9.44140625" bestFit="1" customWidth="1"/>
    <col min="1583" max="1583" width="8.44140625" bestFit="1" customWidth="1"/>
    <col min="1584" max="1584" width="9.44140625" bestFit="1" customWidth="1"/>
    <col min="1585" max="1585" width="7.33203125" bestFit="1" customWidth="1"/>
    <col min="1586" max="1586" width="9.44140625" bestFit="1" customWidth="1"/>
    <col min="1587" max="1587" width="6.6640625" bestFit="1" customWidth="1"/>
    <col min="1588" max="1588" width="9.44140625" bestFit="1" customWidth="1"/>
    <col min="1589" max="1589" width="8.5546875" bestFit="1" customWidth="1"/>
    <col min="1590" max="1590" width="9.44140625" bestFit="1" customWidth="1"/>
    <col min="1591" max="1591" width="7.33203125" bestFit="1" customWidth="1"/>
    <col min="1592" max="1592" width="9.44140625" bestFit="1" customWidth="1"/>
    <col min="1593" max="1593" width="6.6640625" bestFit="1" customWidth="1"/>
    <col min="1594" max="1594" width="9.44140625" bestFit="1" customWidth="1"/>
    <col min="1595" max="1595" width="8.44140625" bestFit="1" customWidth="1"/>
    <col min="1596" max="1596" width="9.44140625" bestFit="1" customWidth="1"/>
    <col min="1597" max="1597" width="6.6640625" bestFit="1" customWidth="1"/>
    <col min="1598" max="1598" width="9.44140625" bestFit="1" customWidth="1"/>
    <col min="1599" max="1599" width="7.33203125" bestFit="1" customWidth="1"/>
    <col min="1600" max="1600" width="9.44140625" bestFit="1" customWidth="1"/>
    <col min="1601" max="1601" width="6.6640625" bestFit="1" customWidth="1"/>
    <col min="1602" max="1602" width="9.44140625" bestFit="1" customWidth="1"/>
    <col min="1603" max="1603" width="8.5546875" bestFit="1" customWidth="1"/>
    <col min="1604" max="1604" width="9.44140625" bestFit="1" customWidth="1"/>
    <col min="1605" max="1605" width="6.6640625" bestFit="1" customWidth="1"/>
    <col min="1606" max="1606" width="9.44140625" bestFit="1" customWidth="1"/>
    <col min="1607" max="1607" width="7.33203125" bestFit="1" customWidth="1"/>
    <col min="1608" max="1608" width="9.44140625" bestFit="1" customWidth="1"/>
    <col min="1609" max="1609" width="7.33203125" bestFit="1" customWidth="1"/>
    <col min="1610" max="1610" width="9.44140625" bestFit="1" customWidth="1"/>
    <col min="1611" max="1611" width="6.77734375" bestFit="1" customWidth="1"/>
    <col min="1612" max="1612" width="9.44140625" bestFit="1" customWidth="1"/>
    <col min="1613" max="1613" width="8.5546875" bestFit="1" customWidth="1"/>
    <col min="1614" max="1614" width="9.44140625" bestFit="1" customWidth="1"/>
    <col min="1615" max="1615" width="8.5546875" bestFit="1" customWidth="1"/>
    <col min="1616" max="1616" width="9.44140625" bestFit="1" customWidth="1"/>
    <col min="1617" max="1617" width="8.5546875" bestFit="1" customWidth="1"/>
    <col min="1618" max="1618" width="9.44140625" bestFit="1" customWidth="1"/>
    <col min="1619" max="1619" width="7.33203125" bestFit="1" customWidth="1"/>
    <col min="1620" max="1620" width="9.44140625" bestFit="1" customWidth="1"/>
    <col min="1621" max="1621" width="6.6640625" bestFit="1" customWidth="1"/>
    <col min="1622" max="1622" width="9.44140625" bestFit="1" customWidth="1"/>
    <col min="1623" max="1623" width="6.77734375" bestFit="1" customWidth="1"/>
    <col min="1624" max="1624" width="9.44140625" bestFit="1" customWidth="1"/>
    <col min="1625" max="1625" width="7.33203125" bestFit="1" customWidth="1"/>
    <col min="1626" max="1626" width="9.44140625" bestFit="1" customWidth="1"/>
    <col min="1627" max="1627" width="8.44140625" bestFit="1" customWidth="1"/>
    <col min="1628" max="1628" width="9.44140625" bestFit="1" customWidth="1"/>
    <col min="1629" max="1629" width="8.5546875" bestFit="1" customWidth="1"/>
    <col min="1630" max="1630" width="9.44140625" bestFit="1" customWidth="1"/>
    <col min="1631" max="1631" width="8.5546875" bestFit="1" customWidth="1"/>
    <col min="1632" max="1632" width="9.44140625" bestFit="1" customWidth="1"/>
    <col min="1633" max="1633" width="6.6640625" bestFit="1" customWidth="1"/>
    <col min="1634" max="1634" width="9.44140625" bestFit="1" customWidth="1"/>
    <col min="1635" max="1635" width="7.33203125" bestFit="1" customWidth="1"/>
    <col min="1636" max="1636" width="9.44140625" bestFit="1" customWidth="1"/>
    <col min="1637" max="1637" width="6.77734375" bestFit="1" customWidth="1"/>
    <col min="1638" max="1638" width="9.44140625" bestFit="1" customWidth="1"/>
    <col min="1639" max="1639" width="7.33203125" bestFit="1" customWidth="1"/>
    <col min="1640" max="1640" width="9.44140625" bestFit="1" customWidth="1"/>
    <col min="1641" max="1641" width="8.5546875" bestFit="1" customWidth="1"/>
    <col min="1642" max="1642" width="9.44140625" bestFit="1" customWidth="1"/>
    <col min="1643" max="1643" width="6.6640625" bestFit="1" customWidth="1"/>
    <col min="1644" max="1644" width="9.44140625" bestFit="1" customWidth="1"/>
    <col min="1645" max="1645" width="6.6640625" bestFit="1" customWidth="1"/>
    <col min="1646" max="1646" width="9.44140625" bestFit="1" customWidth="1"/>
    <col min="1647" max="1647" width="6.77734375" bestFit="1" customWidth="1"/>
    <col min="1648" max="1648" width="9.44140625" bestFit="1" customWidth="1"/>
    <col min="1649" max="1649" width="8.44140625" bestFit="1" customWidth="1"/>
    <col min="1650" max="1650" width="9.44140625" bestFit="1" customWidth="1"/>
    <col min="1651" max="1651" width="6.6640625" bestFit="1" customWidth="1"/>
    <col min="1652" max="1652" width="9.44140625" bestFit="1" customWidth="1"/>
    <col min="1653" max="1653" width="8.5546875" bestFit="1" customWidth="1"/>
    <col min="1654" max="1654" width="9.44140625" bestFit="1" customWidth="1"/>
    <col min="1655" max="1655" width="6.6640625" bestFit="1" customWidth="1"/>
    <col min="1656" max="1656" width="9.44140625" bestFit="1" customWidth="1"/>
    <col min="1657" max="1657" width="6.6640625" bestFit="1" customWidth="1"/>
    <col min="1658" max="1658" width="9.44140625" bestFit="1" customWidth="1"/>
    <col min="1659" max="1659" width="6.6640625" bestFit="1" customWidth="1"/>
    <col min="1660" max="1660" width="9.44140625" bestFit="1" customWidth="1"/>
    <col min="1661" max="1661" width="6.6640625" bestFit="1" customWidth="1"/>
    <col min="1662" max="1662" width="9.44140625" bestFit="1" customWidth="1"/>
    <col min="1663" max="1663" width="6.6640625" bestFit="1" customWidth="1"/>
    <col min="1664" max="1664" width="9.44140625" bestFit="1" customWidth="1"/>
    <col min="1665" max="1665" width="8.44140625" bestFit="1" customWidth="1"/>
    <col min="1666" max="1666" width="9.44140625" bestFit="1" customWidth="1"/>
    <col min="1667" max="1667" width="6.6640625" bestFit="1" customWidth="1"/>
    <col min="1668" max="1668" width="9.44140625" bestFit="1" customWidth="1"/>
    <col min="1669" max="1669" width="6.6640625" bestFit="1" customWidth="1"/>
    <col min="1670" max="1670" width="9.44140625" bestFit="1" customWidth="1"/>
    <col min="1671" max="1671" width="8.5546875" bestFit="1" customWidth="1"/>
    <col min="1672" max="1672" width="9.44140625" bestFit="1" customWidth="1"/>
    <col min="1673" max="1673" width="6.6640625" bestFit="1" customWidth="1"/>
    <col min="1674" max="1674" width="9.44140625" bestFit="1" customWidth="1"/>
    <col min="1675" max="1675" width="6.77734375" bestFit="1" customWidth="1"/>
    <col min="1676" max="1676" width="9.44140625" bestFit="1" customWidth="1"/>
    <col min="1677" max="1677" width="6.6640625" bestFit="1" customWidth="1"/>
    <col min="1678" max="1678" width="9.44140625" bestFit="1" customWidth="1"/>
    <col min="1679" max="1679" width="7.33203125" bestFit="1" customWidth="1"/>
    <col min="1680" max="1680" width="9.44140625" bestFit="1" customWidth="1"/>
    <col min="1681" max="1681" width="6.77734375" bestFit="1" customWidth="1"/>
    <col min="1682" max="1682" width="9.44140625" bestFit="1" customWidth="1"/>
    <col min="1683" max="1683" width="6.6640625" bestFit="1" customWidth="1"/>
    <col min="1684" max="1684" width="9.44140625" bestFit="1" customWidth="1"/>
    <col min="1685" max="1685" width="6.77734375" bestFit="1" customWidth="1"/>
    <col min="1686" max="1686" width="9.44140625" bestFit="1" customWidth="1"/>
    <col min="1687" max="1687" width="8.44140625" bestFit="1" customWidth="1"/>
    <col min="1688" max="1688" width="9.44140625" bestFit="1" customWidth="1"/>
    <col min="1689" max="1689" width="6.6640625" bestFit="1" customWidth="1"/>
    <col min="1690" max="1690" width="9.44140625" bestFit="1" customWidth="1"/>
    <col min="1691" max="1691" width="6.6640625" bestFit="1" customWidth="1"/>
    <col min="1692" max="1692" width="9.44140625" bestFit="1" customWidth="1"/>
    <col min="1693" max="1693" width="6.6640625" bestFit="1" customWidth="1"/>
    <col min="1694" max="1694" width="9.44140625" bestFit="1" customWidth="1"/>
    <col min="1695" max="1695" width="8.44140625" bestFit="1" customWidth="1"/>
    <col min="1696" max="1696" width="9.44140625" bestFit="1" customWidth="1"/>
    <col min="1697" max="1697" width="7.33203125" bestFit="1" customWidth="1"/>
    <col min="1698" max="1698" width="9.44140625" bestFit="1" customWidth="1"/>
    <col min="1699" max="1699" width="6.6640625" bestFit="1" customWidth="1"/>
    <col min="1700" max="1700" width="9.44140625" bestFit="1" customWidth="1"/>
    <col min="1701" max="1701" width="6.6640625" bestFit="1" customWidth="1"/>
    <col min="1702" max="1702" width="9.44140625" bestFit="1" customWidth="1"/>
    <col min="1703" max="1703" width="6.77734375" bestFit="1" customWidth="1"/>
    <col min="1704" max="1704" width="9.44140625" bestFit="1" customWidth="1"/>
    <col min="1705" max="1705" width="6.77734375" bestFit="1" customWidth="1"/>
    <col min="1706" max="1706" width="9.44140625" bestFit="1" customWidth="1"/>
    <col min="1707" max="1707" width="6.77734375" bestFit="1" customWidth="1"/>
    <col min="1708" max="1708" width="9.44140625" bestFit="1" customWidth="1"/>
    <col min="1709" max="1709" width="6.6640625" bestFit="1" customWidth="1"/>
    <col min="1710" max="1710" width="9.44140625" bestFit="1" customWidth="1"/>
    <col min="1711" max="1711" width="8.5546875" bestFit="1" customWidth="1"/>
    <col min="1712" max="1712" width="9.44140625" bestFit="1" customWidth="1"/>
    <col min="1713" max="1713" width="6.6640625" bestFit="1" customWidth="1"/>
    <col min="1714" max="1714" width="9.44140625" bestFit="1" customWidth="1"/>
    <col min="1715" max="1715" width="8.44140625" bestFit="1" customWidth="1"/>
    <col min="1716" max="1716" width="9.44140625" bestFit="1" customWidth="1"/>
    <col min="1717" max="1717" width="6.77734375" bestFit="1" customWidth="1"/>
    <col min="1718" max="1718" width="9.44140625" bestFit="1" customWidth="1"/>
    <col min="1719" max="1719" width="6.6640625" bestFit="1" customWidth="1"/>
    <col min="1720" max="1720" width="9.44140625" bestFit="1" customWidth="1"/>
    <col min="1721" max="1721" width="6.6640625" bestFit="1" customWidth="1"/>
    <col min="1722" max="1722" width="9.44140625" bestFit="1" customWidth="1"/>
    <col min="1723" max="1723" width="6.6640625" bestFit="1" customWidth="1"/>
    <col min="1724" max="1724" width="9.44140625" bestFit="1" customWidth="1"/>
    <col min="1725" max="1725" width="6.6640625" bestFit="1" customWidth="1"/>
    <col min="1726" max="1726" width="9.44140625" bestFit="1" customWidth="1"/>
    <col min="1727" max="1727" width="6.77734375" bestFit="1" customWidth="1"/>
    <col min="1728" max="1728" width="9.44140625" bestFit="1" customWidth="1"/>
    <col min="1729" max="1729" width="6.6640625" bestFit="1" customWidth="1"/>
    <col min="1730" max="1730" width="9.44140625" bestFit="1" customWidth="1"/>
    <col min="1731" max="1731" width="7.33203125" bestFit="1" customWidth="1"/>
    <col min="1732" max="1732" width="9.44140625" bestFit="1" customWidth="1"/>
    <col min="1733" max="1733" width="6.77734375" bestFit="1" customWidth="1"/>
    <col min="1734" max="1734" width="9.44140625" bestFit="1" customWidth="1"/>
    <col min="1735" max="1735" width="8.44140625" bestFit="1" customWidth="1"/>
    <col min="1736" max="1736" width="9.44140625" bestFit="1" customWidth="1"/>
    <col min="1737" max="1737" width="7.33203125" bestFit="1" customWidth="1"/>
    <col min="1738" max="1738" width="9.44140625" bestFit="1" customWidth="1"/>
    <col min="1739" max="1739" width="6.6640625" bestFit="1" customWidth="1"/>
    <col min="1740" max="1740" width="9.44140625" bestFit="1" customWidth="1"/>
    <col min="1741" max="1741" width="7.33203125" bestFit="1" customWidth="1"/>
    <col min="1742" max="1742" width="9.44140625" bestFit="1" customWidth="1"/>
    <col min="1743" max="1743" width="8.44140625" bestFit="1" customWidth="1"/>
    <col min="1744" max="1744" width="9.44140625" bestFit="1" customWidth="1"/>
    <col min="1745" max="1745" width="7.33203125" bestFit="1" customWidth="1"/>
    <col min="1746" max="1746" width="9.44140625" bestFit="1" customWidth="1"/>
    <col min="1747" max="1747" width="8.44140625" bestFit="1" customWidth="1"/>
    <col min="1748" max="1748" width="9.44140625" bestFit="1" customWidth="1"/>
    <col min="1749" max="1749" width="6.6640625" bestFit="1" customWidth="1"/>
    <col min="1750" max="1750" width="9.44140625" bestFit="1" customWidth="1"/>
    <col min="1751" max="1751" width="6.6640625" bestFit="1" customWidth="1"/>
    <col min="1752" max="1752" width="9.44140625" bestFit="1" customWidth="1"/>
    <col min="1753" max="1753" width="8.5546875" bestFit="1" customWidth="1"/>
    <col min="1754" max="1754" width="9.44140625" bestFit="1" customWidth="1"/>
    <col min="1755" max="1755" width="8.44140625" bestFit="1" customWidth="1"/>
    <col min="1756" max="1756" width="9.44140625" bestFit="1" customWidth="1"/>
    <col min="1757" max="1757" width="7.33203125" bestFit="1" customWidth="1"/>
    <col min="1758" max="1758" width="9.44140625" bestFit="1" customWidth="1"/>
    <col min="1759" max="1759" width="8.44140625" bestFit="1" customWidth="1"/>
    <col min="1760" max="1760" width="9.44140625" bestFit="1" customWidth="1"/>
    <col min="1761" max="1761" width="7.33203125" bestFit="1" customWidth="1"/>
    <col min="1762" max="1762" width="9.44140625" bestFit="1" customWidth="1"/>
    <col min="1763" max="1763" width="6.6640625" bestFit="1" customWidth="1"/>
    <col min="1764" max="1764" width="9.44140625" bestFit="1" customWidth="1"/>
    <col min="1765" max="1765" width="6.77734375" bestFit="1" customWidth="1"/>
    <col min="1766" max="1766" width="9.44140625" bestFit="1" customWidth="1"/>
    <col min="1767" max="1767" width="8.44140625" bestFit="1" customWidth="1"/>
    <col min="1768" max="1768" width="9.44140625" bestFit="1" customWidth="1"/>
    <col min="1769" max="1769" width="7.33203125" bestFit="1" customWidth="1"/>
    <col min="1770" max="1770" width="9.44140625" bestFit="1" customWidth="1"/>
    <col min="1771" max="1771" width="8.44140625" bestFit="1" customWidth="1"/>
    <col min="1772" max="1772" width="9.44140625" bestFit="1" customWidth="1"/>
    <col min="1773" max="1773" width="6.77734375" bestFit="1" customWidth="1"/>
    <col min="1774" max="1774" width="9.44140625" bestFit="1" customWidth="1"/>
    <col min="1775" max="1775" width="6.77734375" bestFit="1" customWidth="1"/>
    <col min="1776" max="1776" width="9.44140625" bestFit="1" customWidth="1"/>
    <col min="1777" max="1777" width="6.6640625" bestFit="1" customWidth="1"/>
    <col min="1778" max="1778" width="9.44140625" bestFit="1" customWidth="1"/>
    <col min="1779" max="1779" width="6.6640625" bestFit="1" customWidth="1"/>
    <col min="1780" max="1780" width="9.44140625" bestFit="1" customWidth="1"/>
    <col min="1781" max="1781" width="6.77734375" bestFit="1" customWidth="1"/>
    <col min="1782" max="1782" width="9.44140625" bestFit="1" customWidth="1"/>
    <col min="1783" max="1783" width="6.6640625" bestFit="1" customWidth="1"/>
    <col min="1784" max="1784" width="9.44140625" bestFit="1" customWidth="1"/>
    <col min="1785" max="1785" width="6.6640625" bestFit="1" customWidth="1"/>
    <col min="1786" max="1786" width="9.44140625" bestFit="1" customWidth="1"/>
    <col min="1787" max="1787" width="7.33203125" bestFit="1" customWidth="1"/>
    <col min="1788" max="1788" width="9.44140625" bestFit="1" customWidth="1"/>
    <col min="1789" max="1789" width="6.77734375" bestFit="1" customWidth="1"/>
    <col min="1790" max="1790" width="9.44140625" bestFit="1" customWidth="1"/>
    <col min="1791" max="1791" width="6.6640625" bestFit="1" customWidth="1"/>
    <col min="1792" max="1792" width="9.44140625" bestFit="1" customWidth="1"/>
    <col min="1793" max="1793" width="6.6640625" bestFit="1" customWidth="1"/>
    <col min="1794" max="1794" width="9.44140625" bestFit="1" customWidth="1"/>
    <col min="1795" max="1795" width="6.6640625" bestFit="1" customWidth="1"/>
    <col min="1796" max="1796" width="9.44140625" bestFit="1" customWidth="1"/>
    <col min="1797" max="1797" width="6.77734375" bestFit="1" customWidth="1"/>
    <col min="1798" max="1798" width="9.44140625" bestFit="1" customWidth="1"/>
    <col min="1799" max="1799" width="7.33203125" bestFit="1" customWidth="1"/>
    <col min="1800" max="1800" width="9.44140625" bestFit="1" customWidth="1"/>
    <col min="1801" max="1801" width="6.6640625" bestFit="1" customWidth="1"/>
    <col min="1802" max="1802" width="9.44140625" bestFit="1" customWidth="1"/>
    <col min="1803" max="1803" width="6.77734375" bestFit="1" customWidth="1"/>
    <col min="1804" max="1804" width="9.44140625" bestFit="1" customWidth="1"/>
    <col min="1805" max="1805" width="6.6640625" bestFit="1" customWidth="1"/>
    <col min="1806" max="1806" width="9.44140625" bestFit="1" customWidth="1"/>
    <col min="1807" max="1807" width="6.6640625" bestFit="1" customWidth="1"/>
    <col min="1808" max="1808" width="9.44140625" bestFit="1" customWidth="1"/>
    <col min="1809" max="1809" width="6.6640625" bestFit="1" customWidth="1"/>
    <col min="1810" max="1810" width="9.44140625" bestFit="1" customWidth="1"/>
    <col min="1811" max="1811" width="6.77734375" bestFit="1" customWidth="1"/>
    <col min="1812" max="1812" width="9.44140625" bestFit="1" customWidth="1"/>
    <col min="1813" max="1813" width="7.33203125" bestFit="1" customWidth="1"/>
    <col min="1814" max="1814" width="9.44140625" bestFit="1" customWidth="1"/>
    <col min="1815" max="1815" width="6.6640625" bestFit="1" customWidth="1"/>
    <col min="1816" max="1816" width="9.44140625" bestFit="1" customWidth="1"/>
    <col min="1817" max="1817" width="6.6640625" bestFit="1" customWidth="1"/>
    <col min="1818" max="1818" width="9.44140625" bestFit="1" customWidth="1"/>
    <col min="1819" max="1819" width="6.6640625" bestFit="1" customWidth="1"/>
    <col min="1820" max="1820" width="9.44140625" bestFit="1" customWidth="1"/>
    <col min="1821" max="1821" width="6.6640625" bestFit="1" customWidth="1"/>
    <col min="1822" max="1822" width="9.44140625" bestFit="1" customWidth="1"/>
    <col min="1823" max="1823" width="7.33203125" bestFit="1" customWidth="1"/>
    <col min="1824" max="1824" width="9.44140625" bestFit="1" customWidth="1"/>
    <col min="1825" max="1825" width="8.44140625" bestFit="1" customWidth="1"/>
    <col min="1826" max="1826" width="9.44140625" bestFit="1" customWidth="1"/>
    <col min="1827" max="1827" width="6.6640625" bestFit="1" customWidth="1"/>
    <col min="1828" max="1828" width="9.44140625" bestFit="1" customWidth="1"/>
    <col min="1829" max="1829" width="7.33203125" bestFit="1" customWidth="1"/>
    <col min="1830" max="1830" width="9.44140625" bestFit="1" customWidth="1"/>
    <col min="1831" max="1831" width="7.33203125" bestFit="1" customWidth="1"/>
    <col min="1832" max="1832" width="9.44140625" bestFit="1" customWidth="1"/>
    <col min="1833" max="1833" width="6.77734375" bestFit="1" customWidth="1"/>
    <col min="1834" max="1834" width="9.44140625" bestFit="1" customWidth="1"/>
    <col min="1835" max="1835" width="6.6640625" bestFit="1" customWidth="1"/>
    <col min="1836" max="1836" width="9.44140625" bestFit="1" customWidth="1"/>
    <col min="1837" max="1837" width="6.77734375" bestFit="1" customWidth="1"/>
    <col min="1838" max="1838" width="9.44140625" bestFit="1" customWidth="1"/>
    <col min="1839" max="1839" width="7.33203125" bestFit="1" customWidth="1"/>
    <col min="1840" max="1840" width="9.44140625" bestFit="1" customWidth="1"/>
    <col min="1841" max="1841" width="8.44140625" bestFit="1" customWidth="1"/>
    <col min="1842" max="1842" width="9.44140625" bestFit="1" customWidth="1"/>
    <col min="1843" max="1843" width="6.6640625" bestFit="1" customWidth="1"/>
    <col min="1844" max="1844" width="9.44140625" bestFit="1" customWidth="1"/>
    <col min="1845" max="1845" width="8.44140625" bestFit="1" customWidth="1"/>
    <col min="1846" max="1846" width="9.44140625" bestFit="1" customWidth="1"/>
    <col min="1847" max="1847" width="8.5546875" bestFit="1" customWidth="1"/>
    <col min="1848" max="1848" width="9.44140625" bestFit="1" customWidth="1"/>
    <col min="1849" max="1849" width="6.6640625" bestFit="1" customWidth="1"/>
    <col min="1850" max="1850" width="9.44140625" bestFit="1" customWidth="1"/>
    <col min="1851" max="1851" width="6.77734375" bestFit="1" customWidth="1"/>
    <col min="1852" max="1852" width="9.44140625" bestFit="1" customWidth="1"/>
    <col min="1853" max="1853" width="8.44140625" bestFit="1" customWidth="1"/>
    <col min="1854" max="1854" width="9.44140625" bestFit="1" customWidth="1"/>
    <col min="1855" max="1855" width="8.5546875" bestFit="1" customWidth="1"/>
    <col min="1856" max="1856" width="9.44140625" bestFit="1" customWidth="1"/>
    <col min="1857" max="1857" width="6.77734375" bestFit="1" customWidth="1"/>
    <col min="1858" max="1858" width="9.44140625" bestFit="1" customWidth="1"/>
    <col min="1859" max="1859" width="6.6640625" bestFit="1" customWidth="1"/>
    <col min="1860" max="1860" width="9.44140625" bestFit="1" customWidth="1"/>
    <col min="1861" max="1861" width="6.77734375" bestFit="1" customWidth="1"/>
    <col min="1862" max="1862" width="9.44140625" bestFit="1" customWidth="1"/>
    <col min="1863" max="1863" width="6.6640625" bestFit="1" customWidth="1"/>
    <col min="1864" max="1864" width="9.44140625" bestFit="1" customWidth="1"/>
    <col min="1865" max="1865" width="7.33203125" bestFit="1" customWidth="1"/>
    <col min="1866" max="1866" width="9.44140625" bestFit="1" customWidth="1"/>
    <col min="1867" max="1867" width="6.77734375" bestFit="1" customWidth="1"/>
    <col min="1868" max="1868" width="9.44140625" bestFit="1" customWidth="1"/>
    <col min="1869" max="1869" width="6.6640625" bestFit="1" customWidth="1"/>
    <col min="1870" max="1870" width="9.44140625" bestFit="1" customWidth="1"/>
    <col min="1871" max="1871" width="6.6640625" bestFit="1" customWidth="1"/>
    <col min="1872" max="1872" width="9.44140625" bestFit="1" customWidth="1"/>
    <col min="1873" max="1873" width="6.6640625" bestFit="1" customWidth="1"/>
    <col min="1874" max="1874" width="9.44140625" bestFit="1" customWidth="1"/>
    <col min="1875" max="1875" width="8.5546875" bestFit="1" customWidth="1"/>
    <col min="1876" max="1876" width="9.44140625" bestFit="1" customWidth="1"/>
    <col min="1877" max="1877" width="8.44140625" bestFit="1" customWidth="1"/>
    <col min="1878" max="1878" width="9.44140625" bestFit="1" customWidth="1"/>
    <col min="1879" max="1879" width="8.5546875" bestFit="1" customWidth="1"/>
    <col min="1880" max="1880" width="9.44140625" bestFit="1" customWidth="1"/>
    <col min="1881" max="1881" width="6.77734375" bestFit="1" customWidth="1"/>
    <col min="1882" max="1882" width="9.44140625" bestFit="1" customWidth="1"/>
    <col min="1883" max="1883" width="6.6640625" bestFit="1" customWidth="1"/>
    <col min="1884" max="1884" width="9.44140625" bestFit="1" customWidth="1"/>
    <col min="1885" max="1885" width="7.33203125" bestFit="1" customWidth="1"/>
    <col min="1886" max="1886" width="9.44140625" bestFit="1" customWidth="1"/>
    <col min="1887" max="1887" width="6.6640625" bestFit="1" customWidth="1"/>
    <col min="1888" max="1888" width="9.44140625" bestFit="1" customWidth="1"/>
    <col min="1889" max="1889" width="6.6640625" bestFit="1" customWidth="1"/>
    <col min="1890" max="1890" width="9.44140625" bestFit="1" customWidth="1"/>
    <col min="1891" max="1891" width="7.33203125" bestFit="1" customWidth="1"/>
    <col min="1892" max="1892" width="9.44140625" bestFit="1" customWidth="1"/>
    <col min="1893" max="1893" width="8.5546875" bestFit="1" customWidth="1"/>
    <col min="1894" max="1894" width="9.44140625" bestFit="1" customWidth="1"/>
    <col min="1895" max="1895" width="8.44140625" bestFit="1" customWidth="1"/>
    <col min="1896" max="1896" width="9.44140625" bestFit="1" customWidth="1"/>
    <col min="1897" max="1897" width="6.6640625" bestFit="1" customWidth="1"/>
    <col min="1898" max="1898" width="9.44140625" bestFit="1" customWidth="1"/>
    <col min="1899" max="1899" width="6.6640625" bestFit="1" customWidth="1"/>
    <col min="1900" max="1900" width="9.44140625" bestFit="1" customWidth="1"/>
    <col min="1901" max="1901" width="6.6640625" bestFit="1" customWidth="1"/>
    <col min="1902" max="1902" width="9.44140625" bestFit="1" customWidth="1"/>
    <col min="1903" max="1903" width="6.6640625" bestFit="1" customWidth="1"/>
    <col min="1904" max="1904" width="9.44140625" bestFit="1" customWidth="1"/>
    <col min="1905" max="1905" width="7.33203125" bestFit="1" customWidth="1"/>
    <col min="1906" max="1906" width="9.44140625" bestFit="1" customWidth="1"/>
    <col min="1907" max="1907" width="8.5546875" bestFit="1" customWidth="1"/>
    <col min="1908" max="1908" width="9.44140625" bestFit="1" customWidth="1"/>
    <col min="1909" max="1909" width="6.77734375" bestFit="1" customWidth="1"/>
    <col min="1910" max="1910" width="9.44140625" bestFit="1" customWidth="1"/>
    <col min="1911" max="1911" width="6.6640625" bestFit="1" customWidth="1"/>
    <col min="1912" max="1912" width="9.44140625" bestFit="1" customWidth="1"/>
    <col min="1913" max="1913" width="6.6640625" bestFit="1" customWidth="1"/>
    <col min="1914" max="1914" width="9.44140625" bestFit="1" customWidth="1"/>
    <col min="1915" max="1915" width="6.77734375" bestFit="1" customWidth="1"/>
    <col min="1916" max="1916" width="9.44140625" bestFit="1" customWidth="1"/>
    <col min="1917" max="1917" width="6.77734375" bestFit="1" customWidth="1"/>
    <col min="1918" max="1918" width="9.44140625" bestFit="1" customWidth="1"/>
    <col min="1919" max="1919" width="6.6640625" bestFit="1" customWidth="1"/>
    <col min="1920" max="1920" width="9.44140625" bestFit="1" customWidth="1"/>
    <col min="1921" max="1921" width="6.6640625" bestFit="1" customWidth="1"/>
    <col min="1922" max="1922" width="9.44140625" bestFit="1" customWidth="1"/>
    <col min="1923" max="1923" width="6.6640625" bestFit="1" customWidth="1"/>
    <col min="1924" max="1924" width="9.44140625" bestFit="1" customWidth="1"/>
    <col min="1925" max="1925" width="8.5546875" bestFit="1" customWidth="1"/>
    <col min="1926" max="1926" width="9.44140625" bestFit="1" customWidth="1"/>
    <col min="1927" max="1927" width="6.6640625" bestFit="1" customWidth="1"/>
    <col min="1928" max="1928" width="9.44140625" bestFit="1" customWidth="1"/>
    <col min="1929" max="1929" width="6.6640625" bestFit="1" customWidth="1"/>
    <col min="1930" max="1930" width="9.44140625" bestFit="1" customWidth="1"/>
    <col min="1931" max="1931" width="6.6640625" bestFit="1" customWidth="1"/>
    <col min="1932" max="1932" width="9.44140625" bestFit="1" customWidth="1"/>
    <col min="1933" max="1933" width="6.6640625" bestFit="1" customWidth="1"/>
    <col min="1934" max="1934" width="9.44140625" bestFit="1" customWidth="1"/>
    <col min="1935" max="1935" width="8.44140625" bestFit="1" customWidth="1"/>
    <col min="1936" max="1936" width="9.44140625" bestFit="1" customWidth="1"/>
    <col min="1937" max="1937" width="8.44140625" bestFit="1" customWidth="1"/>
    <col min="1938" max="1938" width="9.44140625" bestFit="1" customWidth="1"/>
    <col min="1939" max="1939" width="6.6640625" bestFit="1" customWidth="1"/>
    <col min="1940" max="1940" width="9.44140625" bestFit="1" customWidth="1"/>
    <col min="1941" max="1941" width="6.77734375" bestFit="1" customWidth="1"/>
    <col min="1942" max="1942" width="9.44140625" bestFit="1" customWidth="1"/>
    <col min="1943" max="1943" width="8.5546875" bestFit="1" customWidth="1"/>
    <col min="1944" max="1944" width="9.44140625" bestFit="1" customWidth="1"/>
    <col min="1945" max="1945" width="8.44140625" bestFit="1" customWidth="1"/>
    <col min="1946" max="1946" width="9.44140625" bestFit="1" customWidth="1"/>
    <col min="1947" max="1947" width="8.44140625" bestFit="1" customWidth="1"/>
    <col min="1948" max="1948" width="9.44140625" bestFit="1" customWidth="1"/>
    <col min="1949" max="1949" width="6.6640625" bestFit="1" customWidth="1"/>
    <col min="1950" max="1950" width="9.44140625" bestFit="1" customWidth="1"/>
    <col min="1951" max="1951" width="8.5546875" bestFit="1" customWidth="1"/>
    <col min="1952" max="1952" width="9.44140625" bestFit="1" customWidth="1"/>
    <col min="1953" max="1953" width="6.6640625" bestFit="1" customWidth="1"/>
    <col min="1954" max="1954" width="9.44140625" bestFit="1" customWidth="1"/>
    <col min="1955" max="1955" width="6.77734375" bestFit="1" customWidth="1"/>
    <col min="1956" max="1956" width="9.44140625" bestFit="1" customWidth="1"/>
    <col min="1957" max="1957" width="6.6640625" bestFit="1" customWidth="1"/>
    <col min="1958" max="1958" width="9.44140625" bestFit="1" customWidth="1"/>
    <col min="1959" max="1959" width="6.77734375" bestFit="1" customWidth="1"/>
    <col min="1960" max="1960" width="9.44140625" bestFit="1" customWidth="1"/>
    <col min="1961" max="1961" width="6.6640625" bestFit="1" customWidth="1"/>
    <col min="1962" max="1962" width="9.44140625" bestFit="1" customWidth="1"/>
    <col min="1963" max="1963" width="8.44140625" bestFit="1" customWidth="1"/>
    <col min="1964" max="1964" width="9.44140625" bestFit="1" customWidth="1"/>
    <col min="1965" max="1965" width="6.6640625" bestFit="1" customWidth="1"/>
    <col min="1966" max="1966" width="9.44140625" bestFit="1" customWidth="1"/>
    <col min="1967" max="1967" width="6.6640625" bestFit="1" customWidth="1"/>
    <col min="1968" max="1968" width="9.44140625" bestFit="1" customWidth="1"/>
    <col min="1969" max="1969" width="6.6640625" bestFit="1" customWidth="1"/>
    <col min="1970" max="1970" width="9.44140625" bestFit="1" customWidth="1"/>
    <col min="1971" max="1971" width="8.5546875" bestFit="1" customWidth="1"/>
    <col min="1972" max="1972" width="9.44140625" bestFit="1" customWidth="1"/>
    <col min="1973" max="1973" width="7.33203125" bestFit="1" customWidth="1"/>
    <col min="1974" max="1974" width="9.44140625" bestFit="1" customWidth="1"/>
    <col min="1975" max="1975" width="6.6640625" bestFit="1" customWidth="1"/>
    <col min="1976" max="1976" width="9.44140625" bestFit="1" customWidth="1"/>
    <col min="1977" max="1977" width="6.6640625" bestFit="1" customWidth="1"/>
    <col min="1978" max="1978" width="9.44140625" bestFit="1" customWidth="1"/>
    <col min="1979" max="1979" width="8.5546875" bestFit="1" customWidth="1"/>
    <col min="1980" max="1980" width="9.44140625" bestFit="1" customWidth="1"/>
    <col min="1981" max="1981" width="6.6640625" bestFit="1" customWidth="1"/>
    <col min="1982" max="1982" width="9.44140625" bestFit="1" customWidth="1"/>
    <col min="1983" max="1983" width="6.6640625" bestFit="1" customWidth="1"/>
    <col min="1984" max="1984" width="9.44140625" bestFit="1" customWidth="1"/>
    <col min="1985" max="1985" width="6.6640625" bestFit="1" customWidth="1"/>
    <col min="1986" max="1986" width="9.44140625" bestFit="1" customWidth="1"/>
    <col min="1987" max="1987" width="6.6640625" bestFit="1" customWidth="1"/>
    <col min="1988" max="1988" width="9.44140625" bestFit="1" customWidth="1"/>
    <col min="1989" max="1989" width="6.6640625" bestFit="1" customWidth="1"/>
    <col min="1990" max="1990" width="9.44140625" bestFit="1" customWidth="1"/>
    <col min="1991" max="1991" width="8.44140625" bestFit="1" customWidth="1"/>
    <col min="1992" max="1992" width="9.44140625" bestFit="1" customWidth="1"/>
    <col min="1993" max="1993" width="6.77734375" bestFit="1" customWidth="1"/>
    <col min="1994" max="1994" width="9.44140625" bestFit="1" customWidth="1"/>
    <col min="1995" max="1995" width="8.5546875" bestFit="1" customWidth="1"/>
    <col min="1996" max="1996" width="9.44140625" bestFit="1" customWidth="1"/>
    <col min="1997" max="1997" width="8.44140625" bestFit="1" customWidth="1"/>
    <col min="1998" max="1998" width="9.44140625" bestFit="1" customWidth="1"/>
    <col min="1999" max="1999" width="6.6640625" bestFit="1" customWidth="1"/>
    <col min="2000" max="2000" width="9.44140625" bestFit="1" customWidth="1"/>
    <col min="2001" max="2001" width="7.33203125" bestFit="1" customWidth="1"/>
    <col min="2002" max="2002" width="9.44140625" bestFit="1" customWidth="1"/>
    <col min="2003" max="2003" width="8.5546875" bestFit="1" customWidth="1"/>
    <col min="2004" max="2004" width="9.44140625" bestFit="1" customWidth="1"/>
    <col min="2005" max="2005" width="8.5546875" bestFit="1" customWidth="1"/>
    <col min="2006" max="2006" width="9.44140625" bestFit="1" customWidth="1"/>
    <col min="2007" max="2007" width="6.6640625" bestFit="1" customWidth="1"/>
    <col min="2008" max="2008" width="9.44140625" bestFit="1" customWidth="1"/>
    <col min="2009" max="2009" width="6.6640625" bestFit="1" customWidth="1"/>
    <col min="2010" max="2010" width="9.44140625" bestFit="1" customWidth="1"/>
    <col min="2011" max="2011" width="8.44140625" bestFit="1" customWidth="1"/>
    <col min="2012" max="2012" width="9.44140625" bestFit="1" customWidth="1"/>
    <col min="2013" max="2013" width="8.5546875" bestFit="1" customWidth="1"/>
    <col min="2014" max="2014" width="9.44140625" bestFit="1" customWidth="1"/>
    <col min="2015" max="2015" width="7.33203125" bestFit="1" customWidth="1"/>
    <col min="2016" max="2016" width="9.44140625" bestFit="1" customWidth="1"/>
    <col min="2017" max="2017" width="6.77734375" bestFit="1" customWidth="1"/>
    <col min="2018" max="2018" width="9.44140625" bestFit="1" customWidth="1"/>
    <col min="2019" max="2019" width="8.5546875" bestFit="1" customWidth="1"/>
    <col min="2020" max="2020" width="9.44140625" bestFit="1" customWidth="1"/>
    <col min="2021" max="2021" width="6.6640625" bestFit="1" customWidth="1"/>
    <col min="2022" max="2022" width="9.44140625" bestFit="1" customWidth="1"/>
    <col min="2023" max="2023" width="7.33203125" bestFit="1" customWidth="1"/>
    <col min="2024" max="2024" width="9.44140625" bestFit="1" customWidth="1"/>
    <col min="2025" max="2025" width="8.5546875" bestFit="1" customWidth="1"/>
    <col min="2026" max="2026" width="9.44140625" bestFit="1" customWidth="1"/>
    <col min="2027" max="2027" width="6.6640625" bestFit="1" customWidth="1"/>
    <col min="2028" max="2028" width="9.44140625" bestFit="1" customWidth="1"/>
    <col min="2029" max="2029" width="10.5546875" bestFit="1" customWidth="1"/>
  </cols>
  <sheetData>
    <row r="2" spans="1:43" ht="28.8" x14ac:dyDescent="0.55000000000000004">
      <c r="A2" s="19">
        <v>1</v>
      </c>
      <c r="B2" s="18"/>
      <c r="E2" s="19">
        <v>2</v>
      </c>
      <c r="O2" s="19">
        <v>3</v>
      </c>
      <c r="Y2" s="19">
        <v>4</v>
      </c>
      <c r="AB2" s="19">
        <v>5</v>
      </c>
    </row>
    <row r="3" spans="1:43" x14ac:dyDescent="0.3">
      <c r="A3" s="20" t="s">
        <v>737</v>
      </c>
      <c r="B3" s="21" t="s">
        <v>740</v>
      </c>
      <c r="C3" s="21" t="s">
        <v>739</v>
      </c>
      <c r="E3" s="20" t="s">
        <v>737</v>
      </c>
      <c r="F3" s="21" t="s">
        <v>741</v>
      </c>
      <c r="H3" s="20" t="s">
        <v>737</v>
      </c>
      <c r="I3" s="21" t="s">
        <v>742</v>
      </c>
      <c r="J3" s="21" t="s">
        <v>743</v>
      </c>
      <c r="L3" s="20" t="s">
        <v>737</v>
      </c>
      <c r="M3" s="21" t="s">
        <v>741</v>
      </c>
      <c r="O3" s="20" t="s">
        <v>740</v>
      </c>
      <c r="P3" s="20" t="s">
        <v>754</v>
      </c>
      <c r="Q3" s="21"/>
      <c r="R3" s="21"/>
      <c r="S3" s="21"/>
      <c r="T3" s="21"/>
      <c r="U3" s="21"/>
      <c r="V3" s="21"/>
      <c r="W3" s="21"/>
      <c r="Y3" s="20" t="s">
        <v>737</v>
      </c>
      <c r="Z3" s="21" t="s">
        <v>740</v>
      </c>
      <c r="AB3" s="20" t="s">
        <v>740</v>
      </c>
      <c r="AC3" s="20" t="s">
        <v>754</v>
      </c>
      <c r="AD3" s="21"/>
      <c r="AE3" s="21"/>
      <c r="AF3" s="21"/>
      <c r="AG3" s="21"/>
      <c r="AI3" s="20" t="s">
        <v>741</v>
      </c>
      <c r="AJ3" s="20" t="s">
        <v>754</v>
      </c>
      <c r="AK3" s="21"/>
      <c r="AL3" s="21"/>
      <c r="AM3" s="21"/>
      <c r="AN3" s="21"/>
      <c r="AO3" s="21"/>
      <c r="AP3" s="21"/>
      <c r="AQ3" s="21"/>
    </row>
    <row r="4" spans="1:43" x14ac:dyDescent="0.3">
      <c r="A4" s="22">
        <v>7.99</v>
      </c>
      <c r="B4" s="21">
        <v>323</v>
      </c>
      <c r="C4" s="23">
        <v>2580.7699999999877</v>
      </c>
      <c r="E4" s="24" t="s">
        <v>59</v>
      </c>
      <c r="F4" s="25">
        <v>237.0611111111111</v>
      </c>
      <c r="H4" s="24" t="s">
        <v>59</v>
      </c>
      <c r="I4" s="21">
        <v>94100</v>
      </c>
      <c r="J4" s="21">
        <v>19790</v>
      </c>
      <c r="L4" s="24" t="s">
        <v>750</v>
      </c>
      <c r="M4" s="25">
        <v>254.16803278688525</v>
      </c>
      <c r="O4" s="20" t="s">
        <v>737</v>
      </c>
      <c r="P4" s="21" t="s">
        <v>26</v>
      </c>
      <c r="Q4" s="21" t="s">
        <v>73</v>
      </c>
      <c r="R4" s="21" t="s">
        <v>51</v>
      </c>
      <c r="S4" s="21" t="s">
        <v>36</v>
      </c>
      <c r="T4" s="21" t="s">
        <v>63</v>
      </c>
      <c r="U4" s="21" t="s">
        <v>100</v>
      </c>
      <c r="V4" s="21" t="s">
        <v>48</v>
      </c>
      <c r="W4" s="21" t="s">
        <v>738</v>
      </c>
      <c r="Y4" s="24" t="s">
        <v>30</v>
      </c>
      <c r="Z4" s="21">
        <v>1000</v>
      </c>
      <c r="AB4" s="20" t="s">
        <v>737</v>
      </c>
      <c r="AC4" s="21" t="s">
        <v>56</v>
      </c>
      <c r="AD4" s="21" t="s">
        <v>75</v>
      </c>
      <c r="AE4" s="21" t="s">
        <v>44</v>
      </c>
      <c r="AF4" s="21" t="s">
        <v>28</v>
      </c>
      <c r="AG4" s="21" t="s">
        <v>738</v>
      </c>
      <c r="AI4" s="20" t="s">
        <v>737</v>
      </c>
      <c r="AJ4" s="21" t="s">
        <v>26</v>
      </c>
      <c r="AK4" s="21" t="s">
        <v>73</v>
      </c>
      <c r="AL4" s="21" t="s">
        <v>51</v>
      </c>
      <c r="AM4" s="21" t="s">
        <v>36</v>
      </c>
      <c r="AN4" s="21" t="s">
        <v>63</v>
      </c>
      <c r="AO4" s="21" t="s">
        <v>100</v>
      </c>
      <c r="AP4" s="21" t="s">
        <v>48</v>
      </c>
      <c r="AQ4" s="21" t="s">
        <v>738</v>
      </c>
    </row>
    <row r="5" spans="1:43" x14ac:dyDescent="0.3">
      <c r="A5" s="22">
        <v>11.99</v>
      </c>
      <c r="B5" s="21">
        <v>345</v>
      </c>
      <c r="C5" s="23">
        <v>4136.5499999999638</v>
      </c>
      <c r="E5" s="24" t="s">
        <v>39</v>
      </c>
      <c r="F5" s="25">
        <v>268.52</v>
      </c>
      <c r="H5" s="24" t="s">
        <v>39</v>
      </c>
      <c r="I5" s="21">
        <v>100542</v>
      </c>
      <c r="J5" s="21">
        <v>18631</v>
      </c>
      <c r="L5" s="26" t="s">
        <v>30</v>
      </c>
      <c r="M5" s="25">
        <v>254.16803278688525</v>
      </c>
      <c r="O5" s="24" t="s">
        <v>59</v>
      </c>
      <c r="P5" s="21">
        <v>26</v>
      </c>
      <c r="Q5" s="21">
        <v>23</v>
      </c>
      <c r="R5" s="21">
        <v>36</v>
      </c>
      <c r="S5" s="21">
        <v>25</v>
      </c>
      <c r="T5" s="21">
        <v>23</v>
      </c>
      <c r="U5" s="21">
        <v>24</v>
      </c>
      <c r="V5" s="21">
        <v>23</v>
      </c>
      <c r="W5" s="21">
        <v>180</v>
      </c>
      <c r="Y5" s="24" t="s">
        <v>738</v>
      </c>
      <c r="Z5" s="21">
        <v>1000</v>
      </c>
      <c r="AB5" s="24" t="s">
        <v>68</v>
      </c>
      <c r="AC5" s="21">
        <v>22</v>
      </c>
      <c r="AD5" s="21">
        <v>44</v>
      </c>
      <c r="AE5" s="21">
        <v>38</v>
      </c>
      <c r="AF5" s="21">
        <v>36</v>
      </c>
      <c r="AG5" s="21">
        <v>140</v>
      </c>
      <c r="AI5" s="24" t="s">
        <v>64</v>
      </c>
      <c r="AJ5" s="25">
        <v>251</v>
      </c>
      <c r="AK5" s="25">
        <v>246.04347826086956</v>
      </c>
      <c r="AL5" s="25">
        <v>267.83333333333331</v>
      </c>
      <c r="AM5" s="25">
        <v>240.93103448275863</v>
      </c>
      <c r="AN5" s="25">
        <v>277.96666666666664</v>
      </c>
      <c r="AO5" s="25">
        <v>229.66666666666666</v>
      </c>
      <c r="AP5" s="25">
        <v>221</v>
      </c>
      <c r="AQ5" s="25">
        <v>248.38095238095238</v>
      </c>
    </row>
    <row r="6" spans="1:43" x14ac:dyDescent="0.3">
      <c r="A6" s="22">
        <v>15.99</v>
      </c>
      <c r="B6" s="21">
        <v>332</v>
      </c>
      <c r="C6" s="23">
        <v>5308.6799999999566</v>
      </c>
      <c r="E6" s="24" t="s">
        <v>32</v>
      </c>
      <c r="F6" s="25">
        <v>244.95652173913044</v>
      </c>
      <c r="H6" s="24" t="s">
        <v>32</v>
      </c>
      <c r="I6" s="21">
        <v>110132</v>
      </c>
      <c r="J6" s="21">
        <v>20452</v>
      </c>
      <c r="L6" s="24" t="s">
        <v>751</v>
      </c>
      <c r="M6" s="25">
        <v>260.68669527896998</v>
      </c>
      <c r="O6" s="24" t="s">
        <v>39</v>
      </c>
      <c r="P6" s="21">
        <v>33</v>
      </c>
      <c r="Q6" s="21">
        <v>29</v>
      </c>
      <c r="R6" s="21">
        <v>21</v>
      </c>
      <c r="S6" s="21">
        <v>31</v>
      </c>
      <c r="T6" s="21">
        <v>36</v>
      </c>
      <c r="U6" s="21">
        <v>27</v>
      </c>
      <c r="V6" s="21">
        <v>23</v>
      </c>
      <c r="W6" s="21">
        <v>200</v>
      </c>
      <c r="AB6" s="24" t="s">
        <v>43</v>
      </c>
      <c r="AC6" s="21">
        <v>34</v>
      </c>
      <c r="AD6" s="21">
        <v>27</v>
      </c>
      <c r="AE6" s="21">
        <v>36</v>
      </c>
      <c r="AF6" s="21">
        <v>42</v>
      </c>
      <c r="AG6" s="21">
        <v>139</v>
      </c>
      <c r="AI6" s="24" t="s">
        <v>78</v>
      </c>
      <c r="AJ6" s="25">
        <v>259.33333333333331</v>
      </c>
      <c r="AK6" s="25">
        <v>293.10000000000002</v>
      </c>
      <c r="AL6" s="25">
        <v>280.375</v>
      </c>
      <c r="AM6" s="25">
        <v>281.56521739130437</v>
      </c>
      <c r="AN6" s="25">
        <v>255.86666666666667</v>
      </c>
      <c r="AO6" s="25">
        <v>256.65384615384613</v>
      </c>
      <c r="AP6" s="25">
        <v>302.09523809523807</v>
      </c>
      <c r="AQ6" s="25">
        <v>273.46198830409355</v>
      </c>
    </row>
    <row r="7" spans="1:43" x14ac:dyDescent="0.3">
      <c r="A7" s="22" t="s">
        <v>738</v>
      </c>
      <c r="B7" s="21">
        <v>1000</v>
      </c>
      <c r="C7" s="23">
        <v>12025.99999999984</v>
      </c>
      <c r="E7" s="24" t="s">
        <v>69</v>
      </c>
      <c r="F7" s="25">
        <v>255.66346153846155</v>
      </c>
      <c r="H7" s="24" t="s">
        <v>69</v>
      </c>
      <c r="I7" s="21">
        <v>104205</v>
      </c>
      <c r="J7" s="21">
        <v>22023</v>
      </c>
      <c r="L7" s="26" t="s">
        <v>30</v>
      </c>
      <c r="M7" s="25">
        <v>260.68669527896998</v>
      </c>
      <c r="O7" s="24" t="s">
        <v>32</v>
      </c>
      <c r="P7" s="21">
        <v>32</v>
      </c>
      <c r="Q7" s="21">
        <v>29</v>
      </c>
      <c r="R7" s="21">
        <v>22</v>
      </c>
      <c r="S7" s="21">
        <v>27</v>
      </c>
      <c r="T7" s="21">
        <v>34</v>
      </c>
      <c r="U7" s="21">
        <v>32</v>
      </c>
      <c r="V7" s="21">
        <v>31</v>
      </c>
      <c r="W7" s="21">
        <v>207</v>
      </c>
      <c r="Y7" s="20" t="s">
        <v>737</v>
      </c>
      <c r="Z7" s="21" t="s">
        <v>740</v>
      </c>
      <c r="AB7" s="24" t="s">
        <v>92</v>
      </c>
      <c r="AC7" s="21">
        <v>39</v>
      </c>
      <c r="AD7" s="21">
        <v>41</v>
      </c>
      <c r="AE7" s="21">
        <v>31</v>
      </c>
      <c r="AF7" s="21">
        <v>40</v>
      </c>
      <c r="AG7" s="21">
        <v>151</v>
      </c>
      <c r="AI7" s="24" t="s">
        <v>37</v>
      </c>
      <c r="AJ7" s="25">
        <v>216.875</v>
      </c>
      <c r="AK7" s="25">
        <v>264.375</v>
      </c>
      <c r="AL7" s="25">
        <v>244.91304347826087</v>
      </c>
      <c r="AM7" s="25">
        <v>243.72727272727272</v>
      </c>
      <c r="AN7" s="25">
        <v>244.20833333333334</v>
      </c>
      <c r="AO7" s="25">
        <v>257.55</v>
      </c>
      <c r="AP7" s="25">
        <v>236.77272727272728</v>
      </c>
      <c r="AQ7" s="25">
        <v>244.79640718562874</v>
      </c>
    </row>
    <row r="8" spans="1:43" x14ac:dyDescent="0.3">
      <c r="E8" s="24" t="s">
        <v>79</v>
      </c>
      <c r="F8" s="25">
        <v>264.66829268292685</v>
      </c>
      <c r="H8" s="24" t="s">
        <v>79</v>
      </c>
      <c r="I8" s="21">
        <v>106918</v>
      </c>
      <c r="J8" s="21">
        <v>18850</v>
      </c>
      <c r="L8" s="24" t="s">
        <v>752</v>
      </c>
      <c r="M8" s="25">
        <v>258.55984555984554</v>
      </c>
      <c r="O8" s="24" t="s">
        <v>69</v>
      </c>
      <c r="P8" s="21">
        <v>34</v>
      </c>
      <c r="Q8" s="21">
        <v>26</v>
      </c>
      <c r="R8" s="21">
        <v>22</v>
      </c>
      <c r="S8" s="21">
        <v>31</v>
      </c>
      <c r="T8" s="21">
        <v>32</v>
      </c>
      <c r="U8" s="21">
        <v>36</v>
      </c>
      <c r="V8" s="21">
        <v>27</v>
      </c>
      <c r="W8" s="21">
        <v>208</v>
      </c>
      <c r="Y8" s="24" t="s">
        <v>757</v>
      </c>
      <c r="Z8" s="21">
        <v>207</v>
      </c>
      <c r="AB8" s="24" t="s">
        <v>74</v>
      </c>
      <c r="AC8" s="21">
        <v>31</v>
      </c>
      <c r="AD8" s="21">
        <v>35</v>
      </c>
      <c r="AE8" s="21">
        <v>43</v>
      </c>
      <c r="AF8" s="21">
        <v>37</v>
      </c>
      <c r="AG8" s="21">
        <v>146</v>
      </c>
      <c r="AI8" s="24" t="s">
        <v>29</v>
      </c>
      <c r="AJ8" s="25">
        <v>264</v>
      </c>
      <c r="AK8" s="25">
        <v>257.55172413793105</v>
      </c>
      <c r="AL8" s="25">
        <v>264.23529411764707</v>
      </c>
      <c r="AM8" s="25">
        <v>242.89285714285714</v>
      </c>
      <c r="AN8" s="25">
        <v>205.07142857142858</v>
      </c>
      <c r="AO8" s="25">
        <v>267.25</v>
      </c>
      <c r="AP8" s="25">
        <v>253.85</v>
      </c>
      <c r="AQ8" s="25">
        <v>253.35802469135803</v>
      </c>
    </row>
    <row r="9" spans="1:43" x14ac:dyDescent="0.3">
      <c r="E9" s="24" t="s">
        <v>738</v>
      </c>
      <c r="F9" s="25">
        <v>254.51599999999999</v>
      </c>
      <c r="H9" s="24" t="s">
        <v>738</v>
      </c>
      <c r="I9" s="21">
        <v>515897</v>
      </c>
      <c r="J9" s="21">
        <v>99746</v>
      </c>
      <c r="L9" s="26" t="s">
        <v>30</v>
      </c>
      <c r="M9" s="25">
        <v>258.55984555984554</v>
      </c>
      <c r="O9" s="24" t="s">
        <v>79</v>
      </c>
      <c r="P9" s="21">
        <v>25</v>
      </c>
      <c r="Q9" s="21">
        <v>39</v>
      </c>
      <c r="R9" s="21">
        <v>29</v>
      </c>
      <c r="S9" s="21">
        <v>28</v>
      </c>
      <c r="T9" s="21">
        <v>32</v>
      </c>
      <c r="U9" s="21">
        <v>27</v>
      </c>
      <c r="V9" s="21">
        <v>25</v>
      </c>
      <c r="W9" s="21">
        <v>205</v>
      </c>
      <c r="Y9" s="26" t="s">
        <v>745</v>
      </c>
      <c r="Z9" s="21">
        <v>76</v>
      </c>
      <c r="AB9" s="24" t="s">
        <v>55</v>
      </c>
      <c r="AC9" s="21">
        <v>25</v>
      </c>
      <c r="AD9" s="21">
        <v>29</v>
      </c>
      <c r="AE9" s="21">
        <v>39</v>
      </c>
      <c r="AF9" s="21">
        <v>23</v>
      </c>
      <c r="AG9" s="21">
        <v>116</v>
      </c>
      <c r="AI9" s="24" t="s">
        <v>45</v>
      </c>
      <c r="AJ9" s="25">
        <v>201.14285714285714</v>
      </c>
      <c r="AK9" s="25">
        <v>264.58333333333331</v>
      </c>
      <c r="AL9" s="25">
        <v>251.10714285714286</v>
      </c>
      <c r="AM9" s="25">
        <v>250.61904761904762</v>
      </c>
      <c r="AN9" s="25">
        <v>234.71875</v>
      </c>
      <c r="AO9" s="25">
        <v>247.84</v>
      </c>
      <c r="AP9" s="25">
        <v>249.35714285714286</v>
      </c>
      <c r="AQ9" s="25">
        <v>243.33519553072625</v>
      </c>
    </row>
    <row r="10" spans="1:43" x14ac:dyDescent="0.3">
      <c r="A10" s="20" t="s">
        <v>737</v>
      </c>
      <c r="B10" s="21" t="s">
        <v>740</v>
      </c>
      <c r="L10" s="24" t="s">
        <v>753</v>
      </c>
      <c r="M10" s="25">
        <v>245.42424242424244</v>
      </c>
      <c r="O10" s="24" t="s">
        <v>738</v>
      </c>
      <c r="P10" s="21">
        <v>150</v>
      </c>
      <c r="Q10" s="21">
        <v>146</v>
      </c>
      <c r="R10" s="21">
        <v>130</v>
      </c>
      <c r="S10" s="21">
        <v>142</v>
      </c>
      <c r="T10" s="21">
        <v>157</v>
      </c>
      <c r="U10" s="21">
        <v>146</v>
      </c>
      <c r="V10" s="21">
        <v>129</v>
      </c>
      <c r="W10" s="21">
        <v>1000</v>
      </c>
      <c r="Y10" s="26" t="s">
        <v>746</v>
      </c>
      <c r="Z10" s="21">
        <v>64</v>
      </c>
      <c r="AB10" s="24" t="s">
        <v>49</v>
      </c>
      <c r="AC10" s="21">
        <v>33</v>
      </c>
      <c r="AD10" s="21">
        <v>38</v>
      </c>
      <c r="AE10" s="21">
        <v>31</v>
      </c>
      <c r="AF10" s="21">
        <v>48</v>
      </c>
      <c r="AG10" s="21">
        <v>150</v>
      </c>
      <c r="AI10" s="24" t="s">
        <v>57</v>
      </c>
      <c r="AJ10" s="25">
        <v>252.46153846153845</v>
      </c>
      <c r="AK10" s="25">
        <v>259</v>
      </c>
      <c r="AL10" s="25">
        <v>255.3</v>
      </c>
      <c r="AM10" s="25">
        <v>239.42105263157896</v>
      </c>
      <c r="AN10" s="25">
        <v>295.74074074074076</v>
      </c>
      <c r="AO10" s="25">
        <v>293.95833333333331</v>
      </c>
      <c r="AP10" s="25">
        <v>243.31578947368422</v>
      </c>
      <c r="AQ10" s="25">
        <v>264.99346405228761</v>
      </c>
    </row>
    <row r="11" spans="1:43" x14ac:dyDescent="0.3">
      <c r="A11" s="24" t="s">
        <v>745</v>
      </c>
      <c r="B11" s="21">
        <v>332</v>
      </c>
      <c r="E11" s="20" t="s">
        <v>737</v>
      </c>
      <c r="F11" s="21" t="s">
        <v>741</v>
      </c>
      <c r="H11" s="20" t="s">
        <v>737</v>
      </c>
      <c r="I11" s="21" t="s">
        <v>742</v>
      </c>
      <c r="J11" s="21" t="s">
        <v>743</v>
      </c>
      <c r="L11" s="26" t="s">
        <v>30</v>
      </c>
      <c r="M11" s="25">
        <v>245.42424242424244</v>
      </c>
      <c r="Y11" s="26" t="s">
        <v>747</v>
      </c>
      <c r="Z11" s="21">
        <v>67</v>
      </c>
      <c r="AB11" s="24" t="s">
        <v>27</v>
      </c>
      <c r="AC11" s="21">
        <v>44</v>
      </c>
      <c r="AD11" s="21">
        <v>40</v>
      </c>
      <c r="AE11" s="21">
        <v>31</v>
      </c>
      <c r="AF11" s="21">
        <v>43</v>
      </c>
      <c r="AG11" s="21">
        <v>158</v>
      </c>
      <c r="AI11" s="24" t="s">
        <v>738</v>
      </c>
      <c r="AJ11" s="25">
        <v>242.91333333333333</v>
      </c>
      <c r="AK11" s="25">
        <v>263.43835616438355</v>
      </c>
      <c r="AL11" s="25">
        <v>260.09230769230771</v>
      </c>
      <c r="AM11" s="25">
        <v>249.56338028169014</v>
      </c>
      <c r="AN11" s="25">
        <v>256.32484076433121</v>
      </c>
      <c r="AO11" s="25">
        <v>258.15068493150687</v>
      </c>
      <c r="AP11" s="25">
        <v>251.42635658914728</v>
      </c>
      <c r="AQ11" s="25">
        <v>254.51599999999999</v>
      </c>
    </row>
    <row r="12" spans="1:43" x14ac:dyDescent="0.3">
      <c r="A12" s="24" t="s">
        <v>746</v>
      </c>
      <c r="B12" s="21">
        <v>323</v>
      </c>
      <c r="E12" s="24" t="s">
        <v>59</v>
      </c>
      <c r="F12" s="21">
        <v>237.0611111111111</v>
      </c>
      <c r="H12" s="24" t="s">
        <v>59</v>
      </c>
      <c r="I12" s="27">
        <v>0.18240075053741348</v>
      </c>
      <c r="J12" s="27">
        <v>0.19840394602289815</v>
      </c>
      <c r="L12" s="24" t="s">
        <v>738</v>
      </c>
      <c r="M12" s="25">
        <v>254.51599999999999</v>
      </c>
      <c r="O12" s="20" t="s">
        <v>737</v>
      </c>
      <c r="P12" s="21" t="s">
        <v>740</v>
      </c>
      <c r="Q12" s="21" t="s">
        <v>755</v>
      </c>
      <c r="S12" s="20" t="s">
        <v>737</v>
      </c>
      <c r="T12" s="21" t="s">
        <v>740</v>
      </c>
      <c r="Y12" s="24" t="s">
        <v>758</v>
      </c>
      <c r="Z12" s="21">
        <v>215</v>
      </c>
      <c r="AB12" s="24" t="s">
        <v>738</v>
      </c>
      <c r="AC12" s="21">
        <v>228</v>
      </c>
      <c r="AD12" s="21">
        <v>254</v>
      </c>
      <c r="AE12" s="21">
        <v>249</v>
      </c>
      <c r="AF12" s="21">
        <v>269</v>
      </c>
      <c r="AG12" s="21">
        <v>1000</v>
      </c>
    </row>
    <row r="13" spans="1:43" x14ac:dyDescent="0.3">
      <c r="A13" s="24" t="s">
        <v>747</v>
      </c>
      <c r="B13" s="21">
        <v>345</v>
      </c>
      <c r="E13" s="26" t="s">
        <v>247</v>
      </c>
      <c r="F13" s="21">
        <v>464</v>
      </c>
      <c r="H13" s="26" t="s">
        <v>247</v>
      </c>
      <c r="I13" s="27">
        <v>1.7619796199628995E-3</v>
      </c>
      <c r="J13" s="27">
        <v>1.6542016722475086E-3</v>
      </c>
      <c r="O13" s="24" t="s">
        <v>68</v>
      </c>
      <c r="P13" s="21">
        <v>140</v>
      </c>
      <c r="Q13" s="25">
        <v>2.9928571428571429</v>
      </c>
      <c r="S13" s="24" t="s">
        <v>93</v>
      </c>
      <c r="T13" s="21">
        <v>251</v>
      </c>
      <c r="Y13" s="26" t="s">
        <v>745</v>
      </c>
      <c r="Z13" s="21">
        <v>69</v>
      </c>
    </row>
    <row r="14" spans="1:43" x14ac:dyDescent="0.3">
      <c r="A14" s="24" t="s">
        <v>738</v>
      </c>
      <c r="B14" s="21">
        <v>1000</v>
      </c>
      <c r="E14" s="26" t="s">
        <v>236</v>
      </c>
      <c r="F14" s="21">
        <v>452</v>
      </c>
      <c r="H14" s="28">
        <v>6650</v>
      </c>
      <c r="I14" s="27">
        <v>1.7619796199628995E-3</v>
      </c>
      <c r="J14" s="27">
        <v>1.6542016722475086E-3</v>
      </c>
      <c r="O14" s="26" t="s">
        <v>38</v>
      </c>
      <c r="P14" s="21">
        <v>36</v>
      </c>
      <c r="Q14" s="25">
        <v>3.1944444444444446</v>
      </c>
      <c r="S14" s="26" t="s">
        <v>68</v>
      </c>
      <c r="T14" s="21">
        <v>38</v>
      </c>
      <c r="Y14" s="26" t="s">
        <v>746</v>
      </c>
      <c r="Z14" s="21">
        <v>69</v>
      </c>
      <c r="AB14" s="20" t="s">
        <v>737</v>
      </c>
      <c r="AC14" s="21" t="s">
        <v>740</v>
      </c>
    </row>
    <row r="15" spans="1:43" x14ac:dyDescent="0.3">
      <c r="E15" s="26" t="s">
        <v>598</v>
      </c>
      <c r="F15" s="21">
        <v>394.5</v>
      </c>
      <c r="H15" s="26" t="s">
        <v>236</v>
      </c>
      <c r="I15" s="27">
        <v>6.5516953965617168E-4</v>
      </c>
      <c r="J15" s="27">
        <v>1.3233613377980069E-3</v>
      </c>
      <c r="O15" s="26" t="s">
        <v>65</v>
      </c>
      <c r="P15" s="21">
        <v>22</v>
      </c>
      <c r="Q15" s="25">
        <v>2.4090909090909092</v>
      </c>
      <c r="S15" s="26" t="s">
        <v>43</v>
      </c>
      <c r="T15" s="21">
        <v>34</v>
      </c>
      <c r="Y15" s="26" t="s">
        <v>747</v>
      </c>
      <c r="Z15" s="21">
        <v>77</v>
      </c>
      <c r="AB15" s="24" t="s">
        <v>68</v>
      </c>
      <c r="AC15" s="21">
        <v>140</v>
      </c>
    </row>
    <row r="16" spans="1:43" x14ac:dyDescent="0.3">
      <c r="E16" s="26" t="s">
        <v>253</v>
      </c>
      <c r="F16" s="21">
        <v>239</v>
      </c>
      <c r="H16" s="28">
        <v>9695</v>
      </c>
      <c r="I16" s="27">
        <v>6.5516953965617168E-4</v>
      </c>
      <c r="J16" s="27">
        <v>1.3233613377980069E-3</v>
      </c>
      <c r="O16" s="26" t="s">
        <v>58</v>
      </c>
      <c r="P16" s="21">
        <v>28</v>
      </c>
      <c r="Q16" s="25">
        <v>2.7142857142857144</v>
      </c>
      <c r="S16" s="26" t="s">
        <v>92</v>
      </c>
      <c r="T16" s="21">
        <v>47</v>
      </c>
      <c r="Y16" s="24" t="s">
        <v>759</v>
      </c>
      <c r="Z16" s="21">
        <v>196</v>
      </c>
      <c r="AB16" s="26" t="s">
        <v>766</v>
      </c>
      <c r="AC16" s="21">
        <v>8</v>
      </c>
    </row>
    <row r="17" spans="5:29" x14ac:dyDescent="0.3">
      <c r="E17" s="26" t="s">
        <v>280</v>
      </c>
      <c r="F17" s="21">
        <v>369</v>
      </c>
      <c r="H17" s="26" t="s">
        <v>598</v>
      </c>
      <c r="I17" s="27">
        <v>2.2485108461572758E-3</v>
      </c>
      <c r="J17" s="27">
        <v>5.6142602209612415E-4</v>
      </c>
      <c r="O17" s="26" t="s">
        <v>31</v>
      </c>
      <c r="P17" s="21">
        <v>22</v>
      </c>
      <c r="Q17" s="25">
        <v>3.1818181818181817</v>
      </c>
      <c r="S17" s="26" t="s">
        <v>74</v>
      </c>
      <c r="T17" s="21">
        <v>40</v>
      </c>
      <c r="Y17" s="26" t="s">
        <v>745</v>
      </c>
      <c r="Z17" s="21">
        <v>66</v>
      </c>
      <c r="AB17" s="26" t="s">
        <v>767</v>
      </c>
      <c r="AC17" s="21">
        <v>7</v>
      </c>
    </row>
    <row r="18" spans="5:29" x14ac:dyDescent="0.3">
      <c r="E18" s="26" t="s">
        <v>23</v>
      </c>
      <c r="F18" s="21">
        <v>422</v>
      </c>
      <c r="H18" s="28">
        <v>3572</v>
      </c>
      <c r="I18" s="27">
        <v>1.5487587638617786E-3</v>
      </c>
      <c r="J18" s="27">
        <v>4.4112044593266897E-4</v>
      </c>
      <c r="O18" s="26" t="s">
        <v>76</v>
      </c>
      <c r="P18" s="21">
        <v>32</v>
      </c>
      <c r="Q18" s="25">
        <v>3.28125</v>
      </c>
      <c r="S18" s="26" t="s">
        <v>55</v>
      </c>
      <c r="T18" s="21">
        <v>31</v>
      </c>
      <c r="Y18" s="26" t="s">
        <v>746</v>
      </c>
      <c r="Z18" s="21">
        <v>53</v>
      </c>
      <c r="AB18" s="26" t="s">
        <v>768</v>
      </c>
      <c r="AC18" s="21">
        <v>5</v>
      </c>
    </row>
    <row r="19" spans="5:29" x14ac:dyDescent="0.3">
      <c r="E19" s="26" t="s">
        <v>120</v>
      </c>
      <c r="F19" s="21">
        <v>176</v>
      </c>
      <c r="H19" s="28">
        <v>6405</v>
      </c>
      <c r="I19" s="27">
        <v>6.9975208229549701E-4</v>
      </c>
      <c r="J19" s="27">
        <v>1.2030557616345517E-4</v>
      </c>
      <c r="O19" s="24" t="s">
        <v>43</v>
      </c>
      <c r="P19" s="21">
        <v>139</v>
      </c>
      <c r="Q19" s="25">
        <v>3.0215827338129495</v>
      </c>
      <c r="S19" s="26" t="s">
        <v>49</v>
      </c>
      <c r="T19" s="21">
        <v>30</v>
      </c>
      <c r="Y19" s="26" t="s">
        <v>747</v>
      </c>
      <c r="Z19" s="21">
        <v>77</v>
      </c>
      <c r="AB19" s="26" t="s">
        <v>769</v>
      </c>
      <c r="AC19" s="21">
        <v>4</v>
      </c>
    </row>
    <row r="20" spans="5:29" x14ac:dyDescent="0.3">
      <c r="E20" s="26" t="s">
        <v>603</v>
      </c>
      <c r="F20" s="21">
        <v>166</v>
      </c>
      <c r="H20" s="26" t="s">
        <v>253</v>
      </c>
      <c r="I20" s="27">
        <v>1.6127250206921149E-3</v>
      </c>
      <c r="J20" s="27">
        <v>1.3434122671585828E-3</v>
      </c>
      <c r="O20" s="26" t="s">
        <v>38</v>
      </c>
      <c r="P20" s="21">
        <v>21</v>
      </c>
      <c r="Q20" s="25">
        <v>2.5238095238095237</v>
      </c>
      <c r="S20" s="26" t="s">
        <v>27</v>
      </c>
      <c r="T20" s="21">
        <v>31</v>
      </c>
      <c r="Y20" s="24" t="s">
        <v>760</v>
      </c>
      <c r="Z20" s="21">
        <v>191</v>
      </c>
      <c r="AB20" s="26" t="s">
        <v>770</v>
      </c>
      <c r="AC20" s="21">
        <v>6</v>
      </c>
    </row>
    <row r="21" spans="5:29" x14ac:dyDescent="0.3">
      <c r="E21" s="26" t="s">
        <v>364</v>
      </c>
      <c r="F21" s="21">
        <v>74</v>
      </c>
      <c r="H21" s="28">
        <v>8058</v>
      </c>
      <c r="I21" s="27">
        <v>1.6127250206921149E-3</v>
      </c>
      <c r="J21" s="27">
        <v>1.3434122671585828E-3</v>
      </c>
      <c r="O21" s="26" t="s">
        <v>65</v>
      </c>
      <c r="P21" s="21">
        <v>25</v>
      </c>
      <c r="Q21" s="25">
        <v>3.04</v>
      </c>
      <c r="S21" s="24" t="s">
        <v>40</v>
      </c>
      <c r="T21" s="21">
        <v>256</v>
      </c>
      <c r="Y21" s="26" t="s">
        <v>745</v>
      </c>
      <c r="Z21" s="21">
        <v>55</v>
      </c>
      <c r="AB21" s="26" t="s">
        <v>771</v>
      </c>
      <c r="AC21" s="21">
        <v>4</v>
      </c>
    </row>
    <row r="22" spans="5:29" x14ac:dyDescent="0.3">
      <c r="E22" s="26" t="s">
        <v>290</v>
      </c>
      <c r="F22" s="21">
        <v>381</v>
      </c>
      <c r="H22" s="26" t="s">
        <v>280</v>
      </c>
      <c r="I22" s="27">
        <v>1.4712239070977346E-3</v>
      </c>
      <c r="J22" s="27">
        <v>5.6142602209612415E-4</v>
      </c>
      <c r="O22" s="26" t="s">
        <v>58</v>
      </c>
      <c r="P22" s="21">
        <v>33</v>
      </c>
      <c r="Q22" s="25">
        <v>2.9090909090909092</v>
      </c>
      <c r="S22" s="26" t="s">
        <v>68</v>
      </c>
      <c r="T22" s="21">
        <v>35</v>
      </c>
      <c r="Y22" s="26" t="s">
        <v>746</v>
      </c>
      <c r="Z22" s="21">
        <v>66</v>
      </c>
      <c r="AB22" s="26" t="s">
        <v>772</v>
      </c>
      <c r="AC22" s="21">
        <v>5</v>
      </c>
    </row>
    <row r="23" spans="5:29" x14ac:dyDescent="0.3">
      <c r="E23" s="26" t="s">
        <v>439</v>
      </c>
      <c r="F23" s="21">
        <v>348</v>
      </c>
      <c r="H23" s="28">
        <v>4097</v>
      </c>
      <c r="I23" s="27">
        <v>1.4712239070977346E-3</v>
      </c>
      <c r="J23" s="27">
        <v>5.6142602209612415E-4</v>
      </c>
      <c r="O23" s="26" t="s">
        <v>31</v>
      </c>
      <c r="P23" s="21">
        <v>28</v>
      </c>
      <c r="Q23" s="25">
        <v>3.5357142857142856</v>
      </c>
      <c r="S23" s="26" t="s">
        <v>43</v>
      </c>
      <c r="T23" s="21">
        <v>34</v>
      </c>
      <c r="Y23" s="26" t="s">
        <v>747</v>
      </c>
      <c r="Z23" s="21">
        <v>70</v>
      </c>
      <c r="AB23" s="26" t="s">
        <v>773</v>
      </c>
      <c r="AC23" s="21">
        <v>8</v>
      </c>
    </row>
    <row r="24" spans="5:29" x14ac:dyDescent="0.3">
      <c r="E24" s="26" t="s">
        <v>347</v>
      </c>
      <c r="F24" s="21">
        <v>318.5</v>
      </c>
      <c r="H24" s="26" t="s">
        <v>23</v>
      </c>
      <c r="I24" s="27">
        <v>7.7341019622133875E-4</v>
      </c>
      <c r="J24" s="27">
        <v>2.7068754636777414E-4</v>
      </c>
      <c r="O24" s="26" t="s">
        <v>76</v>
      </c>
      <c r="P24" s="21">
        <v>32</v>
      </c>
      <c r="Q24" s="25">
        <v>3</v>
      </c>
      <c r="S24" s="26" t="s">
        <v>92</v>
      </c>
      <c r="T24" s="21">
        <v>35</v>
      </c>
      <c r="Y24" s="24" t="s">
        <v>761</v>
      </c>
      <c r="Z24" s="21">
        <v>191</v>
      </c>
      <c r="AB24" s="26" t="s">
        <v>774</v>
      </c>
      <c r="AC24" s="21">
        <v>3</v>
      </c>
    </row>
    <row r="25" spans="5:29" x14ac:dyDescent="0.3">
      <c r="E25" s="26" t="s">
        <v>140</v>
      </c>
      <c r="F25" s="21">
        <v>100</v>
      </c>
      <c r="H25" s="28">
        <v>6750</v>
      </c>
      <c r="I25" s="27">
        <v>7.7341019622133875E-4</v>
      </c>
      <c r="J25" s="27">
        <v>2.7068754636777414E-4</v>
      </c>
      <c r="O25" s="24" t="s">
        <v>92</v>
      </c>
      <c r="P25" s="21">
        <v>151</v>
      </c>
      <c r="Q25" s="25">
        <v>3.1589403973509933</v>
      </c>
      <c r="S25" s="26" t="s">
        <v>74</v>
      </c>
      <c r="T25" s="21">
        <v>35</v>
      </c>
      <c r="Y25" s="26" t="s">
        <v>745</v>
      </c>
      <c r="Z25" s="21">
        <v>66</v>
      </c>
      <c r="AB25" s="26" t="s">
        <v>775</v>
      </c>
      <c r="AC25" s="21">
        <v>7</v>
      </c>
    </row>
    <row r="26" spans="5:29" x14ac:dyDescent="0.3">
      <c r="E26" s="26" t="s">
        <v>422</v>
      </c>
      <c r="F26" s="21">
        <v>394</v>
      </c>
      <c r="H26" s="26" t="s">
        <v>120</v>
      </c>
      <c r="I26" s="27">
        <v>5.3499051167190347E-4</v>
      </c>
      <c r="J26" s="27">
        <v>1.3835141258797346E-3</v>
      </c>
      <c r="O26" s="26" t="s">
        <v>38</v>
      </c>
      <c r="P26" s="21">
        <v>32</v>
      </c>
      <c r="Q26" s="25">
        <v>3.28125</v>
      </c>
      <c r="S26" s="26" t="s">
        <v>55</v>
      </c>
      <c r="T26" s="21">
        <v>29</v>
      </c>
      <c r="Y26" s="26" t="s">
        <v>746</v>
      </c>
      <c r="Z26" s="21">
        <v>71</v>
      </c>
      <c r="AB26" s="26" t="s">
        <v>776</v>
      </c>
      <c r="AC26" s="21">
        <v>4</v>
      </c>
    </row>
    <row r="27" spans="5:29" x14ac:dyDescent="0.3">
      <c r="E27" s="26" t="s">
        <v>504</v>
      </c>
      <c r="F27" s="21">
        <v>227</v>
      </c>
      <c r="H27" s="28">
        <v>7088</v>
      </c>
      <c r="I27" s="27">
        <v>5.3499051167190347E-4</v>
      </c>
      <c r="J27" s="27">
        <v>1.3835141258797346E-3</v>
      </c>
      <c r="O27" s="26" t="s">
        <v>65</v>
      </c>
      <c r="P27" s="21">
        <v>22</v>
      </c>
      <c r="Q27" s="25">
        <v>3.0909090909090908</v>
      </c>
      <c r="S27" s="26" t="s">
        <v>49</v>
      </c>
      <c r="T27" s="21">
        <v>48</v>
      </c>
      <c r="Y27" s="26" t="s">
        <v>747</v>
      </c>
      <c r="Z27" s="21">
        <v>54</v>
      </c>
      <c r="AB27" s="26" t="s">
        <v>777</v>
      </c>
      <c r="AC27" s="21">
        <v>9</v>
      </c>
    </row>
    <row r="28" spans="5:29" x14ac:dyDescent="0.3">
      <c r="E28" s="26" t="s">
        <v>684</v>
      </c>
      <c r="F28" s="21">
        <v>181</v>
      </c>
      <c r="H28" s="26" t="s">
        <v>603</v>
      </c>
      <c r="I28" s="27">
        <v>3.4503011259999576E-4</v>
      </c>
      <c r="J28" s="27">
        <v>6.1155334549756386E-4</v>
      </c>
      <c r="O28" s="26" t="s">
        <v>58</v>
      </c>
      <c r="P28" s="21">
        <v>36</v>
      </c>
      <c r="Q28" s="25">
        <v>2.8888888888888888</v>
      </c>
      <c r="S28" s="26" t="s">
        <v>27</v>
      </c>
      <c r="T28" s="21">
        <v>40</v>
      </c>
      <c r="Y28" s="24" t="s">
        <v>738</v>
      </c>
      <c r="Z28" s="21">
        <v>1000</v>
      </c>
      <c r="AB28" s="26" t="s">
        <v>778</v>
      </c>
      <c r="AC28" s="21">
        <v>4</v>
      </c>
    </row>
    <row r="29" spans="5:29" x14ac:dyDescent="0.3">
      <c r="E29" s="26" t="s">
        <v>345</v>
      </c>
      <c r="F29" s="21">
        <v>180</v>
      </c>
      <c r="H29" s="28">
        <v>5040</v>
      </c>
      <c r="I29" s="27">
        <v>3.4503011259999576E-4</v>
      </c>
      <c r="J29" s="27">
        <v>6.1155334549756386E-4</v>
      </c>
      <c r="O29" s="26" t="s">
        <v>31</v>
      </c>
      <c r="P29" s="21">
        <v>34</v>
      </c>
      <c r="Q29" s="25">
        <v>3.2941176470588234</v>
      </c>
      <c r="S29" s="24" t="s">
        <v>33</v>
      </c>
      <c r="T29" s="21">
        <v>271</v>
      </c>
      <c r="AB29" s="26" t="s">
        <v>779</v>
      </c>
      <c r="AC29" s="21">
        <v>7</v>
      </c>
    </row>
    <row r="30" spans="5:29" x14ac:dyDescent="0.3">
      <c r="E30" s="26" t="s">
        <v>544</v>
      </c>
      <c r="F30" s="21">
        <v>38</v>
      </c>
      <c r="H30" s="26" t="s">
        <v>364</v>
      </c>
      <c r="I30" s="27">
        <v>1.2735100223494225E-3</v>
      </c>
      <c r="J30" s="27">
        <v>8.8224089186533794E-4</v>
      </c>
      <c r="O30" s="26" t="s">
        <v>76</v>
      </c>
      <c r="P30" s="21">
        <v>27</v>
      </c>
      <c r="Q30" s="25">
        <v>3.2592592592592591</v>
      </c>
      <c r="S30" s="26" t="s">
        <v>68</v>
      </c>
      <c r="T30" s="21">
        <v>41</v>
      </c>
      <c r="Y30" s="20" t="s">
        <v>737</v>
      </c>
      <c r="Z30" s="21" t="s">
        <v>740</v>
      </c>
      <c r="AB30" s="26" t="s">
        <v>780</v>
      </c>
      <c r="AC30" s="21">
        <v>9</v>
      </c>
    </row>
    <row r="31" spans="5:29" x14ac:dyDescent="0.3">
      <c r="E31" s="26" t="s">
        <v>260</v>
      </c>
      <c r="F31" s="21">
        <v>231.66666666666666</v>
      </c>
      <c r="H31" s="28">
        <v>5534</v>
      </c>
      <c r="I31" s="27">
        <v>1.2735100223494225E-3</v>
      </c>
      <c r="J31" s="27">
        <v>8.8224089186533794E-4</v>
      </c>
      <c r="O31" s="24" t="s">
        <v>74</v>
      </c>
      <c r="P31" s="21">
        <v>146</v>
      </c>
      <c r="Q31" s="25">
        <v>2.9315068493150687</v>
      </c>
      <c r="S31" s="26" t="s">
        <v>43</v>
      </c>
      <c r="T31" s="21">
        <v>40</v>
      </c>
      <c r="Y31" s="24" t="s">
        <v>763</v>
      </c>
      <c r="Z31" s="34">
        <v>501</v>
      </c>
      <c r="AB31" s="26" t="s">
        <v>781</v>
      </c>
      <c r="AC31" s="21">
        <v>6</v>
      </c>
    </row>
    <row r="32" spans="5:29" x14ac:dyDescent="0.3">
      <c r="E32" s="26" t="s">
        <v>263</v>
      </c>
      <c r="F32" s="21">
        <v>308</v>
      </c>
      <c r="H32" s="26" t="s">
        <v>290</v>
      </c>
      <c r="I32" s="27">
        <v>5.5437422586291447E-4</v>
      </c>
      <c r="J32" s="27">
        <v>1.2130812263148397E-3</v>
      </c>
      <c r="O32" s="26" t="s">
        <v>38</v>
      </c>
      <c r="P32" s="21">
        <v>23</v>
      </c>
      <c r="Q32" s="25">
        <v>2.8695652173913042</v>
      </c>
      <c r="S32" s="26" t="s">
        <v>92</v>
      </c>
      <c r="T32" s="21">
        <v>35</v>
      </c>
      <c r="Y32" s="26" t="s">
        <v>68</v>
      </c>
      <c r="Z32" s="34">
        <v>73</v>
      </c>
      <c r="AB32" s="26" t="s">
        <v>782</v>
      </c>
      <c r="AC32" s="21">
        <v>3</v>
      </c>
    </row>
    <row r="33" spans="5:29" x14ac:dyDescent="0.3">
      <c r="E33" s="26" t="s">
        <v>297</v>
      </c>
      <c r="F33" s="21">
        <v>328</v>
      </c>
      <c r="H33" s="28">
        <v>5036</v>
      </c>
      <c r="I33" s="27">
        <v>5.5437422586291447E-4</v>
      </c>
      <c r="J33" s="27">
        <v>1.2130812263148397E-3</v>
      </c>
      <c r="O33" s="26" t="s">
        <v>65</v>
      </c>
      <c r="P33" s="21">
        <v>31</v>
      </c>
      <c r="Q33" s="25">
        <v>2.935483870967742</v>
      </c>
      <c r="S33" s="26" t="s">
        <v>74</v>
      </c>
      <c r="T33" s="21">
        <v>39</v>
      </c>
      <c r="Y33" s="26" t="s">
        <v>43</v>
      </c>
      <c r="Z33" s="34">
        <v>77</v>
      </c>
      <c r="AB33" s="26" t="s">
        <v>783</v>
      </c>
      <c r="AC33" s="21">
        <v>4</v>
      </c>
    </row>
    <row r="34" spans="5:29" x14ac:dyDescent="0.3">
      <c r="E34" s="26" t="s">
        <v>701</v>
      </c>
      <c r="F34" s="21">
        <v>91</v>
      </c>
      <c r="H34" s="26" t="s">
        <v>439</v>
      </c>
      <c r="I34" s="27">
        <v>7.327043964202157E-4</v>
      </c>
      <c r="J34" s="27">
        <v>5.6142602209612415E-4</v>
      </c>
      <c r="O34" s="26" t="s">
        <v>58</v>
      </c>
      <c r="P34" s="21">
        <v>29</v>
      </c>
      <c r="Q34" s="25">
        <v>2.896551724137931</v>
      </c>
      <c r="S34" s="26" t="s">
        <v>55</v>
      </c>
      <c r="T34" s="21">
        <v>25</v>
      </c>
      <c r="Y34" s="26" t="s">
        <v>92</v>
      </c>
      <c r="Z34" s="34">
        <v>78</v>
      </c>
      <c r="AB34" s="26" t="s">
        <v>784</v>
      </c>
      <c r="AC34" s="21">
        <v>6</v>
      </c>
    </row>
    <row r="35" spans="5:29" x14ac:dyDescent="0.3">
      <c r="E35" s="26" t="s">
        <v>98</v>
      </c>
      <c r="F35" s="21">
        <v>218.66666666666666</v>
      </c>
      <c r="H35" s="28">
        <v>9149</v>
      </c>
      <c r="I35" s="27">
        <v>7.327043964202157E-4</v>
      </c>
      <c r="J35" s="27">
        <v>5.6142602209612415E-4</v>
      </c>
      <c r="O35" s="26" t="s">
        <v>31</v>
      </c>
      <c r="P35" s="21">
        <v>31</v>
      </c>
      <c r="Q35" s="25">
        <v>2.967741935483871</v>
      </c>
      <c r="S35" s="26" t="s">
        <v>49</v>
      </c>
      <c r="T35" s="21">
        <v>42</v>
      </c>
      <c r="Y35" s="26" t="s">
        <v>74</v>
      </c>
      <c r="Z35" s="34">
        <v>73</v>
      </c>
      <c r="AB35" s="26" t="s">
        <v>785</v>
      </c>
      <c r="AC35" s="21">
        <v>9</v>
      </c>
    </row>
    <row r="36" spans="5:29" x14ac:dyDescent="0.3">
      <c r="E36" s="26" t="s">
        <v>91</v>
      </c>
      <c r="F36" s="21">
        <v>69</v>
      </c>
      <c r="H36" s="26" t="s">
        <v>347</v>
      </c>
      <c r="I36" s="27">
        <v>1.8976656192999765E-3</v>
      </c>
      <c r="J36" s="27">
        <v>2.0552202594590258E-3</v>
      </c>
      <c r="O36" s="26" t="s">
        <v>76</v>
      </c>
      <c r="P36" s="21">
        <v>32</v>
      </c>
      <c r="Q36" s="25">
        <v>2.96875</v>
      </c>
      <c r="S36" s="26" t="s">
        <v>27</v>
      </c>
      <c r="T36" s="21">
        <v>49</v>
      </c>
      <c r="Y36" s="26" t="s">
        <v>55</v>
      </c>
      <c r="Z36" s="34">
        <v>57</v>
      </c>
      <c r="AB36" s="26" t="s">
        <v>786</v>
      </c>
      <c r="AC36" s="21">
        <v>2</v>
      </c>
    </row>
    <row r="37" spans="5:29" x14ac:dyDescent="0.3">
      <c r="E37" s="26" t="s">
        <v>678</v>
      </c>
      <c r="F37" s="21">
        <v>456</v>
      </c>
      <c r="H37" s="28">
        <v>1947</v>
      </c>
      <c r="I37" s="27">
        <v>1.6786296489415522E-3</v>
      </c>
      <c r="J37" s="27">
        <v>1.2030557616345518E-3</v>
      </c>
      <c r="O37" s="24" t="s">
        <v>55</v>
      </c>
      <c r="P37" s="21">
        <v>116</v>
      </c>
      <c r="Q37" s="25">
        <v>3.0086206896551726</v>
      </c>
      <c r="S37" s="24" t="s">
        <v>60</v>
      </c>
      <c r="T37" s="21">
        <v>222</v>
      </c>
      <c r="Y37" s="26" t="s">
        <v>49</v>
      </c>
      <c r="Z37" s="34">
        <v>73</v>
      </c>
      <c r="AB37" s="26" t="s">
        <v>787</v>
      </c>
      <c r="AC37" s="21">
        <v>12</v>
      </c>
    </row>
    <row r="38" spans="5:29" x14ac:dyDescent="0.3">
      <c r="E38" s="26" t="s">
        <v>272</v>
      </c>
      <c r="F38" s="21">
        <v>289.5</v>
      </c>
      <c r="H38" s="28">
        <v>3209</v>
      </c>
      <c r="I38" s="27">
        <v>2.1903597035842425E-4</v>
      </c>
      <c r="J38" s="27">
        <v>8.5216449782447412E-4</v>
      </c>
      <c r="O38" s="26" t="s">
        <v>38</v>
      </c>
      <c r="P38" s="21">
        <v>17</v>
      </c>
      <c r="Q38" s="25">
        <v>2.5882352941176472</v>
      </c>
      <c r="S38" s="26" t="s">
        <v>68</v>
      </c>
      <c r="T38" s="21">
        <v>26</v>
      </c>
      <c r="Y38" s="26" t="s">
        <v>27</v>
      </c>
      <c r="Z38" s="34">
        <v>70</v>
      </c>
      <c r="AB38" s="26" t="s">
        <v>788</v>
      </c>
      <c r="AC38" s="21">
        <v>2</v>
      </c>
    </row>
    <row r="39" spans="5:29" x14ac:dyDescent="0.3">
      <c r="E39" s="26" t="s">
        <v>648</v>
      </c>
      <c r="F39" s="21">
        <v>335</v>
      </c>
      <c r="H39" s="26" t="s">
        <v>140</v>
      </c>
      <c r="I39" s="27">
        <v>1.9054191049763809E-3</v>
      </c>
      <c r="J39" s="27">
        <v>1.9148637539349949E-3</v>
      </c>
      <c r="O39" s="26" t="s">
        <v>65</v>
      </c>
      <c r="P39" s="21">
        <v>19</v>
      </c>
      <c r="Q39" s="25">
        <v>3.0526315789473686</v>
      </c>
      <c r="S39" s="26" t="s">
        <v>43</v>
      </c>
      <c r="T39" s="21">
        <v>31</v>
      </c>
      <c r="Y39" s="24" t="s">
        <v>764</v>
      </c>
      <c r="Z39" s="34">
        <v>499</v>
      </c>
      <c r="AB39" s="26" t="s">
        <v>789</v>
      </c>
      <c r="AC39" s="21">
        <v>2</v>
      </c>
    </row>
    <row r="40" spans="5:29" x14ac:dyDescent="0.3">
      <c r="E40" s="26" t="s">
        <v>197</v>
      </c>
      <c r="F40" s="21">
        <v>57</v>
      </c>
      <c r="H40" s="28">
        <v>5045</v>
      </c>
      <c r="I40" s="27">
        <v>1.9054191049763809E-3</v>
      </c>
      <c r="J40" s="27">
        <v>1.9148637539349949E-3</v>
      </c>
      <c r="O40" s="26" t="s">
        <v>58</v>
      </c>
      <c r="P40" s="21">
        <v>20</v>
      </c>
      <c r="Q40" s="25">
        <v>2.75</v>
      </c>
      <c r="S40" s="26" t="s">
        <v>92</v>
      </c>
      <c r="T40" s="21">
        <v>34</v>
      </c>
      <c r="Y40" s="26" t="s">
        <v>68</v>
      </c>
      <c r="Z40" s="34">
        <v>67</v>
      </c>
      <c r="AB40" s="26" t="s">
        <v>790</v>
      </c>
      <c r="AC40" s="21">
        <v>4</v>
      </c>
    </row>
    <row r="41" spans="5:29" x14ac:dyDescent="0.3">
      <c r="E41" s="26" t="s">
        <v>395</v>
      </c>
      <c r="F41" s="21">
        <v>392</v>
      </c>
      <c r="H41" s="26" t="s">
        <v>422</v>
      </c>
      <c r="I41" s="27">
        <v>1.1630228514606598E-4</v>
      </c>
      <c r="J41" s="27">
        <v>1.594048884165781E-3</v>
      </c>
      <c r="O41" s="26" t="s">
        <v>31</v>
      </c>
      <c r="P41" s="21">
        <v>27</v>
      </c>
      <c r="Q41" s="25">
        <v>3.1111111111111112</v>
      </c>
      <c r="S41" s="26" t="s">
        <v>74</v>
      </c>
      <c r="T41" s="21">
        <v>32</v>
      </c>
      <c r="Y41" s="26" t="s">
        <v>43</v>
      </c>
      <c r="Z41" s="34">
        <v>62</v>
      </c>
      <c r="AB41" s="24" t="s">
        <v>43</v>
      </c>
      <c r="AC41" s="21">
        <v>139</v>
      </c>
    </row>
    <row r="42" spans="5:29" x14ac:dyDescent="0.3">
      <c r="E42" s="26" t="s">
        <v>114</v>
      </c>
      <c r="F42" s="21">
        <v>352.66666666666669</v>
      </c>
      <c r="H42" s="28">
        <v>5031</v>
      </c>
      <c r="I42" s="27">
        <v>1.1630228514606598E-4</v>
      </c>
      <c r="J42" s="27">
        <v>1.594048884165781E-3</v>
      </c>
      <c r="O42" s="26" t="s">
        <v>76</v>
      </c>
      <c r="P42" s="21">
        <v>33</v>
      </c>
      <c r="Q42" s="25">
        <v>3.2727272727272729</v>
      </c>
      <c r="S42" s="26" t="s">
        <v>55</v>
      </c>
      <c r="T42" s="21">
        <v>31</v>
      </c>
      <c r="Y42" s="26" t="s">
        <v>92</v>
      </c>
      <c r="Z42" s="34">
        <v>73</v>
      </c>
      <c r="AB42" s="26" t="s">
        <v>766</v>
      </c>
      <c r="AC42" s="21">
        <v>4</v>
      </c>
    </row>
    <row r="43" spans="5:29" x14ac:dyDescent="0.3">
      <c r="E43" s="26" t="s">
        <v>257</v>
      </c>
      <c r="F43" s="21">
        <v>267.5</v>
      </c>
      <c r="H43" s="26" t="s">
        <v>504</v>
      </c>
      <c r="I43" s="27">
        <v>1.1261937944977388E-3</v>
      </c>
      <c r="J43" s="27">
        <v>1.4637178433220381E-3</v>
      </c>
      <c r="O43" s="24" t="s">
        <v>49</v>
      </c>
      <c r="P43" s="21">
        <v>150</v>
      </c>
      <c r="Q43" s="25">
        <v>3.2133333333333334</v>
      </c>
      <c r="S43" s="26" t="s">
        <v>49</v>
      </c>
      <c r="T43" s="21">
        <v>30</v>
      </c>
      <c r="Y43" s="26" t="s">
        <v>74</v>
      </c>
      <c r="Z43" s="34">
        <v>73</v>
      </c>
      <c r="AB43" s="26" t="s">
        <v>767</v>
      </c>
      <c r="AC43" s="21">
        <v>2</v>
      </c>
    </row>
    <row r="44" spans="5:29" x14ac:dyDescent="0.3">
      <c r="E44" s="26" t="s">
        <v>311</v>
      </c>
      <c r="F44" s="21">
        <v>338</v>
      </c>
      <c r="H44" s="28">
        <v>9258</v>
      </c>
      <c r="I44" s="27">
        <v>1.1261937944977388E-3</v>
      </c>
      <c r="J44" s="27">
        <v>1.4637178433220381E-3</v>
      </c>
      <c r="O44" s="26" t="s">
        <v>38</v>
      </c>
      <c r="P44" s="21">
        <v>28</v>
      </c>
      <c r="Q44" s="25">
        <v>3.1428571428571428</v>
      </c>
      <c r="S44" s="26" t="s">
        <v>27</v>
      </c>
      <c r="T44" s="21">
        <v>38</v>
      </c>
      <c r="Y44" s="26" t="s">
        <v>55</v>
      </c>
      <c r="Z44" s="34">
        <v>59</v>
      </c>
      <c r="AB44" s="26" t="s">
        <v>768</v>
      </c>
      <c r="AC44" s="21">
        <v>10</v>
      </c>
    </row>
    <row r="45" spans="5:29" x14ac:dyDescent="0.3">
      <c r="E45" s="26" t="s">
        <v>179</v>
      </c>
      <c r="F45" s="21">
        <v>490</v>
      </c>
      <c r="H45" s="26" t="s">
        <v>684</v>
      </c>
      <c r="I45" s="27">
        <v>1.6669994204269456E-3</v>
      </c>
      <c r="J45" s="27">
        <v>1.4837687726826137E-3</v>
      </c>
      <c r="O45" s="26" t="s">
        <v>65</v>
      </c>
      <c r="P45" s="21">
        <v>31</v>
      </c>
      <c r="Q45" s="25">
        <v>3.2903225806451615</v>
      </c>
      <c r="S45" s="24" t="s">
        <v>738</v>
      </c>
      <c r="T45" s="21">
        <v>1000</v>
      </c>
      <c r="Y45" s="26" t="s">
        <v>49</v>
      </c>
      <c r="Z45" s="34">
        <v>77</v>
      </c>
      <c r="AB45" s="26" t="s">
        <v>769</v>
      </c>
      <c r="AC45" s="21">
        <v>3</v>
      </c>
    </row>
    <row r="46" spans="5:29" x14ac:dyDescent="0.3">
      <c r="E46" s="26" t="s">
        <v>283</v>
      </c>
      <c r="F46" s="21">
        <v>296</v>
      </c>
      <c r="H46" s="28">
        <v>9528</v>
      </c>
      <c r="I46" s="27">
        <v>1.6669994204269456E-3</v>
      </c>
      <c r="J46" s="27">
        <v>1.4837687726826137E-3</v>
      </c>
      <c r="O46" s="26" t="s">
        <v>58</v>
      </c>
      <c r="P46" s="21">
        <v>30</v>
      </c>
      <c r="Q46" s="25">
        <v>3.5666666666666669</v>
      </c>
      <c r="Y46" s="26" t="s">
        <v>27</v>
      </c>
      <c r="Z46" s="34">
        <v>88</v>
      </c>
      <c r="AB46" s="26" t="s">
        <v>770</v>
      </c>
      <c r="AC46" s="21">
        <v>6</v>
      </c>
    </row>
    <row r="47" spans="5:29" x14ac:dyDescent="0.3">
      <c r="E47" s="26" t="s">
        <v>676</v>
      </c>
      <c r="F47" s="21">
        <v>391</v>
      </c>
      <c r="H47" s="26" t="s">
        <v>345</v>
      </c>
      <c r="I47" s="27">
        <v>5.7569631147302662E-4</v>
      </c>
      <c r="J47" s="27">
        <v>1.9048382892547069E-4</v>
      </c>
      <c r="O47" s="26" t="s">
        <v>31</v>
      </c>
      <c r="P47" s="21">
        <v>36</v>
      </c>
      <c r="Q47" s="25">
        <v>2.9722222222222223</v>
      </c>
      <c r="Y47" s="24" t="s">
        <v>738</v>
      </c>
      <c r="Z47" s="34">
        <v>1000</v>
      </c>
      <c r="AB47" s="26" t="s">
        <v>771</v>
      </c>
      <c r="AC47" s="21">
        <v>4</v>
      </c>
    </row>
    <row r="48" spans="5:29" x14ac:dyDescent="0.3">
      <c r="E48" s="26" t="s">
        <v>517</v>
      </c>
      <c r="F48" s="21">
        <v>101.5</v>
      </c>
      <c r="H48" s="28">
        <v>2428</v>
      </c>
      <c r="I48" s="27">
        <v>5.7569631147302662E-4</v>
      </c>
      <c r="J48" s="27">
        <v>1.9048382892547069E-4</v>
      </c>
      <c r="O48" s="26" t="s">
        <v>76</v>
      </c>
      <c r="P48" s="21">
        <v>25</v>
      </c>
      <c r="Q48" s="25">
        <v>3.12</v>
      </c>
      <c r="AB48" s="26" t="s">
        <v>772</v>
      </c>
      <c r="AC48" s="21">
        <v>10</v>
      </c>
    </row>
    <row r="49" spans="5:29" x14ac:dyDescent="0.3">
      <c r="E49" s="26" t="s">
        <v>116</v>
      </c>
      <c r="F49" s="21">
        <v>201</v>
      </c>
      <c r="H49" s="26" t="s">
        <v>544</v>
      </c>
      <c r="I49" s="27">
        <v>1.6960749917134621E-3</v>
      </c>
      <c r="J49" s="27">
        <v>1.152928438233112E-3</v>
      </c>
      <c r="O49" s="24" t="s">
        <v>27</v>
      </c>
      <c r="P49" s="21">
        <v>158</v>
      </c>
      <c r="Q49" s="25">
        <v>2.981012658227848</v>
      </c>
      <c r="Y49" s="20" t="s">
        <v>737</v>
      </c>
      <c r="Z49" s="21" t="s">
        <v>740</v>
      </c>
      <c r="AB49" s="26" t="s">
        <v>773</v>
      </c>
      <c r="AC49" s="21">
        <v>1</v>
      </c>
    </row>
    <row r="50" spans="5:29" x14ac:dyDescent="0.3">
      <c r="E50" s="26" t="s">
        <v>382</v>
      </c>
      <c r="F50" s="21">
        <v>149</v>
      </c>
      <c r="H50" s="28">
        <v>6522</v>
      </c>
      <c r="I50" s="27">
        <v>1.6960749917134621E-3</v>
      </c>
      <c r="J50" s="27">
        <v>1.152928438233112E-3</v>
      </c>
      <c r="O50" s="26" t="s">
        <v>38</v>
      </c>
      <c r="P50" s="21">
        <v>32</v>
      </c>
      <c r="Q50" s="25">
        <v>2.84375</v>
      </c>
      <c r="Y50" s="24" t="s">
        <v>30</v>
      </c>
      <c r="Z50" s="21">
        <v>420</v>
      </c>
      <c r="AB50" s="26" t="s">
        <v>774</v>
      </c>
      <c r="AC50" s="21">
        <v>6</v>
      </c>
    </row>
    <row r="51" spans="5:29" x14ac:dyDescent="0.3">
      <c r="E51" s="26" t="s">
        <v>647</v>
      </c>
      <c r="F51" s="21">
        <v>379</v>
      </c>
      <c r="H51" s="26" t="s">
        <v>260</v>
      </c>
      <c r="I51" s="27">
        <v>4.103532294237028E-3</v>
      </c>
      <c r="J51" s="27">
        <v>3.2883524151344416E-3</v>
      </c>
      <c r="O51" s="26" t="s">
        <v>65</v>
      </c>
      <c r="P51" s="21">
        <v>28</v>
      </c>
      <c r="Q51" s="25">
        <v>3.3214285714285716</v>
      </c>
      <c r="Y51" s="26" t="s">
        <v>68</v>
      </c>
      <c r="Z51" s="21">
        <v>51</v>
      </c>
      <c r="AB51" s="26" t="s">
        <v>775</v>
      </c>
      <c r="AC51" s="21">
        <v>1</v>
      </c>
    </row>
    <row r="52" spans="5:29" x14ac:dyDescent="0.3">
      <c r="E52" s="26" t="s">
        <v>147</v>
      </c>
      <c r="F52" s="21">
        <v>31</v>
      </c>
      <c r="H52" s="28">
        <v>3102</v>
      </c>
      <c r="I52" s="27">
        <v>1.2987088507977367E-3</v>
      </c>
      <c r="J52" s="27">
        <v>1.4737433080023259E-3</v>
      </c>
      <c r="O52" s="26" t="s">
        <v>58</v>
      </c>
      <c r="P52" s="21">
        <v>33</v>
      </c>
      <c r="Q52" s="25">
        <v>3.1515151515151514</v>
      </c>
      <c r="Y52" s="26" t="s">
        <v>43</v>
      </c>
      <c r="Z52" s="21">
        <v>75</v>
      </c>
      <c r="AB52" s="26" t="s">
        <v>776</v>
      </c>
      <c r="AC52" s="21">
        <v>6</v>
      </c>
    </row>
    <row r="53" spans="5:29" x14ac:dyDescent="0.3">
      <c r="E53" s="26" t="s">
        <v>176</v>
      </c>
      <c r="F53" s="21">
        <v>262</v>
      </c>
      <c r="H53" s="28">
        <v>3910</v>
      </c>
      <c r="I53" s="27">
        <v>1.2928937365404335E-3</v>
      </c>
      <c r="J53" s="27">
        <v>4.3109498125238103E-4</v>
      </c>
      <c r="O53" s="26" t="s">
        <v>31</v>
      </c>
      <c r="P53" s="21">
        <v>31</v>
      </c>
      <c r="Q53" s="25">
        <v>2.806451612903226</v>
      </c>
      <c r="Y53" s="26" t="s">
        <v>92</v>
      </c>
      <c r="Z53" s="21">
        <v>54</v>
      </c>
      <c r="AB53" s="26" t="s">
        <v>777</v>
      </c>
      <c r="AC53" s="21">
        <v>8</v>
      </c>
    </row>
    <row r="54" spans="5:29" x14ac:dyDescent="0.3">
      <c r="E54" s="26" t="s">
        <v>344</v>
      </c>
      <c r="F54" s="21">
        <v>193.5</v>
      </c>
      <c r="H54" s="28">
        <v>8068</v>
      </c>
      <c r="I54" s="27">
        <v>1.5119297068988578E-3</v>
      </c>
      <c r="J54" s="27">
        <v>1.3835141258797346E-3</v>
      </c>
      <c r="O54" s="26" t="s">
        <v>76</v>
      </c>
      <c r="P54" s="21">
        <v>34</v>
      </c>
      <c r="Q54" s="25">
        <v>2.8235294117647061</v>
      </c>
      <c r="Y54" s="26" t="s">
        <v>74</v>
      </c>
      <c r="Z54" s="21">
        <v>65</v>
      </c>
      <c r="AB54" s="26" t="s">
        <v>778</v>
      </c>
      <c r="AC54" s="21">
        <v>7</v>
      </c>
    </row>
    <row r="55" spans="5:29" x14ac:dyDescent="0.3">
      <c r="E55" s="26" t="s">
        <v>240</v>
      </c>
      <c r="F55" s="21">
        <v>383</v>
      </c>
      <c r="H55" s="26" t="s">
        <v>263</v>
      </c>
      <c r="I55" s="27">
        <v>7.5984159628763107E-4</v>
      </c>
      <c r="J55" s="27">
        <v>1.5138451667234777E-3</v>
      </c>
      <c r="O55" s="24" t="s">
        <v>738</v>
      </c>
      <c r="P55" s="21">
        <v>1000</v>
      </c>
      <c r="Q55" s="25">
        <v>3.0459999999999998</v>
      </c>
      <c r="Y55" s="26" t="s">
        <v>55</v>
      </c>
      <c r="Z55" s="21">
        <v>42</v>
      </c>
      <c r="AB55" s="26" t="s">
        <v>779</v>
      </c>
      <c r="AC55" s="21">
        <v>5</v>
      </c>
    </row>
    <row r="56" spans="5:29" x14ac:dyDescent="0.3">
      <c r="E56" s="26" t="s">
        <v>414</v>
      </c>
      <c r="F56" s="21">
        <v>174</v>
      </c>
      <c r="H56" s="28">
        <v>4029</v>
      </c>
      <c r="I56" s="27">
        <v>7.5984159628763107E-4</v>
      </c>
      <c r="J56" s="27">
        <v>1.5138451667234777E-3</v>
      </c>
      <c r="Y56" s="26" t="s">
        <v>49</v>
      </c>
      <c r="Z56" s="21">
        <v>64</v>
      </c>
      <c r="AB56" s="26" t="s">
        <v>780</v>
      </c>
      <c r="AC56" s="21">
        <v>3</v>
      </c>
    </row>
    <row r="57" spans="5:29" x14ac:dyDescent="0.3">
      <c r="E57" s="26" t="s">
        <v>194</v>
      </c>
      <c r="F57" s="21">
        <v>425</v>
      </c>
      <c r="H57" s="26" t="s">
        <v>297</v>
      </c>
      <c r="I57" s="27">
        <v>5.1948354031909475E-4</v>
      </c>
      <c r="J57" s="27">
        <v>5.0127323401439662E-4</v>
      </c>
      <c r="Y57" s="26" t="s">
        <v>27</v>
      </c>
      <c r="Z57" s="21">
        <v>69</v>
      </c>
      <c r="AB57" s="26" t="s">
        <v>781</v>
      </c>
      <c r="AC57" s="21">
        <v>7</v>
      </c>
    </row>
    <row r="58" spans="5:29" x14ac:dyDescent="0.3">
      <c r="E58" s="26" t="s">
        <v>695</v>
      </c>
      <c r="F58" s="21">
        <v>327</v>
      </c>
      <c r="H58" s="28">
        <v>3866</v>
      </c>
      <c r="I58" s="27">
        <v>5.1948354031909475E-4</v>
      </c>
      <c r="J58" s="27">
        <v>5.0127323401439662E-4</v>
      </c>
      <c r="Y58" s="24" t="s">
        <v>795</v>
      </c>
      <c r="Z58" s="21">
        <v>240</v>
      </c>
      <c r="AB58" s="26" t="s">
        <v>782</v>
      </c>
      <c r="AC58" s="21">
        <v>7</v>
      </c>
    </row>
    <row r="59" spans="5:29" x14ac:dyDescent="0.3">
      <c r="E59" s="26" t="s">
        <v>733</v>
      </c>
      <c r="F59" s="21">
        <v>64</v>
      </c>
      <c r="H59" s="26" t="s">
        <v>701</v>
      </c>
      <c r="I59" s="27">
        <v>1.3917506789145895E-3</v>
      </c>
      <c r="J59" s="27">
        <v>1.7344053896898122E-3</v>
      </c>
      <c r="Y59" s="26" t="s">
        <v>68</v>
      </c>
      <c r="Z59" s="21">
        <v>38</v>
      </c>
      <c r="AB59" s="26" t="s">
        <v>783</v>
      </c>
      <c r="AC59" s="21">
        <v>5</v>
      </c>
    </row>
    <row r="60" spans="5:29" x14ac:dyDescent="0.3">
      <c r="E60" s="26" t="s">
        <v>242</v>
      </c>
      <c r="F60" s="21">
        <v>29</v>
      </c>
      <c r="H60" s="28">
        <v>2675</v>
      </c>
      <c r="I60" s="27">
        <v>1.2909553651213324E-3</v>
      </c>
      <c r="J60" s="27">
        <v>6.5165520421871551E-4</v>
      </c>
      <c r="Y60" s="26" t="s">
        <v>43</v>
      </c>
      <c r="Z60" s="21">
        <v>26</v>
      </c>
      <c r="AB60" s="26" t="s">
        <v>784</v>
      </c>
      <c r="AC60" s="21">
        <v>9</v>
      </c>
    </row>
    <row r="61" spans="5:29" x14ac:dyDescent="0.3">
      <c r="E61" s="26" t="s">
        <v>613</v>
      </c>
      <c r="F61" s="21">
        <v>221</v>
      </c>
      <c r="H61" s="28">
        <v>6180</v>
      </c>
      <c r="I61" s="27">
        <v>1.0079531379325718E-4</v>
      </c>
      <c r="J61" s="27">
        <v>1.0827501854710965E-3</v>
      </c>
      <c r="Y61" s="26" t="s">
        <v>92</v>
      </c>
      <c r="Z61" s="21">
        <v>38</v>
      </c>
      <c r="AB61" s="26" t="s">
        <v>785</v>
      </c>
      <c r="AC61" s="21">
        <v>5</v>
      </c>
    </row>
    <row r="62" spans="5:29" x14ac:dyDescent="0.3">
      <c r="E62" s="26" t="s">
        <v>549</v>
      </c>
      <c r="F62" s="21">
        <v>250</v>
      </c>
      <c r="H62" s="26" t="s">
        <v>98</v>
      </c>
      <c r="I62" s="27">
        <v>4.064764865855006E-3</v>
      </c>
      <c r="J62" s="27">
        <v>2.9374611513243638E-3</v>
      </c>
      <c r="Y62" s="26" t="s">
        <v>74</v>
      </c>
      <c r="Z62" s="21">
        <v>33</v>
      </c>
      <c r="AB62" s="26" t="s">
        <v>786</v>
      </c>
      <c r="AC62" s="21">
        <v>2</v>
      </c>
    </row>
    <row r="63" spans="5:29" x14ac:dyDescent="0.3">
      <c r="E63" s="26" t="s">
        <v>726</v>
      </c>
      <c r="F63" s="21">
        <v>29</v>
      </c>
      <c r="H63" s="28">
        <v>1413</v>
      </c>
      <c r="I63" s="27">
        <v>8.1023925318425961E-4</v>
      </c>
      <c r="J63" s="27">
        <v>1.9850420066970104E-3</v>
      </c>
      <c r="Y63" s="26" t="s">
        <v>55</v>
      </c>
      <c r="Z63" s="21">
        <v>28</v>
      </c>
      <c r="AB63" s="26" t="s">
        <v>787</v>
      </c>
      <c r="AC63" s="21">
        <v>8</v>
      </c>
    </row>
    <row r="64" spans="5:29" x14ac:dyDescent="0.3">
      <c r="E64" s="26" t="s">
        <v>296</v>
      </c>
      <c r="F64" s="21">
        <v>486</v>
      </c>
      <c r="H64" s="28">
        <v>2664</v>
      </c>
      <c r="I64" s="27">
        <v>1.6010947921775082E-3</v>
      </c>
      <c r="J64" s="27">
        <v>7.9201170974274658E-4</v>
      </c>
      <c r="Y64" s="26" t="s">
        <v>49</v>
      </c>
      <c r="Z64" s="21">
        <v>35</v>
      </c>
      <c r="AB64" s="26" t="s">
        <v>788</v>
      </c>
      <c r="AC64" s="21">
        <v>7</v>
      </c>
    </row>
    <row r="65" spans="5:29" x14ac:dyDescent="0.3">
      <c r="E65" s="26" t="s">
        <v>259</v>
      </c>
      <c r="F65" s="21">
        <v>42</v>
      </c>
      <c r="H65" s="28">
        <v>6469</v>
      </c>
      <c r="I65" s="27">
        <v>1.653430820493238E-3</v>
      </c>
      <c r="J65" s="27">
        <v>1.6040743488460689E-4</v>
      </c>
      <c r="Y65" s="26" t="s">
        <v>27</v>
      </c>
      <c r="Z65" s="21">
        <v>42</v>
      </c>
      <c r="AB65" s="26" t="s">
        <v>789</v>
      </c>
      <c r="AC65" s="21">
        <v>5</v>
      </c>
    </row>
    <row r="66" spans="5:29" x14ac:dyDescent="0.3">
      <c r="E66" s="26" t="s">
        <v>334</v>
      </c>
      <c r="F66" s="21">
        <v>281</v>
      </c>
      <c r="H66" s="26" t="s">
        <v>91</v>
      </c>
      <c r="I66" s="27">
        <v>4.3031845504044414E-4</v>
      </c>
      <c r="J66" s="27">
        <v>1.303310408437431E-4</v>
      </c>
      <c r="Y66" s="24" t="s">
        <v>796</v>
      </c>
      <c r="Z66" s="21">
        <v>340</v>
      </c>
      <c r="AB66" s="26" t="s">
        <v>790</v>
      </c>
      <c r="AC66" s="21">
        <v>8</v>
      </c>
    </row>
    <row r="67" spans="5:29" x14ac:dyDescent="0.3">
      <c r="E67" s="26" t="s">
        <v>153</v>
      </c>
      <c r="F67" s="21">
        <v>125</v>
      </c>
      <c r="H67" s="28">
        <v>7093</v>
      </c>
      <c r="I67" s="27">
        <v>4.3031845504044414E-4</v>
      </c>
      <c r="J67" s="27">
        <v>1.303310408437431E-4</v>
      </c>
      <c r="Y67" s="26" t="s">
        <v>68</v>
      </c>
      <c r="Z67" s="21">
        <v>51</v>
      </c>
      <c r="AB67" s="24" t="s">
        <v>92</v>
      </c>
      <c r="AC67" s="21">
        <v>151</v>
      </c>
    </row>
    <row r="68" spans="5:29" x14ac:dyDescent="0.3">
      <c r="E68" s="26" t="s">
        <v>525</v>
      </c>
      <c r="F68" s="21">
        <v>195</v>
      </c>
      <c r="H68" s="26" t="s">
        <v>678</v>
      </c>
      <c r="I68" s="27">
        <v>4.6520914058426391E-4</v>
      </c>
      <c r="J68" s="27">
        <v>8.3211356846389834E-4</v>
      </c>
      <c r="Y68" s="26" t="s">
        <v>43</v>
      </c>
      <c r="Z68" s="21">
        <v>38</v>
      </c>
      <c r="AB68" s="26" t="s">
        <v>766</v>
      </c>
      <c r="AC68" s="21">
        <v>6</v>
      </c>
    </row>
    <row r="69" spans="5:29" x14ac:dyDescent="0.3">
      <c r="E69" s="26" t="s">
        <v>387</v>
      </c>
      <c r="F69" s="21">
        <v>141</v>
      </c>
      <c r="H69" s="28">
        <v>7644</v>
      </c>
      <c r="I69" s="27">
        <v>4.6520914058426391E-4</v>
      </c>
      <c r="J69" s="27">
        <v>8.3211356846389834E-4</v>
      </c>
      <c r="Y69" s="26" t="s">
        <v>92</v>
      </c>
      <c r="Z69" s="21">
        <v>59</v>
      </c>
      <c r="AB69" s="26" t="s">
        <v>767</v>
      </c>
      <c r="AC69" s="21">
        <v>7</v>
      </c>
    </row>
    <row r="70" spans="5:29" x14ac:dyDescent="0.3">
      <c r="E70" s="26" t="s">
        <v>491</v>
      </c>
      <c r="F70" s="21">
        <v>249</v>
      </c>
      <c r="H70" s="26" t="s">
        <v>272</v>
      </c>
      <c r="I70" s="27">
        <v>1.9151109620718864E-3</v>
      </c>
      <c r="J70" s="27">
        <v>1.4637178433220381E-3</v>
      </c>
      <c r="Y70" s="26" t="s">
        <v>74</v>
      </c>
      <c r="Z70" s="21">
        <v>48</v>
      </c>
      <c r="AB70" s="26" t="s">
        <v>768</v>
      </c>
      <c r="AC70" s="21">
        <v>6</v>
      </c>
    </row>
    <row r="71" spans="5:29" x14ac:dyDescent="0.3">
      <c r="E71" s="26" t="s">
        <v>631</v>
      </c>
      <c r="F71" s="21">
        <v>177</v>
      </c>
      <c r="H71" s="28">
        <v>4239</v>
      </c>
      <c r="I71" s="27">
        <v>1.7251505629999788E-4</v>
      </c>
      <c r="J71" s="27">
        <v>1.3534377318388706E-3</v>
      </c>
      <c r="Y71" s="26" t="s">
        <v>55</v>
      </c>
      <c r="Z71" s="21">
        <v>46</v>
      </c>
      <c r="AB71" s="26" t="s">
        <v>769</v>
      </c>
      <c r="AC71" s="21">
        <v>9</v>
      </c>
    </row>
    <row r="72" spans="5:29" x14ac:dyDescent="0.3">
      <c r="E72" s="26" t="s">
        <v>621</v>
      </c>
      <c r="F72" s="21">
        <v>308</v>
      </c>
      <c r="H72" s="28">
        <v>5666</v>
      </c>
      <c r="I72" s="27">
        <v>1.7425959057718885E-3</v>
      </c>
      <c r="J72" s="27">
        <v>1.1028011148316724E-4</v>
      </c>
      <c r="Y72" s="26" t="s">
        <v>49</v>
      </c>
      <c r="Z72" s="21">
        <v>51</v>
      </c>
      <c r="AB72" s="26" t="s">
        <v>770</v>
      </c>
      <c r="AC72" s="21">
        <v>5</v>
      </c>
    </row>
    <row r="73" spans="5:29" x14ac:dyDescent="0.3">
      <c r="E73" s="26" t="s">
        <v>88</v>
      </c>
      <c r="F73" s="21">
        <v>278.14285714285717</v>
      </c>
      <c r="H73" s="26" t="s">
        <v>648</v>
      </c>
      <c r="I73" s="27">
        <v>1.4537785643258246E-4</v>
      </c>
      <c r="J73" s="27">
        <v>1.7745072484109639E-3</v>
      </c>
      <c r="Y73" s="26" t="s">
        <v>27</v>
      </c>
      <c r="Z73" s="21">
        <v>47</v>
      </c>
      <c r="AB73" s="26" t="s">
        <v>771</v>
      </c>
      <c r="AC73" s="21">
        <v>6</v>
      </c>
    </row>
    <row r="74" spans="5:29" x14ac:dyDescent="0.3">
      <c r="E74" s="26" t="s">
        <v>720</v>
      </c>
      <c r="F74" s="21">
        <v>119</v>
      </c>
      <c r="H74" s="28">
        <v>4540</v>
      </c>
      <c r="I74" s="27">
        <v>1.4537785643258246E-4</v>
      </c>
      <c r="J74" s="27">
        <v>1.7745072484109639E-3</v>
      </c>
      <c r="Y74" s="24" t="s">
        <v>738</v>
      </c>
      <c r="Z74" s="21">
        <v>1000</v>
      </c>
      <c r="AB74" s="26" t="s">
        <v>772</v>
      </c>
      <c r="AC74" s="21">
        <v>12</v>
      </c>
    </row>
    <row r="75" spans="5:29" x14ac:dyDescent="0.3">
      <c r="E75" s="26" t="s">
        <v>563</v>
      </c>
      <c r="F75" s="21">
        <v>187</v>
      </c>
      <c r="H75" s="26" t="s">
        <v>197</v>
      </c>
      <c r="I75" s="27">
        <v>1.6844447631988557E-3</v>
      </c>
      <c r="J75" s="27">
        <v>1.0727247207908087E-3</v>
      </c>
      <c r="AB75" s="26" t="s">
        <v>773</v>
      </c>
      <c r="AC75" s="21">
        <v>3</v>
      </c>
    </row>
    <row r="76" spans="5:29" x14ac:dyDescent="0.3">
      <c r="E76" s="26" t="s">
        <v>234</v>
      </c>
      <c r="F76" s="21">
        <v>120</v>
      </c>
      <c r="H76" s="28">
        <v>2291</v>
      </c>
      <c r="I76" s="27">
        <v>1.6844447631988557E-3</v>
      </c>
      <c r="J76" s="27">
        <v>1.0727247207908087E-3</v>
      </c>
      <c r="AB76" s="26" t="s">
        <v>774</v>
      </c>
      <c r="AC76" s="21">
        <v>8</v>
      </c>
    </row>
    <row r="77" spans="5:29" x14ac:dyDescent="0.3">
      <c r="E77" s="26" t="s">
        <v>143</v>
      </c>
      <c r="F77" s="21">
        <v>226.66666666666666</v>
      </c>
      <c r="H77" s="26" t="s">
        <v>395</v>
      </c>
      <c r="I77" s="27">
        <v>1.575895963729194E-3</v>
      </c>
      <c r="J77" s="27">
        <v>2.0050929360575862E-5</v>
      </c>
      <c r="AB77" s="26" t="s">
        <v>775</v>
      </c>
      <c r="AC77" s="21">
        <v>10</v>
      </c>
    </row>
    <row r="78" spans="5:29" x14ac:dyDescent="0.3">
      <c r="E78" s="26" t="s">
        <v>393</v>
      </c>
      <c r="F78" s="21">
        <v>250</v>
      </c>
      <c r="H78" s="28">
        <v>8439</v>
      </c>
      <c r="I78" s="27">
        <v>1.575895963729194E-3</v>
      </c>
      <c r="J78" s="27">
        <v>2.0050929360575862E-5</v>
      </c>
      <c r="AB78" s="26" t="s">
        <v>776</v>
      </c>
      <c r="AC78" s="21">
        <v>6</v>
      </c>
    </row>
    <row r="79" spans="5:29" x14ac:dyDescent="0.3">
      <c r="E79" s="26" t="s">
        <v>177</v>
      </c>
      <c r="F79" s="21">
        <v>114</v>
      </c>
      <c r="H79" s="26" t="s">
        <v>114</v>
      </c>
      <c r="I79" s="27">
        <v>1.1397623944314466E-3</v>
      </c>
      <c r="J79" s="27">
        <v>4.7620957231367675E-3</v>
      </c>
      <c r="AB79" s="26" t="s">
        <v>777</v>
      </c>
      <c r="AC79" s="21">
        <v>8</v>
      </c>
    </row>
    <row r="80" spans="5:29" x14ac:dyDescent="0.3">
      <c r="E80" s="26" t="s">
        <v>196</v>
      </c>
      <c r="F80" s="21">
        <v>24</v>
      </c>
      <c r="H80" s="28">
        <v>2381</v>
      </c>
      <c r="I80" s="27">
        <v>8.044241389269564E-4</v>
      </c>
      <c r="J80" s="27">
        <v>1.9449401479758586E-3</v>
      </c>
      <c r="AB80" s="26" t="s">
        <v>778</v>
      </c>
      <c r="AC80" s="21">
        <v>5</v>
      </c>
    </row>
    <row r="81" spans="5:29" x14ac:dyDescent="0.3">
      <c r="E81" s="26" t="s">
        <v>126</v>
      </c>
      <c r="F81" s="21">
        <v>143</v>
      </c>
      <c r="H81" s="28">
        <v>3214</v>
      </c>
      <c r="I81" s="27">
        <v>2.5392665590224405E-4</v>
      </c>
      <c r="J81" s="27">
        <v>8.5216449782447412E-4</v>
      </c>
      <c r="AB81" s="26" t="s">
        <v>779</v>
      </c>
      <c r="AC81" s="21">
        <v>6</v>
      </c>
    </row>
    <row r="82" spans="5:29" x14ac:dyDescent="0.3">
      <c r="E82" s="26" t="s">
        <v>212</v>
      </c>
      <c r="F82" s="21">
        <v>166</v>
      </c>
      <c r="H82" s="28">
        <v>6929</v>
      </c>
      <c r="I82" s="27">
        <v>8.1411599602246188E-5</v>
      </c>
      <c r="J82" s="27">
        <v>1.9649910773364347E-3</v>
      </c>
      <c r="AB82" s="26" t="s">
        <v>780</v>
      </c>
      <c r="AC82" s="21">
        <v>4</v>
      </c>
    </row>
    <row r="83" spans="5:29" x14ac:dyDescent="0.3">
      <c r="E83" s="26" t="s">
        <v>606</v>
      </c>
      <c r="F83" s="21">
        <v>281</v>
      </c>
      <c r="H83" s="26" t="s">
        <v>257</v>
      </c>
      <c r="I83" s="27">
        <v>1.4847925070314424E-3</v>
      </c>
      <c r="J83" s="27">
        <v>3.3084033444950173E-3</v>
      </c>
      <c r="AB83" s="26" t="s">
        <v>781</v>
      </c>
      <c r="AC83" s="21">
        <v>5</v>
      </c>
    </row>
    <row r="84" spans="5:29" x14ac:dyDescent="0.3">
      <c r="E84" s="26" t="s">
        <v>624</v>
      </c>
      <c r="F84" s="21">
        <v>362</v>
      </c>
      <c r="H84" s="28">
        <v>3984</v>
      </c>
      <c r="I84" s="27">
        <v>1.2521879367393103E-3</v>
      </c>
      <c r="J84" s="27">
        <v>1.3935395905600224E-3</v>
      </c>
      <c r="AB84" s="26" t="s">
        <v>782</v>
      </c>
      <c r="AC84" s="21">
        <v>8</v>
      </c>
    </row>
    <row r="85" spans="5:29" x14ac:dyDescent="0.3">
      <c r="E85" s="26" t="s">
        <v>190</v>
      </c>
      <c r="F85" s="21">
        <v>410.5</v>
      </c>
      <c r="H85" s="28">
        <v>6391</v>
      </c>
      <c r="I85" s="27">
        <v>2.3260457029213196E-4</v>
      </c>
      <c r="J85" s="27">
        <v>1.9148637539349949E-3</v>
      </c>
      <c r="AB85" s="26" t="s">
        <v>783</v>
      </c>
      <c r="AC85" s="21">
        <v>12</v>
      </c>
    </row>
    <row r="86" spans="5:29" x14ac:dyDescent="0.3">
      <c r="E86" s="26" t="s">
        <v>122</v>
      </c>
      <c r="F86" s="21">
        <v>230.5</v>
      </c>
      <c r="H86" s="26" t="s">
        <v>311</v>
      </c>
      <c r="I86" s="27">
        <v>1.0176449950280774E-3</v>
      </c>
      <c r="J86" s="27">
        <v>1.4035650552403104E-3</v>
      </c>
      <c r="AB86" s="26" t="s">
        <v>784</v>
      </c>
      <c r="AC86" s="21">
        <v>3</v>
      </c>
    </row>
    <row r="87" spans="5:29" x14ac:dyDescent="0.3">
      <c r="E87" s="26" t="s">
        <v>183</v>
      </c>
      <c r="F87" s="21">
        <v>216</v>
      </c>
      <c r="H87" s="28">
        <v>2533</v>
      </c>
      <c r="I87" s="27">
        <v>1.0176449950280774E-3</v>
      </c>
      <c r="J87" s="27">
        <v>1.4035650552403104E-3</v>
      </c>
      <c r="AB87" s="26" t="s">
        <v>785</v>
      </c>
      <c r="AC87" s="21">
        <v>6</v>
      </c>
    </row>
    <row r="88" spans="5:29" x14ac:dyDescent="0.3">
      <c r="E88" s="26" t="s">
        <v>515</v>
      </c>
      <c r="F88" s="21">
        <v>277</v>
      </c>
      <c r="H88" s="26" t="s">
        <v>179</v>
      </c>
      <c r="I88" s="27">
        <v>9.0328108130111246E-4</v>
      </c>
      <c r="J88" s="27">
        <v>1.0626992561105207E-3</v>
      </c>
      <c r="AB88" s="26" t="s">
        <v>786</v>
      </c>
      <c r="AC88" s="21">
        <v>1</v>
      </c>
    </row>
    <row r="89" spans="5:29" x14ac:dyDescent="0.3">
      <c r="E89" s="26" t="s">
        <v>718</v>
      </c>
      <c r="F89" s="21">
        <v>482</v>
      </c>
      <c r="H89" s="28">
        <v>5109</v>
      </c>
      <c r="I89" s="27">
        <v>9.0328108130111246E-4</v>
      </c>
      <c r="J89" s="27">
        <v>1.0626992561105207E-3</v>
      </c>
      <c r="AB89" s="26" t="s">
        <v>787</v>
      </c>
      <c r="AC89" s="21">
        <v>7</v>
      </c>
    </row>
    <row r="90" spans="5:29" x14ac:dyDescent="0.3">
      <c r="E90" s="26" t="s">
        <v>172</v>
      </c>
      <c r="F90" s="21">
        <v>36</v>
      </c>
      <c r="H90" s="26" t="s">
        <v>283</v>
      </c>
      <c r="I90" s="27">
        <v>7.9667065325055193E-4</v>
      </c>
      <c r="J90" s="27">
        <v>9.6244460930764136E-4</v>
      </c>
      <c r="AB90" s="26" t="s">
        <v>788</v>
      </c>
      <c r="AC90" s="21">
        <v>2</v>
      </c>
    </row>
    <row r="91" spans="5:29" x14ac:dyDescent="0.3">
      <c r="E91" s="26" t="s">
        <v>148</v>
      </c>
      <c r="F91" s="21">
        <v>170.33333333333334</v>
      </c>
      <c r="H91" s="28">
        <v>1075</v>
      </c>
      <c r="I91" s="27">
        <v>7.9667065325055193E-4</v>
      </c>
      <c r="J91" s="27">
        <v>9.6244460930764136E-4</v>
      </c>
      <c r="AB91" s="26" t="s">
        <v>789</v>
      </c>
      <c r="AC91" s="21">
        <v>3</v>
      </c>
    </row>
    <row r="92" spans="5:29" x14ac:dyDescent="0.3">
      <c r="E92" s="26" t="s">
        <v>164</v>
      </c>
      <c r="F92" s="21">
        <v>24</v>
      </c>
      <c r="H92" s="26" t="s">
        <v>676</v>
      </c>
      <c r="I92" s="27">
        <v>1.9151109620718864E-3</v>
      </c>
      <c r="J92" s="27">
        <v>8.220881037836104E-4</v>
      </c>
      <c r="AB92" s="26" t="s">
        <v>790</v>
      </c>
      <c r="AC92" s="21">
        <v>3</v>
      </c>
    </row>
    <row r="93" spans="5:29" x14ac:dyDescent="0.3">
      <c r="E93" s="26" t="s">
        <v>202</v>
      </c>
      <c r="F93" s="21">
        <v>336</v>
      </c>
      <c r="H93" s="28">
        <v>7268</v>
      </c>
      <c r="I93" s="27">
        <v>1.9151109620718864E-3</v>
      </c>
      <c r="J93" s="27">
        <v>8.220881037836104E-4</v>
      </c>
      <c r="AB93" s="24" t="s">
        <v>74</v>
      </c>
      <c r="AC93" s="21">
        <v>146</v>
      </c>
    </row>
    <row r="94" spans="5:29" x14ac:dyDescent="0.3">
      <c r="E94" s="26" t="s">
        <v>106</v>
      </c>
      <c r="F94" s="21">
        <v>168</v>
      </c>
      <c r="H94" s="26" t="s">
        <v>517</v>
      </c>
      <c r="I94" s="27">
        <v>3.1847442415831066E-3</v>
      </c>
      <c r="J94" s="27">
        <v>2.2457040883844966E-3</v>
      </c>
      <c r="AB94" s="26" t="s">
        <v>766</v>
      </c>
      <c r="AC94" s="21">
        <v>10</v>
      </c>
    </row>
    <row r="95" spans="5:29" x14ac:dyDescent="0.3">
      <c r="E95" s="26" t="s">
        <v>686</v>
      </c>
      <c r="F95" s="21">
        <v>455</v>
      </c>
      <c r="H95" s="28">
        <v>6100</v>
      </c>
      <c r="I95" s="27">
        <v>1.7929935626685171E-3</v>
      </c>
      <c r="J95" s="27">
        <v>1.2431576203557034E-3</v>
      </c>
      <c r="AB95" s="26" t="s">
        <v>767</v>
      </c>
      <c r="AC95" s="21">
        <v>4</v>
      </c>
    </row>
    <row r="96" spans="5:29" x14ac:dyDescent="0.3">
      <c r="E96" s="26" t="s">
        <v>52</v>
      </c>
      <c r="F96" s="21">
        <v>260</v>
      </c>
      <c r="H96" s="28">
        <v>8473</v>
      </c>
      <c r="I96" s="27">
        <v>1.3917506789145895E-3</v>
      </c>
      <c r="J96" s="27">
        <v>1.0025464680287932E-3</v>
      </c>
      <c r="AB96" s="26" t="s">
        <v>768</v>
      </c>
      <c r="AC96" s="21">
        <v>4</v>
      </c>
    </row>
    <row r="97" spans="5:29" x14ac:dyDescent="0.3">
      <c r="E97" s="26" t="s">
        <v>138</v>
      </c>
      <c r="F97" s="21">
        <v>246.33333333333334</v>
      </c>
      <c r="H97" s="26" t="s">
        <v>116</v>
      </c>
      <c r="I97" s="27">
        <v>1.7484110200291919E-3</v>
      </c>
      <c r="J97" s="27">
        <v>8.6218996250476206E-4</v>
      </c>
      <c r="AB97" s="26" t="s">
        <v>769</v>
      </c>
      <c r="AC97" s="21">
        <v>5</v>
      </c>
    </row>
    <row r="98" spans="5:29" x14ac:dyDescent="0.3">
      <c r="E98" s="26" t="s">
        <v>478</v>
      </c>
      <c r="F98" s="21">
        <v>329</v>
      </c>
      <c r="H98" s="28">
        <v>9507</v>
      </c>
      <c r="I98" s="27">
        <v>1.7484110200291919E-3</v>
      </c>
      <c r="J98" s="27">
        <v>8.6218996250476206E-4</v>
      </c>
      <c r="AB98" s="26" t="s">
        <v>770</v>
      </c>
      <c r="AC98" s="21">
        <v>6</v>
      </c>
    </row>
    <row r="99" spans="5:29" x14ac:dyDescent="0.3">
      <c r="E99" s="26" t="s">
        <v>238</v>
      </c>
      <c r="F99" s="21">
        <v>200.5</v>
      </c>
      <c r="H99" s="26" t="s">
        <v>382</v>
      </c>
      <c r="I99" s="27">
        <v>3.3359372122729923E-3</v>
      </c>
      <c r="J99" s="27">
        <v>1.8446855011729794E-3</v>
      </c>
      <c r="AB99" s="26" t="s">
        <v>771</v>
      </c>
      <c r="AC99" s="21">
        <v>5</v>
      </c>
    </row>
    <row r="100" spans="5:29" x14ac:dyDescent="0.3">
      <c r="E100" s="26" t="s">
        <v>157</v>
      </c>
      <c r="F100" s="21">
        <v>210.16666666666666</v>
      </c>
      <c r="H100" s="28">
        <v>2497</v>
      </c>
      <c r="I100" s="27">
        <v>1.5972180493393062E-3</v>
      </c>
      <c r="J100" s="27">
        <v>1.2531830850359914E-3</v>
      </c>
      <c r="AB100" s="26" t="s">
        <v>772</v>
      </c>
      <c r="AC100" s="21">
        <v>4</v>
      </c>
    </row>
    <row r="101" spans="5:29" x14ac:dyDescent="0.3">
      <c r="E101" s="26" t="s">
        <v>318</v>
      </c>
      <c r="F101" s="21">
        <v>295.5</v>
      </c>
      <c r="H101" s="28">
        <v>6938</v>
      </c>
      <c r="I101" s="27">
        <v>1.7387191629336864E-3</v>
      </c>
      <c r="J101" s="27">
        <v>5.9150241613698798E-4</v>
      </c>
      <c r="AB101" s="26" t="s">
        <v>773</v>
      </c>
      <c r="AC101" s="21">
        <v>10</v>
      </c>
    </row>
    <row r="102" spans="5:29" x14ac:dyDescent="0.3">
      <c r="E102" s="26" t="s">
        <v>150</v>
      </c>
      <c r="F102" s="21">
        <v>126.5</v>
      </c>
      <c r="H102" s="26" t="s">
        <v>647</v>
      </c>
      <c r="I102" s="27">
        <v>1.4072576502673984E-3</v>
      </c>
      <c r="J102" s="27">
        <v>1.0326228620696569E-3</v>
      </c>
      <c r="AB102" s="26" t="s">
        <v>774</v>
      </c>
      <c r="AC102" s="21">
        <v>11</v>
      </c>
    </row>
    <row r="103" spans="5:29" x14ac:dyDescent="0.3">
      <c r="E103" s="26" t="s">
        <v>137</v>
      </c>
      <c r="F103" s="21">
        <v>211</v>
      </c>
      <c r="H103" s="28">
        <v>9990</v>
      </c>
      <c r="I103" s="27">
        <v>1.4072576502673984E-3</v>
      </c>
      <c r="J103" s="27">
        <v>1.0326228620696569E-3</v>
      </c>
      <c r="AB103" s="26" t="s">
        <v>775</v>
      </c>
      <c r="AC103" s="21">
        <v>8</v>
      </c>
    </row>
    <row r="104" spans="5:29" x14ac:dyDescent="0.3">
      <c r="E104" s="26" t="s">
        <v>80</v>
      </c>
      <c r="F104" s="21">
        <v>242</v>
      </c>
      <c r="H104" s="26" t="s">
        <v>147</v>
      </c>
      <c r="I104" s="27">
        <v>1.1223170516595367E-3</v>
      </c>
      <c r="J104" s="27">
        <v>2.897359292603212E-3</v>
      </c>
      <c r="AB104" s="26" t="s">
        <v>776</v>
      </c>
      <c r="AC104" s="21">
        <v>7</v>
      </c>
    </row>
    <row r="105" spans="5:29" x14ac:dyDescent="0.3">
      <c r="E105" s="26" t="s">
        <v>186</v>
      </c>
      <c r="F105" s="21">
        <v>242</v>
      </c>
      <c r="H105" s="28">
        <v>6117</v>
      </c>
      <c r="I105" s="27">
        <v>1.8414528481460447E-4</v>
      </c>
      <c r="J105" s="27">
        <v>1.5840234194854932E-3</v>
      </c>
      <c r="AB105" s="26" t="s">
        <v>777</v>
      </c>
      <c r="AC105" s="21">
        <v>8</v>
      </c>
    </row>
    <row r="106" spans="5:29" x14ac:dyDescent="0.3">
      <c r="E106" s="26" t="s">
        <v>527</v>
      </c>
      <c r="F106" s="21">
        <v>270</v>
      </c>
      <c r="H106" s="28">
        <v>7546</v>
      </c>
      <c r="I106" s="27">
        <v>9.3817176684493219E-4</v>
      </c>
      <c r="J106" s="27">
        <v>1.3133358731177191E-3</v>
      </c>
      <c r="AB106" s="26" t="s">
        <v>778</v>
      </c>
      <c r="AC106" s="21">
        <v>5</v>
      </c>
    </row>
    <row r="107" spans="5:29" x14ac:dyDescent="0.3">
      <c r="E107" s="26" t="s">
        <v>521</v>
      </c>
      <c r="F107" s="21">
        <v>365.5</v>
      </c>
      <c r="H107" s="26" t="s">
        <v>176</v>
      </c>
      <c r="I107" s="27">
        <v>1.6456773348168337E-3</v>
      </c>
      <c r="J107" s="27">
        <v>6.8173159825957934E-4</v>
      </c>
      <c r="AB107" s="26" t="s">
        <v>779</v>
      </c>
      <c r="AC107" s="21">
        <v>5</v>
      </c>
    </row>
    <row r="108" spans="5:29" x14ac:dyDescent="0.3">
      <c r="E108" s="26" t="s">
        <v>659</v>
      </c>
      <c r="F108" s="21">
        <v>416</v>
      </c>
      <c r="H108" s="28">
        <v>6178</v>
      </c>
      <c r="I108" s="27">
        <v>1.6456773348168337E-3</v>
      </c>
      <c r="J108" s="27">
        <v>6.8173159825957934E-4</v>
      </c>
      <c r="AB108" s="26" t="s">
        <v>780</v>
      </c>
      <c r="AC108" s="21">
        <v>2</v>
      </c>
    </row>
    <row r="109" spans="5:29" x14ac:dyDescent="0.3">
      <c r="E109" s="26" t="s">
        <v>404</v>
      </c>
      <c r="F109" s="21">
        <v>65</v>
      </c>
      <c r="H109" s="26" t="s">
        <v>344</v>
      </c>
      <c r="I109" s="27">
        <v>1.5487587638617786E-3</v>
      </c>
      <c r="J109" s="27">
        <v>3.4186834559781845E-3</v>
      </c>
      <c r="AB109" s="26" t="s">
        <v>781</v>
      </c>
      <c r="AC109" s="21">
        <v>1</v>
      </c>
    </row>
    <row r="110" spans="5:29" x14ac:dyDescent="0.3">
      <c r="E110" s="26" t="s">
        <v>353</v>
      </c>
      <c r="F110" s="21">
        <v>26</v>
      </c>
      <c r="H110" s="28">
        <v>4114</v>
      </c>
      <c r="I110" s="27">
        <v>1.3316611649224555E-3</v>
      </c>
      <c r="J110" s="27">
        <v>1.604074348846069E-3</v>
      </c>
      <c r="AB110" s="26" t="s">
        <v>782</v>
      </c>
      <c r="AC110" s="21">
        <v>5</v>
      </c>
    </row>
    <row r="111" spans="5:29" x14ac:dyDescent="0.3">
      <c r="E111" s="26" t="s">
        <v>357</v>
      </c>
      <c r="F111" s="21">
        <v>23</v>
      </c>
      <c r="H111" s="28">
        <v>8453</v>
      </c>
      <c r="I111" s="27">
        <v>2.1709759893932316E-4</v>
      </c>
      <c r="J111" s="27">
        <v>1.8146091071321155E-3</v>
      </c>
      <c r="AB111" s="26" t="s">
        <v>783</v>
      </c>
      <c r="AC111" s="21">
        <v>4</v>
      </c>
    </row>
    <row r="112" spans="5:29" x14ac:dyDescent="0.3">
      <c r="E112" s="26" t="s">
        <v>456</v>
      </c>
      <c r="F112" s="21">
        <v>463</v>
      </c>
      <c r="H112" s="26" t="s">
        <v>240</v>
      </c>
      <c r="I112" s="27">
        <v>1.3781820789808819E-3</v>
      </c>
      <c r="J112" s="27">
        <v>1.4737433080023259E-3</v>
      </c>
      <c r="AB112" s="26" t="s">
        <v>784</v>
      </c>
      <c r="AC112" s="21">
        <v>7</v>
      </c>
    </row>
    <row r="113" spans="5:29" x14ac:dyDescent="0.3">
      <c r="E113" s="26" t="s">
        <v>41</v>
      </c>
      <c r="F113" s="21">
        <v>155.33333333333334</v>
      </c>
      <c r="H113" s="28">
        <v>4129</v>
      </c>
      <c r="I113" s="27">
        <v>1.3781820789808819E-3</v>
      </c>
      <c r="J113" s="27">
        <v>1.4737433080023259E-3</v>
      </c>
      <c r="AB113" s="26" t="s">
        <v>785</v>
      </c>
      <c r="AC113" s="21">
        <v>4</v>
      </c>
    </row>
    <row r="114" spans="5:29" x14ac:dyDescent="0.3">
      <c r="E114" s="26" t="s">
        <v>254</v>
      </c>
      <c r="F114" s="21">
        <v>123</v>
      </c>
      <c r="H114" s="26" t="s">
        <v>414</v>
      </c>
      <c r="I114" s="27">
        <v>4.6327076916516282E-4</v>
      </c>
      <c r="J114" s="27">
        <v>1.754456319050388E-3</v>
      </c>
      <c r="AB114" s="26" t="s">
        <v>786</v>
      </c>
      <c r="AC114" s="21">
        <v>1</v>
      </c>
    </row>
    <row r="115" spans="5:29" x14ac:dyDescent="0.3">
      <c r="E115" s="26" t="s">
        <v>232</v>
      </c>
      <c r="F115" s="21">
        <v>444</v>
      </c>
      <c r="H115" s="28">
        <v>4551</v>
      </c>
      <c r="I115" s="27">
        <v>4.6327076916516282E-4</v>
      </c>
      <c r="J115" s="27">
        <v>1.754456319050388E-3</v>
      </c>
      <c r="AB115" s="26" t="s">
        <v>787</v>
      </c>
      <c r="AC115" s="21">
        <v>6</v>
      </c>
    </row>
    <row r="116" spans="5:29" x14ac:dyDescent="0.3">
      <c r="E116" s="26" t="s">
        <v>365</v>
      </c>
      <c r="F116" s="21">
        <v>25</v>
      </c>
      <c r="H116" s="26" t="s">
        <v>194</v>
      </c>
      <c r="I116" s="27">
        <v>1.0699810233438069E-3</v>
      </c>
      <c r="J116" s="27">
        <v>2.7068754636777414E-4</v>
      </c>
      <c r="AB116" s="26" t="s">
        <v>788</v>
      </c>
      <c r="AC116" s="21">
        <v>10</v>
      </c>
    </row>
    <row r="117" spans="5:29" x14ac:dyDescent="0.3">
      <c r="E117" s="26" t="s">
        <v>244</v>
      </c>
      <c r="F117" s="21">
        <v>234</v>
      </c>
      <c r="H117" s="28">
        <v>6109</v>
      </c>
      <c r="I117" s="27">
        <v>1.0699810233438069E-3</v>
      </c>
      <c r="J117" s="27">
        <v>2.7068754636777414E-4</v>
      </c>
      <c r="AB117" s="26" t="s">
        <v>789</v>
      </c>
      <c r="AC117" s="21">
        <v>7</v>
      </c>
    </row>
    <row r="118" spans="5:29" x14ac:dyDescent="0.3">
      <c r="E118" s="26" t="s">
        <v>618</v>
      </c>
      <c r="F118" s="21">
        <v>201</v>
      </c>
      <c r="H118" s="26" t="s">
        <v>695</v>
      </c>
      <c r="I118" s="27">
        <v>3.5278359827640011E-4</v>
      </c>
      <c r="J118" s="27">
        <v>1.4035650552403104E-4</v>
      </c>
      <c r="AB118" s="26" t="s">
        <v>790</v>
      </c>
      <c r="AC118" s="21">
        <v>7</v>
      </c>
    </row>
    <row r="119" spans="5:29" x14ac:dyDescent="0.3">
      <c r="E119" s="26" t="s">
        <v>323</v>
      </c>
      <c r="F119" s="21">
        <v>490</v>
      </c>
      <c r="H119" s="28">
        <v>5495</v>
      </c>
      <c r="I119" s="27">
        <v>3.5278359827640011E-4</v>
      </c>
      <c r="J119" s="27">
        <v>1.4035650552403104E-4</v>
      </c>
      <c r="AB119" s="24" t="s">
        <v>55</v>
      </c>
      <c r="AC119" s="21">
        <v>116</v>
      </c>
    </row>
    <row r="120" spans="5:29" x14ac:dyDescent="0.3">
      <c r="E120" s="26" t="s">
        <v>731</v>
      </c>
      <c r="F120" s="21">
        <v>236</v>
      </c>
      <c r="H120" s="26" t="s">
        <v>733</v>
      </c>
      <c r="I120" s="27">
        <v>1.7077052202280688E-3</v>
      </c>
      <c r="J120" s="27">
        <v>1.5038197020431898E-4</v>
      </c>
      <c r="AB120" s="26" t="s">
        <v>766</v>
      </c>
      <c r="AC120" s="21">
        <v>4</v>
      </c>
    </row>
    <row r="121" spans="5:29" x14ac:dyDescent="0.3">
      <c r="E121" s="26" t="s">
        <v>450</v>
      </c>
      <c r="F121" s="21">
        <v>128</v>
      </c>
      <c r="H121" s="28">
        <v>9693</v>
      </c>
      <c r="I121" s="27">
        <v>1.7077052202280688E-3</v>
      </c>
      <c r="J121" s="27">
        <v>1.5038197020431898E-4</v>
      </c>
      <c r="AB121" s="26" t="s">
        <v>767</v>
      </c>
      <c r="AC121" s="21">
        <v>8</v>
      </c>
    </row>
    <row r="122" spans="5:29" x14ac:dyDescent="0.3">
      <c r="E122" s="26" t="s">
        <v>620</v>
      </c>
      <c r="F122" s="21">
        <v>240</v>
      </c>
      <c r="H122" s="26" t="s">
        <v>242</v>
      </c>
      <c r="I122" s="27">
        <v>1.2114821369381872E-3</v>
      </c>
      <c r="J122" s="27">
        <v>1.6542016722475086E-3</v>
      </c>
      <c r="AB122" s="26" t="s">
        <v>768</v>
      </c>
      <c r="AC122" s="21">
        <v>5</v>
      </c>
    </row>
    <row r="123" spans="5:29" x14ac:dyDescent="0.3">
      <c r="E123" s="26" t="s">
        <v>130</v>
      </c>
      <c r="F123" s="21">
        <v>331.5</v>
      </c>
      <c r="H123" s="28">
        <v>5700</v>
      </c>
      <c r="I123" s="27">
        <v>1.2114821369381872E-3</v>
      </c>
      <c r="J123" s="27">
        <v>1.6542016722475086E-3</v>
      </c>
      <c r="AB123" s="26" t="s">
        <v>769</v>
      </c>
      <c r="AC123" s="21">
        <v>6</v>
      </c>
    </row>
    <row r="124" spans="5:29" x14ac:dyDescent="0.3">
      <c r="E124" s="26" t="s">
        <v>281</v>
      </c>
      <c r="F124" s="21">
        <v>81</v>
      </c>
      <c r="H124" s="26" t="s">
        <v>613</v>
      </c>
      <c r="I124" s="27">
        <v>1.0040763950943696E-3</v>
      </c>
      <c r="J124" s="27">
        <v>1.5739979548052053E-3</v>
      </c>
      <c r="AB124" s="26" t="s">
        <v>770</v>
      </c>
      <c r="AC124" s="21">
        <v>5</v>
      </c>
    </row>
    <row r="125" spans="5:29" x14ac:dyDescent="0.3">
      <c r="E125" s="26" t="s">
        <v>696</v>
      </c>
      <c r="F125" s="21">
        <v>23</v>
      </c>
      <c r="H125" s="28">
        <v>2040</v>
      </c>
      <c r="I125" s="27">
        <v>1.0040763950943696E-3</v>
      </c>
      <c r="J125" s="27">
        <v>1.5739979548052053E-3</v>
      </c>
      <c r="AB125" s="26" t="s">
        <v>771</v>
      </c>
      <c r="AC125" s="21">
        <v>5</v>
      </c>
    </row>
    <row r="126" spans="5:29" x14ac:dyDescent="0.3">
      <c r="E126" s="26" t="s">
        <v>367</v>
      </c>
      <c r="F126" s="21">
        <v>416</v>
      </c>
      <c r="H126" s="26" t="s">
        <v>549</v>
      </c>
      <c r="I126" s="27">
        <v>5.2529865457639797E-4</v>
      </c>
      <c r="J126" s="27">
        <v>5.0127323401439662E-4</v>
      </c>
      <c r="AB126" s="26" t="s">
        <v>772</v>
      </c>
      <c r="AC126" s="21">
        <v>2</v>
      </c>
    </row>
    <row r="127" spans="5:29" x14ac:dyDescent="0.3">
      <c r="E127" s="26" t="s">
        <v>650</v>
      </c>
      <c r="F127" s="21">
        <v>252</v>
      </c>
      <c r="H127" s="28">
        <v>2884</v>
      </c>
      <c r="I127" s="27">
        <v>5.2529865457639797E-4</v>
      </c>
      <c r="J127" s="27">
        <v>5.0127323401439662E-4</v>
      </c>
      <c r="AB127" s="26" t="s">
        <v>773</v>
      </c>
      <c r="AC127" s="21">
        <v>4</v>
      </c>
    </row>
    <row r="128" spans="5:29" x14ac:dyDescent="0.3">
      <c r="E128" s="26" t="s">
        <v>542</v>
      </c>
      <c r="F128" s="21">
        <v>59</v>
      </c>
      <c r="H128" s="26" t="s">
        <v>726</v>
      </c>
      <c r="I128" s="27">
        <v>7.8310205331684425E-4</v>
      </c>
      <c r="J128" s="27">
        <v>1.7745072484109639E-3</v>
      </c>
      <c r="AB128" s="26" t="s">
        <v>774</v>
      </c>
      <c r="AC128" s="21">
        <v>3</v>
      </c>
    </row>
    <row r="129" spans="5:29" x14ac:dyDescent="0.3">
      <c r="E129" s="26" t="s">
        <v>441</v>
      </c>
      <c r="F129" s="21">
        <v>403.5</v>
      </c>
      <c r="H129" s="28">
        <v>1269</v>
      </c>
      <c r="I129" s="27">
        <v>7.8310205331684425E-4</v>
      </c>
      <c r="J129" s="27">
        <v>1.7745072484109639E-3</v>
      </c>
      <c r="AB129" s="26" t="s">
        <v>775</v>
      </c>
      <c r="AC129" s="21">
        <v>1</v>
      </c>
    </row>
    <row r="130" spans="5:29" x14ac:dyDescent="0.3">
      <c r="E130" s="26" t="s">
        <v>405</v>
      </c>
      <c r="F130" s="21">
        <v>103</v>
      </c>
      <c r="H130" s="26" t="s">
        <v>296</v>
      </c>
      <c r="I130" s="27">
        <v>3.5084522685729902E-4</v>
      </c>
      <c r="J130" s="27">
        <v>1.5038197020431898E-4</v>
      </c>
      <c r="AB130" s="26" t="s">
        <v>776</v>
      </c>
      <c r="AC130" s="21">
        <v>3</v>
      </c>
    </row>
    <row r="131" spans="5:29" x14ac:dyDescent="0.3">
      <c r="E131" s="26" t="s">
        <v>553</v>
      </c>
      <c r="F131" s="21">
        <v>361</v>
      </c>
      <c r="H131" s="28">
        <v>5897</v>
      </c>
      <c r="I131" s="27">
        <v>3.5084522685729902E-4</v>
      </c>
      <c r="J131" s="27">
        <v>1.5038197020431898E-4</v>
      </c>
      <c r="AB131" s="26" t="s">
        <v>777</v>
      </c>
      <c r="AC131" s="21">
        <v>3</v>
      </c>
    </row>
    <row r="132" spans="5:29" x14ac:dyDescent="0.3">
      <c r="E132" s="26" t="s">
        <v>508</v>
      </c>
      <c r="F132" s="21">
        <v>416</v>
      </c>
      <c r="H132" s="26" t="s">
        <v>259</v>
      </c>
      <c r="I132" s="27">
        <v>1.0854879946966159E-3</v>
      </c>
      <c r="J132" s="27">
        <v>9.8249553866821735E-4</v>
      </c>
      <c r="AB132" s="26" t="s">
        <v>778</v>
      </c>
      <c r="AC132" s="21">
        <v>4</v>
      </c>
    </row>
    <row r="133" spans="5:29" x14ac:dyDescent="0.3">
      <c r="E133" s="26" t="s">
        <v>355</v>
      </c>
      <c r="F133" s="21">
        <v>246</v>
      </c>
      <c r="H133" s="28">
        <v>4155</v>
      </c>
      <c r="I133" s="27">
        <v>1.0854879946966159E-3</v>
      </c>
      <c r="J133" s="27">
        <v>9.8249553866821735E-4</v>
      </c>
      <c r="AB133" s="26" t="s">
        <v>779</v>
      </c>
      <c r="AC133" s="21">
        <v>7</v>
      </c>
    </row>
    <row r="134" spans="5:29" x14ac:dyDescent="0.3">
      <c r="E134" s="26" t="s">
        <v>101</v>
      </c>
      <c r="F134" s="21">
        <v>158.5</v>
      </c>
      <c r="H134" s="26" t="s">
        <v>334</v>
      </c>
      <c r="I134" s="27">
        <v>1.8317609910505391E-3</v>
      </c>
      <c r="J134" s="27">
        <v>1.0827501854710965E-3</v>
      </c>
      <c r="AB134" s="26" t="s">
        <v>780</v>
      </c>
      <c r="AC134" s="21">
        <v>5</v>
      </c>
    </row>
    <row r="135" spans="5:29" x14ac:dyDescent="0.3">
      <c r="E135" s="24" t="s">
        <v>39</v>
      </c>
      <c r="F135" s="21">
        <v>268.52</v>
      </c>
      <c r="H135" s="28">
        <v>1214</v>
      </c>
      <c r="I135" s="27">
        <v>1.8317609910505391E-3</v>
      </c>
      <c r="J135" s="27">
        <v>1.0827501854710965E-3</v>
      </c>
      <c r="AB135" s="26" t="s">
        <v>781</v>
      </c>
      <c r="AC135" s="21">
        <v>8</v>
      </c>
    </row>
    <row r="136" spans="5:29" x14ac:dyDescent="0.3">
      <c r="E136" s="26" t="s">
        <v>236</v>
      </c>
      <c r="F136" s="21">
        <v>180.5</v>
      </c>
      <c r="H136" s="26" t="s">
        <v>153</v>
      </c>
      <c r="I136" s="27">
        <v>2.0953795040482889E-3</v>
      </c>
      <c r="J136" s="27">
        <v>2.4662643113508311E-3</v>
      </c>
      <c r="AB136" s="26" t="s">
        <v>782</v>
      </c>
      <c r="AC136" s="21">
        <v>6</v>
      </c>
    </row>
    <row r="137" spans="5:29" x14ac:dyDescent="0.3">
      <c r="E137" s="26" t="s">
        <v>313</v>
      </c>
      <c r="F137" s="21">
        <v>48</v>
      </c>
      <c r="H137" s="28">
        <v>4254</v>
      </c>
      <c r="I137" s="27">
        <v>1.4906076212887456E-3</v>
      </c>
      <c r="J137" s="27">
        <v>1.3233613377980069E-3</v>
      </c>
      <c r="AB137" s="26" t="s">
        <v>783</v>
      </c>
      <c r="AC137" s="21">
        <v>6</v>
      </c>
    </row>
    <row r="138" spans="5:29" x14ac:dyDescent="0.3">
      <c r="E138" s="26" t="s">
        <v>280</v>
      </c>
      <c r="F138" s="21">
        <v>259</v>
      </c>
      <c r="H138" s="28">
        <v>7742</v>
      </c>
      <c r="I138" s="27">
        <v>6.0477188275954313E-4</v>
      </c>
      <c r="J138" s="27">
        <v>1.1429029735528242E-3</v>
      </c>
      <c r="AB138" s="26" t="s">
        <v>784</v>
      </c>
      <c r="AC138" s="21">
        <v>6</v>
      </c>
    </row>
    <row r="139" spans="5:29" x14ac:dyDescent="0.3">
      <c r="E139" s="26" t="s">
        <v>23</v>
      </c>
      <c r="F139" s="21">
        <v>303.5</v>
      </c>
      <c r="H139" s="26" t="s">
        <v>525</v>
      </c>
      <c r="I139" s="27">
        <v>9.4980199535953883E-5</v>
      </c>
      <c r="J139" s="27">
        <v>3.0076394040863796E-4</v>
      </c>
      <c r="AB139" s="26" t="s">
        <v>785</v>
      </c>
      <c r="AC139" s="21">
        <v>4</v>
      </c>
    </row>
    <row r="140" spans="5:29" x14ac:dyDescent="0.3">
      <c r="E140" s="26" t="s">
        <v>120</v>
      </c>
      <c r="F140" s="21">
        <v>348.5</v>
      </c>
      <c r="H140" s="28">
        <v>6919</v>
      </c>
      <c r="I140" s="27">
        <v>9.4980199535953883E-5</v>
      </c>
      <c r="J140" s="27">
        <v>3.0076394040863796E-4</v>
      </c>
      <c r="AB140" s="26" t="s">
        <v>786</v>
      </c>
      <c r="AC140" s="21">
        <v>5</v>
      </c>
    </row>
    <row r="141" spans="5:29" x14ac:dyDescent="0.3">
      <c r="E141" s="26" t="s">
        <v>555</v>
      </c>
      <c r="F141" s="21">
        <v>477</v>
      </c>
      <c r="H141" s="26" t="s">
        <v>387</v>
      </c>
      <c r="I141" s="27">
        <v>1.2328042225482993E-3</v>
      </c>
      <c r="J141" s="27">
        <v>1.8647364305335553E-3</v>
      </c>
      <c r="AB141" s="26" t="s">
        <v>787</v>
      </c>
      <c r="AC141" s="21">
        <v>5</v>
      </c>
    </row>
    <row r="142" spans="5:29" x14ac:dyDescent="0.3">
      <c r="E142" s="26" t="s">
        <v>325</v>
      </c>
      <c r="F142" s="21">
        <v>369.5</v>
      </c>
      <c r="H142" s="28">
        <v>4463</v>
      </c>
      <c r="I142" s="27">
        <v>1.2328042225482993E-3</v>
      </c>
      <c r="J142" s="27">
        <v>1.8647364305335553E-3</v>
      </c>
      <c r="AB142" s="26" t="s">
        <v>788</v>
      </c>
      <c r="AC142" s="21">
        <v>5</v>
      </c>
    </row>
    <row r="143" spans="5:29" x14ac:dyDescent="0.3">
      <c r="E143" s="26" t="s">
        <v>347</v>
      </c>
      <c r="F143" s="21">
        <v>417</v>
      </c>
      <c r="H143" s="26" t="s">
        <v>491</v>
      </c>
      <c r="I143" s="27">
        <v>1.3820588218190839E-3</v>
      </c>
      <c r="J143" s="27">
        <v>1.2531830850359914E-3</v>
      </c>
      <c r="AB143" s="26" t="s">
        <v>789</v>
      </c>
      <c r="AC143" s="21">
        <v>1</v>
      </c>
    </row>
    <row r="144" spans="5:29" x14ac:dyDescent="0.3">
      <c r="E144" s="26" t="s">
        <v>566</v>
      </c>
      <c r="F144" s="21">
        <v>376</v>
      </c>
      <c r="H144" s="28">
        <v>3781</v>
      </c>
      <c r="I144" s="27">
        <v>1.3820588218190839E-3</v>
      </c>
      <c r="J144" s="27">
        <v>1.2531830850359914E-3</v>
      </c>
      <c r="AB144" s="26" t="s">
        <v>790</v>
      </c>
      <c r="AC144" s="21">
        <v>5</v>
      </c>
    </row>
    <row r="145" spans="5:29" x14ac:dyDescent="0.3">
      <c r="E145" s="26" t="s">
        <v>140</v>
      </c>
      <c r="F145" s="21">
        <v>311.5</v>
      </c>
      <c r="H145" s="26" t="s">
        <v>631</v>
      </c>
      <c r="I145" s="27">
        <v>4.7683936909887051E-4</v>
      </c>
      <c r="J145" s="27">
        <v>1.8246345718124035E-3</v>
      </c>
      <c r="AB145" s="24" t="s">
        <v>49</v>
      </c>
      <c r="AC145" s="21">
        <v>150</v>
      </c>
    </row>
    <row r="146" spans="5:29" x14ac:dyDescent="0.3">
      <c r="E146" s="26" t="s">
        <v>657</v>
      </c>
      <c r="F146" s="21">
        <v>293</v>
      </c>
      <c r="H146" s="28">
        <v>1856</v>
      </c>
      <c r="I146" s="27">
        <v>4.7683936909887051E-4</v>
      </c>
      <c r="J146" s="27">
        <v>1.8246345718124035E-3</v>
      </c>
      <c r="AB146" s="26" t="s">
        <v>766</v>
      </c>
      <c r="AC146" s="21">
        <v>4</v>
      </c>
    </row>
    <row r="147" spans="5:29" x14ac:dyDescent="0.3">
      <c r="E147" s="26" t="s">
        <v>424</v>
      </c>
      <c r="F147" s="21">
        <v>251</v>
      </c>
      <c r="H147" s="26" t="s">
        <v>621</v>
      </c>
      <c r="I147" s="27">
        <v>2.0740574184381766E-4</v>
      </c>
      <c r="J147" s="27">
        <v>8.7221542718505E-4</v>
      </c>
      <c r="AB147" s="26" t="s">
        <v>767</v>
      </c>
      <c r="AC147" s="21">
        <v>9</v>
      </c>
    </row>
    <row r="148" spans="5:29" x14ac:dyDescent="0.3">
      <c r="E148" s="26" t="s">
        <v>340</v>
      </c>
      <c r="F148" s="21">
        <v>152</v>
      </c>
      <c r="H148" s="28">
        <v>9141</v>
      </c>
      <c r="I148" s="27">
        <v>2.0740574184381766E-4</v>
      </c>
      <c r="J148" s="27">
        <v>8.7221542718505E-4</v>
      </c>
      <c r="AB148" s="26" t="s">
        <v>768</v>
      </c>
      <c r="AC148" s="21">
        <v>6</v>
      </c>
    </row>
    <row r="149" spans="5:29" x14ac:dyDescent="0.3">
      <c r="E149" s="26" t="s">
        <v>291</v>
      </c>
      <c r="F149" s="21">
        <v>257</v>
      </c>
      <c r="H149" s="26" t="s">
        <v>88</v>
      </c>
      <c r="I149" s="27">
        <v>6.9742603659257562E-3</v>
      </c>
      <c r="J149" s="27">
        <v>8.230906502516391E-3</v>
      </c>
      <c r="AB149" s="26" t="s">
        <v>769</v>
      </c>
      <c r="AC149" s="21">
        <v>5</v>
      </c>
    </row>
    <row r="150" spans="5:29" x14ac:dyDescent="0.3">
      <c r="E150" s="26" t="s">
        <v>249</v>
      </c>
      <c r="F150" s="21">
        <v>88</v>
      </c>
      <c r="H150" s="28">
        <v>4336</v>
      </c>
      <c r="I150" s="27">
        <v>1.2793251366067257E-3</v>
      </c>
      <c r="J150" s="27">
        <v>1.5138451667234777E-3</v>
      </c>
      <c r="AB150" s="26" t="s">
        <v>770</v>
      </c>
      <c r="AC150" s="21">
        <v>7</v>
      </c>
    </row>
    <row r="151" spans="5:29" x14ac:dyDescent="0.3">
      <c r="E151" s="26" t="s">
        <v>558</v>
      </c>
      <c r="F151" s="21">
        <v>87</v>
      </c>
      <c r="H151" s="28">
        <v>5590</v>
      </c>
      <c r="I151" s="27">
        <v>9.0715782413931464E-4</v>
      </c>
      <c r="J151" s="27">
        <v>1.9649910773364347E-3</v>
      </c>
      <c r="AB151" s="26" t="s">
        <v>771</v>
      </c>
      <c r="AC151" s="21">
        <v>8</v>
      </c>
    </row>
    <row r="152" spans="5:29" x14ac:dyDescent="0.3">
      <c r="E152" s="26" t="s">
        <v>112</v>
      </c>
      <c r="F152" s="21">
        <v>322</v>
      </c>
      <c r="H152" s="28">
        <v>6380</v>
      </c>
      <c r="I152" s="27">
        <v>5.6212771153931893E-5</v>
      </c>
      <c r="J152" s="27">
        <v>8.220881037836104E-4</v>
      </c>
      <c r="AB152" s="26" t="s">
        <v>772</v>
      </c>
      <c r="AC152" s="21">
        <v>3</v>
      </c>
    </row>
    <row r="153" spans="5:29" x14ac:dyDescent="0.3">
      <c r="E153" s="26" t="s">
        <v>656</v>
      </c>
      <c r="F153" s="21">
        <v>13</v>
      </c>
      <c r="H153" s="28">
        <v>7448</v>
      </c>
      <c r="I153" s="27">
        <v>9.4398688110223551E-4</v>
      </c>
      <c r="J153" s="27">
        <v>1.2832594790768551E-3</v>
      </c>
      <c r="AB153" s="26" t="s">
        <v>773</v>
      </c>
      <c r="AC153" s="21">
        <v>2</v>
      </c>
    </row>
    <row r="154" spans="5:29" x14ac:dyDescent="0.3">
      <c r="E154" s="26" t="s">
        <v>96</v>
      </c>
      <c r="F154" s="21">
        <v>449</v>
      </c>
      <c r="H154" s="28">
        <v>8567</v>
      </c>
      <c r="I154" s="27">
        <v>1.4305181072966115E-3</v>
      </c>
      <c r="J154" s="27">
        <v>9.6244460930764136E-4</v>
      </c>
      <c r="AB154" s="26" t="s">
        <v>774</v>
      </c>
      <c r="AC154" s="21">
        <v>8</v>
      </c>
    </row>
    <row r="155" spans="5:29" x14ac:dyDescent="0.3">
      <c r="E155" s="26" t="s">
        <v>98</v>
      </c>
      <c r="F155" s="21">
        <v>366</v>
      </c>
      <c r="H155" s="28">
        <v>9308</v>
      </c>
      <c r="I155" s="27">
        <v>4.2838008362134305E-4</v>
      </c>
      <c r="J155" s="27">
        <v>4.0101858721151723E-5</v>
      </c>
      <c r="AB155" s="26" t="s">
        <v>775</v>
      </c>
      <c r="AC155" s="21">
        <v>6</v>
      </c>
    </row>
    <row r="156" spans="5:29" x14ac:dyDescent="0.3">
      <c r="E156" s="26" t="s">
        <v>492</v>
      </c>
      <c r="F156" s="21">
        <v>12</v>
      </c>
      <c r="H156" s="28">
        <v>9966</v>
      </c>
      <c r="I156" s="27">
        <v>1.9286795620055942E-3</v>
      </c>
      <c r="J156" s="27">
        <v>1.6441762075672208E-3</v>
      </c>
      <c r="AB156" s="26" t="s">
        <v>776</v>
      </c>
      <c r="AC156" s="21">
        <v>7</v>
      </c>
    </row>
    <row r="157" spans="5:29" x14ac:dyDescent="0.3">
      <c r="E157" s="26" t="s">
        <v>322</v>
      </c>
      <c r="F157" s="21">
        <v>172</v>
      </c>
      <c r="H157" s="26" t="s">
        <v>720</v>
      </c>
      <c r="I157" s="27">
        <v>2.1709759893932316E-4</v>
      </c>
      <c r="J157" s="27">
        <v>1.8146091071321155E-3</v>
      </c>
      <c r="AB157" s="26" t="s">
        <v>777</v>
      </c>
      <c r="AC157" s="21">
        <v>6</v>
      </c>
    </row>
    <row r="158" spans="5:29" x14ac:dyDescent="0.3">
      <c r="E158" s="26" t="s">
        <v>272</v>
      </c>
      <c r="F158" s="21">
        <v>364</v>
      </c>
      <c r="H158" s="28">
        <v>7549</v>
      </c>
      <c r="I158" s="27">
        <v>2.1709759893932316E-4</v>
      </c>
      <c r="J158" s="27">
        <v>1.8146091071321155E-3</v>
      </c>
      <c r="AB158" s="26" t="s">
        <v>778</v>
      </c>
      <c r="AC158" s="21">
        <v>9</v>
      </c>
    </row>
    <row r="159" spans="5:29" x14ac:dyDescent="0.3">
      <c r="E159" s="26" t="s">
        <v>408</v>
      </c>
      <c r="F159" s="21">
        <v>411</v>
      </c>
      <c r="H159" s="26" t="s">
        <v>563</v>
      </c>
      <c r="I159" s="27">
        <v>1.3510448791134665E-3</v>
      </c>
      <c r="J159" s="27">
        <v>5.0127323401439658E-5</v>
      </c>
      <c r="AB159" s="26" t="s">
        <v>779</v>
      </c>
      <c r="AC159" s="21">
        <v>4</v>
      </c>
    </row>
    <row r="160" spans="5:29" x14ac:dyDescent="0.3">
      <c r="E160" s="26" t="s">
        <v>653</v>
      </c>
      <c r="F160" s="21">
        <v>360</v>
      </c>
      <c r="H160" s="28">
        <v>2766</v>
      </c>
      <c r="I160" s="27">
        <v>1.3510448791134665E-3</v>
      </c>
      <c r="J160" s="27">
        <v>5.0127323401439658E-5</v>
      </c>
      <c r="AB160" s="26" t="s">
        <v>780</v>
      </c>
      <c r="AC160" s="21">
        <v>5</v>
      </c>
    </row>
    <row r="161" spans="5:29" x14ac:dyDescent="0.3">
      <c r="E161" s="26" t="s">
        <v>46</v>
      </c>
      <c r="F161" s="21">
        <v>321</v>
      </c>
      <c r="H161" s="26" t="s">
        <v>234</v>
      </c>
      <c r="I161" s="27">
        <v>1.5138680783179589E-3</v>
      </c>
      <c r="J161" s="27">
        <v>9.724700739879293E-4</v>
      </c>
      <c r="AB161" s="26" t="s">
        <v>781</v>
      </c>
      <c r="AC161" s="21">
        <v>6</v>
      </c>
    </row>
    <row r="162" spans="5:29" x14ac:dyDescent="0.3">
      <c r="E162" s="26" t="s">
        <v>197</v>
      </c>
      <c r="F162" s="21">
        <v>483</v>
      </c>
      <c r="H162" s="28">
        <v>4396</v>
      </c>
      <c r="I162" s="27">
        <v>1.5138680783179589E-3</v>
      </c>
      <c r="J162" s="27">
        <v>9.724700739879293E-4</v>
      </c>
      <c r="AB162" s="26" t="s">
        <v>782</v>
      </c>
      <c r="AC162" s="21">
        <v>6</v>
      </c>
    </row>
    <row r="163" spans="5:29" x14ac:dyDescent="0.3">
      <c r="E163" s="26" t="s">
        <v>114</v>
      </c>
      <c r="F163" s="21">
        <v>180.5</v>
      </c>
      <c r="H163" s="26" t="s">
        <v>143</v>
      </c>
      <c r="I163" s="27">
        <v>4.3012461789853403E-3</v>
      </c>
      <c r="J163" s="27">
        <v>2.7870791811200448E-3</v>
      </c>
      <c r="AB163" s="26" t="s">
        <v>783</v>
      </c>
      <c r="AC163" s="21">
        <v>9</v>
      </c>
    </row>
    <row r="164" spans="5:29" x14ac:dyDescent="0.3">
      <c r="E164" s="26" t="s">
        <v>489</v>
      </c>
      <c r="F164" s="21">
        <v>248</v>
      </c>
      <c r="H164" s="28">
        <v>3234</v>
      </c>
      <c r="I164" s="27">
        <v>1.7794249627348096E-3</v>
      </c>
      <c r="J164" s="27">
        <v>1.5338960960840536E-3</v>
      </c>
      <c r="AB164" s="26" t="s">
        <v>784</v>
      </c>
      <c r="AC164" s="21">
        <v>10</v>
      </c>
    </row>
    <row r="165" spans="5:29" x14ac:dyDescent="0.3">
      <c r="E165" s="26" t="s">
        <v>257</v>
      </c>
      <c r="F165" s="21">
        <v>396.66666666666669</v>
      </c>
      <c r="H165" s="28">
        <v>4066</v>
      </c>
      <c r="I165" s="27">
        <v>1.5274366782516665E-3</v>
      </c>
      <c r="J165" s="27">
        <v>5.5140055741583621E-4</v>
      </c>
      <c r="AB165" s="26" t="s">
        <v>785</v>
      </c>
      <c r="AC165" s="21">
        <v>7</v>
      </c>
    </row>
    <row r="166" spans="5:29" x14ac:dyDescent="0.3">
      <c r="E166" s="26" t="s">
        <v>311</v>
      </c>
      <c r="F166" s="21">
        <v>257</v>
      </c>
      <c r="H166" s="28">
        <v>6221</v>
      </c>
      <c r="I166" s="27">
        <v>9.9438453799886406E-4</v>
      </c>
      <c r="J166" s="27">
        <v>7.0178252762015522E-4</v>
      </c>
      <c r="AB166" s="26" t="s">
        <v>786</v>
      </c>
      <c r="AC166" s="21">
        <v>3</v>
      </c>
    </row>
    <row r="167" spans="5:29" x14ac:dyDescent="0.3">
      <c r="E167" s="26" t="s">
        <v>385</v>
      </c>
      <c r="F167" s="21">
        <v>119</v>
      </c>
      <c r="H167" s="26" t="s">
        <v>393</v>
      </c>
      <c r="I167" s="27">
        <v>1.5002994783842511E-3</v>
      </c>
      <c r="J167" s="27">
        <v>8.8224089186533794E-4</v>
      </c>
      <c r="AB167" s="26" t="s">
        <v>787</v>
      </c>
      <c r="AC167" s="21">
        <v>7</v>
      </c>
    </row>
    <row r="168" spans="5:29" x14ac:dyDescent="0.3">
      <c r="E168" s="26" t="s">
        <v>179</v>
      </c>
      <c r="F168" s="21">
        <v>278.5</v>
      </c>
      <c r="H168" s="28">
        <v>3009</v>
      </c>
      <c r="I168" s="27">
        <v>1.5002994783842511E-3</v>
      </c>
      <c r="J168" s="27">
        <v>8.8224089186533794E-4</v>
      </c>
      <c r="AB168" s="26" t="s">
        <v>788</v>
      </c>
      <c r="AC168" s="21">
        <v>9</v>
      </c>
    </row>
    <row r="169" spans="5:29" x14ac:dyDescent="0.3">
      <c r="E169" s="26" t="s">
        <v>283</v>
      </c>
      <c r="F169" s="21">
        <v>71</v>
      </c>
      <c r="H169" s="26" t="s">
        <v>177</v>
      </c>
      <c r="I169" s="27">
        <v>1.7367807915145853E-3</v>
      </c>
      <c r="J169" s="27">
        <v>9.0229182122591388E-5</v>
      </c>
      <c r="AB169" s="26" t="s">
        <v>789</v>
      </c>
      <c r="AC169" s="21">
        <v>1</v>
      </c>
    </row>
    <row r="170" spans="5:29" x14ac:dyDescent="0.3">
      <c r="E170" s="26" t="s">
        <v>223</v>
      </c>
      <c r="F170" s="21">
        <v>127</v>
      </c>
      <c r="H170" s="28">
        <v>9257</v>
      </c>
      <c r="I170" s="27">
        <v>1.7367807915145853E-3</v>
      </c>
      <c r="J170" s="27">
        <v>9.0229182122591388E-5</v>
      </c>
      <c r="AB170" s="26" t="s">
        <v>790</v>
      </c>
      <c r="AC170" s="21">
        <v>3</v>
      </c>
    </row>
    <row r="171" spans="5:29" x14ac:dyDescent="0.3">
      <c r="E171" s="26" t="s">
        <v>135</v>
      </c>
      <c r="F171" s="21">
        <v>484</v>
      </c>
      <c r="H171" s="26" t="s">
        <v>196</v>
      </c>
      <c r="I171" s="27">
        <v>1.438271592973016E-3</v>
      </c>
      <c r="J171" s="27">
        <v>1.5038197020431896E-3</v>
      </c>
      <c r="AB171" s="24" t="s">
        <v>27</v>
      </c>
      <c r="AC171" s="21">
        <v>158</v>
      </c>
    </row>
    <row r="172" spans="5:29" x14ac:dyDescent="0.3">
      <c r="E172" s="26" t="s">
        <v>116</v>
      </c>
      <c r="F172" s="21">
        <v>136</v>
      </c>
      <c r="H172" s="28">
        <v>5469</v>
      </c>
      <c r="I172" s="27">
        <v>1.438271592973016E-3</v>
      </c>
      <c r="J172" s="27">
        <v>1.5038197020431896E-3</v>
      </c>
      <c r="AB172" s="26" t="s">
        <v>766</v>
      </c>
      <c r="AC172" s="21">
        <v>7</v>
      </c>
    </row>
    <row r="173" spans="5:29" x14ac:dyDescent="0.3">
      <c r="E173" s="26" t="s">
        <v>342</v>
      </c>
      <c r="F173" s="21">
        <v>421</v>
      </c>
      <c r="H173" s="26" t="s">
        <v>126</v>
      </c>
      <c r="I173" s="27">
        <v>3.7681940387325379E-3</v>
      </c>
      <c r="J173" s="27">
        <v>4.1806187716800676E-3</v>
      </c>
      <c r="AB173" s="26" t="s">
        <v>767</v>
      </c>
      <c r="AC173" s="21">
        <v>11</v>
      </c>
    </row>
    <row r="174" spans="5:29" x14ac:dyDescent="0.3">
      <c r="E174" s="26" t="s">
        <v>382</v>
      </c>
      <c r="F174" s="21">
        <v>479</v>
      </c>
      <c r="H174" s="28">
        <v>1687</v>
      </c>
      <c r="I174" s="27">
        <v>3.6829056962920894E-4</v>
      </c>
      <c r="J174" s="27">
        <v>1.9349146832955708E-3</v>
      </c>
      <c r="AB174" s="26" t="s">
        <v>768</v>
      </c>
      <c r="AC174" s="21">
        <v>7</v>
      </c>
    </row>
    <row r="175" spans="5:29" x14ac:dyDescent="0.3">
      <c r="E175" s="26" t="s">
        <v>580</v>
      </c>
      <c r="F175" s="21">
        <v>198</v>
      </c>
      <c r="H175" s="28">
        <v>5644</v>
      </c>
      <c r="I175" s="27">
        <v>1.4363332215539149E-3</v>
      </c>
      <c r="J175" s="27">
        <v>3.6091672849036555E-4</v>
      </c>
      <c r="AB175" s="26" t="s">
        <v>769</v>
      </c>
      <c r="AC175" s="21">
        <v>4</v>
      </c>
    </row>
    <row r="176" spans="5:29" x14ac:dyDescent="0.3">
      <c r="E176" s="26" t="s">
        <v>266</v>
      </c>
      <c r="F176" s="21">
        <v>454</v>
      </c>
      <c r="H176" s="28">
        <v>5850</v>
      </c>
      <c r="I176" s="27">
        <v>1.614663392111216E-3</v>
      </c>
      <c r="J176" s="27">
        <v>8.9226635654562588E-4</v>
      </c>
      <c r="AB176" s="26" t="s">
        <v>770</v>
      </c>
      <c r="AC176" s="21">
        <v>6</v>
      </c>
    </row>
    <row r="177" spans="5:29" x14ac:dyDescent="0.3">
      <c r="E177" s="26" t="s">
        <v>147</v>
      </c>
      <c r="F177" s="21">
        <v>446</v>
      </c>
      <c r="H177" s="28">
        <v>8719</v>
      </c>
      <c r="I177" s="27">
        <v>3.4890685543819794E-4</v>
      </c>
      <c r="J177" s="27">
        <v>9.9252100334850518E-4</v>
      </c>
      <c r="AB177" s="26" t="s">
        <v>771</v>
      </c>
      <c r="AC177" s="21">
        <v>7</v>
      </c>
    </row>
    <row r="178" spans="5:29" x14ac:dyDescent="0.3">
      <c r="E178" s="26" t="s">
        <v>344</v>
      </c>
      <c r="F178" s="21">
        <v>29</v>
      </c>
      <c r="H178" s="26" t="s">
        <v>212</v>
      </c>
      <c r="I178" s="27">
        <v>9.5561710961684216E-4</v>
      </c>
      <c r="J178" s="27">
        <v>1.6842780662883726E-3</v>
      </c>
      <c r="AB178" s="26" t="s">
        <v>772</v>
      </c>
      <c r="AC178" s="21">
        <v>6</v>
      </c>
    </row>
    <row r="179" spans="5:29" x14ac:dyDescent="0.3">
      <c r="E179" s="26" t="s">
        <v>592</v>
      </c>
      <c r="F179" s="21">
        <v>446</v>
      </c>
      <c r="H179" s="28">
        <v>5220</v>
      </c>
      <c r="I179" s="27">
        <v>9.5561710961684216E-4</v>
      </c>
      <c r="J179" s="27">
        <v>1.6842780662883726E-3</v>
      </c>
      <c r="AB179" s="26" t="s">
        <v>773</v>
      </c>
      <c r="AC179" s="21">
        <v>8</v>
      </c>
    </row>
    <row r="180" spans="5:29" x14ac:dyDescent="0.3">
      <c r="E180" s="26" t="s">
        <v>389</v>
      </c>
      <c r="F180" s="21">
        <v>15</v>
      </c>
      <c r="H180" s="26" t="s">
        <v>606</v>
      </c>
      <c r="I180" s="27">
        <v>1.7542261342864951E-3</v>
      </c>
      <c r="J180" s="27">
        <v>1.2832594790768551E-3</v>
      </c>
      <c r="AB180" s="26" t="s">
        <v>774</v>
      </c>
      <c r="AC180" s="21">
        <v>11</v>
      </c>
    </row>
    <row r="181" spans="5:29" x14ac:dyDescent="0.3">
      <c r="E181" s="26" t="s">
        <v>610</v>
      </c>
      <c r="F181" s="21">
        <v>474</v>
      </c>
      <c r="H181" s="28">
        <v>6078</v>
      </c>
      <c r="I181" s="27">
        <v>1.7542261342864951E-3</v>
      </c>
      <c r="J181" s="27">
        <v>1.2832594790768551E-3</v>
      </c>
      <c r="AB181" s="26" t="s">
        <v>775</v>
      </c>
      <c r="AC181" s="21">
        <v>7</v>
      </c>
    </row>
    <row r="182" spans="5:29" x14ac:dyDescent="0.3">
      <c r="E182" s="26" t="s">
        <v>409</v>
      </c>
      <c r="F182" s="21">
        <v>347.5</v>
      </c>
      <c r="H182" s="26" t="s">
        <v>624</v>
      </c>
      <c r="I182" s="27">
        <v>1.0370287092190884E-3</v>
      </c>
      <c r="J182" s="27">
        <v>2.0050929360575865E-3</v>
      </c>
      <c r="AB182" s="26" t="s">
        <v>776</v>
      </c>
      <c r="AC182" s="21">
        <v>8</v>
      </c>
    </row>
    <row r="183" spans="5:29" x14ac:dyDescent="0.3">
      <c r="E183" s="26" t="s">
        <v>242</v>
      </c>
      <c r="F183" s="21">
        <v>415.5</v>
      </c>
      <c r="H183" s="28">
        <v>1790</v>
      </c>
      <c r="I183" s="27">
        <v>1.0370287092190884E-3</v>
      </c>
      <c r="J183" s="27">
        <v>2.0050929360575865E-3</v>
      </c>
      <c r="AB183" s="26" t="s">
        <v>777</v>
      </c>
      <c r="AC183" s="21">
        <v>3</v>
      </c>
    </row>
    <row r="184" spans="5:29" x14ac:dyDescent="0.3">
      <c r="E184" s="26" t="s">
        <v>549</v>
      </c>
      <c r="F184" s="21">
        <v>50</v>
      </c>
      <c r="H184" s="26" t="s">
        <v>190</v>
      </c>
      <c r="I184" s="27">
        <v>1.7503493914482931E-3</v>
      </c>
      <c r="J184" s="27">
        <v>9.9252100334850518E-4</v>
      </c>
      <c r="AB184" s="26" t="s">
        <v>778</v>
      </c>
      <c r="AC184" s="21">
        <v>3</v>
      </c>
    </row>
    <row r="185" spans="5:29" x14ac:dyDescent="0.3">
      <c r="E185" s="26" t="s">
        <v>628</v>
      </c>
      <c r="F185" s="21">
        <v>243</v>
      </c>
      <c r="H185" s="28">
        <v>3443</v>
      </c>
      <c r="I185" s="27">
        <v>3.4890685543819791E-5</v>
      </c>
      <c r="J185" s="27">
        <v>3.4086579912978967E-4</v>
      </c>
      <c r="AB185" s="26" t="s">
        <v>779</v>
      </c>
      <c r="AC185" s="21">
        <v>6</v>
      </c>
    </row>
    <row r="186" spans="5:29" x14ac:dyDescent="0.3">
      <c r="E186" s="26" t="s">
        <v>417</v>
      </c>
      <c r="F186" s="21">
        <v>344</v>
      </c>
      <c r="H186" s="28">
        <v>4206</v>
      </c>
      <c r="I186" s="27">
        <v>1.7154587059044731E-3</v>
      </c>
      <c r="J186" s="27">
        <v>6.5165520421871551E-4</v>
      </c>
      <c r="AB186" s="26" t="s">
        <v>780</v>
      </c>
      <c r="AC186" s="21">
        <v>5</v>
      </c>
    </row>
    <row r="187" spans="5:29" x14ac:dyDescent="0.3">
      <c r="E187" s="26" t="s">
        <v>675</v>
      </c>
      <c r="F187" s="21">
        <v>424</v>
      </c>
      <c r="H187" s="26" t="s">
        <v>122</v>
      </c>
      <c r="I187" s="27">
        <v>1.2424960796438048E-3</v>
      </c>
      <c r="J187" s="27">
        <v>2.6868245343171656E-3</v>
      </c>
      <c r="AB187" s="26" t="s">
        <v>781</v>
      </c>
      <c r="AC187" s="21">
        <v>7</v>
      </c>
    </row>
    <row r="188" spans="5:29" x14ac:dyDescent="0.3">
      <c r="E188" s="26" t="s">
        <v>259</v>
      </c>
      <c r="F188" s="21">
        <v>250</v>
      </c>
      <c r="H188" s="28">
        <v>1255</v>
      </c>
      <c r="I188" s="27">
        <v>5.1173005464269028E-4</v>
      </c>
      <c r="J188" s="27">
        <v>1.152928438233112E-3</v>
      </c>
      <c r="AB188" s="26" t="s">
        <v>782</v>
      </c>
      <c r="AC188" s="21">
        <v>5</v>
      </c>
    </row>
    <row r="189" spans="5:29" x14ac:dyDescent="0.3">
      <c r="E189" s="26" t="s">
        <v>153</v>
      </c>
      <c r="F189" s="21">
        <v>148.25</v>
      </c>
      <c r="H189" s="28">
        <v>3469</v>
      </c>
      <c r="I189" s="27">
        <v>7.3076602500111456E-4</v>
      </c>
      <c r="J189" s="27">
        <v>1.5338960960840536E-3</v>
      </c>
      <c r="AB189" s="26" t="s">
        <v>783</v>
      </c>
      <c r="AC189" s="21">
        <v>6</v>
      </c>
    </row>
    <row r="190" spans="5:29" x14ac:dyDescent="0.3">
      <c r="E190" s="26" t="s">
        <v>50</v>
      </c>
      <c r="F190" s="21">
        <v>386</v>
      </c>
      <c r="H190" s="26" t="s">
        <v>183</v>
      </c>
      <c r="I190" s="27">
        <v>1.6902598774561589E-3</v>
      </c>
      <c r="J190" s="27">
        <v>1.5038197020431896E-3</v>
      </c>
      <c r="AB190" s="26" t="s">
        <v>784</v>
      </c>
      <c r="AC190" s="21">
        <v>6</v>
      </c>
    </row>
    <row r="191" spans="5:29" x14ac:dyDescent="0.3">
      <c r="E191" s="26" t="s">
        <v>387</v>
      </c>
      <c r="F191" s="21">
        <v>272</v>
      </c>
      <c r="H191" s="28">
        <v>8952</v>
      </c>
      <c r="I191" s="27">
        <v>1.6902598774561589E-3</v>
      </c>
      <c r="J191" s="27">
        <v>1.5038197020431896E-3</v>
      </c>
      <c r="AB191" s="26" t="s">
        <v>785</v>
      </c>
      <c r="AC191" s="21">
        <v>4</v>
      </c>
    </row>
    <row r="192" spans="5:29" x14ac:dyDescent="0.3">
      <c r="E192" s="26" t="s">
        <v>491</v>
      </c>
      <c r="F192" s="21">
        <v>304</v>
      </c>
      <c r="H192" s="26" t="s">
        <v>515</v>
      </c>
      <c r="I192" s="27">
        <v>8.8195899569100031E-4</v>
      </c>
      <c r="J192" s="27">
        <v>1.2030557616345518E-3</v>
      </c>
      <c r="AB192" s="26" t="s">
        <v>786</v>
      </c>
      <c r="AC192" s="21">
        <v>4</v>
      </c>
    </row>
    <row r="193" spans="5:29" x14ac:dyDescent="0.3">
      <c r="E193" s="26" t="s">
        <v>88</v>
      </c>
      <c r="F193" s="21">
        <v>320</v>
      </c>
      <c r="H193" s="28">
        <v>4211</v>
      </c>
      <c r="I193" s="27">
        <v>8.8195899569100031E-4</v>
      </c>
      <c r="J193" s="27">
        <v>1.2030557616345518E-3</v>
      </c>
      <c r="AB193" s="26" t="s">
        <v>787</v>
      </c>
      <c r="AC193" s="21">
        <v>10</v>
      </c>
    </row>
    <row r="194" spans="5:29" x14ac:dyDescent="0.3">
      <c r="E194" s="26" t="s">
        <v>166</v>
      </c>
      <c r="F194" s="21">
        <v>351.5</v>
      </c>
      <c r="H194" s="26" t="s">
        <v>718</v>
      </c>
      <c r="I194" s="27">
        <v>1.2890169937022312E-3</v>
      </c>
      <c r="J194" s="27">
        <v>9.6244460930764136E-4</v>
      </c>
      <c r="AB194" s="26" t="s">
        <v>788</v>
      </c>
      <c r="AC194" s="21">
        <v>6</v>
      </c>
    </row>
    <row r="195" spans="5:29" x14ac:dyDescent="0.3">
      <c r="E195" s="26" t="s">
        <v>539</v>
      </c>
      <c r="F195" s="21">
        <v>352</v>
      </c>
      <c r="H195" s="28">
        <v>2981</v>
      </c>
      <c r="I195" s="27">
        <v>1.2890169937022312E-3</v>
      </c>
      <c r="J195" s="27">
        <v>9.6244460930764136E-4</v>
      </c>
      <c r="AB195" s="26" t="s">
        <v>789</v>
      </c>
      <c r="AC195" s="21">
        <v>5</v>
      </c>
    </row>
    <row r="196" spans="5:29" x14ac:dyDescent="0.3">
      <c r="E196" s="26" t="s">
        <v>234</v>
      </c>
      <c r="F196" s="21">
        <v>30</v>
      </c>
      <c r="H196" s="26" t="s">
        <v>172</v>
      </c>
      <c r="I196" s="27">
        <v>4.1481148368763531E-4</v>
      </c>
      <c r="J196" s="27">
        <v>1.1429029735528242E-3</v>
      </c>
      <c r="AB196" s="26" t="s">
        <v>790</v>
      </c>
      <c r="AC196" s="21">
        <v>6</v>
      </c>
    </row>
    <row r="197" spans="5:29" x14ac:dyDescent="0.3">
      <c r="E197" s="26" t="s">
        <v>143</v>
      </c>
      <c r="F197" s="21">
        <v>277.5</v>
      </c>
      <c r="H197" s="28">
        <v>1354</v>
      </c>
      <c r="I197" s="27">
        <v>4.1481148368763531E-4</v>
      </c>
      <c r="J197" s="27">
        <v>1.1429029735528242E-3</v>
      </c>
      <c r="AB197" s="24" t="s">
        <v>738</v>
      </c>
      <c r="AC197" s="21">
        <v>1000</v>
      </c>
    </row>
    <row r="198" spans="5:29" x14ac:dyDescent="0.3">
      <c r="E198" s="26" t="s">
        <v>393</v>
      </c>
      <c r="F198" s="21">
        <v>112</v>
      </c>
      <c r="H198" s="26" t="s">
        <v>148</v>
      </c>
      <c r="I198" s="27">
        <v>2.5935409587572711E-3</v>
      </c>
      <c r="J198" s="27">
        <v>4.1405169129589154E-3</v>
      </c>
    </row>
    <row r="199" spans="5:29" x14ac:dyDescent="0.3">
      <c r="E199" s="26" t="s">
        <v>224</v>
      </c>
      <c r="F199" s="21">
        <v>236.28571428571428</v>
      </c>
      <c r="H199" s="28">
        <v>2170</v>
      </c>
      <c r="I199" s="27">
        <v>1.1804681942325698E-3</v>
      </c>
      <c r="J199" s="27">
        <v>1.8146091071321155E-3</v>
      </c>
    </row>
    <row r="200" spans="5:29" x14ac:dyDescent="0.3">
      <c r="E200" s="26" t="s">
        <v>360</v>
      </c>
      <c r="F200" s="21">
        <v>455</v>
      </c>
      <c r="H200" s="28">
        <v>5916</v>
      </c>
      <c r="I200" s="27">
        <v>1.1048717088876268E-4</v>
      </c>
      <c r="J200" s="27">
        <v>1.754456319050388E-3</v>
      </c>
    </row>
    <row r="201" spans="5:29" x14ac:dyDescent="0.3">
      <c r="E201" s="26" t="s">
        <v>177</v>
      </c>
      <c r="F201" s="21">
        <v>91</v>
      </c>
      <c r="H201" s="28">
        <v>8793</v>
      </c>
      <c r="I201" s="27">
        <v>1.302585593635939E-3</v>
      </c>
      <c r="J201" s="27">
        <v>5.7145148677641209E-4</v>
      </c>
    </row>
    <row r="202" spans="5:29" x14ac:dyDescent="0.3">
      <c r="E202" s="26" t="s">
        <v>635</v>
      </c>
      <c r="F202" s="21">
        <v>23</v>
      </c>
      <c r="H202" s="26" t="s">
        <v>164</v>
      </c>
      <c r="I202" s="27">
        <v>5.8151142573032989E-5</v>
      </c>
      <c r="J202" s="27">
        <v>2.0050929360575863E-4</v>
      </c>
    </row>
    <row r="203" spans="5:29" x14ac:dyDescent="0.3">
      <c r="E203" s="26" t="s">
        <v>399</v>
      </c>
      <c r="F203" s="21">
        <v>129</v>
      </c>
      <c r="H203" s="28">
        <v>7001</v>
      </c>
      <c r="I203" s="27">
        <v>5.8151142573032989E-5</v>
      </c>
      <c r="J203" s="27">
        <v>2.0050929360575863E-4</v>
      </c>
    </row>
    <row r="204" spans="5:29" x14ac:dyDescent="0.3">
      <c r="E204" s="26" t="s">
        <v>304</v>
      </c>
      <c r="F204" s="21">
        <v>285</v>
      </c>
      <c r="H204" s="26" t="s">
        <v>202</v>
      </c>
      <c r="I204" s="27">
        <v>1.4692855356786335E-3</v>
      </c>
      <c r="J204" s="27">
        <v>3.2081486976921379E-4</v>
      </c>
    </row>
    <row r="205" spans="5:29" x14ac:dyDescent="0.3">
      <c r="E205" s="26" t="s">
        <v>126</v>
      </c>
      <c r="F205" s="21">
        <v>182</v>
      </c>
      <c r="H205" s="28">
        <v>8108</v>
      </c>
      <c r="I205" s="27">
        <v>1.4692855356786335E-3</v>
      </c>
      <c r="J205" s="27">
        <v>3.2081486976921379E-4</v>
      </c>
    </row>
    <row r="206" spans="5:29" x14ac:dyDescent="0.3">
      <c r="E206" s="26" t="s">
        <v>228</v>
      </c>
      <c r="F206" s="21">
        <v>158</v>
      </c>
      <c r="H206" s="26" t="s">
        <v>106</v>
      </c>
      <c r="I206" s="27">
        <v>1.7774865913157084E-3</v>
      </c>
      <c r="J206" s="27">
        <v>3.2081486976921381E-3</v>
      </c>
    </row>
    <row r="207" spans="5:29" x14ac:dyDescent="0.3">
      <c r="E207" s="26" t="s">
        <v>463</v>
      </c>
      <c r="F207" s="21">
        <v>277</v>
      </c>
      <c r="H207" s="28">
        <v>8501</v>
      </c>
      <c r="I207" s="27">
        <v>8.9940433846291028E-4</v>
      </c>
      <c r="J207" s="27">
        <v>1.7143544603292363E-3</v>
      </c>
    </row>
    <row r="208" spans="5:29" x14ac:dyDescent="0.3">
      <c r="E208" s="26" t="s">
        <v>606</v>
      </c>
      <c r="F208" s="21">
        <v>297</v>
      </c>
      <c r="H208" s="28">
        <v>9644</v>
      </c>
      <c r="I208" s="27">
        <v>8.7808225285279813E-4</v>
      </c>
      <c r="J208" s="27">
        <v>1.4937942373629018E-3</v>
      </c>
    </row>
    <row r="209" spans="5:10" x14ac:dyDescent="0.3">
      <c r="E209" s="26" t="s">
        <v>444</v>
      </c>
      <c r="F209" s="21">
        <v>171</v>
      </c>
      <c r="H209" s="26" t="s">
        <v>686</v>
      </c>
      <c r="I209" s="27">
        <v>2.9075571286516495E-5</v>
      </c>
      <c r="J209" s="27">
        <v>3.6091672849036555E-4</v>
      </c>
    </row>
    <row r="210" spans="5:10" x14ac:dyDescent="0.3">
      <c r="E210" s="26" t="s">
        <v>201</v>
      </c>
      <c r="F210" s="21">
        <v>249</v>
      </c>
      <c r="H210" s="28">
        <v>5291</v>
      </c>
      <c r="I210" s="27">
        <v>2.9075571286516495E-5</v>
      </c>
      <c r="J210" s="27">
        <v>3.6091672849036555E-4</v>
      </c>
    </row>
    <row r="211" spans="5:10" x14ac:dyDescent="0.3">
      <c r="E211" s="26" t="s">
        <v>271</v>
      </c>
      <c r="F211" s="21">
        <v>267</v>
      </c>
      <c r="H211" s="26" t="s">
        <v>52</v>
      </c>
      <c r="I211" s="27">
        <v>2.6594455870067087E-3</v>
      </c>
      <c r="J211" s="27">
        <v>1.4837687726826137E-3</v>
      </c>
    </row>
    <row r="212" spans="5:10" x14ac:dyDescent="0.3">
      <c r="E212" s="26" t="s">
        <v>329</v>
      </c>
      <c r="F212" s="21">
        <v>461</v>
      </c>
      <c r="H212" s="28">
        <v>6735</v>
      </c>
      <c r="I212" s="27">
        <v>1.6224168777876204E-3</v>
      </c>
      <c r="J212" s="27">
        <v>1.0526737914302328E-3</v>
      </c>
    </row>
    <row r="213" spans="5:10" x14ac:dyDescent="0.3">
      <c r="E213" s="26" t="s">
        <v>207</v>
      </c>
      <c r="F213" s="21">
        <v>75</v>
      </c>
      <c r="H213" s="28">
        <v>7580</v>
      </c>
      <c r="I213" s="27">
        <v>1.0370287092190884E-3</v>
      </c>
      <c r="J213" s="27">
        <v>4.3109498125238103E-4</v>
      </c>
    </row>
    <row r="214" spans="5:10" x14ac:dyDescent="0.3">
      <c r="E214" s="26" t="s">
        <v>286</v>
      </c>
      <c r="F214" s="21">
        <v>168.5</v>
      </c>
      <c r="H214" s="26" t="s">
        <v>138</v>
      </c>
      <c r="I214" s="27">
        <v>3.3902116120078231E-3</v>
      </c>
      <c r="J214" s="27">
        <v>3.9901349427545968E-3</v>
      </c>
    </row>
    <row r="215" spans="5:10" x14ac:dyDescent="0.3">
      <c r="E215" s="26" t="s">
        <v>608</v>
      </c>
      <c r="F215" s="21">
        <v>163</v>
      </c>
      <c r="H215" s="28">
        <v>1570</v>
      </c>
      <c r="I215" s="27">
        <v>1.6204785063685192E-3</v>
      </c>
      <c r="J215" s="27">
        <v>1.2231066909951277E-3</v>
      </c>
    </row>
    <row r="216" spans="5:10" x14ac:dyDescent="0.3">
      <c r="E216" s="26" t="s">
        <v>183</v>
      </c>
      <c r="F216" s="21">
        <v>127</v>
      </c>
      <c r="H216" s="28">
        <v>2784</v>
      </c>
      <c r="I216" s="27">
        <v>1.0079531379325718E-4</v>
      </c>
      <c r="J216" s="27">
        <v>1.5138451667234777E-3</v>
      </c>
    </row>
    <row r="217" spans="5:10" x14ac:dyDescent="0.3">
      <c r="E217" s="26" t="s">
        <v>729</v>
      </c>
      <c r="F217" s="21">
        <v>168</v>
      </c>
      <c r="H217" s="28">
        <v>9594</v>
      </c>
      <c r="I217" s="27">
        <v>1.6689377918460467E-3</v>
      </c>
      <c r="J217" s="27">
        <v>1.2531830850359914E-3</v>
      </c>
    </row>
    <row r="218" spans="5:10" x14ac:dyDescent="0.3">
      <c r="E218" s="26" t="s">
        <v>434</v>
      </c>
      <c r="F218" s="21">
        <v>138</v>
      </c>
      <c r="H218" s="26" t="s">
        <v>478</v>
      </c>
      <c r="I218" s="27">
        <v>1.8860353907853699E-3</v>
      </c>
      <c r="J218" s="27">
        <v>1.6341507428869328E-3</v>
      </c>
    </row>
    <row r="219" spans="5:10" x14ac:dyDescent="0.3">
      <c r="E219" s="26" t="s">
        <v>125</v>
      </c>
      <c r="F219" s="21">
        <v>447</v>
      </c>
      <c r="H219" s="28">
        <v>6330</v>
      </c>
      <c r="I219" s="27">
        <v>1.8860353907853699E-3</v>
      </c>
      <c r="J219" s="27">
        <v>1.6341507428869328E-3</v>
      </c>
    </row>
    <row r="220" spans="5:10" x14ac:dyDescent="0.3">
      <c r="E220" s="26" t="s">
        <v>692</v>
      </c>
      <c r="F220" s="21">
        <v>491</v>
      </c>
      <c r="H220" s="26" t="s">
        <v>238</v>
      </c>
      <c r="I220" s="27">
        <v>2.3648131313033414E-3</v>
      </c>
      <c r="J220" s="27">
        <v>1.8547109658532672E-3</v>
      </c>
    </row>
    <row r="221" spans="5:10" x14ac:dyDescent="0.3">
      <c r="E221" s="26" t="s">
        <v>77</v>
      </c>
      <c r="F221" s="21">
        <v>420</v>
      </c>
      <c r="H221" s="28">
        <v>4408</v>
      </c>
      <c r="I221" s="27">
        <v>1.9092958478145832E-3</v>
      </c>
      <c r="J221" s="27">
        <v>9.724700739879293E-4</v>
      </c>
    </row>
    <row r="222" spans="5:10" x14ac:dyDescent="0.3">
      <c r="E222" s="26" t="s">
        <v>411</v>
      </c>
      <c r="F222" s="21">
        <v>498</v>
      </c>
      <c r="H222" s="28">
        <v>9918</v>
      </c>
      <c r="I222" s="27">
        <v>4.5551728348875841E-4</v>
      </c>
      <c r="J222" s="27">
        <v>8.8224089186533794E-4</v>
      </c>
    </row>
    <row r="223" spans="5:10" x14ac:dyDescent="0.3">
      <c r="E223" s="26" t="s">
        <v>148</v>
      </c>
      <c r="F223" s="21">
        <v>173</v>
      </c>
      <c r="H223" s="26" t="s">
        <v>157</v>
      </c>
      <c r="I223" s="27">
        <v>5.1250540321033074E-3</v>
      </c>
      <c r="J223" s="27">
        <v>7.1180799230044309E-3</v>
      </c>
    </row>
    <row r="224" spans="5:10" x14ac:dyDescent="0.3">
      <c r="E224" s="26" t="s">
        <v>374</v>
      </c>
      <c r="F224" s="21">
        <v>285</v>
      </c>
      <c r="H224" s="28">
        <v>1169</v>
      </c>
      <c r="I224" s="27">
        <v>2.5198828448314295E-5</v>
      </c>
      <c r="J224" s="27">
        <v>1.0326228620696569E-3</v>
      </c>
    </row>
    <row r="225" spans="5:10" x14ac:dyDescent="0.3">
      <c r="E225" s="26" t="s">
        <v>562</v>
      </c>
      <c r="F225" s="21">
        <v>56</v>
      </c>
      <c r="H225" s="28">
        <v>1388</v>
      </c>
      <c r="I225" s="27">
        <v>1.9364330476819985E-3</v>
      </c>
      <c r="J225" s="27">
        <v>1.2732340143965673E-3</v>
      </c>
    </row>
    <row r="226" spans="5:10" x14ac:dyDescent="0.3">
      <c r="E226" s="26" t="s">
        <v>703</v>
      </c>
      <c r="F226" s="21">
        <v>147</v>
      </c>
      <c r="H226" s="28">
        <v>3395</v>
      </c>
      <c r="I226" s="27">
        <v>6.5904628249437386E-4</v>
      </c>
      <c r="J226" s="27">
        <v>1.7444308543701E-3</v>
      </c>
    </row>
    <row r="227" spans="5:10" x14ac:dyDescent="0.3">
      <c r="E227" s="26" t="s">
        <v>106</v>
      </c>
      <c r="F227" s="21">
        <v>252</v>
      </c>
      <c r="H227" s="28">
        <v>4769</v>
      </c>
      <c r="I227" s="27">
        <v>6.512927968179695E-4</v>
      </c>
      <c r="J227" s="27">
        <v>1.3534377318388706E-3</v>
      </c>
    </row>
    <row r="228" spans="5:10" x14ac:dyDescent="0.3">
      <c r="E228" s="26" t="s">
        <v>274</v>
      </c>
      <c r="F228" s="21">
        <v>280</v>
      </c>
      <c r="H228" s="28">
        <v>4985</v>
      </c>
      <c r="I228" s="27">
        <v>1.0118298807707739E-3</v>
      </c>
      <c r="J228" s="27">
        <v>1.604074348846069E-3</v>
      </c>
    </row>
    <row r="229" spans="5:10" x14ac:dyDescent="0.3">
      <c r="E229" s="26" t="s">
        <v>52</v>
      </c>
      <c r="F229" s="21">
        <v>186</v>
      </c>
      <c r="H229" s="28">
        <v>6399</v>
      </c>
      <c r="I229" s="27">
        <v>8.4125319588987727E-4</v>
      </c>
      <c r="J229" s="27">
        <v>1.1028011148316724E-4</v>
      </c>
    </row>
    <row r="230" spans="5:10" x14ac:dyDescent="0.3">
      <c r="E230" s="26" t="s">
        <v>138</v>
      </c>
      <c r="F230" s="21">
        <v>265.5</v>
      </c>
      <c r="H230" s="26" t="s">
        <v>318</v>
      </c>
      <c r="I230" s="27">
        <v>2.4656084450965987E-3</v>
      </c>
      <c r="J230" s="27">
        <v>1.9549656126561466E-3</v>
      </c>
    </row>
    <row r="231" spans="5:10" x14ac:dyDescent="0.3">
      <c r="E231" s="26" t="s">
        <v>128</v>
      </c>
      <c r="F231" s="21">
        <v>416</v>
      </c>
      <c r="H231" s="28">
        <v>3882</v>
      </c>
      <c r="I231" s="27">
        <v>9.7887756664605534E-4</v>
      </c>
      <c r="J231" s="27">
        <v>1.2932849437571432E-3</v>
      </c>
    </row>
    <row r="232" spans="5:10" x14ac:dyDescent="0.3">
      <c r="E232" s="26" t="s">
        <v>238</v>
      </c>
      <c r="F232" s="21">
        <v>211</v>
      </c>
      <c r="H232" s="28">
        <v>6504</v>
      </c>
      <c r="I232" s="27">
        <v>1.4867308784505433E-3</v>
      </c>
      <c r="J232" s="27">
        <v>6.6168066889900345E-4</v>
      </c>
    </row>
    <row r="233" spans="5:10" x14ac:dyDescent="0.3">
      <c r="E233" s="26" t="s">
        <v>157</v>
      </c>
      <c r="F233" s="21">
        <v>411.5</v>
      </c>
      <c r="H233" s="26" t="s">
        <v>150</v>
      </c>
      <c r="I233" s="27">
        <v>2.7292269580943482E-3</v>
      </c>
      <c r="J233" s="27">
        <v>3.2983778798147292E-3</v>
      </c>
    </row>
    <row r="234" spans="5:10" x14ac:dyDescent="0.3">
      <c r="E234" s="26" t="s">
        <v>318</v>
      </c>
      <c r="F234" s="21">
        <v>344.66666666666669</v>
      </c>
      <c r="H234" s="28">
        <v>5000</v>
      </c>
      <c r="I234" s="27">
        <v>1.3587983647898709E-3</v>
      </c>
      <c r="J234" s="27">
        <v>1.7344053896898122E-3</v>
      </c>
    </row>
    <row r="235" spans="5:10" x14ac:dyDescent="0.3">
      <c r="E235" s="26" t="s">
        <v>150</v>
      </c>
      <c r="F235" s="21">
        <v>356</v>
      </c>
      <c r="H235" s="28">
        <v>8934</v>
      </c>
      <c r="I235" s="27">
        <v>1.3704285933044775E-3</v>
      </c>
      <c r="J235" s="27">
        <v>1.5639724901249173E-3</v>
      </c>
    </row>
    <row r="236" spans="5:10" x14ac:dyDescent="0.3">
      <c r="E236" s="26" t="s">
        <v>137</v>
      </c>
      <c r="F236" s="21">
        <v>194</v>
      </c>
      <c r="H236" s="26" t="s">
        <v>137</v>
      </c>
      <c r="I236" s="27">
        <v>1.2735100223494225E-3</v>
      </c>
      <c r="J236" s="27">
        <v>1.3734886611994465E-3</v>
      </c>
    </row>
    <row r="237" spans="5:10" x14ac:dyDescent="0.3">
      <c r="E237" s="26" t="s">
        <v>186</v>
      </c>
      <c r="F237" s="21">
        <v>131</v>
      </c>
      <c r="H237" s="28">
        <v>7943</v>
      </c>
      <c r="I237" s="27">
        <v>1.2735100223494225E-3</v>
      </c>
      <c r="J237" s="27">
        <v>1.3734886611994465E-3</v>
      </c>
    </row>
    <row r="238" spans="5:10" x14ac:dyDescent="0.3">
      <c r="E238" s="26" t="s">
        <v>521</v>
      </c>
      <c r="F238" s="21">
        <v>453</v>
      </c>
      <c r="H238" s="26" t="s">
        <v>80</v>
      </c>
      <c r="I238" s="27">
        <v>3.0238594137977157E-4</v>
      </c>
      <c r="J238" s="27">
        <v>1.6642271369277967E-3</v>
      </c>
    </row>
    <row r="239" spans="5:10" x14ac:dyDescent="0.3">
      <c r="E239" s="26" t="s">
        <v>70</v>
      </c>
      <c r="F239" s="21">
        <v>325</v>
      </c>
      <c r="H239" s="28">
        <v>6131</v>
      </c>
      <c r="I239" s="27">
        <v>3.0238594137977157E-4</v>
      </c>
      <c r="J239" s="27">
        <v>1.6642271369277967E-3</v>
      </c>
    </row>
    <row r="240" spans="5:10" x14ac:dyDescent="0.3">
      <c r="E240" s="26" t="s">
        <v>34</v>
      </c>
      <c r="F240" s="21">
        <v>288.66666666666669</v>
      </c>
      <c r="H240" s="26" t="s">
        <v>186</v>
      </c>
      <c r="I240" s="27">
        <v>5.2917539741460025E-4</v>
      </c>
      <c r="J240" s="27">
        <v>9.6244460930764136E-4</v>
      </c>
    </row>
    <row r="241" spans="5:10" x14ac:dyDescent="0.3">
      <c r="E241" s="26" t="s">
        <v>284</v>
      </c>
      <c r="F241" s="21">
        <v>263.66666666666669</v>
      </c>
      <c r="H241" s="28">
        <v>4048</v>
      </c>
      <c r="I241" s="27">
        <v>5.2917539741460025E-4</v>
      </c>
      <c r="J241" s="27">
        <v>9.6244460930764136E-4</v>
      </c>
    </row>
    <row r="242" spans="5:10" x14ac:dyDescent="0.3">
      <c r="E242" s="26" t="s">
        <v>146</v>
      </c>
      <c r="F242" s="21">
        <v>283</v>
      </c>
      <c r="H242" s="26" t="s">
        <v>527</v>
      </c>
      <c r="I242" s="27">
        <v>1.6204785063685192E-3</v>
      </c>
      <c r="J242" s="27">
        <v>6.717061335792914E-4</v>
      </c>
    </row>
    <row r="243" spans="5:10" x14ac:dyDescent="0.3">
      <c r="E243" s="26" t="s">
        <v>391</v>
      </c>
      <c r="F243" s="21">
        <v>420</v>
      </c>
      <c r="H243" s="28">
        <v>8694</v>
      </c>
      <c r="I243" s="27">
        <v>1.6204785063685192E-3</v>
      </c>
      <c r="J243" s="27">
        <v>6.717061335792914E-4</v>
      </c>
    </row>
    <row r="244" spans="5:10" x14ac:dyDescent="0.3">
      <c r="E244" s="26" t="s">
        <v>226</v>
      </c>
      <c r="F244" s="21">
        <v>174</v>
      </c>
      <c r="H244" s="26" t="s">
        <v>521</v>
      </c>
      <c r="I244" s="27">
        <v>1.9752004760640205E-3</v>
      </c>
      <c r="J244" s="27">
        <v>2.8372065045214846E-3</v>
      </c>
    </row>
    <row r="245" spans="5:10" x14ac:dyDescent="0.3">
      <c r="E245" s="26" t="s">
        <v>376</v>
      </c>
      <c r="F245" s="21">
        <v>263</v>
      </c>
      <c r="H245" s="28">
        <v>7960</v>
      </c>
      <c r="I245" s="27">
        <v>9.8275430948425741E-4</v>
      </c>
      <c r="J245" s="27">
        <v>1.303310408437431E-3</v>
      </c>
    </row>
    <row r="246" spans="5:10" x14ac:dyDescent="0.3">
      <c r="E246" s="26" t="s">
        <v>379</v>
      </c>
      <c r="F246" s="21">
        <v>23</v>
      </c>
      <c r="H246" s="28">
        <v>9996</v>
      </c>
      <c r="I246" s="27">
        <v>9.9244616657976291E-4</v>
      </c>
      <c r="J246" s="27">
        <v>1.5338960960840536E-3</v>
      </c>
    </row>
    <row r="247" spans="5:10" x14ac:dyDescent="0.3">
      <c r="E247" s="26" t="s">
        <v>357</v>
      </c>
      <c r="F247" s="21">
        <v>388.5</v>
      </c>
      <c r="H247" s="26" t="s">
        <v>659</v>
      </c>
      <c r="I247" s="27">
        <v>1.8802202765280668E-4</v>
      </c>
      <c r="J247" s="27">
        <v>1.7243799250095241E-3</v>
      </c>
    </row>
    <row r="248" spans="5:10" x14ac:dyDescent="0.3">
      <c r="E248" s="26" t="s">
        <v>41</v>
      </c>
      <c r="F248" s="21">
        <v>168</v>
      </c>
      <c r="H248" s="28">
        <v>2603</v>
      </c>
      <c r="I248" s="27">
        <v>1.8802202765280668E-4</v>
      </c>
      <c r="J248" s="27">
        <v>1.7243799250095241E-3</v>
      </c>
    </row>
    <row r="249" spans="5:10" x14ac:dyDescent="0.3">
      <c r="E249" s="26" t="s">
        <v>254</v>
      </c>
      <c r="F249" s="21">
        <v>381.5</v>
      </c>
      <c r="H249" s="26" t="s">
        <v>404</v>
      </c>
      <c r="I249" s="27">
        <v>5.8538816856853213E-4</v>
      </c>
      <c r="J249" s="27">
        <v>6.0152788081727585E-5</v>
      </c>
    </row>
    <row r="250" spans="5:10" x14ac:dyDescent="0.3">
      <c r="E250" s="26" t="s">
        <v>170</v>
      </c>
      <c r="F250" s="21">
        <v>455</v>
      </c>
      <c r="H250" s="28">
        <v>8416</v>
      </c>
      <c r="I250" s="27">
        <v>5.8538816856853213E-4</v>
      </c>
      <c r="J250" s="27">
        <v>6.0152788081727585E-5</v>
      </c>
    </row>
    <row r="251" spans="5:10" x14ac:dyDescent="0.3">
      <c r="E251" s="26" t="s">
        <v>546</v>
      </c>
      <c r="F251" s="21">
        <v>96</v>
      </c>
      <c r="H251" s="26" t="s">
        <v>353</v>
      </c>
      <c r="I251" s="27">
        <v>1.0505973091527959E-3</v>
      </c>
      <c r="J251" s="27">
        <v>1.5238706314037655E-3</v>
      </c>
    </row>
    <row r="252" spans="5:10" x14ac:dyDescent="0.3">
      <c r="E252" s="26" t="s">
        <v>369</v>
      </c>
      <c r="F252" s="21">
        <v>246.5</v>
      </c>
      <c r="H252" s="28">
        <v>5406</v>
      </c>
      <c r="I252" s="27">
        <v>1.0505973091527959E-3</v>
      </c>
      <c r="J252" s="27">
        <v>1.5238706314037655E-3</v>
      </c>
    </row>
    <row r="253" spans="5:10" x14ac:dyDescent="0.3">
      <c r="E253" s="26" t="s">
        <v>365</v>
      </c>
      <c r="F253" s="21">
        <v>23</v>
      </c>
      <c r="H253" s="26" t="s">
        <v>357</v>
      </c>
      <c r="I253" s="27">
        <v>1.4053192788482972E-3</v>
      </c>
      <c r="J253" s="27">
        <v>1.6842780662883726E-3</v>
      </c>
    </row>
    <row r="254" spans="5:10" x14ac:dyDescent="0.3">
      <c r="E254" s="26" t="s">
        <v>244</v>
      </c>
      <c r="F254" s="21">
        <v>258.66666666666669</v>
      </c>
      <c r="H254" s="28">
        <v>6739</v>
      </c>
      <c r="I254" s="27">
        <v>1.4053192788482972E-3</v>
      </c>
      <c r="J254" s="27">
        <v>1.6842780662883726E-3</v>
      </c>
    </row>
    <row r="255" spans="5:10" x14ac:dyDescent="0.3">
      <c r="E255" s="26" t="s">
        <v>667</v>
      </c>
      <c r="F255" s="21">
        <v>84</v>
      </c>
      <c r="H255" s="26" t="s">
        <v>456</v>
      </c>
      <c r="I255" s="27">
        <v>1.8627749337561568E-3</v>
      </c>
      <c r="J255" s="27">
        <v>9.0229182122591388E-5</v>
      </c>
    </row>
    <row r="256" spans="5:10" x14ac:dyDescent="0.3">
      <c r="E256" s="26" t="s">
        <v>130</v>
      </c>
      <c r="F256" s="21">
        <v>73</v>
      </c>
      <c r="H256" s="28">
        <v>9664</v>
      </c>
      <c r="I256" s="27">
        <v>1.8627749337561568E-3</v>
      </c>
      <c r="J256" s="27">
        <v>9.0229182122591388E-5</v>
      </c>
    </row>
    <row r="257" spans="5:10" x14ac:dyDescent="0.3">
      <c r="E257" s="26" t="s">
        <v>281</v>
      </c>
      <c r="F257" s="21">
        <v>189.5</v>
      </c>
      <c r="H257" s="26" t="s">
        <v>41</v>
      </c>
      <c r="I257" s="27">
        <v>1.8181923911168314E-3</v>
      </c>
      <c r="J257" s="27">
        <v>4.1204659835983402E-3</v>
      </c>
    </row>
    <row r="258" spans="5:10" x14ac:dyDescent="0.3">
      <c r="E258" s="26" t="s">
        <v>671</v>
      </c>
      <c r="F258" s="21">
        <v>437</v>
      </c>
      <c r="H258" s="28">
        <v>5215</v>
      </c>
      <c r="I258" s="27">
        <v>2.8300222718876056E-4</v>
      </c>
      <c r="J258" s="27">
        <v>1.4737433080023259E-3</v>
      </c>
    </row>
    <row r="259" spans="5:10" x14ac:dyDescent="0.3">
      <c r="E259" s="26" t="s">
        <v>367</v>
      </c>
      <c r="F259" s="21">
        <v>273.5</v>
      </c>
      <c r="H259" s="28">
        <v>7810</v>
      </c>
      <c r="I259" s="27">
        <v>2.0159062758651436E-4</v>
      </c>
      <c r="J259" s="27">
        <v>7.218334569807311E-4</v>
      </c>
    </row>
    <row r="260" spans="5:10" x14ac:dyDescent="0.3">
      <c r="E260" s="26" t="s">
        <v>495</v>
      </c>
      <c r="F260" s="21">
        <v>425</v>
      </c>
      <c r="H260" s="28">
        <v>9332</v>
      </c>
      <c r="I260" s="27">
        <v>1.3335995363415567E-3</v>
      </c>
      <c r="J260" s="27">
        <v>1.9248892186152827E-3</v>
      </c>
    </row>
    <row r="261" spans="5:10" x14ac:dyDescent="0.3">
      <c r="E261" s="26" t="s">
        <v>193</v>
      </c>
      <c r="F261" s="21">
        <v>11</v>
      </c>
      <c r="H261" s="26" t="s">
        <v>254</v>
      </c>
      <c r="I261" s="27">
        <v>3.0568117279224341E-3</v>
      </c>
      <c r="J261" s="27">
        <v>2.1253985122210413E-3</v>
      </c>
    </row>
    <row r="262" spans="5:10" x14ac:dyDescent="0.3">
      <c r="E262" s="26" t="s">
        <v>542</v>
      </c>
      <c r="F262" s="21">
        <v>410</v>
      </c>
      <c r="H262" s="28">
        <v>1715</v>
      </c>
      <c r="I262" s="27">
        <v>1.459593678583128E-3</v>
      </c>
      <c r="J262" s="27">
        <v>1.8146091071321155E-3</v>
      </c>
    </row>
    <row r="263" spans="5:10" x14ac:dyDescent="0.3">
      <c r="E263" s="26" t="s">
        <v>104</v>
      </c>
      <c r="F263" s="21">
        <v>102</v>
      </c>
      <c r="H263" s="28">
        <v>5681</v>
      </c>
      <c r="I263" s="27">
        <v>1.5972180493393062E-3</v>
      </c>
      <c r="J263" s="27">
        <v>3.1078940508892585E-4</v>
      </c>
    </row>
    <row r="264" spans="5:10" x14ac:dyDescent="0.3">
      <c r="E264" s="26" t="s">
        <v>441</v>
      </c>
      <c r="F264" s="21">
        <v>254</v>
      </c>
      <c r="H264" s="26" t="s">
        <v>232</v>
      </c>
      <c r="I264" s="27">
        <v>1.8588981909179545E-3</v>
      </c>
      <c r="J264" s="27">
        <v>1.8346600364926914E-3</v>
      </c>
    </row>
    <row r="265" spans="5:10" x14ac:dyDescent="0.3">
      <c r="E265" s="26" t="s">
        <v>405</v>
      </c>
      <c r="F265" s="21">
        <v>318</v>
      </c>
      <c r="H265" s="28">
        <v>5865</v>
      </c>
      <c r="I265" s="27">
        <v>1.8588981909179545E-3</v>
      </c>
      <c r="J265" s="27">
        <v>1.8346600364926914E-3</v>
      </c>
    </row>
    <row r="266" spans="5:10" x14ac:dyDescent="0.3">
      <c r="E266" s="26" t="s">
        <v>584</v>
      </c>
      <c r="F266" s="21">
        <v>247.5</v>
      </c>
      <c r="H266" s="26" t="s">
        <v>365</v>
      </c>
      <c r="I266" s="27">
        <v>4.4970216923145514E-4</v>
      </c>
      <c r="J266" s="27">
        <v>1.9649910773364347E-3</v>
      </c>
    </row>
    <row r="267" spans="5:10" x14ac:dyDescent="0.3">
      <c r="E267" s="26" t="s">
        <v>255</v>
      </c>
      <c r="F267" s="21">
        <v>312</v>
      </c>
      <c r="H267" s="28">
        <v>1528</v>
      </c>
      <c r="I267" s="27">
        <v>4.4970216923145514E-4</v>
      </c>
      <c r="J267" s="27">
        <v>1.9649910773364347E-3</v>
      </c>
    </row>
    <row r="268" spans="5:10" x14ac:dyDescent="0.3">
      <c r="E268" s="26" t="s">
        <v>723</v>
      </c>
      <c r="F268" s="21">
        <v>448</v>
      </c>
      <c r="H268" s="26" t="s">
        <v>244</v>
      </c>
      <c r="I268" s="27">
        <v>1.0195833664471785E-3</v>
      </c>
      <c r="J268" s="27">
        <v>1.8847873598941312E-3</v>
      </c>
    </row>
    <row r="269" spans="5:10" x14ac:dyDescent="0.3">
      <c r="E269" s="26" t="s">
        <v>349</v>
      </c>
      <c r="F269" s="21">
        <v>265.5</v>
      </c>
      <c r="H269" s="28">
        <v>6944</v>
      </c>
      <c r="I269" s="27">
        <v>5.2529865457639797E-4</v>
      </c>
      <c r="J269" s="27">
        <v>5.0127323401439658E-5</v>
      </c>
    </row>
    <row r="270" spans="5:10" x14ac:dyDescent="0.3">
      <c r="E270" s="26" t="s">
        <v>431</v>
      </c>
      <c r="F270" s="21">
        <v>120</v>
      </c>
      <c r="H270" s="28">
        <v>7451</v>
      </c>
      <c r="I270" s="27">
        <v>4.9428471187078042E-4</v>
      </c>
      <c r="J270" s="27">
        <v>1.8346600364926914E-3</v>
      </c>
    </row>
    <row r="271" spans="5:10" x14ac:dyDescent="0.3">
      <c r="E271" s="26" t="s">
        <v>101</v>
      </c>
      <c r="F271" s="21">
        <v>429</v>
      </c>
      <c r="H271" s="26" t="s">
        <v>618</v>
      </c>
      <c r="I271" s="27">
        <v>1.5448820210235764E-3</v>
      </c>
      <c r="J271" s="27">
        <v>1.0125719327090811E-3</v>
      </c>
    </row>
    <row r="272" spans="5:10" x14ac:dyDescent="0.3">
      <c r="E272" s="26" t="s">
        <v>623</v>
      </c>
      <c r="F272" s="21">
        <v>326</v>
      </c>
      <c r="H272" s="28">
        <v>1337</v>
      </c>
      <c r="I272" s="27">
        <v>9.1878805265392118E-4</v>
      </c>
      <c r="J272" s="27">
        <v>2.0050929360575862E-5</v>
      </c>
    </row>
    <row r="273" spans="5:10" x14ac:dyDescent="0.3">
      <c r="E273" s="24" t="s">
        <v>32</v>
      </c>
      <c r="F273" s="21">
        <v>244.95652173913044</v>
      </c>
      <c r="H273" s="28">
        <v>2480</v>
      </c>
      <c r="I273" s="27">
        <v>7.5596485344942891E-5</v>
      </c>
      <c r="J273" s="27">
        <v>1.8045836424518278E-4</v>
      </c>
    </row>
    <row r="274" spans="5:10" x14ac:dyDescent="0.3">
      <c r="E274" s="26" t="s">
        <v>247</v>
      </c>
      <c r="F274" s="21">
        <v>35</v>
      </c>
      <c r="H274" s="28">
        <v>7465</v>
      </c>
      <c r="I274" s="27">
        <v>5.5049748302471229E-4</v>
      </c>
      <c r="J274" s="27">
        <v>8.1206263910332246E-4</v>
      </c>
    </row>
    <row r="275" spans="5:10" x14ac:dyDescent="0.3">
      <c r="E275" s="26" t="s">
        <v>598</v>
      </c>
      <c r="F275" s="21">
        <v>386</v>
      </c>
      <c r="H275" s="26" t="s">
        <v>323</v>
      </c>
      <c r="I275" s="27">
        <v>2.3841968454943525E-4</v>
      </c>
      <c r="J275" s="27">
        <v>1.8346600364926914E-3</v>
      </c>
    </row>
    <row r="276" spans="5:10" x14ac:dyDescent="0.3">
      <c r="E276" s="26" t="s">
        <v>730</v>
      </c>
      <c r="F276" s="21">
        <v>221</v>
      </c>
      <c r="H276" s="28">
        <v>2243</v>
      </c>
      <c r="I276" s="27">
        <v>2.3841968454943525E-4</v>
      </c>
      <c r="J276" s="27">
        <v>1.8346600364926914E-3</v>
      </c>
    </row>
    <row r="277" spans="5:10" x14ac:dyDescent="0.3">
      <c r="E277" s="26" t="s">
        <v>373</v>
      </c>
      <c r="F277" s="21">
        <v>311</v>
      </c>
      <c r="H277" s="26" t="s">
        <v>731</v>
      </c>
      <c r="I277" s="27">
        <v>1.1630228514606597E-3</v>
      </c>
      <c r="J277" s="27">
        <v>1.9950674713772984E-3</v>
      </c>
    </row>
    <row r="278" spans="5:10" x14ac:dyDescent="0.3">
      <c r="E278" s="26" t="s">
        <v>677</v>
      </c>
      <c r="F278" s="21">
        <v>157</v>
      </c>
      <c r="H278" s="28">
        <v>5974</v>
      </c>
      <c r="I278" s="27">
        <v>1.1630228514606597E-3</v>
      </c>
      <c r="J278" s="27">
        <v>1.9950674713772984E-3</v>
      </c>
    </row>
    <row r="279" spans="5:10" x14ac:dyDescent="0.3">
      <c r="E279" s="26" t="s">
        <v>706</v>
      </c>
      <c r="F279" s="21">
        <v>182</v>
      </c>
      <c r="H279" s="26" t="s">
        <v>450</v>
      </c>
      <c r="I279" s="27">
        <v>9.3235665258762897E-4</v>
      </c>
      <c r="J279" s="27">
        <v>1.2832594790768551E-3</v>
      </c>
    </row>
    <row r="280" spans="5:10" x14ac:dyDescent="0.3">
      <c r="E280" s="26" t="s">
        <v>280</v>
      </c>
      <c r="F280" s="21">
        <v>237.75</v>
      </c>
      <c r="H280" s="28">
        <v>9418</v>
      </c>
      <c r="I280" s="27">
        <v>9.3235665258762897E-4</v>
      </c>
      <c r="J280" s="27">
        <v>1.2832594790768551E-3</v>
      </c>
    </row>
    <row r="281" spans="5:10" x14ac:dyDescent="0.3">
      <c r="E281" s="26" t="s">
        <v>23</v>
      </c>
      <c r="F281" s="21">
        <v>49</v>
      </c>
      <c r="H281" s="26" t="s">
        <v>620</v>
      </c>
      <c r="I281" s="27">
        <v>5.892649114067343E-4</v>
      </c>
      <c r="J281" s="27">
        <v>2.5063661700719831E-4</v>
      </c>
    </row>
    <row r="282" spans="5:10" x14ac:dyDescent="0.3">
      <c r="E282" s="26" t="s">
        <v>120</v>
      </c>
      <c r="F282" s="21">
        <v>186.5</v>
      </c>
      <c r="H282" s="28">
        <v>8019</v>
      </c>
      <c r="I282" s="27">
        <v>5.892649114067343E-4</v>
      </c>
      <c r="J282" s="27">
        <v>2.5063661700719831E-4</v>
      </c>
    </row>
    <row r="283" spans="5:10" x14ac:dyDescent="0.3">
      <c r="E283" s="26" t="s">
        <v>290</v>
      </c>
      <c r="F283" s="21">
        <v>176</v>
      </c>
      <c r="H283" s="26" t="s">
        <v>130</v>
      </c>
      <c r="I283" s="27">
        <v>4.5183437779246632E-3</v>
      </c>
      <c r="J283" s="27">
        <v>4.6217392176127366E-3</v>
      </c>
    </row>
    <row r="284" spans="5:10" x14ac:dyDescent="0.3">
      <c r="E284" s="26" t="s">
        <v>325</v>
      </c>
      <c r="F284" s="21">
        <v>221</v>
      </c>
      <c r="H284" s="28">
        <v>2593</v>
      </c>
      <c r="I284" s="27">
        <v>1.1378240230123455E-3</v>
      </c>
      <c r="J284" s="27">
        <v>1.4035650552403104E-3</v>
      </c>
    </row>
    <row r="285" spans="5:10" x14ac:dyDescent="0.3">
      <c r="E285" s="26" t="s">
        <v>248</v>
      </c>
      <c r="F285" s="21">
        <v>435</v>
      </c>
      <c r="H285" s="28">
        <v>7578</v>
      </c>
      <c r="I285" s="27">
        <v>1.5196831925752621E-3</v>
      </c>
      <c r="J285" s="27">
        <v>2.9073847572835002E-4</v>
      </c>
    </row>
    <row r="286" spans="5:10" x14ac:dyDescent="0.3">
      <c r="E286" s="26" t="s">
        <v>140</v>
      </c>
      <c r="F286" s="21">
        <v>163.33333333333334</v>
      </c>
      <c r="H286" s="28">
        <v>8481</v>
      </c>
      <c r="I286" s="27">
        <v>3.0820105563707483E-4</v>
      </c>
      <c r="J286" s="27">
        <v>1.3634631965191587E-3</v>
      </c>
    </row>
    <row r="287" spans="5:10" x14ac:dyDescent="0.3">
      <c r="E287" s="26" t="s">
        <v>518</v>
      </c>
      <c r="F287" s="21">
        <v>362</v>
      </c>
      <c r="H287" s="28">
        <v>9470</v>
      </c>
      <c r="I287" s="27">
        <v>1.5526355066999807E-3</v>
      </c>
      <c r="J287" s="27">
        <v>1.5639724901249173E-3</v>
      </c>
    </row>
    <row r="288" spans="5:10" x14ac:dyDescent="0.3">
      <c r="E288" s="26" t="s">
        <v>152</v>
      </c>
      <c r="F288" s="21">
        <v>382</v>
      </c>
      <c r="H288" s="26" t="s">
        <v>281</v>
      </c>
      <c r="I288" s="27">
        <v>7.6371833912583325E-4</v>
      </c>
      <c r="J288" s="27">
        <v>1.6842780662883726E-3</v>
      </c>
    </row>
    <row r="289" spans="5:10" x14ac:dyDescent="0.3">
      <c r="E289" s="26" t="s">
        <v>270</v>
      </c>
      <c r="F289" s="21">
        <v>46</v>
      </c>
      <c r="H289" s="28">
        <v>8721</v>
      </c>
      <c r="I289" s="27">
        <v>7.6371833912583325E-4</v>
      </c>
      <c r="J289" s="27">
        <v>1.6842780662883726E-3</v>
      </c>
    </row>
    <row r="290" spans="5:10" x14ac:dyDescent="0.3">
      <c r="E290" s="26" t="s">
        <v>657</v>
      </c>
      <c r="F290" s="21">
        <v>129</v>
      </c>
      <c r="H290" s="26" t="s">
        <v>696</v>
      </c>
      <c r="I290" s="27">
        <v>9.4786362394043769E-4</v>
      </c>
      <c r="J290" s="27">
        <v>7.0178252762015519E-5</v>
      </c>
    </row>
    <row r="291" spans="5:10" x14ac:dyDescent="0.3">
      <c r="E291" s="26" t="s">
        <v>504</v>
      </c>
      <c r="F291" s="21">
        <v>219</v>
      </c>
      <c r="H291" s="28">
        <v>4458</v>
      </c>
      <c r="I291" s="27">
        <v>9.4786362394043769E-4</v>
      </c>
      <c r="J291" s="27">
        <v>7.0178252762015519E-5</v>
      </c>
    </row>
    <row r="292" spans="5:10" x14ac:dyDescent="0.3">
      <c r="E292" s="26" t="s">
        <v>572</v>
      </c>
      <c r="F292" s="21">
        <v>32</v>
      </c>
      <c r="H292" s="26" t="s">
        <v>367</v>
      </c>
      <c r="I292" s="27">
        <v>1.5002994783842511E-3</v>
      </c>
      <c r="J292" s="27">
        <v>5.5140055741583621E-4</v>
      </c>
    </row>
    <row r="293" spans="5:10" x14ac:dyDescent="0.3">
      <c r="E293" s="26" t="s">
        <v>345</v>
      </c>
      <c r="F293" s="21">
        <v>137</v>
      </c>
      <c r="H293" s="28">
        <v>7168</v>
      </c>
      <c r="I293" s="27">
        <v>1.5002994783842511E-3</v>
      </c>
      <c r="J293" s="27">
        <v>5.5140055741583621E-4</v>
      </c>
    </row>
    <row r="294" spans="5:10" x14ac:dyDescent="0.3">
      <c r="E294" s="26" t="s">
        <v>118</v>
      </c>
      <c r="F294" s="21">
        <v>383.5</v>
      </c>
      <c r="H294" s="26" t="s">
        <v>650</v>
      </c>
      <c r="I294" s="27">
        <v>1.8763435336898644E-3</v>
      </c>
      <c r="J294" s="27">
        <v>1.9750165420167223E-3</v>
      </c>
    </row>
    <row r="295" spans="5:10" x14ac:dyDescent="0.3">
      <c r="E295" s="26" t="s">
        <v>541</v>
      </c>
      <c r="F295" s="21">
        <v>109</v>
      </c>
      <c r="H295" s="28">
        <v>1123</v>
      </c>
      <c r="I295" s="27">
        <v>1.8763435336898644E-3</v>
      </c>
      <c r="J295" s="27">
        <v>1.9750165420167223E-3</v>
      </c>
    </row>
    <row r="296" spans="5:10" x14ac:dyDescent="0.3">
      <c r="E296" s="26" t="s">
        <v>288</v>
      </c>
      <c r="F296" s="21">
        <v>240.5</v>
      </c>
      <c r="H296" s="26" t="s">
        <v>542</v>
      </c>
      <c r="I296" s="27">
        <v>1.3917506789145895E-3</v>
      </c>
      <c r="J296" s="27">
        <v>3.0076394040863792E-5</v>
      </c>
    </row>
    <row r="297" spans="5:10" x14ac:dyDescent="0.3">
      <c r="E297" s="26" t="s">
        <v>558</v>
      </c>
      <c r="F297" s="21">
        <v>161</v>
      </c>
      <c r="H297" s="28">
        <v>5254</v>
      </c>
      <c r="I297" s="27">
        <v>1.3917506789145895E-3</v>
      </c>
      <c r="J297" s="27">
        <v>3.0076394040863792E-5</v>
      </c>
    </row>
    <row r="298" spans="5:10" x14ac:dyDescent="0.3">
      <c r="E298" s="26" t="s">
        <v>245</v>
      </c>
      <c r="F298" s="21">
        <v>266</v>
      </c>
      <c r="H298" s="26" t="s">
        <v>441</v>
      </c>
      <c r="I298" s="27">
        <v>1.0738577661820092E-3</v>
      </c>
      <c r="J298" s="27">
        <v>3.0577667274878191E-3</v>
      </c>
    </row>
    <row r="299" spans="5:10" x14ac:dyDescent="0.3">
      <c r="E299" s="26" t="s">
        <v>96</v>
      </c>
      <c r="F299" s="21">
        <v>454</v>
      </c>
      <c r="H299" s="28">
        <v>4002</v>
      </c>
      <c r="I299" s="27">
        <v>3.7992079814381553E-4</v>
      </c>
      <c r="J299" s="27">
        <v>1.3233613377980069E-3</v>
      </c>
    </row>
    <row r="300" spans="5:10" x14ac:dyDescent="0.3">
      <c r="E300" s="26" t="s">
        <v>98</v>
      </c>
      <c r="F300" s="21">
        <v>380</v>
      </c>
      <c r="H300" s="28">
        <v>5650</v>
      </c>
      <c r="I300" s="27">
        <v>6.9393696803819369E-4</v>
      </c>
      <c r="J300" s="27">
        <v>1.7344053896898122E-3</v>
      </c>
    </row>
    <row r="301" spans="5:10" x14ac:dyDescent="0.3">
      <c r="E301" s="26" t="s">
        <v>492</v>
      </c>
      <c r="F301" s="21">
        <v>225</v>
      </c>
      <c r="H301" s="26" t="s">
        <v>405</v>
      </c>
      <c r="I301" s="27">
        <v>5.9120328282583534E-4</v>
      </c>
      <c r="J301" s="27">
        <v>1.9148637539349949E-3</v>
      </c>
    </row>
    <row r="302" spans="5:10" x14ac:dyDescent="0.3">
      <c r="E302" s="26" t="s">
        <v>188</v>
      </c>
      <c r="F302" s="21">
        <v>238</v>
      </c>
      <c r="H302" s="28">
        <v>4037</v>
      </c>
      <c r="I302" s="27">
        <v>5.9120328282583534E-4</v>
      </c>
      <c r="J302" s="27">
        <v>1.9148637539349949E-3</v>
      </c>
    </row>
    <row r="303" spans="5:10" x14ac:dyDescent="0.3">
      <c r="E303" s="26" t="s">
        <v>383</v>
      </c>
      <c r="F303" s="21">
        <v>336</v>
      </c>
      <c r="H303" s="26" t="s">
        <v>553</v>
      </c>
      <c r="I303" s="27">
        <v>8.0636251034605744E-4</v>
      </c>
      <c r="J303" s="27">
        <v>1.4336414492811742E-3</v>
      </c>
    </row>
    <row r="304" spans="5:10" x14ac:dyDescent="0.3">
      <c r="E304" s="26" t="s">
        <v>272</v>
      </c>
      <c r="F304" s="21">
        <v>283</v>
      </c>
      <c r="H304" s="28">
        <v>4383</v>
      </c>
      <c r="I304" s="27">
        <v>8.0636251034605744E-4</v>
      </c>
      <c r="J304" s="27">
        <v>1.4336414492811742E-3</v>
      </c>
    </row>
    <row r="305" spans="5:10" x14ac:dyDescent="0.3">
      <c r="E305" s="26" t="s">
        <v>408</v>
      </c>
      <c r="F305" s="21">
        <v>301</v>
      </c>
      <c r="H305" s="26" t="s">
        <v>508</v>
      </c>
      <c r="I305" s="27">
        <v>1.4886692498696445E-3</v>
      </c>
      <c r="J305" s="27">
        <v>1.4637178433220381E-3</v>
      </c>
    </row>
    <row r="306" spans="5:10" x14ac:dyDescent="0.3">
      <c r="E306" s="26" t="s">
        <v>197</v>
      </c>
      <c r="F306" s="21">
        <v>91.5</v>
      </c>
      <c r="H306" s="28">
        <v>5337</v>
      </c>
      <c r="I306" s="27">
        <v>4.7490099767976942E-4</v>
      </c>
      <c r="J306" s="27">
        <v>1.1629539029134001E-3</v>
      </c>
    </row>
    <row r="307" spans="5:10" x14ac:dyDescent="0.3">
      <c r="E307" s="26" t="s">
        <v>395</v>
      </c>
      <c r="F307" s="21">
        <v>353.5</v>
      </c>
      <c r="H307" s="28">
        <v>6385</v>
      </c>
      <c r="I307" s="27">
        <v>1.0137682521898751E-3</v>
      </c>
      <c r="J307" s="27">
        <v>3.0076394040863796E-4</v>
      </c>
    </row>
    <row r="308" spans="5:10" x14ac:dyDescent="0.3">
      <c r="E308" s="26" t="s">
        <v>114</v>
      </c>
      <c r="F308" s="21">
        <v>492</v>
      </c>
      <c r="H308" s="26" t="s">
        <v>355</v>
      </c>
      <c r="I308" s="27">
        <v>6.9393696803819369E-4</v>
      </c>
      <c r="J308" s="27">
        <v>1.5840234194854932E-3</v>
      </c>
    </row>
    <row r="309" spans="5:10" x14ac:dyDescent="0.3">
      <c r="E309" s="26" t="s">
        <v>241</v>
      </c>
      <c r="F309" s="21">
        <v>337</v>
      </c>
      <c r="H309" s="28">
        <v>3078</v>
      </c>
      <c r="I309" s="27">
        <v>6.9393696803819369E-4</v>
      </c>
      <c r="J309" s="27">
        <v>1.5840234194854932E-3</v>
      </c>
    </row>
    <row r="310" spans="5:10" x14ac:dyDescent="0.3">
      <c r="E310" s="26" t="s">
        <v>311</v>
      </c>
      <c r="F310" s="21">
        <v>69</v>
      </c>
      <c r="H310" s="26" t="s">
        <v>101</v>
      </c>
      <c r="I310" s="27">
        <v>6.4121326543864375E-3</v>
      </c>
      <c r="J310" s="27">
        <v>4.6919174703747516E-3</v>
      </c>
    </row>
    <row r="311" spans="5:10" x14ac:dyDescent="0.3">
      <c r="E311" s="26" t="s">
        <v>179</v>
      </c>
      <c r="F311" s="21">
        <v>246</v>
      </c>
      <c r="H311" s="28">
        <v>3393</v>
      </c>
      <c r="I311" s="27">
        <v>1.3549216219516686E-3</v>
      </c>
      <c r="J311" s="27">
        <v>1.7444308543701E-3</v>
      </c>
    </row>
    <row r="312" spans="5:10" x14ac:dyDescent="0.3">
      <c r="E312" s="26" t="s">
        <v>502</v>
      </c>
      <c r="F312" s="21">
        <v>436</v>
      </c>
      <c r="H312" s="28">
        <v>3440</v>
      </c>
      <c r="I312" s="27">
        <v>1.86859004801346E-3</v>
      </c>
      <c r="J312" s="27">
        <v>1.1128265795119605E-3</v>
      </c>
    </row>
    <row r="313" spans="5:10" x14ac:dyDescent="0.3">
      <c r="E313" s="26" t="s">
        <v>116</v>
      </c>
      <c r="F313" s="21">
        <v>217</v>
      </c>
      <c r="H313" s="28">
        <v>9034</v>
      </c>
      <c r="I313" s="27">
        <v>1.6030331635966094E-3</v>
      </c>
      <c r="J313" s="27">
        <v>1.3835141258797346E-3</v>
      </c>
    </row>
    <row r="314" spans="5:10" x14ac:dyDescent="0.3">
      <c r="E314" s="26" t="s">
        <v>564</v>
      </c>
      <c r="F314" s="21">
        <v>155</v>
      </c>
      <c r="H314" s="28">
        <v>9183</v>
      </c>
      <c r="I314" s="27">
        <v>1.5855878208246995E-3</v>
      </c>
      <c r="J314" s="27">
        <v>4.5114591061295691E-4</v>
      </c>
    </row>
    <row r="315" spans="5:10" x14ac:dyDescent="0.3">
      <c r="E315" s="26" t="s">
        <v>382</v>
      </c>
      <c r="F315" s="21">
        <v>48.5</v>
      </c>
      <c r="H315" s="24" t="s">
        <v>39</v>
      </c>
      <c r="I315" s="27">
        <v>0.19488773921926275</v>
      </c>
      <c r="J315" s="27">
        <v>0.18678443245844445</v>
      </c>
    </row>
    <row r="316" spans="5:10" x14ac:dyDescent="0.3">
      <c r="E316" s="26" t="s">
        <v>693</v>
      </c>
      <c r="F316" s="21">
        <v>73</v>
      </c>
      <c r="H316" s="26" t="s">
        <v>236</v>
      </c>
      <c r="I316" s="27">
        <v>9.8081593806515648E-4</v>
      </c>
      <c r="J316" s="27">
        <v>6.1155334549756386E-4</v>
      </c>
    </row>
    <row r="317" spans="5:10" x14ac:dyDescent="0.3">
      <c r="E317" s="26" t="s">
        <v>184</v>
      </c>
      <c r="F317" s="21">
        <v>199</v>
      </c>
      <c r="H317" s="28">
        <v>3173</v>
      </c>
      <c r="I317" s="27">
        <v>5.892649114067343E-4</v>
      </c>
      <c r="J317" s="27">
        <v>4.9124776933410867E-4</v>
      </c>
    </row>
    <row r="318" spans="5:10" x14ac:dyDescent="0.3">
      <c r="E318" s="26" t="s">
        <v>266</v>
      </c>
      <c r="F318" s="21">
        <v>233</v>
      </c>
      <c r="H318" s="28">
        <v>7408</v>
      </c>
      <c r="I318" s="27">
        <v>3.9155102665842213E-4</v>
      </c>
      <c r="J318" s="27">
        <v>1.2030557616345517E-4</v>
      </c>
    </row>
    <row r="319" spans="5:10" x14ac:dyDescent="0.3">
      <c r="E319" s="26" t="s">
        <v>547</v>
      </c>
      <c r="F319" s="21">
        <v>294</v>
      </c>
      <c r="H319" s="26" t="s">
        <v>313</v>
      </c>
      <c r="I319" s="27">
        <v>6.41600939722464E-4</v>
      </c>
      <c r="J319" s="27">
        <v>9.3236821526677764E-4</v>
      </c>
    </row>
    <row r="320" spans="5:10" x14ac:dyDescent="0.3">
      <c r="E320" s="26" t="s">
        <v>147</v>
      </c>
      <c r="F320" s="21">
        <v>210.75</v>
      </c>
      <c r="H320" s="28">
        <v>4696</v>
      </c>
      <c r="I320" s="27">
        <v>6.41600939722464E-4</v>
      </c>
      <c r="J320" s="27">
        <v>9.3236821526677764E-4</v>
      </c>
    </row>
    <row r="321" spans="5:10" x14ac:dyDescent="0.3">
      <c r="E321" s="26" t="s">
        <v>176</v>
      </c>
      <c r="F321" s="21">
        <v>227</v>
      </c>
      <c r="H321" s="26" t="s">
        <v>280</v>
      </c>
      <c r="I321" s="27">
        <v>1.9189877049100887E-3</v>
      </c>
      <c r="J321" s="27">
        <v>2.0251438654181621E-3</v>
      </c>
    </row>
    <row r="322" spans="5:10" x14ac:dyDescent="0.3">
      <c r="E322" s="26" t="s">
        <v>335</v>
      </c>
      <c r="F322" s="21">
        <v>447</v>
      </c>
      <c r="H322" s="28">
        <v>3010</v>
      </c>
      <c r="I322" s="27">
        <v>1.7929935626685171E-3</v>
      </c>
      <c r="J322" s="27">
        <v>1.9148637539349949E-3</v>
      </c>
    </row>
    <row r="323" spans="5:10" x14ac:dyDescent="0.3">
      <c r="E323" s="26" t="s">
        <v>344</v>
      </c>
      <c r="F323" s="21">
        <v>14</v>
      </c>
      <c r="H323" s="28">
        <v>6603</v>
      </c>
      <c r="I323" s="27">
        <v>1.2599414224157148E-4</v>
      </c>
      <c r="J323" s="27">
        <v>1.1028011148316724E-4</v>
      </c>
    </row>
    <row r="324" spans="5:10" x14ac:dyDescent="0.3">
      <c r="E324" s="26" t="s">
        <v>579</v>
      </c>
      <c r="F324" s="21">
        <v>148</v>
      </c>
      <c r="H324" s="26" t="s">
        <v>23</v>
      </c>
      <c r="I324" s="27">
        <v>1.5623273637954862E-3</v>
      </c>
      <c r="J324" s="27">
        <v>2.0451947947787378E-3</v>
      </c>
    </row>
    <row r="325" spans="5:10" x14ac:dyDescent="0.3">
      <c r="E325" s="26" t="s">
        <v>240</v>
      </c>
      <c r="F325" s="21">
        <v>44</v>
      </c>
      <c r="H325" s="28">
        <v>4479</v>
      </c>
      <c r="I325" s="27">
        <v>1.0641659090865037E-3</v>
      </c>
      <c r="J325" s="27">
        <v>1.5840234194854932E-3</v>
      </c>
    </row>
    <row r="326" spans="5:10" x14ac:dyDescent="0.3">
      <c r="E326" s="26" t="s">
        <v>83</v>
      </c>
      <c r="F326" s="21">
        <v>160</v>
      </c>
      <c r="H326" s="28">
        <v>7051</v>
      </c>
      <c r="I326" s="27">
        <v>4.981614547089826E-4</v>
      </c>
      <c r="J326" s="27">
        <v>4.6117137529324485E-4</v>
      </c>
    </row>
    <row r="327" spans="5:10" x14ac:dyDescent="0.3">
      <c r="E327" s="26" t="s">
        <v>194</v>
      </c>
      <c r="F327" s="21">
        <v>10</v>
      </c>
      <c r="H327" s="26" t="s">
        <v>120</v>
      </c>
      <c r="I327" s="27">
        <v>1.2773867651876246E-3</v>
      </c>
      <c r="J327" s="27">
        <v>2.2056022296633448E-3</v>
      </c>
    </row>
    <row r="328" spans="5:10" x14ac:dyDescent="0.3">
      <c r="E328" s="26" t="s">
        <v>710</v>
      </c>
      <c r="F328" s="21">
        <v>173</v>
      </c>
      <c r="H328" s="28">
        <v>4328</v>
      </c>
      <c r="I328" s="27">
        <v>4.9040796903257824E-4</v>
      </c>
      <c r="J328" s="27">
        <v>7.0178252762015522E-4</v>
      </c>
    </row>
    <row r="329" spans="5:10" x14ac:dyDescent="0.3">
      <c r="E329" s="26" t="s">
        <v>453</v>
      </c>
      <c r="F329" s="21">
        <v>122.5</v>
      </c>
      <c r="H329" s="28">
        <v>7654</v>
      </c>
      <c r="I329" s="27">
        <v>7.8697879615504643E-4</v>
      </c>
      <c r="J329" s="27">
        <v>1.5038197020431896E-3</v>
      </c>
    </row>
    <row r="330" spans="5:10" x14ac:dyDescent="0.3">
      <c r="E330" s="26" t="s">
        <v>549</v>
      </c>
      <c r="F330" s="21">
        <v>122</v>
      </c>
      <c r="H330" s="26" t="s">
        <v>555</v>
      </c>
      <c r="I330" s="27">
        <v>1.8782819051089655E-3</v>
      </c>
      <c r="J330" s="27">
        <v>1.2030557616345517E-4</v>
      </c>
    </row>
    <row r="331" spans="5:10" x14ac:dyDescent="0.3">
      <c r="E331" s="26" t="s">
        <v>629</v>
      </c>
      <c r="F331" s="21">
        <v>480</v>
      </c>
      <c r="H331" s="28">
        <v>7828</v>
      </c>
      <c r="I331" s="27">
        <v>1.8782819051089655E-3</v>
      </c>
      <c r="J331" s="27">
        <v>1.2030557616345517E-4</v>
      </c>
    </row>
    <row r="332" spans="5:10" x14ac:dyDescent="0.3">
      <c r="E332" s="26" t="s">
        <v>675</v>
      </c>
      <c r="F332" s="21">
        <v>167</v>
      </c>
      <c r="H332" s="26" t="s">
        <v>325</v>
      </c>
      <c r="I332" s="27">
        <v>1.8356377338887414E-3</v>
      </c>
      <c r="J332" s="27">
        <v>2.3459587351873758E-3</v>
      </c>
    </row>
    <row r="333" spans="5:10" x14ac:dyDescent="0.3">
      <c r="E333" s="26" t="s">
        <v>259</v>
      </c>
      <c r="F333" s="21">
        <v>72.5</v>
      </c>
      <c r="H333" s="28">
        <v>3135</v>
      </c>
      <c r="I333" s="27">
        <v>9.3235665258762897E-4</v>
      </c>
      <c r="J333" s="27">
        <v>5.8147695145670004E-4</v>
      </c>
    </row>
    <row r="334" spans="5:10" x14ac:dyDescent="0.3">
      <c r="E334" s="26" t="s">
        <v>153</v>
      </c>
      <c r="F334" s="21">
        <v>291</v>
      </c>
      <c r="H334" s="28">
        <v>3164</v>
      </c>
      <c r="I334" s="27">
        <v>9.0328108130111246E-4</v>
      </c>
      <c r="J334" s="27">
        <v>1.7644817837306759E-3</v>
      </c>
    </row>
    <row r="335" spans="5:10" x14ac:dyDescent="0.3">
      <c r="E335" s="26" t="s">
        <v>387</v>
      </c>
      <c r="F335" s="21">
        <v>188</v>
      </c>
      <c r="H335" s="26" t="s">
        <v>347</v>
      </c>
      <c r="I335" s="27">
        <v>1.5351901639280708E-3</v>
      </c>
      <c r="J335" s="27">
        <v>1.8747618952138431E-3</v>
      </c>
    </row>
    <row r="336" spans="5:10" x14ac:dyDescent="0.3">
      <c r="E336" s="26" t="s">
        <v>631</v>
      </c>
      <c r="F336" s="21">
        <v>247.5</v>
      </c>
      <c r="H336" s="28">
        <v>6910</v>
      </c>
      <c r="I336" s="27">
        <v>1.5351901639280708E-3</v>
      </c>
      <c r="J336" s="27">
        <v>1.8747618952138431E-3</v>
      </c>
    </row>
    <row r="337" spans="5:10" x14ac:dyDescent="0.3">
      <c r="E337" s="26" t="s">
        <v>299</v>
      </c>
      <c r="F337" s="21">
        <v>386</v>
      </c>
      <c r="H337" s="26" t="s">
        <v>566</v>
      </c>
      <c r="I337" s="27">
        <v>1.4091960216864995E-3</v>
      </c>
      <c r="J337" s="27">
        <v>1.303310408437431E-4</v>
      </c>
    </row>
    <row r="338" spans="5:10" x14ac:dyDescent="0.3">
      <c r="E338" s="26" t="s">
        <v>473</v>
      </c>
      <c r="F338" s="21">
        <v>224.5</v>
      </c>
      <c r="H338" s="28">
        <v>9701</v>
      </c>
      <c r="I338" s="27">
        <v>1.4091960216864995E-3</v>
      </c>
      <c r="J338" s="27">
        <v>1.303310408437431E-4</v>
      </c>
    </row>
    <row r="339" spans="5:10" x14ac:dyDescent="0.3">
      <c r="E339" s="26" t="s">
        <v>88</v>
      </c>
      <c r="F339" s="21">
        <v>275</v>
      </c>
      <c r="H339" s="26" t="s">
        <v>140</v>
      </c>
      <c r="I339" s="27">
        <v>1.9558167618730095E-3</v>
      </c>
      <c r="J339" s="27">
        <v>6.717061335792914E-4</v>
      </c>
    </row>
    <row r="340" spans="5:10" x14ac:dyDescent="0.3">
      <c r="E340" s="26" t="s">
        <v>720</v>
      </c>
      <c r="F340" s="21">
        <v>187</v>
      </c>
      <c r="H340" s="28">
        <v>1303</v>
      </c>
      <c r="I340" s="27">
        <v>1.4421483358112181E-3</v>
      </c>
      <c r="J340" s="27">
        <v>3.3084033444950173E-4</v>
      </c>
    </row>
    <row r="341" spans="5:10" x14ac:dyDescent="0.3">
      <c r="E341" s="26" t="s">
        <v>143</v>
      </c>
      <c r="F341" s="21">
        <v>138</v>
      </c>
      <c r="H341" s="28">
        <v>9861</v>
      </c>
      <c r="I341" s="27">
        <v>5.1366842606179143E-4</v>
      </c>
      <c r="J341" s="27">
        <v>3.4086579912978967E-4</v>
      </c>
    </row>
    <row r="342" spans="5:10" x14ac:dyDescent="0.3">
      <c r="E342" s="26" t="s">
        <v>604</v>
      </c>
      <c r="F342" s="21">
        <v>185</v>
      </c>
      <c r="H342" s="26" t="s">
        <v>657</v>
      </c>
      <c r="I342" s="27">
        <v>9.963229094179652E-4</v>
      </c>
      <c r="J342" s="27">
        <v>6.8173159825957934E-4</v>
      </c>
    </row>
    <row r="343" spans="5:10" x14ac:dyDescent="0.3">
      <c r="E343" s="26" t="s">
        <v>224</v>
      </c>
      <c r="F343" s="21">
        <v>298.83333333333331</v>
      </c>
      <c r="H343" s="28">
        <v>6236</v>
      </c>
      <c r="I343" s="27">
        <v>9.963229094179652E-4</v>
      </c>
      <c r="J343" s="27">
        <v>6.8173159825957934E-4</v>
      </c>
    </row>
    <row r="344" spans="5:10" x14ac:dyDescent="0.3">
      <c r="E344" s="26" t="s">
        <v>177</v>
      </c>
      <c r="F344" s="21">
        <v>404.75</v>
      </c>
      <c r="H344" s="26" t="s">
        <v>424</v>
      </c>
      <c r="I344" s="27">
        <v>1.7871784484112139E-3</v>
      </c>
      <c r="J344" s="27">
        <v>1.0626992561105207E-3</v>
      </c>
    </row>
    <row r="345" spans="5:10" x14ac:dyDescent="0.3">
      <c r="E345" s="26" t="s">
        <v>635</v>
      </c>
      <c r="F345" s="21">
        <v>208</v>
      </c>
      <c r="H345" s="28">
        <v>4216</v>
      </c>
      <c r="I345" s="27">
        <v>1.7871784484112139E-3</v>
      </c>
      <c r="J345" s="27">
        <v>1.0626992561105207E-3</v>
      </c>
    </row>
    <row r="346" spans="5:10" x14ac:dyDescent="0.3">
      <c r="E346" s="26" t="s">
        <v>399</v>
      </c>
      <c r="F346" s="21">
        <v>415</v>
      </c>
      <c r="H346" s="26" t="s">
        <v>340</v>
      </c>
      <c r="I346" s="27">
        <v>1.2076053940999851E-3</v>
      </c>
      <c r="J346" s="27">
        <v>1.8045836424518276E-3</v>
      </c>
    </row>
    <row r="347" spans="5:10" x14ac:dyDescent="0.3">
      <c r="E347" s="26" t="s">
        <v>196</v>
      </c>
      <c r="F347" s="21">
        <v>364</v>
      </c>
      <c r="H347" s="28">
        <v>7484</v>
      </c>
      <c r="I347" s="27">
        <v>1.2076053940999851E-3</v>
      </c>
      <c r="J347" s="27">
        <v>1.8045836424518276E-3</v>
      </c>
    </row>
    <row r="348" spans="5:10" x14ac:dyDescent="0.3">
      <c r="E348" s="26" t="s">
        <v>304</v>
      </c>
      <c r="F348" s="21">
        <v>358</v>
      </c>
      <c r="H348" s="26" t="s">
        <v>291</v>
      </c>
      <c r="I348" s="27">
        <v>2.1399620466876139E-3</v>
      </c>
      <c r="J348" s="27">
        <v>2.8071301104806209E-3</v>
      </c>
    </row>
    <row r="349" spans="5:10" x14ac:dyDescent="0.3">
      <c r="E349" s="26" t="s">
        <v>126</v>
      </c>
      <c r="F349" s="21">
        <v>163</v>
      </c>
      <c r="H349" s="28">
        <v>3779</v>
      </c>
      <c r="I349" s="27">
        <v>6.4741605397976732E-4</v>
      </c>
      <c r="J349" s="27">
        <v>1.5138451667234777E-3</v>
      </c>
    </row>
    <row r="350" spans="5:10" x14ac:dyDescent="0.3">
      <c r="E350" s="26" t="s">
        <v>133</v>
      </c>
      <c r="F350" s="21">
        <v>53</v>
      </c>
      <c r="H350" s="28">
        <v>7829</v>
      </c>
      <c r="I350" s="27">
        <v>1.4925459927078468E-3</v>
      </c>
      <c r="J350" s="27">
        <v>1.2932849437571432E-3</v>
      </c>
    </row>
    <row r="351" spans="5:10" x14ac:dyDescent="0.3">
      <c r="E351" s="26" t="s">
        <v>212</v>
      </c>
      <c r="F351" s="21">
        <v>456</v>
      </c>
      <c r="H351" s="26" t="s">
        <v>249</v>
      </c>
      <c r="I351" s="27">
        <v>4.787777405179716E-4</v>
      </c>
      <c r="J351" s="27">
        <v>3.0076394040863796E-4</v>
      </c>
    </row>
    <row r="352" spans="5:10" x14ac:dyDescent="0.3">
      <c r="E352" s="26" t="s">
        <v>209</v>
      </c>
      <c r="F352" s="21">
        <v>275</v>
      </c>
      <c r="H352" s="28">
        <v>1976</v>
      </c>
      <c r="I352" s="27">
        <v>4.787777405179716E-4</v>
      </c>
      <c r="J352" s="27">
        <v>3.0076394040863796E-4</v>
      </c>
    </row>
    <row r="353" spans="5:10" x14ac:dyDescent="0.3">
      <c r="E353" s="26" t="s">
        <v>271</v>
      </c>
      <c r="F353" s="21">
        <v>478</v>
      </c>
      <c r="H353" s="26" t="s">
        <v>558</v>
      </c>
      <c r="I353" s="27">
        <v>4.1287311226853422E-4</v>
      </c>
      <c r="J353" s="27">
        <v>9.8249553866821735E-4</v>
      </c>
    </row>
    <row r="354" spans="5:10" x14ac:dyDescent="0.3">
      <c r="E354" s="26" t="s">
        <v>94</v>
      </c>
      <c r="F354" s="21">
        <v>166</v>
      </c>
      <c r="H354" s="28">
        <v>6272</v>
      </c>
      <c r="I354" s="27">
        <v>4.1287311226853422E-4</v>
      </c>
      <c r="J354" s="27">
        <v>9.8249553866821735E-4</v>
      </c>
    </row>
    <row r="355" spans="5:10" x14ac:dyDescent="0.3">
      <c r="E355" s="26" t="s">
        <v>666</v>
      </c>
      <c r="F355" s="21">
        <v>374.5</v>
      </c>
      <c r="H355" s="26" t="s">
        <v>112</v>
      </c>
      <c r="I355" s="27">
        <v>8.6451365291909045E-4</v>
      </c>
      <c r="J355" s="27">
        <v>1.1429029735528242E-3</v>
      </c>
    </row>
    <row r="356" spans="5:10" x14ac:dyDescent="0.3">
      <c r="E356" s="26" t="s">
        <v>207</v>
      </c>
      <c r="F356" s="21">
        <v>102</v>
      </c>
      <c r="H356" s="28">
        <v>6135</v>
      </c>
      <c r="I356" s="27">
        <v>8.6451365291909045E-4</v>
      </c>
      <c r="J356" s="27">
        <v>1.1429029735528242E-3</v>
      </c>
    </row>
    <row r="357" spans="5:10" x14ac:dyDescent="0.3">
      <c r="E357" s="26" t="s">
        <v>593</v>
      </c>
      <c r="F357" s="21">
        <v>404</v>
      </c>
      <c r="H357" s="26" t="s">
        <v>656</v>
      </c>
      <c r="I357" s="27">
        <v>7.327043964202157E-4</v>
      </c>
      <c r="J357" s="27">
        <v>1.2331321556754155E-3</v>
      </c>
    </row>
    <row r="358" spans="5:10" x14ac:dyDescent="0.3">
      <c r="E358" s="26" t="s">
        <v>608</v>
      </c>
      <c r="F358" s="21">
        <v>175</v>
      </c>
      <c r="H358" s="28">
        <v>2039</v>
      </c>
      <c r="I358" s="27">
        <v>7.327043964202157E-4</v>
      </c>
      <c r="J358" s="27">
        <v>1.2331321556754155E-3</v>
      </c>
    </row>
    <row r="359" spans="5:10" x14ac:dyDescent="0.3">
      <c r="E359" s="26" t="s">
        <v>643</v>
      </c>
      <c r="F359" s="21">
        <v>121</v>
      </c>
      <c r="H359" s="26" t="s">
        <v>96</v>
      </c>
      <c r="I359" s="27">
        <v>7.1525905364830573E-4</v>
      </c>
      <c r="J359" s="27">
        <v>2.5063661700719831E-4</v>
      </c>
    </row>
    <row r="360" spans="5:10" x14ac:dyDescent="0.3">
      <c r="E360" s="26" t="s">
        <v>434</v>
      </c>
      <c r="F360" s="21">
        <v>212.5</v>
      </c>
      <c r="H360" s="28">
        <v>6007</v>
      </c>
      <c r="I360" s="27">
        <v>7.1525905364830573E-4</v>
      </c>
      <c r="J360" s="27">
        <v>2.5063661700719831E-4</v>
      </c>
    </row>
    <row r="361" spans="5:10" x14ac:dyDescent="0.3">
      <c r="E361" s="26" t="s">
        <v>125</v>
      </c>
      <c r="F361" s="21">
        <v>115</v>
      </c>
      <c r="H361" s="26" t="s">
        <v>98</v>
      </c>
      <c r="I361" s="27">
        <v>6.7649162526628372E-4</v>
      </c>
      <c r="J361" s="27">
        <v>5.0127323401439662E-4</v>
      </c>
    </row>
    <row r="362" spans="5:10" x14ac:dyDescent="0.3">
      <c r="E362" s="26" t="s">
        <v>307</v>
      </c>
      <c r="F362" s="21">
        <v>478</v>
      </c>
      <c r="H362" s="28">
        <v>4767</v>
      </c>
      <c r="I362" s="27">
        <v>6.7649162526628372E-4</v>
      </c>
      <c r="J362" s="27">
        <v>5.0127323401439662E-4</v>
      </c>
    </row>
    <row r="363" spans="5:10" x14ac:dyDescent="0.3">
      <c r="E363" s="26" t="s">
        <v>682</v>
      </c>
      <c r="F363" s="21">
        <v>85</v>
      </c>
      <c r="H363" s="26" t="s">
        <v>492</v>
      </c>
      <c r="I363" s="27">
        <v>1.7988086769258206E-3</v>
      </c>
      <c r="J363" s="27">
        <v>1.4737433080023259E-3</v>
      </c>
    </row>
    <row r="364" spans="5:10" x14ac:dyDescent="0.3">
      <c r="E364" s="26" t="s">
        <v>411</v>
      </c>
      <c r="F364" s="21">
        <v>439</v>
      </c>
      <c r="H364" s="28">
        <v>5635</v>
      </c>
      <c r="I364" s="27">
        <v>1.7988086769258206E-3</v>
      </c>
      <c r="J364" s="27">
        <v>1.4737433080023259E-3</v>
      </c>
    </row>
    <row r="365" spans="5:10" x14ac:dyDescent="0.3">
      <c r="E365" s="26" t="s">
        <v>164</v>
      </c>
      <c r="F365" s="21">
        <v>307</v>
      </c>
      <c r="H365" s="26" t="s">
        <v>322</v>
      </c>
      <c r="I365" s="27">
        <v>1.6301703634640247E-3</v>
      </c>
      <c r="J365" s="27">
        <v>8.3211356846389834E-4</v>
      </c>
    </row>
    <row r="366" spans="5:10" x14ac:dyDescent="0.3">
      <c r="E366" s="26" t="s">
        <v>211</v>
      </c>
      <c r="F366" s="21">
        <v>401</v>
      </c>
      <c r="H366" s="28">
        <v>6963</v>
      </c>
      <c r="I366" s="27">
        <v>1.6301703634640247E-3</v>
      </c>
      <c r="J366" s="27">
        <v>8.3211356846389834E-4</v>
      </c>
    </row>
    <row r="367" spans="5:10" x14ac:dyDescent="0.3">
      <c r="E367" s="26" t="s">
        <v>532</v>
      </c>
      <c r="F367" s="21">
        <v>347</v>
      </c>
      <c r="H367" s="26" t="s">
        <v>272</v>
      </c>
      <c r="I367" s="27">
        <v>9.4398688110223551E-4</v>
      </c>
      <c r="J367" s="27">
        <v>1.5539470254446294E-3</v>
      </c>
    </row>
    <row r="368" spans="5:10" x14ac:dyDescent="0.3">
      <c r="E368" s="26" t="s">
        <v>106</v>
      </c>
      <c r="F368" s="21">
        <v>365</v>
      </c>
      <c r="H368" s="28">
        <v>4875</v>
      </c>
      <c r="I368" s="27">
        <v>3.1013942705617592E-4</v>
      </c>
      <c r="J368" s="27">
        <v>7.9201170974274658E-4</v>
      </c>
    </row>
    <row r="369" spans="5:10" x14ac:dyDescent="0.3">
      <c r="E369" s="26" t="s">
        <v>274</v>
      </c>
      <c r="F369" s="21">
        <v>297</v>
      </c>
      <c r="H369" s="28">
        <v>5126</v>
      </c>
      <c r="I369" s="27">
        <v>6.3384745404605953E-4</v>
      </c>
      <c r="J369" s="27">
        <v>7.6193531570188276E-4</v>
      </c>
    </row>
    <row r="370" spans="5:10" x14ac:dyDescent="0.3">
      <c r="E370" s="26" t="s">
        <v>52</v>
      </c>
      <c r="F370" s="21">
        <v>84.5</v>
      </c>
      <c r="H370" s="26" t="s">
        <v>408</v>
      </c>
      <c r="I370" s="27">
        <v>7.9860902466965308E-4</v>
      </c>
      <c r="J370" s="27">
        <v>2.0050929360575863E-4</v>
      </c>
    </row>
    <row r="371" spans="5:10" x14ac:dyDescent="0.3">
      <c r="E371" s="26" t="s">
        <v>138</v>
      </c>
      <c r="F371" s="21">
        <v>228</v>
      </c>
      <c r="H371" s="28">
        <v>2363</v>
      </c>
      <c r="I371" s="27">
        <v>7.9860902466965308E-4</v>
      </c>
      <c r="J371" s="27">
        <v>2.0050929360575863E-4</v>
      </c>
    </row>
    <row r="372" spans="5:10" x14ac:dyDescent="0.3">
      <c r="E372" s="26" t="s">
        <v>128</v>
      </c>
      <c r="F372" s="21">
        <v>174.66666666666666</v>
      </c>
      <c r="H372" s="26" t="s">
        <v>653</v>
      </c>
      <c r="I372" s="27">
        <v>5.7181956863482444E-4</v>
      </c>
      <c r="J372" s="27">
        <v>5.5140055741583621E-4</v>
      </c>
    </row>
    <row r="373" spans="5:10" x14ac:dyDescent="0.3">
      <c r="E373" s="26" t="s">
        <v>238</v>
      </c>
      <c r="F373" s="21">
        <v>315</v>
      </c>
      <c r="H373" s="28">
        <v>9439</v>
      </c>
      <c r="I373" s="27">
        <v>5.7181956863482444E-4</v>
      </c>
      <c r="J373" s="27">
        <v>5.5140055741583621E-4</v>
      </c>
    </row>
    <row r="374" spans="5:10" x14ac:dyDescent="0.3">
      <c r="E374" s="26" t="s">
        <v>640</v>
      </c>
      <c r="F374" s="21">
        <v>417</v>
      </c>
      <c r="H374" s="26" t="s">
        <v>46</v>
      </c>
      <c r="I374" s="27">
        <v>1.1824065656516708E-4</v>
      </c>
      <c r="J374" s="27">
        <v>1.9248892186152827E-3</v>
      </c>
    </row>
    <row r="375" spans="5:10" x14ac:dyDescent="0.3">
      <c r="E375" s="26" t="s">
        <v>157</v>
      </c>
      <c r="F375" s="21">
        <v>237.55555555555554</v>
      </c>
      <c r="H375" s="28">
        <v>5255</v>
      </c>
      <c r="I375" s="27">
        <v>1.1824065656516708E-4</v>
      </c>
      <c r="J375" s="27">
        <v>1.9248892186152827E-3</v>
      </c>
    </row>
    <row r="376" spans="5:10" x14ac:dyDescent="0.3">
      <c r="E376" s="26" t="s">
        <v>150</v>
      </c>
      <c r="F376" s="21">
        <v>295</v>
      </c>
      <c r="H376" s="26" t="s">
        <v>197</v>
      </c>
      <c r="I376" s="27">
        <v>3.1207779847527707E-4</v>
      </c>
      <c r="J376" s="27">
        <v>1.1028011148316724E-3</v>
      </c>
    </row>
    <row r="377" spans="5:10" x14ac:dyDescent="0.3">
      <c r="E377" s="26" t="s">
        <v>191</v>
      </c>
      <c r="F377" s="21">
        <v>197</v>
      </c>
      <c r="H377" s="28">
        <v>7551</v>
      </c>
      <c r="I377" s="27">
        <v>3.1207779847527707E-4</v>
      </c>
      <c r="J377" s="27">
        <v>1.1028011148316724E-3</v>
      </c>
    </row>
    <row r="378" spans="5:10" x14ac:dyDescent="0.3">
      <c r="E378" s="26" t="s">
        <v>626</v>
      </c>
      <c r="F378" s="21">
        <v>303</v>
      </c>
      <c r="H378" s="26" t="s">
        <v>114</v>
      </c>
      <c r="I378" s="27">
        <v>3.2603407269280495E-3</v>
      </c>
      <c r="J378" s="27">
        <v>3.2582760210935779E-3</v>
      </c>
    </row>
    <row r="379" spans="5:10" x14ac:dyDescent="0.3">
      <c r="E379" s="26" t="s">
        <v>186</v>
      </c>
      <c r="F379" s="21">
        <v>331</v>
      </c>
      <c r="H379" s="28">
        <v>3847</v>
      </c>
      <c r="I379" s="27">
        <v>1.7038284773898667E-3</v>
      </c>
      <c r="J379" s="27">
        <v>1.2832594790768551E-3</v>
      </c>
    </row>
    <row r="380" spans="5:10" x14ac:dyDescent="0.3">
      <c r="E380" s="26" t="s">
        <v>664</v>
      </c>
      <c r="F380" s="21">
        <v>292</v>
      </c>
      <c r="H380" s="28">
        <v>6719</v>
      </c>
      <c r="I380" s="27">
        <v>1.556512249538183E-3</v>
      </c>
      <c r="J380" s="27">
        <v>1.9750165420167223E-3</v>
      </c>
    </row>
    <row r="381" spans="5:10" x14ac:dyDescent="0.3">
      <c r="E381" s="26" t="s">
        <v>34</v>
      </c>
      <c r="F381" s="21">
        <v>235</v>
      </c>
      <c r="H381" s="26" t="s">
        <v>489</v>
      </c>
      <c r="I381" s="27">
        <v>1.9306179334246953E-3</v>
      </c>
      <c r="J381" s="27">
        <v>2.4061115232691034E-4</v>
      </c>
    </row>
    <row r="382" spans="5:10" x14ac:dyDescent="0.3">
      <c r="E382" s="26" t="s">
        <v>284</v>
      </c>
      <c r="F382" s="21">
        <v>274</v>
      </c>
      <c r="H382" s="28">
        <v>4714</v>
      </c>
      <c r="I382" s="27">
        <v>1.9306179334246953E-3</v>
      </c>
      <c r="J382" s="27">
        <v>2.4061115232691034E-4</v>
      </c>
    </row>
    <row r="383" spans="5:10" x14ac:dyDescent="0.3">
      <c r="E383" s="26" t="s">
        <v>391</v>
      </c>
      <c r="F383" s="21">
        <v>301</v>
      </c>
      <c r="H383" s="26" t="s">
        <v>257</v>
      </c>
      <c r="I383" s="27">
        <v>2.3764433598179482E-3</v>
      </c>
      <c r="J383" s="27">
        <v>2.1153730475407537E-3</v>
      </c>
    </row>
    <row r="384" spans="5:10" x14ac:dyDescent="0.3">
      <c r="E384" s="26" t="s">
        <v>404</v>
      </c>
      <c r="F384" s="21">
        <v>352.66666666666669</v>
      </c>
      <c r="H384" s="28">
        <v>2306</v>
      </c>
      <c r="I384" s="27">
        <v>9.866310523224597E-4</v>
      </c>
      <c r="J384" s="27">
        <v>1.2030557616345517E-4</v>
      </c>
    </row>
    <row r="385" spans="5:10" x14ac:dyDescent="0.3">
      <c r="E385" s="26" t="s">
        <v>316</v>
      </c>
      <c r="F385" s="21">
        <v>176</v>
      </c>
      <c r="H385" s="28">
        <v>4103</v>
      </c>
      <c r="I385" s="27">
        <v>1.225050736871895E-3</v>
      </c>
      <c r="J385" s="27">
        <v>8.220881037836104E-4</v>
      </c>
    </row>
    <row r="386" spans="5:10" x14ac:dyDescent="0.3">
      <c r="E386" s="26" t="s">
        <v>226</v>
      </c>
      <c r="F386" s="21">
        <v>10</v>
      </c>
      <c r="H386" s="28">
        <v>9256</v>
      </c>
      <c r="I386" s="27">
        <v>1.6476157062359346E-4</v>
      </c>
      <c r="J386" s="27">
        <v>1.1729793675936879E-3</v>
      </c>
    </row>
    <row r="387" spans="5:10" x14ac:dyDescent="0.3">
      <c r="E387" s="26" t="s">
        <v>510</v>
      </c>
      <c r="F387" s="21">
        <v>252.5</v>
      </c>
      <c r="H387" s="26" t="s">
        <v>311</v>
      </c>
      <c r="I387" s="27">
        <v>3.19055935584041E-3</v>
      </c>
      <c r="J387" s="27">
        <v>1.7745072484109639E-3</v>
      </c>
    </row>
    <row r="388" spans="5:10" x14ac:dyDescent="0.3">
      <c r="E388" s="26" t="s">
        <v>357</v>
      </c>
      <c r="F388" s="21">
        <v>386</v>
      </c>
      <c r="H388" s="28">
        <v>6606</v>
      </c>
      <c r="I388" s="27">
        <v>1.6010947921775082E-3</v>
      </c>
      <c r="J388" s="27">
        <v>1.604074348846069E-3</v>
      </c>
    </row>
    <row r="389" spans="5:10" x14ac:dyDescent="0.3">
      <c r="E389" s="26" t="s">
        <v>41</v>
      </c>
      <c r="F389" s="21">
        <v>126.5</v>
      </c>
      <c r="H389" s="28">
        <v>9832</v>
      </c>
      <c r="I389" s="27">
        <v>1.5894645636629018E-3</v>
      </c>
      <c r="J389" s="27">
        <v>1.7043289956489483E-4</v>
      </c>
    </row>
    <row r="390" spans="5:10" x14ac:dyDescent="0.3">
      <c r="E390" s="26" t="s">
        <v>170</v>
      </c>
      <c r="F390" s="21">
        <v>480</v>
      </c>
      <c r="H390" s="26" t="s">
        <v>385</v>
      </c>
      <c r="I390" s="27">
        <v>1.8143156482786293E-3</v>
      </c>
      <c r="J390" s="27">
        <v>1.8847873598941312E-3</v>
      </c>
    </row>
    <row r="391" spans="5:10" x14ac:dyDescent="0.3">
      <c r="E391" s="26" t="s">
        <v>232</v>
      </c>
      <c r="F391" s="21">
        <v>439</v>
      </c>
      <c r="H391" s="28">
        <v>8580</v>
      </c>
      <c r="I391" s="27">
        <v>1.8143156482786293E-3</v>
      </c>
      <c r="J391" s="27">
        <v>1.8847873598941312E-3</v>
      </c>
    </row>
    <row r="392" spans="5:10" x14ac:dyDescent="0.3">
      <c r="E392" s="26" t="s">
        <v>369</v>
      </c>
      <c r="F392" s="21">
        <v>236</v>
      </c>
      <c r="H392" s="26" t="s">
        <v>179</v>
      </c>
      <c r="I392" s="27">
        <v>2.6516921013303042E-3</v>
      </c>
      <c r="J392" s="27">
        <v>3.0276903334469554E-3</v>
      </c>
    </row>
    <row r="393" spans="5:10" x14ac:dyDescent="0.3">
      <c r="E393" s="26" t="s">
        <v>365</v>
      </c>
      <c r="F393" s="21">
        <v>419</v>
      </c>
      <c r="H393" s="28">
        <v>2457</v>
      </c>
      <c r="I393" s="27">
        <v>1.5235599354134644E-3</v>
      </c>
      <c r="J393" s="27">
        <v>1.4035650552403104E-3</v>
      </c>
    </row>
    <row r="394" spans="5:10" x14ac:dyDescent="0.3">
      <c r="E394" s="26" t="s">
        <v>244</v>
      </c>
      <c r="F394" s="21">
        <v>183</v>
      </c>
      <c r="H394" s="28">
        <v>3261</v>
      </c>
      <c r="I394" s="27">
        <v>1.12813216591684E-3</v>
      </c>
      <c r="J394" s="27">
        <v>1.6241252782066449E-3</v>
      </c>
    </row>
    <row r="395" spans="5:10" x14ac:dyDescent="0.3">
      <c r="E395" s="26" t="s">
        <v>169</v>
      </c>
      <c r="F395" s="21">
        <v>445</v>
      </c>
      <c r="H395" s="26" t="s">
        <v>283</v>
      </c>
      <c r="I395" s="27">
        <v>1.2502495653202092E-3</v>
      </c>
      <c r="J395" s="27">
        <v>5.0127323401439658E-5</v>
      </c>
    </row>
    <row r="396" spans="5:10" x14ac:dyDescent="0.3">
      <c r="E396" s="26" t="s">
        <v>667</v>
      </c>
      <c r="F396" s="21">
        <v>253</v>
      </c>
      <c r="H396" s="28">
        <v>2441</v>
      </c>
      <c r="I396" s="27">
        <v>1.2502495653202092E-3</v>
      </c>
      <c r="J396" s="27">
        <v>5.0127323401439658E-5</v>
      </c>
    </row>
    <row r="397" spans="5:10" x14ac:dyDescent="0.3">
      <c r="E397" s="26" t="s">
        <v>485</v>
      </c>
      <c r="F397" s="21">
        <v>167</v>
      </c>
      <c r="H397" s="26" t="s">
        <v>223</v>
      </c>
      <c r="I397" s="27">
        <v>9.3429502400673001E-4</v>
      </c>
      <c r="J397" s="27">
        <v>5.0127323401439658E-5</v>
      </c>
    </row>
    <row r="398" spans="5:10" x14ac:dyDescent="0.3">
      <c r="E398" s="26" t="s">
        <v>323</v>
      </c>
      <c r="F398" s="21">
        <v>264</v>
      </c>
      <c r="H398" s="28">
        <v>9131</v>
      </c>
      <c r="I398" s="27">
        <v>9.3429502400673001E-4</v>
      </c>
      <c r="J398" s="27">
        <v>5.0127323401439658E-5</v>
      </c>
    </row>
    <row r="399" spans="5:10" x14ac:dyDescent="0.3">
      <c r="E399" s="26" t="s">
        <v>130</v>
      </c>
      <c r="F399" s="21">
        <v>143</v>
      </c>
      <c r="H399" s="26" t="s">
        <v>135</v>
      </c>
      <c r="I399" s="27">
        <v>9.9826128083706635E-4</v>
      </c>
      <c r="J399" s="27">
        <v>1.7444308543701E-3</v>
      </c>
    </row>
    <row r="400" spans="5:10" x14ac:dyDescent="0.3">
      <c r="E400" s="26" t="s">
        <v>281</v>
      </c>
      <c r="F400" s="21">
        <v>348</v>
      </c>
      <c r="H400" s="28">
        <v>7728</v>
      </c>
      <c r="I400" s="27">
        <v>9.9826128083706635E-4</v>
      </c>
      <c r="J400" s="27">
        <v>1.7444308543701E-3</v>
      </c>
    </row>
    <row r="401" spans="5:10" x14ac:dyDescent="0.3">
      <c r="E401" s="26" t="s">
        <v>294</v>
      </c>
      <c r="F401" s="21">
        <v>307</v>
      </c>
      <c r="H401" s="26" t="s">
        <v>116</v>
      </c>
      <c r="I401" s="27">
        <v>9.1297293839661797E-4</v>
      </c>
      <c r="J401" s="27">
        <v>9.1231728590620176E-4</v>
      </c>
    </row>
    <row r="402" spans="5:10" x14ac:dyDescent="0.3">
      <c r="E402" s="26" t="s">
        <v>215</v>
      </c>
      <c r="F402" s="21">
        <v>281</v>
      </c>
      <c r="H402" s="28">
        <v>6013</v>
      </c>
      <c r="I402" s="27">
        <v>9.1297293839661797E-4</v>
      </c>
      <c r="J402" s="27">
        <v>9.1231728590620176E-4</v>
      </c>
    </row>
    <row r="403" spans="5:10" x14ac:dyDescent="0.3">
      <c r="E403" s="26" t="s">
        <v>367</v>
      </c>
      <c r="F403" s="21">
        <v>186</v>
      </c>
      <c r="H403" s="26" t="s">
        <v>342</v>
      </c>
      <c r="I403" s="27">
        <v>1.2948321079595346E-3</v>
      </c>
      <c r="J403" s="27">
        <v>1.7043289956489483E-4</v>
      </c>
    </row>
    <row r="404" spans="5:10" x14ac:dyDescent="0.3">
      <c r="E404" s="26" t="s">
        <v>275</v>
      </c>
      <c r="F404" s="21">
        <v>140</v>
      </c>
      <c r="H404" s="28">
        <v>1215</v>
      </c>
      <c r="I404" s="27">
        <v>1.2948321079595346E-3</v>
      </c>
      <c r="J404" s="27">
        <v>1.7043289956489483E-4</v>
      </c>
    </row>
    <row r="405" spans="5:10" x14ac:dyDescent="0.3">
      <c r="E405" s="26" t="s">
        <v>61</v>
      </c>
      <c r="F405" s="21">
        <v>475</v>
      </c>
      <c r="H405" s="26" t="s">
        <v>382</v>
      </c>
      <c r="I405" s="27">
        <v>7.6371833912583325E-4</v>
      </c>
      <c r="J405" s="27">
        <v>3.5089126381007761E-4</v>
      </c>
    </row>
    <row r="406" spans="5:10" x14ac:dyDescent="0.3">
      <c r="E406" s="26" t="s">
        <v>104</v>
      </c>
      <c r="F406" s="21">
        <v>35</v>
      </c>
      <c r="H406" s="28">
        <v>5967</v>
      </c>
      <c r="I406" s="27">
        <v>7.6371833912583325E-4</v>
      </c>
      <c r="J406" s="27">
        <v>3.5089126381007761E-4</v>
      </c>
    </row>
    <row r="407" spans="5:10" x14ac:dyDescent="0.3">
      <c r="E407" s="26" t="s">
        <v>441</v>
      </c>
      <c r="F407" s="21">
        <v>133</v>
      </c>
      <c r="H407" s="26" t="s">
        <v>580</v>
      </c>
      <c r="I407" s="27">
        <v>3.9155102665842213E-4</v>
      </c>
      <c r="J407" s="27">
        <v>2.6066208168748619E-4</v>
      </c>
    </row>
    <row r="408" spans="5:10" x14ac:dyDescent="0.3">
      <c r="E408" s="26" t="s">
        <v>488</v>
      </c>
      <c r="F408" s="21">
        <v>197</v>
      </c>
      <c r="H408" s="28">
        <v>5315</v>
      </c>
      <c r="I408" s="27">
        <v>3.9155102665842213E-4</v>
      </c>
      <c r="J408" s="27">
        <v>2.6066208168748619E-4</v>
      </c>
    </row>
    <row r="409" spans="5:10" x14ac:dyDescent="0.3">
      <c r="E409" s="26" t="s">
        <v>458</v>
      </c>
      <c r="F409" s="21">
        <v>123</v>
      </c>
      <c r="H409" s="26" t="s">
        <v>266</v>
      </c>
      <c r="I409" s="27">
        <v>1.8181923911168314E-3</v>
      </c>
      <c r="J409" s="27">
        <v>7.5190985102159482E-4</v>
      </c>
    </row>
    <row r="410" spans="5:10" x14ac:dyDescent="0.3">
      <c r="E410" s="26" t="s">
        <v>359</v>
      </c>
      <c r="F410" s="21">
        <v>180</v>
      </c>
      <c r="H410" s="28">
        <v>9959</v>
      </c>
      <c r="I410" s="27">
        <v>1.8181923911168314E-3</v>
      </c>
      <c r="J410" s="27">
        <v>7.5190985102159482E-4</v>
      </c>
    </row>
    <row r="411" spans="5:10" x14ac:dyDescent="0.3">
      <c r="E411" s="26" t="s">
        <v>276</v>
      </c>
      <c r="F411" s="21">
        <v>433</v>
      </c>
      <c r="H411" s="26" t="s">
        <v>147</v>
      </c>
      <c r="I411" s="27">
        <v>2.4830537878685085E-3</v>
      </c>
      <c r="J411" s="27">
        <v>4.110440518918052E-4</v>
      </c>
    </row>
    <row r="412" spans="5:10" x14ac:dyDescent="0.3">
      <c r="E412" s="26" t="s">
        <v>355</v>
      </c>
      <c r="F412" s="21">
        <v>244</v>
      </c>
      <c r="H412" s="28">
        <v>5019</v>
      </c>
      <c r="I412" s="27">
        <v>1.3781820789808819E-3</v>
      </c>
      <c r="J412" s="27">
        <v>2.3058568764662243E-4</v>
      </c>
    </row>
    <row r="413" spans="5:10" x14ac:dyDescent="0.3">
      <c r="E413" s="26" t="s">
        <v>401</v>
      </c>
      <c r="F413" s="21">
        <v>304</v>
      </c>
      <c r="H413" s="28">
        <v>9936</v>
      </c>
      <c r="I413" s="27">
        <v>1.1048717088876269E-3</v>
      </c>
      <c r="J413" s="27">
        <v>1.8045836424518278E-4</v>
      </c>
    </row>
    <row r="414" spans="5:10" x14ac:dyDescent="0.3">
      <c r="E414" s="26" t="s">
        <v>406</v>
      </c>
      <c r="F414" s="21">
        <v>144</v>
      </c>
      <c r="H414" s="26" t="s">
        <v>344</v>
      </c>
      <c r="I414" s="27">
        <v>6.1446373985504863E-4</v>
      </c>
      <c r="J414" s="27">
        <v>1.1629539029134001E-3</v>
      </c>
    </row>
    <row r="415" spans="5:10" x14ac:dyDescent="0.3">
      <c r="E415" s="26" t="s">
        <v>531</v>
      </c>
      <c r="F415" s="21">
        <v>227</v>
      </c>
      <c r="H415" s="28">
        <v>3427</v>
      </c>
      <c r="I415" s="27">
        <v>6.1446373985504863E-4</v>
      </c>
      <c r="J415" s="27">
        <v>1.1629539029134001E-3</v>
      </c>
    </row>
    <row r="416" spans="5:10" x14ac:dyDescent="0.3">
      <c r="E416" s="26" t="s">
        <v>709</v>
      </c>
      <c r="F416" s="21">
        <v>17</v>
      </c>
      <c r="H416" s="26" t="s">
        <v>592</v>
      </c>
      <c r="I416" s="27">
        <v>1.7387191629336864E-3</v>
      </c>
      <c r="J416" s="27">
        <v>1.9048382892547069E-4</v>
      </c>
    </row>
    <row r="417" spans="5:10" x14ac:dyDescent="0.3">
      <c r="E417" s="26" t="s">
        <v>171</v>
      </c>
      <c r="F417" s="21">
        <v>175</v>
      </c>
      <c r="H417" s="28">
        <v>7072</v>
      </c>
      <c r="I417" s="27">
        <v>1.7387191629336864E-3</v>
      </c>
      <c r="J417" s="27">
        <v>1.9048382892547069E-4</v>
      </c>
    </row>
    <row r="418" spans="5:10" x14ac:dyDescent="0.3">
      <c r="E418" s="24" t="s">
        <v>69</v>
      </c>
      <c r="F418" s="21">
        <v>255.66346153846155</v>
      </c>
      <c r="H418" s="26" t="s">
        <v>389</v>
      </c>
      <c r="I418" s="27">
        <v>1.3568599933707697E-3</v>
      </c>
      <c r="J418" s="27">
        <v>6.4162973953842757E-4</v>
      </c>
    </row>
    <row r="419" spans="5:10" x14ac:dyDescent="0.3">
      <c r="E419" s="26" t="s">
        <v>247</v>
      </c>
      <c r="F419" s="21">
        <v>145</v>
      </c>
      <c r="H419" s="28">
        <v>7498</v>
      </c>
      <c r="I419" s="27">
        <v>1.3568599933707697E-3</v>
      </c>
      <c r="J419" s="27">
        <v>6.4162973953842757E-4</v>
      </c>
    </row>
    <row r="420" spans="5:10" x14ac:dyDescent="0.3">
      <c r="E420" s="26" t="s">
        <v>236</v>
      </c>
      <c r="F420" s="21">
        <v>48</v>
      </c>
      <c r="H420" s="26" t="s">
        <v>610</v>
      </c>
      <c r="I420" s="27">
        <v>6.9393696803819369E-4</v>
      </c>
      <c r="J420" s="27">
        <v>1.4737433080023259E-3</v>
      </c>
    </row>
    <row r="421" spans="5:10" x14ac:dyDescent="0.3">
      <c r="E421" s="26" t="s">
        <v>612</v>
      </c>
      <c r="F421" s="21">
        <v>53</v>
      </c>
      <c r="H421" s="28">
        <v>5227</v>
      </c>
      <c r="I421" s="27">
        <v>6.9393696803819369E-4</v>
      </c>
      <c r="J421" s="27">
        <v>1.4737433080023259E-3</v>
      </c>
    </row>
    <row r="422" spans="5:10" x14ac:dyDescent="0.3">
      <c r="E422" s="26" t="s">
        <v>313</v>
      </c>
      <c r="F422" s="21">
        <v>485</v>
      </c>
      <c r="H422" s="26" t="s">
        <v>409</v>
      </c>
      <c r="I422" s="27">
        <v>1.8220691339550335E-4</v>
      </c>
      <c r="J422" s="27">
        <v>1.6742526016080845E-3</v>
      </c>
    </row>
    <row r="423" spans="5:10" x14ac:dyDescent="0.3">
      <c r="E423" s="26" t="s">
        <v>253</v>
      </c>
      <c r="F423" s="21">
        <v>424</v>
      </c>
      <c r="H423" s="28">
        <v>3163</v>
      </c>
      <c r="I423" s="27">
        <v>4.8459285477527493E-5</v>
      </c>
      <c r="J423" s="27">
        <v>1.3233613377980069E-3</v>
      </c>
    </row>
    <row r="424" spans="5:10" x14ac:dyDescent="0.3">
      <c r="E424" s="26" t="s">
        <v>373</v>
      </c>
      <c r="F424" s="21">
        <v>199</v>
      </c>
      <c r="H424" s="28">
        <v>8986</v>
      </c>
      <c r="I424" s="27">
        <v>1.3374762791797587E-4</v>
      </c>
      <c r="J424" s="27">
        <v>3.5089126381007761E-4</v>
      </c>
    </row>
    <row r="425" spans="5:10" x14ac:dyDescent="0.3">
      <c r="E425" s="26" t="s">
        <v>428</v>
      </c>
      <c r="F425" s="21">
        <v>254</v>
      </c>
      <c r="H425" s="26" t="s">
        <v>242</v>
      </c>
      <c r="I425" s="27">
        <v>3.3688895263977114E-3</v>
      </c>
      <c r="J425" s="27">
        <v>1.4637178433220381E-3</v>
      </c>
    </row>
    <row r="426" spans="5:10" x14ac:dyDescent="0.3">
      <c r="E426" s="26" t="s">
        <v>677</v>
      </c>
      <c r="F426" s="21">
        <v>459</v>
      </c>
      <c r="H426" s="28">
        <v>3496</v>
      </c>
      <c r="I426" s="27">
        <v>1.7561645057055963E-3</v>
      </c>
      <c r="J426" s="27">
        <v>4.3109498125238103E-4</v>
      </c>
    </row>
    <row r="427" spans="5:10" x14ac:dyDescent="0.3">
      <c r="E427" s="26" t="s">
        <v>280</v>
      </c>
      <c r="F427" s="21">
        <v>333</v>
      </c>
      <c r="H427" s="28">
        <v>3810</v>
      </c>
      <c r="I427" s="27">
        <v>1.6127250206921149E-3</v>
      </c>
      <c r="J427" s="27">
        <v>1.0326228620696569E-3</v>
      </c>
    </row>
    <row r="428" spans="5:10" x14ac:dyDescent="0.3">
      <c r="E428" s="26" t="s">
        <v>120</v>
      </c>
      <c r="F428" s="21">
        <v>327</v>
      </c>
      <c r="H428" s="26" t="s">
        <v>549</v>
      </c>
      <c r="I428" s="27">
        <v>3.0820105563707483E-4</v>
      </c>
      <c r="J428" s="27">
        <v>1.3133358731177191E-3</v>
      </c>
    </row>
    <row r="429" spans="5:10" x14ac:dyDescent="0.3">
      <c r="E429" s="26" t="s">
        <v>364</v>
      </c>
      <c r="F429" s="21">
        <v>214</v>
      </c>
      <c r="H429" s="28">
        <v>9934</v>
      </c>
      <c r="I429" s="27">
        <v>3.0820105563707483E-4</v>
      </c>
      <c r="J429" s="27">
        <v>1.3133358731177191E-3</v>
      </c>
    </row>
    <row r="430" spans="5:10" x14ac:dyDescent="0.3">
      <c r="E430" s="26" t="s">
        <v>290</v>
      </c>
      <c r="F430" s="21">
        <v>205</v>
      </c>
      <c r="H430" s="26" t="s">
        <v>628</v>
      </c>
      <c r="I430" s="27">
        <v>7.7534856764043981E-5</v>
      </c>
      <c r="J430" s="27">
        <v>5.2132416337497239E-4</v>
      </c>
    </row>
    <row r="431" spans="5:10" x14ac:dyDescent="0.3">
      <c r="E431" s="26" t="s">
        <v>325</v>
      </c>
      <c r="F431" s="21">
        <v>45.5</v>
      </c>
      <c r="H431" s="28">
        <v>1090</v>
      </c>
      <c r="I431" s="27">
        <v>7.7534856764043981E-5</v>
      </c>
      <c r="J431" s="27">
        <v>5.2132416337497239E-4</v>
      </c>
    </row>
    <row r="432" spans="5:10" x14ac:dyDescent="0.3">
      <c r="E432" s="26" t="s">
        <v>445</v>
      </c>
      <c r="F432" s="21">
        <v>33</v>
      </c>
      <c r="H432" s="26" t="s">
        <v>417</v>
      </c>
      <c r="I432" s="27">
        <v>2.7524874151235615E-4</v>
      </c>
      <c r="J432" s="27">
        <v>1.1328775088725361E-3</v>
      </c>
    </row>
    <row r="433" spans="5:10" x14ac:dyDescent="0.3">
      <c r="E433" s="26" t="s">
        <v>140</v>
      </c>
      <c r="F433" s="21">
        <v>235.75</v>
      </c>
      <c r="H433" s="28">
        <v>2466</v>
      </c>
      <c r="I433" s="27">
        <v>2.7524874151235615E-4</v>
      </c>
      <c r="J433" s="27">
        <v>1.1328775088725361E-3</v>
      </c>
    </row>
    <row r="434" spans="5:10" x14ac:dyDescent="0.3">
      <c r="E434" s="26" t="s">
        <v>152</v>
      </c>
      <c r="F434" s="21">
        <v>299</v>
      </c>
      <c r="H434" s="26" t="s">
        <v>675</v>
      </c>
      <c r="I434" s="27">
        <v>1.3258460506651521E-3</v>
      </c>
      <c r="J434" s="27">
        <v>1.2732340143965673E-3</v>
      </c>
    </row>
    <row r="435" spans="5:10" x14ac:dyDescent="0.3">
      <c r="E435" s="26" t="s">
        <v>277</v>
      </c>
      <c r="F435" s="21">
        <v>460</v>
      </c>
      <c r="H435" s="28">
        <v>7015</v>
      </c>
      <c r="I435" s="27">
        <v>1.3258460506651521E-3</v>
      </c>
      <c r="J435" s="27">
        <v>1.2732340143965673E-3</v>
      </c>
    </row>
    <row r="436" spans="5:10" x14ac:dyDescent="0.3">
      <c r="E436" s="26" t="s">
        <v>340</v>
      </c>
      <c r="F436" s="21">
        <v>173</v>
      </c>
      <c r="H436" s="26" t="s">
        <v>259</v>
      </c>
      <c r="I436" s="27">
        <v>1.1843449370707718E-3</v>
      </c>
      <c r="J436" s="27">
        <v>1.7043289956489482E-3</v>
      </c>
    </row>
    <row r="437" spans="5:10" x14ac:dyDescent="0.3">
      <c r="E437" s="26" t="s">
        <v>291</v>
      </c>
      <c r="F437" s="21">
        <v>12</v>
      </c>
      <c r="H437" s="28">
        <v>4512</v>
      </c>
      <c r="I437" s="27">
        <v>1.1843449370707718E-3</v>
      </c>
      <c r="J437" s="27">
        <v>1.7043289956489482E-3</v>
      </c>
    </row>
    <row r="438" spans="5:10" x14ac:dyDescent="0.3">
      <c r="E438" s="26" t="s">
        <v>345</v>
      </c>
      <c r="F438" s="21">
        <v>315</v>
      </c>
      <c r="H438" s="26" t="s">
        <v>153</v>
      </c>
      <c r="I438" s="27">
        <v>3.1886209844213089E-3</v>
      </c>
      <c r="J438" s="27">
        <v>4.9124776933410861E-3</v>
      </c>
    </row>
    <row r="439" spans="5:10" x14ac:dyDescent="0.3">
      <c r="E439" s="26" t="s">
        <v>118</v>
      </c>
      <c r="F439" s="21">
        <v>154</v>
      </c>
      <c r="H439" s="28">
        <v>6564</v>
      </c>
      <c r="I439" s="27">
        <v>1.0195833664471785E-3</v>
      </c>
      <c r="J439" s="27">
        <v>1.4436669139614622E-3</v>
      </c>
    </row>
    <row r="440" spans="5:10" x14ac:dyDescent="0.3">
      <c r="E440" s="26" t="s">
        <v>619</v>
      </c>
      <c r="F440" s="21">
        <v>267</v>
      </c>
      <c r="H440" s="28">
        <v>7503</v>
      </c>
      <c r="I440" s="27">
        <v>4.0318125517302872E-4</v>
      </c>
      <c r="J440" s="27">
        <v>1.4436669139614622E-3</v>
      </c>
    </row>
    <row r="441" spans="5:10" x14ac:dyDescent="0.3">
      <c r="E441" s="26" t="s">
        <v>480</v>
      </c>
      <c r="F441" s="21">
        <v>328</v>
      </c>
      <c r="H441" s="28">
        <v>8261</v>
      </c>
      <c r="I441" s="27">
        <v>1.5875261922438007E-3</v>
      </c>
      <c r="J441" s="27">
        <v>1.8045836424518278E-4</v>
      </c>
    </row>
    <row r="442" spans="5:10" x14ac:dyDescent="0.3">
      <c r="E442" s="26" t="s">
        <v>536</v>
      </c>
      <c r="F442" s="21">
        <v>309</v>
      </c>
      <c r="H442" s="28">
        <v>9820</v>
      </c>
      <c r="I442" s="27">
        <v>1.7833017055730117E-4</v>
      </c>
      <c r="J442" s="27">
        <v>1.8446855011729794E-3</v>
      </c>
    </row>
    <row r="443" spans="5:10" x14ac:dyDescent="0.3">
      <c r="E443" s="26" t="s">
        <v>617</v>
      </c>
      <c r="F443" s="21">
        <v>139</v>
      </c>
      <c r="H443" s="26" t="s">
        <v>50</v>
      </c>
      <c r="I443" s="27">
        <v>4.4582542639325291E-4</v>
      </c>
      <c r="J443" s="27">
        <v>2.0050929360575862E-5</v>
      </c>
    </row>
    <row r="444" spans="5:10" x14ac:dyDescent="0.3">
      <c r="E444" s="26" t="s">
        <v>500</v>
      </c>
      <c r="F444" s="21">
        <v>278</v>
      </c>
      <c r="H444" s="28">
        <v>2854</v>
      </c>
      <c r="I444" s="27">
        <v>4.4582542639325291E-4</v>
      </c>
      <c r="J444" s="27">
        <v>2.0050929360575862E-5</v>
      </c>
    </row>
    <row r="445" spans="5:10" x14ac:dyDescent="0.3">
      <c r="E445" s="26" t="s">
        <v>245</v>
      </c>
      <c r="F445" s="21">
        <v>200</v>
      </c>
      <c r="H445" s="26" t="s">
        <v>387</v>
      </c>
      <c r="I445" s="27">
        <v>6.9006022519999151E-4</v>
      </c>
      <c r="J445" s="27">
        <v>1.2632085497162793E-3</v>
      </c>
    </row>
    <row r="446" spans="5:10" x14ac:dyDescent="0.3">
      <c r="E446" s="26" t="s">
        <v>263</v>
      </c>
      <c r="F446" s="21">
        <v>299</v>
      </c>
      <c r="H446" s="28">
        <v>4553</v>
      </c>
      <c r="I446" s="27">
        <v>6.9006022519999151E-4</v>
      </c>
      <c r="J446" s="27">
        <v>1.2632085497162793E-3</v>
      </c>
    </row>
    <row r="447" spans="5:10" x14ac:dyDescent="0.3">
      <c r="E447" s="26" t="s">
        <v>297</v>
      </c>
      <c r="F447" s="21">
        <v>391</v>
      </c>
      <c r="H447" s="26" t="s">
        <v>491</v>
      </c>
      <c r="I447" s="27">
        <v>7.8697879615504643E-4</v>
      </c>
      <c r="J447" s="27">
        <v>1.4035650552403104E-4</v>
      </c>
    </row>
    <row r="448" spans="5:10" x14ac:dyDescent="0.3">
      <c r="E448" s="26" t="s">
        <v>98</v>
      </c>
      <c r="F448" s="21">
        <v>222</v>
      </c>
      <c r="H448" s="28">
        <v>5063</v>
      </c>
      <c r="I448" s="27">
        <v>2.6749525583595173E-4</v>
      </c>
      <c r="J448" s="27">
        <v>3.0076394040863792E-5</v>
      </c>
    </row>
    <row r="449" spans="5:10" x14ac:dyDescent="0.3">
      <c r="E449" s="26" t="s">
        <v>383</v>
      </c>
      <c r="F449" s="21">
        <v>199.5</v>
      </c>
      <c r="H449" s="28">
        <v>6287</v>
      </c>
      <c r="I449" s="27">
        <v>5.1948354031909475E-4</v>
      </c>
      <c r="J449" s="27">
        <v>1.1028011148316724E-4</v>
      </c>
    </row>
    <row r="450" spans="5:10" x14ac:dyDescent="0.3">
      <c r="E450" s="26" t="s">
        <v>174</v>
      </c>
      <c r="F450" s="21">
        <v>419</v>
      </c>
      <c r="H450" s="26" t="s">
        <v>88</v>
      </c>
      <c r="I450" s="27">
        <v>2.258202703252781E-3</v>
      </c>
      <c r="J450" s="27">
        <v>2.2757804824253603E-3</v>
      </c>
    </row>
    <row r="451" spans="5:10" x14ac:dyDescent="0.3">
      <c r="E451" s="26" t="s">
        <v>272</v>
      </c>
      <c r="F451" s="21">
        <v>240</v>
      </c>
      <c r="H451" s="28">
        <v>1148</v>
      </c>
      <c r="I451" s="27">
        <v>1.1572077372033565E-3</v>
      </c>
      <c r="J451" s="27">
        <v>1.6542016722475086E-3</v>
      </c>
    </row>
    <row r="452" spans="5:10" x14ac:dyDescent="0.3">
      <c r="E452" s="26" t="s">
        <v>197</v>
      </c>
      <c r="F452" s="21">
        <v>178</v>
      </c>
      <c r="H452" s="28">
        <v>2410</v>
      </c>
      <c r="I452" s="27">
        <v>1.1009949660494246E-3</v>
      </c>
      <c r="J452" s="27">
        <v>6.2157881017785169E-4</v>
      </c>
    </row>
    <row r="453" spans="5:10" x14ac:dyDescent="0.3">
      <c r="E453" s="26" t="s">
        <v>268</v>
      </c>
      <c r="F453" s="21">
        <v>358</v>
      </c>
      <c r="H453" s="26" t="s">
        <v>166</v>
      </c>
      <c r="I453" s="27">
        <v>2.5838491016617659E-3</v>
      </c>
      <c r="J453" s="27">
        <v>2.7971046458003328E-3</v>
      </c>
    </row>
    <row r="454" spans="5:10" x14ac:dyDescent="0.3">
      <c r="E454" s="26" t="s">
        <v>114</v>
      </c>
      <c r="F454" s="21">
        <v>243</v>
      </c>
      <c r="H454" s="28">
        <v>1576</v>
      </c>
      <c r="I454" s="27">
        <v>7.5596485344942889E-4</v>
      </c>
      <c r="J454" s="27">
        <v>1.6341507428869328E-3</v>
      </c>
    </row>
    <row r="455" spans="5:10" x14ac:dyDescent="0.3">
      <c r="E455" s="26" t="s">
        <v>241</v>
      </c>
      <c r="F455" s="21">
        <v>219</v>
      </c>
      <c r="H455" s="28">
        <v>7239</v>
      </c>
      <c r="I455" s="27">
        <v>1.8278842482123369E-3</v>
      </c>
      <c r="J455" s="27">
        <v>1.1629539029134001E-3</v>
      </c>
    </row>
    <row r="456" spans="5:10" x14ac:dyDescent="0.3">
      <c r="E456" s="26" t="s">
        <v>257</v>
      </c>
      <c r="F456" s="21">
        <v>259.5</v>
      </c>
      <c r="H456" s="26" t="s">
        <v>539</v>
      </c>
      <c r="I456" s="27">
        <v>6.9393696803819369E-4</v>
      </c>
      <c r="J456" s="27">
        <v>6.0152788081727585E-5</v>
      </c>
    </row>
    <row r="457" spans="5:10" x14ac:dyDescent="0.3">
      <c r="E457" s="26" t="s">
        <v>380</v>
      </c>
      <c r="F457" s="21">
        <v>183</v>
      </c>
      <c r="H457" s="28">
        <v>9294</v>
      </c>
      <c r="I457" s="27">
        <v>6.9393696803819369E-4</v>
      </c>
      <c r="J457" s="27">
        <v>6.0152788081727585E-5</v>
      </c>
    </row>
    <row r="458" spans="5:10" x14ac:dyDescent="0.3">
      <c r="E458" s="26" t="s">
        <v>421</v>
      </c>
      <c r="F458" s="21">
        <v>436</v>
      </c>
      <c r="H458" s="26" t="s">
        <v>234</v>
      </c>
      <c r="I458" s="27">
        <v>6.0089513992134084E-4</v>
      </c>
      <c r="J458" s="27">
        <v>1.6241252782066449E-3</v>
      </c>
    </row>
    <row r="459" spans="5:10" x14ac:dyDescent="0.3">
      <c r="E459" s="26" t="s">
        <v>179</v>
      </c>
      <c r="F459" s="21">
        <v>229.5</v>
      </c>
      <c r="H459" s="28">
        <v>9618</v>
      </c>
      <c r="I459" s="27">
        <v>6.0089513992134084E-4</v>
      </c>
      <c r="J459" s="27">
        <v>1.6241252782066449E-3</v>
      </c>
    </row>
    <row r="460" spans="5:10" x14ac:dyDescent="0.3">
      <c r="E460" s="26" t="s">
        <v>283</v>
      </c>
      <c r="F460" s="21">
        <v>339</v>
      </c>
      <c r="H460" s="26" t="s">
        <v>143</v>
      </c>
      <c r="I460" s="27">
        <v>2.4772386736112055E-3</v>
      </c>
      <c r="J460" s="27">
        <v>3.9901349427545968E-3</v>
      </c>
    </row>
    <row r="461" spans="5:10" x14ac:dyDescent="0.3">
      <c r="E461" s="26" t="s">
        <v>262</v>
      </c>
      <c r="F461" s="21">
        <v>165</v>
      </c>
      <c r="H461" s="28">
        <v>6369</v>
      </c>
      <c r="I461" s="27">
        <v>5.2529865457639797E-4</v>
      </c>
      <c r="J461" s="27">
        <v>5.1129869869468445E-4</v>
      </c>
    </row>
    <row r="462" spans="5:10" x14ac:dyDescent="0.3">
      <c r="E462" s="26" t="s">
        <v>252</v>
      </c>
      <c r="F462" s="21">
        <v>491</v>
      </c>
      <c r="H462" s="28">
        <v>7136</v>
      </c>
      <c r="I462" s="27">
        <v>1.1436391372696489E-3</v>
      </c>
      <c r="J462" s="27">
        <v>1.0526737914302328E-3</v>
      </c>
    </row>
    <row r="463" spans="5:10" x14ac:dyDescent="0.3">
      <c r="E463" s="26" t="s">
        <v>223</v>
      </c>
      <c r="F463" s="21">
        <v>281</v>
      </c>
      <c r="H463" s="28">
        <v>8605</v>
      </c>
      <c r="I463" s="27">
        <v>7.7534856764043981E-5</v>
      </c>
      <c r="J463" s="27">
        <v>1.0626992561105207E-3</v>
      </c>
    </row>
    <row r="464" spans="5:10" x14ac:dyDescent="0.3">
      <c r="E464" s="26" t="s">
        <v>184</v>
      </c>
      <c r="F464" s="21">
        <v>196</v>
      </c>
      <c r="H464" s="28">
        <v>9879</v>
      </c>
      <c r="I464" s="27">
        <v>7.3076602500111456E-4</v>
      </c>
      <c r="J464" s="27">
        <v>1.3634631965191587E-3</v>
      </c>
    </row>
    <row r="465" spans="5:10" x14ac:dyDescent="0.3">
      <c r="E465" s="26" t="s">
        <v>266</v>
      </c>
      <c r="F465" s="21">
        <v>256</v>
      </c>
      <c r="H465" s="26" t="s">
        <v>393</v>
      </c>
      <c r="I465" s="27">
        <v>9.7887756664605534E-4</v>
      </c>
      <c r="J465" s="27">
        <v>1.183004832273976E-3</v>
      </c>
    </row>
    <row r="466" spans="5:10" x14ac:dyDescent="0.3">
      <c r="E466" s="26" t="s">
        <v>547</v>
      </c>
      <c r="F466" s="21">
        <v>451</v>
      </c>
      <c r="H466" s="28">
        <v>5978</v>
      </c>
      <c r="I466" s="27">
        <v>9.7887756664605534E-4</v>
      </c>
      <c r="J466" s="27">
        <v>1.183004832273976E-3</v>
      </c>
    </row>
    <row r="467" spans="5:10" x14ac:dyDescent="0.3">
      <c r="E467" s="26" t="s">
        <v>691</v>
      </c>
      <c r="F467" s="21">
        <v>81</v>
      </c>
      <c r="H467" s="26" t="s">
        <v>224</v>
      </c>
      <c r="I467" s="27">
        <v>7.1273917080347431E-3</v>
      </c>
      <c r="J467" s="27">
        <v>5.0728851282256932E-3</v>
      </c>
    </row>
    <row r="468" spans="5:10" x14ac:dyDescent="0.3">
      <c r="E468" s="26" t="s">
        <v>176</v>
      </c>
      <c r="F468" s="21">
        <v>343</v>
      </c>
      <c r="H468" s="28">
        <v>1150</v>
      </c>
      <c r="I468" s="27">
        <v>6.8230673952358704E-4</v>
      </c>
      <c r="J468" s="27">
        <v>3.1078940508892585E-4</v>
      </c>
    </row>
    <row r="469" spans="5:10" x14ac:dyDescent="0.3">
      <c r="E469" s="26" t="s">
        <v>335</v>
      </c>
      <c r="F469" s="21">
        <v>281</v>
      </c>
      <c r="H469" s="28">
        <v>1699</v>
      </c>
      <c r="I469" s="27">
        <v>1.7096435916471699E-3</v>
      </c>
      <c r="J469" s="27">
        <v>1.0025464680287931E-5</v>
      </c>
    </row>
    <row r="470" spans="5:10" x14ac:dyDescent="0.3">
      <c r="E470" s="26" t="s">
        <v>344</v>
      </c>
      <c r="F470" s="21">
        <v>249.66666666666666</v>
      </c>
      <c r="H470" s="28">
        <v>3992</v>
      </c>
      <c r="I470" s="27">
        <v>8.8777410994830364E-4</v>
      </c>
      <c r="J470" s="27">
        <v>1.45369237864175E-3</v>
      </c>
    </row>
    <row r="471" spans="5:10" x14ac:dyDescent="0.3">
      <c r="E471" s="26" t="s">
        <v>240</v>
      </c>
      <c r="F471" s="21">
        <v>487</v>
      </c>
      <c r="H471" s="28">
        <v>5795</v>
      </c>
      <c r="I471" s="27">
        <v>1.4615320500022291E-3</v>
      </c>
      <c r="J471" s="27">
        <v>2.3058568764662243E-4</v>
      </c>
    </row>
    <row r="472" spans="5:10" x14ac:dyDescent="0.3">
      <c r="E472" s="26" t="s">
        <v>448</v>
      </c>
      <c r="F472" s="21">
        <v>477</v>
      </c>
      <c r="H472" s="28">
        <v>7305</v>
      </c>
      <c r="I472" s="27">
        <v>5.1754516889999361E-4</v>
      </c>
      <c r="J472" s="27">
        <v>1.4637178433220381E-3</v>
      </c>
    </row>
    <row r="473" spans="5:10" x14ac:dyDescent="0.3">
      <c r="E473" s="26" t="s">
        <v>328</v>
      </c>
      <c r="F473" s="21">
        <v>88</v>
      </c>
      <c r="H473" s="28">
        <v>9770</v>
      </c>
      <c r="I473" s="27">
        <v>8.7420551001459595E-4</v>
      </c>
      <c r="J473" s="27">
        <v>1.0827501854710965E-3</v>
      </c>
    </row>
    <row r="474" spans="5:10" x14ac:dyDescent="0.3">
      <c r="E474" s="26" t="s">
        <v>230</v>
      </c>
      <c r="F474" s="21">
        <v>238</v>
      </c>
      <c r="H474" s="28">
        <v>9973</v>
      </c>
      <c r="I474" s="27">
        <v>9.9438453799886406E-4</v>
      </c>
      <c r="J474" s="27">
        <v>5.2132416337497239E-4</v>
      </c>
    </row>
    <row r="475" spans="5:10" x14ac:dyDescent="0.3">
      <c r="E475" s="26" t="s">
        <v>409</v>
      </c>
      <c r="F475" s="21">
        <v>474</v>
      </c>
      <c r="H475" s="26" t="s">
        <v>360</v>
      </c>
      <c r="I475" s="27">
        <v>1.575895963729194E-3</v>
      </c>
      <c r="J475" s="27">
        <v>1.5539470254446294E-3</v>
      </c>
    </row>
    <row r="476" spans="5:10" x14ac:dyDescent="0.3">
      <c r="E476" s="26" t="s">
        <v>637</v>
      </c>
      <c r="F476" s="21">
        <v>192</v>
      </c>
      <c r="H476" s="28">
        <v>8674</v>
      </c>
      <c r="I476" s="27">
        <v>1.575895963729194E-3</v>
      </c>
      <c r="J476" s="27">
        <v>1.5539470254446294E-3</v>
      </c>
    </row>
    <row r="477" spans="5:10" x14ac:dyDescent="0.3">
      <c r="E477" s="26" t="s">
        <v>628</v>
      </c>
      <c r="F477" s="21">
        <v>447</v>
      </c>
      <c r="H477" s="26" t="s">
        <v>177</v>
      </c>
      <c r="I477" s="27">
        <v>1.8627749337561568E-3</v>
      </c>
      <c r="J477" s="27">
        <v>1.7043289956489482E-3</v>
      </c>
    </row>
    <row r="478" spans="5:10" x14ac:dyDescent="0.3">
      <c r="E478" s="26" t="s">
        <v>296</v>
      </c>
      <c r="F478" s="21">
        <v>496</v>
      </c>
      <c r="H478" s="28">
        <v>2808</v>
      </c>
      <c r="I478" s="27">
        <v>1.8627749337561568E-3</v>
      </c>
      <c r="J478" s="27">
        <v>1.7043289956489482E-3</v>
      </c>
    </row>
    <row r="479" spans="5:10" x14ac:dyDescent="0.3">
      <c r="E479" s="26" t="s">
        <v>511</v>
      </c>
      <c r="F479" s="21">
        <v>195</v>
      </c>
      <c r="H479" s="26" t="s">
        <v>635</v>
      </c>
      <c r="I479" s="27">
        <v>1.0544740519909982E-3</v>
      </c>
      <c r="J479" s="27">
        <v>2.5063661700719831E-4</v>
      </c>
    </row>
    <row r="480" spans="5:10" x14ac:dyDescent="0.3">
      <c r="E480" s="26" t="s">
        <v>153</v>
      </c>
      <c r="F480" s="21">
        <v>198.6</v>
      </c>
      <c r="H480" s="28">
        <v>9333</v>
      </c>
      <c r="I480" s="27">
        <v>1.0544740519909982E-3</v>
      </c>
      <c r="J480" s="27">
        <v>2.5063661700719831E-4</v>
      </c>
    </row>
    <row r="481" spans="5:10" x14ac:dyDescent="0.3">
      <c r="E481" s="26" t="s">
        <v>50</v>
      </c>
      <c r="F481" s="21">
        <v>235</v>
      </c>
      <c r="H481" s="26" t="s">
        <v>399</v>
      </c>
      <c r="I481" s="27">
        <v>5.6406608295841998E-4</v>
      </c>
      <c r="J481" s="27">
        <v>3.7094219317065344E-4</v>
      </c>
    </row>
    <row r="482" spans="5:10" x14ac:dyDescent="0.3">
      <c r="E482" s="26" t="s">
        <v>491</v>
      </c>
      <c r="F482" s="21">
        <v>69</v>
      </c>
      <c r="H482" s="28">
        <v>4471</v>
      </c>
      <c r="I482" s="27">
        <v>5.6406608295841998E-4</v>
      </c>
      <c r="J482" s="27">
        <v>3.7094219317065344E-4</v>
      </c>
    </row>
    <row r="483" spans="5:10" x14ac:dyDescent="0.3">
      <c r="E483" s="26" t="s">
        <v>473</v>
      </c>
      <c r="F483" s="21">
        <v>314</v>
      </c>
      <c r="H483" s="26" t="s">
        <v>304</v>
      </c>
      <c r="I483" s="27">
        <v>1.1630228514606597E-3</v>
      </c>
      <c r="J483" s="27">
        <v>1.0927756501513846E-3</v>
      </c>
    </row>
    <row r="484" spans="5:10" x14ac:dyDescent="0.3">
      <c r="E484" s="26" t="s">
        <v>88</v>
      </c>
      <c r="F484" s="21">
        <v>192.83333333333334</v>
      </c>
      <c r="H484" s="28">
        <v>8612</v>
      </c>
      <c r="I484" s="27">
        <v>1.1630228514606597E-3</v>
      </c>
      <c r="J484" s="27">
        <v>1.0927756501513846E-3</v>
      </c>
    </row>
    <row r="485" spans="5:10" x14ac:dyDescent="0.3">
      <c r="E485" s="26" t="s">
        <v>234</v>
      </c>
      <c r="F485" s="21">
        <v>83</v>
      </c>
      <c r="H485" s="26" t="s">
        <v>126</v>
      </c>
      <c r="I485" s="27">
        <v>2.4656084450965987E-3</v>
      </c>
      <c r="J485" s="27">
        <v>2.897359292603212E-3</v>
      </c>
    </row>
    <row r="486" spans="5:10" x14ac:dyDescent="0.3">
      <c r="E486" s="26" t="s">
        <v>143</v>
      </c>
      <c r="F486" s="21">
        <v>292</v>
      </c>
      <c r="H486" s="28">
        <v>6566</v>
      </c>
      <c r="I486" s="27">
        <v>1.7348424200954841E-3</v>
      </c>
      <c r="J486" s="27">
        <v>1.5439215607643414E-3</v>
      </c>
    </row>
    <row r="487" spans="5:10" x14ac:dyDescent="0.3">
      <c r="E487" s="26" t="s">
        <v>361</v>
      </c>
      <c r="F487" s="21">
        <v>487</v>
      </c>
      <c r="H487" s="28">
        <v>9417</v>
      </c>
      <c r="I487" s="27">
        <v>7.3076602500111456E-4</v>
      </c>
      <c r="J487" s="27">
        <v>1.3534377318388706E-3</v>
      </c>
    </row>
    <row r="488" spans="5:10" x14ac:dyDescent="0.3">
      <c r="E488" s="26" t="s">
        <v>363</v>
      </c>
      <c r="F488" s="21">
        <v>459</v>
      </c>
      <c r="H488" s="26" t="s">
        <v>228</v>
      </c>
      <c r="I488" s="27">
        <v>1.7212738201617765E-3</v>
      </c>
      <c r="J488" s="27">
        <v>2.3459587351873758E-3</v>
      </c>
    </row>
    <row r="489" spans="5:10" x14ac:dyDescent="0.3">
      <c r="E489" s="26" t="s">
        <v>224</v>
      </c>
      <c r="F489" s="21">
        <v>215</v>
      </c>
      <c r="H489" s="28">
        <v>4028</v>
      </c>
      <c r="I489" s="27">
        <v>6.2803233978875632E-4</v>
      </c>
      <c r="J489" s="27">
        <v>1.1328775088725361E-3</v>
      </c>
    </row>
    <row r="490" spans="5:10" x14ac:dyDescent="0.3">
      <c r="E490" s="26" t="s">
        <v>560</v>
      </c>
      <c r="F490" s="21">
        <v>478</v>
      </c>
      <c r="H490" s="28">
        <v>5112</v>
      </c>
      <c r="I490" s="27">
        <v>1.0932414803730202E-3</v>
      </c>
      <c r="J490" s="27">
        <v>1.2130812263148397E-3</v>
      </c>
    </row>
    <row r="491" spans="5:10" x14ac:dyDescent="0.3">
      <c r="E491" s="26" t="s">
        <v>177</v>
      </c>
      <c r="F491" s="21">
        <v>210</v>
      </c>
      <c r="H491" s="26" t="s">
        <v>463</v>
      </c>
      <c r="I491" s="27">
        <v>1.8588981909179545E-3</v>
      </c>
      <c r="J491" s="27">
        <v>1.7444308543701E-3</v>
      </c>
    </row>
    <row r="492" spans="5:10" x14ac:dyDescent="0.3">
      <c r="E492" s="26" t="s">
        <v>304</v>
      </c>
      <c r="F492" s="21">
        <v>317.33333333333331</v>
      </c>
      <c r="H492" s="28">
        <v>8946</v>
      </c>
      <c r="I492" s="27">
        <v>1.8588981909179545E-3</v>
      </c>
      <c r="J492" s="27">
        <v>1.7444308543701E-3</v>
      </c>
    </row>
    <row r="493" spans="5:10" x14ac:dyDescent="0.3">
      <c r="E493" s="26" t="s">
        <v>126</v>
      </c>
      <c r="F493" s="21">
        <v>54</v>
      </c>
      <c r="H493" s="26" t="s">
        <v>606</v>
      </c>
      <c r="I493" s="27">
        <v>1.8588981909179545E-3</v>
      </c>
      <c r="J493" s="27">
        <v>7.1180799230044316E-4</v>
      </c>
    </row>
    <row r="494" spans="5:10" x14ac:dyDescent="0.3">
      <c r="E494" s="26" t="s">
        <v>332</v>
      </c>
      <c r="F494" s="21">
        <v>132</v>
      </c>
      <c r="H494" s="28">
        <v>7539</v>
      </c>
      <c r="I494" s="27">
        <v>1.8588981909179545E-3</v>
      </c>
      <c r="J494" s="27">
        <v>7.1180799230044316E-4</v>
      </c>
    </row>
    <row r="495" spans="5:10" x14ac:dyDescent="0.3">
      <c r="E495" s="26" t="s">
        <v>212</v>
      </c>
      <c r="F495" s="21">
        <v>173.5</v>
      </c>
      <c r="H495" s="26" t="s">
        <v>444</v>
      </c>
      <c r="I495" s="27">
        <v>1.478977392774139E-3</v>
      </c>
      <c r="J495" s="27">
        <v>1.6040743488460689E-4</v>
      </c>
    </row>
    <row r="496" spans="5:10" x14ac:dyDescent="0.3">
      <c r="E496" s="26" t="s">
        <v>606</v>
      </c>
      <c r="F496" s="21">
        <v>124</v>
      </c>
      <c r="H496" s="28">
        <v>2361</v>
      </c>
      <c r="I496" s="27">
        <v>1.478977392774139E-3</v>
      </c>
      <c r="J496" s="27">
        <v>1.6040743488460689E-4</v>
      </c>
    </row>
    <row r="497" spans="5:10" x14ac:dyDescent="0.3">
      <c r="E497" s="26" t="s">
        <v>444</v>
      </c>
      <c r="F497" s="21">
        <v>108</v>
      </c>
      <c r="H497" s="26" t="s">
        <v>201</v>
      </c>
      <c r="I497" s="27">
        <v>2.1011946183055919E-3</v>
      </c>
      <c r="J497" s="27">
        <v>3.8096765785094138E-4</v>
      </c>
    </row>
    <row r="498" spans="5:10" x14ac:dyDescent="0.3">
      <c r="E498" s="26" t="s">
        <v>201</v>
      </c>
      <c r="F498" s="21">
        <v>214.33333333333334</v>
      </c>
      <c r="H498" s="28">
        <v>4982</v>
      </c>
      <c r="I498" s="27">
        <v>7.0944393939100252E-4</v>
      </c>
      <c r="J498" s="27">
        <v>1.303310408437431E-4</v>
      </c>
    </row>
    <row r="499" spans="5:10" x14ac:dyDescent="0.3">
      <c r="E499" s="26" t="s">
        <v>329</v>
      </c>
      <c r="F499" s="21">
        <v>312</v>
      </c>
      <c r="H499" s="28">
        <v>5320</v>
      </c>
      <c r="I499" s="27">
        <v>1.3917506789145895E-3</v>
      </c>
      <c r="J499" s="27">
        <v>2.5063661700719831E-4</v>
      </c>
    </row>
    <row r="500" spans="5:10" x14ac:dyDescent="0.3">
      <c r="E500" s="26" t="s">
        <v>624</v>
      </c>
      <c r="F500" s="21">
        <v>390</v>
      </c>
      <c r="H500" s="26" t="s">
        <v>271</v>
      </c>
      <c r="I500" s="27">
        <v>2.0740574184381766E-4</v>
      </c>
      <c r="J500" s="27">
        <v>1.4035650552403104E-3</v>
      </c>
    </row>
    <row r="501" spans="5:10" x14ac:dyDescent="0.3">
      <c r="E501" s="26" t="s">
        <v>574</v>
      </c>
      <c r="F501" s="21">
        <v>141</v>
      </c>
      <c r="H501" s="28">
        <v>6288</v>
      </c>
      <c r="I501" s="27">
        <v>2.0740574184381766E-4</v>
      </c>
      <c r="J501" s="27">
        <v>1.4035650552403104E-3</v>
      </c>
    </row>
    <row r="502" spans="5:10" x14ac:dyDescent="0.3">
      <c r="E502" s="26" t="s">
        <v>286</v>
      </c>
      <c r="F502" s="21">
        <v>413</v>
      </c>
      <c r="H502" s="26" t="s">
        <v>329</v>
      </c>
      <c r="I502" s="27">
        <v>6.0089513992134086E-5</v>
      </c>
      <c r="J502" s="27">
        <v>1.7344053896898122E-3</v>
      </c>
    </row>
    <row r="503" spans="5:10" x14ac:dyDescent="0.3">
      <c r="E503" s="26" t="s">
        <v>142</v>
      </c>
      <c r="F503" s="21">
        <v>253</v>
      </c>
      <c r="H503" s="28">
        <v>3969</v>
      </c>
      <c r="I503" s="27">
        <v>6.0089513992134086E-5</v>
      </c>
      <c r="J503" s="27">
        <v>1.7344053896898122E-3</v>
      </c>
    </row>
    <row r="504" spans="5:10" x14ac:dyDescent="0.3">
      <c r="E504" s="26" t="s">
        <v>190</v>
      </c>
      <c r="F504" s="21">
        <v>396.5</v>
      </c>
      <c r="H504" s="26" t="s">
        <v>207</v>
      </c>
      <c r="I504" s="27">
        <v>1.1765914513943675E-3</v>
      </c>
      <c r="J504" s="27">
        <v>9.4239367994706559E-4</v>
      </c>
    </row>
    <row r="505" spans="5:10" x14ac:dyDescent="0.3">
      <c r="E505" s="26" t="s">
        <v>199</v>
      </c>
      <c r="F505" s="21">
        <v>55</v>
      </c>
      <c r="H505" s="28">
        <v>4656</v>
      </c>
      <c r="I505" s="27">
        <v>1.1765914513943675E-3</v>
      </c>
      <c r="J505" s="27">
        <v>9.4239367994706559E-4</v>
      </c>
    </row>
    <row r="506" spans="5:10" x14ac:dyDescent="0.3">
      <c r="E506" s="26" t="s">
        <v>122</v>
      </c>
      <c r="F506" s="21">
        <v>74</v>
      </c>
      <c r="H506" s="26" t="s">
        <v>286</v>
      </c>
      <c r="I506" s="27">
        <v>1.6883215060370577E-3</v>
      </c>
      <c r="J506" s="27">
        <v>2.4261624526296793E-3</v>
      </c>
    </row>
    <row r="507" spans="5:10" x14ac:dyDescent="0.3">
      <c r="E507" s="26" t="s">
        <v>716</v>
      </c>
      <c r="F507" s="21">
        <v>171</v>
      </c>
      <c r="H507" s="28">
        <v>3334</v>
      </c>
      <c r="I507" s="27">
        <v>1.1901600513280753E-3</v>
      </c>
      <c r="J507" s="27">
        <v>6.9175706293986728E-4</v>
      </c>
    </row>
    <row r="508" spans="5:10" x14ac:dyDescent="0.3">
      <c r="E508" s="26" t="s">
        <v>162</v>
      </c>
      <c r="F508" s="21">
        <v>204</v>
      </c>
      <c r="H508" s="28">
        <v>3457</v>
      </c>
      <c r="I508" s="27">
        <v>4.981614547089826E-4</v>
      </c>
      <c r="J508" s="27">
        <v>1.7344053896898122E-3</v>
      </c>
    </row>
    <row r="509" spans="5:10" x14ac:dyDescent="0.3">
      <c r="E509" s="26" t="s">
        <v>307</v>
      </c>
      <c r="F509" s="21">
        <v>214</v>
      </c>
      <c r="H509" s="26" t="s">
        <v>608</v>
      </c>
      <c r="I509" s="27">
        <v>1.5235599354134644E-3</v>
      </c>
      <c r="J509" s="27">
        <v>9.4239367994706559E-4</v>
      </c>
    </row>
    <row r="510" spans="5:10" x14ac:dyDescent="0.3">
      <c r="E510" s="26" t="s">
        <v>204</v>
      </c>
      <c r="F510" s="21">
        <v>196</v>
      </c>
      <c r="H510" s="28">
        <v>3941</v>
      </c>
      <c r="I510" s="27">
        <v>1.5235599354134644E-3</v>
      </c>
      <c r="J510" s="27">
        <v>9.4239367994706559E-4</v>
      </c>
    </row>
    <row r="511" spans="5:10" x14ac:dyDescent="0.3">
      <c r="E511" s="26" t="s">
        <v>721</v>
      </c>
      <c r="F511" s="21">
        <v>352</v>
      </c>
      <c r="H511" s="26" t="s">
        <v>183</v>
      </c>
      <c r="I511" s="27">
        <v>1.6321087348831259E-3</v>
      </c>
      <c r="J511" s="27">
        <v>2.4061115232691034E-4</v>
      </c>
    </row>
    <row r="512" spans="5:10" x14ac:dyDescent="0.3">
      <c r="E512" s="26" t="s">
        <v>77</v>
      </c>
      <c r="F512" s="21">
        <v>348</v>
      </c>
      <c r="H512" s="28">
        <v>9399</v>
      </c>
      <c r="I512" s="27">
        <v>1.6321087348831259E-3</v>
      </c>
      <c r="J512" s="27">
        <v>2.4061115232691034E-4</v>
      </c>
    </row>
    <row r="513" spans="5:10" x14ac:dyDescent="0.3">
      <c r="E513" s="26" t="s">
        <v>411</v>
      </c>
      <c r="F513" s="21">
        <v>478</v>
      </c>
      <c r="H513" s="26" t="s">
        <v>729</v>
      </c>
      <c r="I513" s="27">
        <v>4.8459285477527493E-5</v>
      </c>
      <c r="J513" s="27">
        <v>1.7143544603292363E-3</v>
      </c>
    </row>
    <row r="514" spans="5:10" x14ac:dyDescent="0.3">
      <c r="E514" s="26" t="s">
        <v>148</v>
      </c>
      <c r="F514" s="21">
        <v>159.16666666666666</v>
      </c>
      <c r="H514" s="28">
        <v>9122</v>
      </c>
      <c r="I514" s="27">
        <v>4.8459285477527493E-5</v>
      </c>
      <c r="J514" s="27">
        <v>1.7143544603292363E-3</v>
      </c>
    </row>
    <row r="515" spans="5:10" x14ac:dyDescent="0.3">
      <c r="E515" s="26" t="s">
        <v>202</v>
      </c>
      <c r="F515" s="21">
        <v>84</v>
      </c>
      <c r="H515" s="26" t="s">
        <v>434</v>
      </c>
      <c r="I515" s="27">
        <v>7.7534856764043981E-5</v>
      </c>
      <c r="J515" s="27">
        <v>1.6642271369277967E-3</v>
      </c>
    </row>
    <row r="516" spans="5:10" x14ac:dyDescent="0.3">
      <c r="E516" s="26" t="s">
        <v>498</v>
      </c>
      <c r="F516" s="21">
        <v>185.5</v>
      </c>
      <c r="H516" s="28">
        <v>8875</v>
      </c>
      <c r="I516" s="27">
        <v>7.7534856764043981E-5</v>
      </c>
      <c r="J516" s="27">
        <v>1.6642271369277967E-3</v>
      </c>
    </row>
    <row r="517" spans="5:10" x14ac:dyDescent="0.3">
      <c r="E517" s="26" t="s">
        <v>106</v>
      </c>
      <c r="F517" s="21">
        <v>235.5</v>
      </c>
      <c r="H517" s="26" t="s">
        <v>125</v>
      </c>
      <c r="I517" s="27">
        <v>1.4150111359438028E-4</v>
      </c>
      <c r="J517" s="27">
        <v>1.3835141258797346E-3</v>
      </c>
    </row>
    <row r="518" spans="5:10" x14ac:dyDescent="0.3">
      <c r="E518" s="26" t="s">
        <v>52</v>
      </c>
      <c r="F518" s="21">
        <v>201.33333333333334</v>
      </c>
      <c r="H518" s="28">
        <v>9597</v>
      </c>
      <c r="I518" s="27">
        <v>1.4150111359438028E-4</v>
      </c>
      <c r="J518" s="27">
        <v>1.3835141258797346E-3</v>
      </c>
    </row>
    <row r="519" spans="5:10" x14ac:dyDescent="0.3">
      <c r="E519" s="26" t="s">
        <v>705</v>
      </c>
      <c r="F519" s="21">
        <v>332</v>
      </c>
      <c r="H519" s="26" t="s">
        <v>692</v>
      </c>
      <c r="I519" s="27">
        <v>3.7604405530561335E-4</v>
      </c>
      <c r="J519" s="27">
        <v>1.8747618952138431E-3</v>
      </c>
    </row>
    <row r="520" spans="5:10" x14ac:dyDescent="0.3">
      <c r="E520" s="26" t="s">
        <v>138</v>
      </c>
      <c r="F520" s="21">
        <v>385</v>
      </c>
      <c r="H520" s="28">
        <v>8876</v>
      </c>
      <c r="I520" s="27">
        <v>3.7604405530561335E-4</v>
      </c>
      <c r="J520" s="27">
        <v>1.8747618952138431E-3</v>
      </c>
    </row>
    <row r="521" spans="5:10" x14ac:dyDescent="0.3">
      <c r="E521" s="26" t="s">
        <v>85</v>
      </c>
      <c r="F521" s="21">
        <v>348</v>
      </c>
      <c r="H521" s="26" t="s">
        <v>77</v>
      </c>
      <c r="I521" s="27">
        <v>1.9383714191010997E-3</v>
      </c>
      <c r="J521" s="27">
        <v>1.594048884165781E-3</v>
      </c>
    </row>
    <row r="522" spans="5:10" x14ac:dyDescent="0.3">
      <c r="E522" s="26" t="s">
        <v>238</v>
      </c>
      <c r="F522" s="21">
        <v>225.5</v>
      </c>
      <c r="H522" s="28">
        <v>6974</v>
      </c>
      <c r="I522" s="27">
        <v>1.9383714191010997E-3</v>
      </c>
      <c r="J522" s="27">
        <v>1.594048884165781E-3</v>
      </c>
    </row>
    <row r="523" spans="5:10" x14ac:dyDescent="0.3">
      <c r="E523" s="26" t="s">
        <v>640</v>
      </c>
      <c r="F523" s="21">
        <v>136</v>
      </c>
      <c r="H523" s="26" t="s">
        <v>411</v>
      </c>
      <c r="I523" s="27">
        <v>2.0352899900561545E-4</v>
      </c>
      <c r="J523" s="27">
        <v>3.5089126381007761E-4</v>
      </c>
    </row>
    <row r="524" spans="5:10" x14ac:dyDescent="0.3">
      <c r="E524" s="26" t="s">
        <v>157</v>
      </c>
      <c r="F524" s="21">
        <v>243</v>
      </c>
      <c r="H524" s="28">
        <v>3530</v>
      </c>
      <c r="I524" s="27">
        <v>2.0352899900561545E-4</v>
      </c>
      <c r="J524" s="27">
        <v>3.5089126381007761E-4</v>
      </c>
    </row>
    <row r="525" spans="5:10" x14ac:dyDescent="0.3">
      <c r="E525" s="26" t="s">
        <v>689</v>
      </c>
      <c r="F525" s="21">
        <v>500</v>
      </c>
      <c r="H525" s="26" t="s">
        <v>148</v>
      </c>
      <c r="I525" s="27">
        <v>1.5875261922438007E-3</v>
      </c>
      <c r="J525" s="27">
        <v>1.7444308543701E-3</v>
      </c>
    </row>
    <row r="526" spans="5:10" x14ac:dyDescent="0.3">
      <c r="E526" s="26" t="s">
        <v>318</v>
      </c>
      <c r="F526" s="21">
        <v>411</v>
      </c>
      <c r="H526" s="28">
        <v>5487</v>
      </c>
      <c r="I526" s="27">
        <v>1.5875261922438007E-3</v>
      </c>
      <c r="J526" s="27">
        <v>1.7444308543701E-3</v>
      </c>
    </row>
    <row r="527" spans="5:10" x14ac:dyDescent="0.3">
      <c r="E527" s="26" t="s">
        <v>160</v>
      </c>
      <c r="F527" s="21">
        <v>272</v>
      </c>
      <c r="H527" s="26" t="s">
        <v>374</v>
      </c>
      <c r="I527" s="27">
        <v>1.3684902218853764E-3</v>
      </c>
      <c r="J527" s="27">
        <v>2.2056022296633448E-4</v>
      </c>
    </row>
    <row r="528" spans="5:10" x14ac:dyDescent="0.3">
      <c r="E528" s="26" t="s">
        <v>191</v>
      </c>
      <c r="F528" s="21">
        <v>47</v>
      </c>
      <c r="H528" s="28">
        <v>2739</v>
      </c>
      <c r="I528" s="27">
        <v>1.3684902218853764E-3</v>
      </c>
      <c r="J528" s="27">
        <v>2.2056022296633448E-4</v>
      </c>
    </row>
    <row r="529" spans="5:10" x14ac:dyDescent="0.3">
      <c r="E529" s="26" t="s">
        <v>186</v>
      </c>
      <c r="F529" s="21">
        <v>291.33333333333331</v>
      </c>
      <c r="H529" s="26" t="s">
        <v>562</v>
      </c>
      <c r="I529" s="27">
        <v>5.4274399734830794E-4</v>
      </c>
      <c r="J529" s="27">
        <v>6.717061335792914E-4</v>
      </c>
    </row>
    <row r="530" spans="5:10" x14ac:dyDescent="0.3">
      <c r="E530" s="26" t="s">
        <v>66</v>
      </c>
      <c r="F530" s="21">
        <v>258</v>
      </c>
      <c r="H530" s="28">
        <v>9688</v>
      </c>
      <c r="I530" s="27">
        <v>5.4274399734830794E-4</v>
      </c>
      <c r="J530" s="27">
        <v>6.717061335792914E-4</v>
      </c>
    </row>
    <row r="531" spans="5:10" x14ac:dyDescent="0.3">
      <c r="E531" s="26" t="s">
        <v>70</v>
      </c>
      <c r="F531" s="21">
        <v>159.5</v>
      </c>
      <c r="H531" s="26" t="s">
        <v>703</v>
      </c>
      <c r="I531" s="27">
        <v>1.5119297068988578E-3</v>
      </c>
      <c r="J531" s="27">
        <v>7.6193531570188276E-4</v>
      </c>
    </row>
    <row r="532" spans="5:10" x14ac:dyDescent="0.3">
      <c r="E532" s="26" t="s">
        <v>284</v>
      </c>
      <c r="F532" s="21">
        <v>233</v>
      </c>
      <c r="H532" s="28">
        <v>9500</v>
      </c>
      <c r="I532" s="27">
        <v>1.5119297068988578E-3</v>
      </c>
      <c r="J532" s="27">
        <v>7.6193531570188276E-4</v>
      </c>
    </row>
    <row r="533" spans="5:10" x14ac:dyDescent="0.3">
      <c r="E533" s="26" t="s">
        <v>391</v>
      </c>
      <c r="F533" s="21">
        <v>145</v>
      </c>
      <c r="H533" s="26" t="s">
        <v>106</v>
      </c>
      <c r="I533" s="27">
        <v>2.0352899900561545E-4</v>
      </c>
      <c r="J533" s="27">
        <v>1.183004832273976E-3</v>
      </c>
    </row>
    <row r="534" spans="5:10" x14ac:dyDescent="0.3">
      <c r="E534" s="26" t="s">
        <v>357</v>
      </c>
      <c r="F534" s="21">
        <v>344</v>
      </c>
      <c r="H534" s="28">
        <v>8143</v>
      </c>
      <c r="I534" s="27">
        <v>2.0352899900561545E-4</v>
      </c>
      <c r="J534" s="27">
        <v>1.183004832273976E-3</v>
      </c>
    </row>
    <row r="535" spans="5:10" x14ac:dyDescent="0.3">
      <c r="E535" s="26" t="s">
        <v>41</v>
      </c>
      <c r="F535" s="21">
        <v>273.33333333333331</v>
      </c>
      <c r="H535" s="26" t="s">
        <v>274</v>
      </c>
      <c r="I535" s="27">
        <v>3.9348939807752322E-4</v>
      </c>
      <c r="J535" s="27">
        <v>5.0127323401439662E-4</v>
      </c>
    </row>
    <row r="536" spans="5:10" x14ac:dyDescent="0.3">
      <c r="E536" s="26" t="s">
        <v>254</v>
      </c>
      <c r="F536" s="21">
        <v>123</v>
      </c>
      <c r="H536" s="28">
        <v>7979</v>
      </c>
      <c r="I536" s="27">
        <v>3.9348939807752322E-4</v>
      </c>
      <c r="J536" s="27">
        <v>5.0127323401439662E-4</v>
      </c>
    </row>
    <row r="537" spans="5:10" x14ac:dyDescent="0.3">
      <c r="E537" s="26" t="s">
        <v>232</v>
      </c>
      <c r="F537" s="21">
        <v>217</v>
      </c>
      <c r="H537" s="26" t="s">
        <v>52</v>
      </c>
      <c r="I537" s="27">
        <v>2.1961748178415457E-3</v>
      </c>
      <c r="J537" s="27">
        <v>1.6341507428869328E-3</v>
      </c>
    </row>
    <row r="538" spans="5:10" x14ac:dyDescent="0.3">
      <c r="E538" s="26" t="s">
        <v>244</v>
      </c>
      <c r="F538" s="21">
        <v>298</v>
      </c>
      <c r="H538" s="28">
        <v>7236</v>
      </c>
      <c r="I538" s="27">
        <v>8.7808225285279813E-4</v>
      </c>
      <c r="J538" s="27">
        <v>1.1328775088725361E-3</v>
      </c>
    </row>
    <row r="539" spans="5:10" x14ac:dyDescent="0.3">
      <c r="E539" s="26" t="s">
        <v>169</v>
      </c>
      <c r="F539" s="21">
        <v>301</v>
      </c>
      <c r="H539" s="28">
        <v>8237</v>
      </c>
      <c r="I539" s="27">
        <v>1.3180925649887477E-3</v>
      </c>
      <c r="J539" s="27">
        <v>5.0127323401439662E-4</v>
      </c>
    </row>
    <row r="540" spans="5:10" x14ac:dyDescent="0.3">
      <c r="E540" s="26" t="s">
        <v>450</v>
      </c>
      <c r="F540" s="21">
        <v>247</v>
      </c>
      <c r="H540" s="26" t="s">
        <v>138</v>
      </c>
      <c r="I540" s="27">
        <v>4.9409087472887031E-3</v>
      </c>
      <c r="J540" s="27">
        <v>3.5089126381007761E-3</v>
      </c>
    </row>
    <row r="541" spans="5:10" x14ac:dyDescent="0.3">
      <c r="E541" s="26" t="s">
        <v>294</v>
      </c>
      <c r="F541" s="21">
        <v>131</v>
      </c>
      <c r="H541" s="28">
        <v>2400</v>
      </c>
      <c r="I541" s="27">
        <v>1.3258460506651521E-3</v>
      </c>
      <c r="J541" s="27">
        <v>3.2081486976921379E-4</v>
      </c>
    </row>
    <row r="542" spans="5:10" x14ac:dyDescent="0.3">
      <c r="E542" s="26" t="s">
        <v>275</v>
      </c>
      <c r="F542" s="21">
        <v>180.5</v>
      </c>
      <c r="H542" s="28">
        <v>4466</v>
      </c>
      <c r="I542" s="27">
        <v>3.1401616989437816E-4</v>
      </c>
      <c r="J542" s="27">
        <v>1.4737433080023259E-3</v>
      </c>
    </row>
    <row r="543" spans="5:10" x14ac:dyDescent="0.3">
      <c r="E543" s="26" t="s">
        <v>495</v>
      </c>
      <c r="F543" s="21">
        <v>30</v>
      </c>
      <c r="H543" s="28">
        <v>4576</v>
      </c>
      <c r="I543" s="27">
        <v>1.926741190586493E-3</v>
      </c>
      <c r="J543" s="27">
        <v>7.8198624506245864E-4</v>
      </c>
    </row>
    <row r="544" spans="5:10" x14ac:dyDescent="0.3">
      <c r="E544" s="26" t="s">
        <v>542</v>
      </c>
      <c r="F544" s="21">
        <v>449</v>
      </c>
      <c r="H544" s="28">
        <v>6722</v>
      </c>
      <c r="I544" s="27">
        <v>1.3743053361426796E-3</v>
      </c>
      <c r="J544" s="27">
        <v>9.3236821526677764E-4</v>
      </c>
    </row>
    <row r="545" spans="5:10" x14ac:dyDescent="0.3">
      <c r="E545" s="26" t="s">
        <v>104</v>
      </c>
      <c r="F545" s="21">
        <v>183</v>
      </c>
      <c r="H545" s="26" t="s">
        <v>128</v>
      </c>
      <c r="I545" s="27">
        <v>2.7776862435718759E-3</v>
      </c>
      <c r="J545" s="27">
        <v>2.0552202594590258E-3</v>
      </c>
    </row>
    <row r="546" spans="5:10" x14ac:dyDescent="0.3">
      <c r="E546" s="26" t="s">
        <v>441</v>
      </c>
      <c r="F546" s="21">
        <v>285</v>
      </c>
      <c r="H546" s="28">
        <v>1419</v>
      </c>
      <c r="I546" s="27">
        <v>1.9054191049763809E-3</v>
      </c>
      <c r="J546" s="27">
        <v>1.1328775088725361E-3</v>
      </c>
    </row>
    <row r="547" spans="5:10" x14ac:dyDescent="0.3">
      <c r="E547" s="26" t="s">
        <v>584</v>
      </c>
      <c r="F547" s="21">
        <v>466</v>
      </c>
      <c r="H547" s="28">
        <v>8077</v>
      </c>
      <c r="I547" s="27">
        <v>8.7226713859549481E-4</v>
      </c>
      <c r="J547" s="27">
        <v>9.223427505864897E-4</v>
      </c>
    </row>
    <row r="548" spans="5:10" x14ac:dyDescent="0.3">
      <c r="E548" s="26" t="s">
        <v>486</v>
      </c>
      <c r="F548" s="21">
        <v>53</v>
      </c>
      <c r="H548" s="26" t="s">
        <v>238</v>
      </c>
      <c r="I548" s="27">
        <v>2.0236597615415478E-3</v>
      </c>
      <c r="J548" s="27">
        <v>7.4188438634130687E-4</v>
      </c>
    </row>
    <row r="549" spans="5:10" x14ac:dyDescent="0.3">
      <c r="E549" s="26" t="s">
        <v>255</v>
      </c>
      <c r="F549" s="21">
        <v>452</v>
      </c>
      <c r="H549" s="28">
        <v>5995</v>
      </c>
      <c r="I549" s="27">
        <v>1.4673471642595323E-3</v>
      </c>
      <c r="J549" s="27">
        <v>3.5089126381007761E-4</v>
      </c>
    </row>
    <row r="550" spans="5:10" x14ac:dyDescent="0.3">
      <c r="E550" s="26" t="s">
        <v>276</v>
      </c>
      <c r="F550" s="21">
        <v>420</v>
      </c>
      <c r="H550" s="28">
        <v>8627</v>
      </c>
      <c r="I550" s="27">
        <v>5.5631259728201562E-4</v>
      </c>
      <c r="J550" s="27">
        <v>3.9099312253122932E-4</v>
      </c>
    </row>
    <row r="551" spans="5:10" x14ac:dyDescent="0.3">
      <c r="E551" s="26" t="s">
        <v>545</v>
      </c>
      <c r="F551" s="21">
        <v>474</v>
      </c>
      <c r="H551" s="26" t="s">
        <v>157</v>
      </c>
      <c r="I551" s="27">
        <v>1.8511447052415502E-3</v>
      </c>
      <c r="J551" s="27">
        <v>2.4662643113508311E-3</v>
      </c>
    </row>
    <row r="552" spans="5:10" x14ac:dyDescent="0.3">
      <c r="E552" s="26" t="s">
        <v>378</v>
      </c>
      <c r="F552" s="21">
        <v>162</v>
      </c>
      <c r="H552" s="28">
        <v>1284</v>
      </c>
      <c r="I552" s="27">
        <v>1.3471681362752642E-3</v>
      </c>
      <c r="J552" s="27">
        <v>8.5216449782447412E-4</v>
      </c>
    </row>
    <row r="553" spans="5:10" x14ac:dyDescent="0.3">
      <c r="E553" s="26" t="s">
        <v>531</v>
      </c>
      <c r="F553" s="21">
        <v>451</v>
      </c>
      <c r="H553" s="28">
        <v>9942</v>
      </c>
      <c r="I553" s="27">
        <v>5.0397656896628592E-4</v>
      </c>
      <c r="J553" s="27">
        <v>1.6140998135263569E-3</v>
      </c>
    </row>
    <row r="554" spans="5:10" x14ac:dyDescent="0.3">
      <c r="E554" s="26" t="s">
        <v>101</v>
      </c>
      <c r="F554" s="21">
        <v>357.5</v>
      </c>
      <c r="H554" s="26" t="s">
        <v>318</v>
      </c>
      <c r="I554" s="27">
        <v>2.9812152425774912E-3</v>
      </c>
      <c r="J554" s="27">
        <v>1.6742526016080845E-3</v>
      </c>
    </row>
    <row r="555" spans="5:10" x14ac:dyDescent="0.3">
      <c r="E555" s="26" t="s">
        <v>171</v>
      </c>
      <c r="F555" s="21">
        <v>235</v>
      </c>
      <c r="H555" s="28">
        <v>2214</v>
      </c>
      <c r="I555" s="27">
        <v>4.7296262626066833E-4</v>
      </c>
      <c r="J555" s="27">
        <v>1.0626992561105207E-3</v>
      </c>
    </row>
    <row r="556" spans="5:10" x14ac:dyDescent="0.3">
      <c r="E556" s="24" t="s">
        <v>79</v>
      </c>
      <c r="F556" s="21">
        <v>264.66829268292685</v>
      </c>
      <c r="H556" s="28">
        <v>6219</v>
      </c>
      <c r="I556" s="27">
        <v>1.9015423621381788E-3</v>
      </c>
      <c r="J556" s="27">
        <v>6.0152788081727592E-4</v>
      </c>
    </row>
    <row r="557" spans="5:10" x14ac:dyDescent="0.3">
      <c r="E557" s="26" t="s">
        <v>236</v>
      </c>
      <c r="F557" s="21">
        <v>466</v>
      </c>
      <c r="H557" s="28">
        <v>7525</v>
      </c>
      <c r="I557" s="27">
        <v>6.0671025417864417E-4</v>
      </c>
      <c r="J557" s="27">
        <v>1.0025464680287931E-5</v>
      </c>
    </row>
    <row r="558" spans="5:10" x14ac:dyDescent="0.3">
      <c r="E558" s="26" t="s">
        <v>313</v>
      </c>
      <c r="F558" s="21">
        <v>336</v>
      </c>
      <c r="H558" s="26" t="s">
        <v>150</v>
      </c>
      <c r="I558" s="27">
        <v>6.0864862559774531E-4</v>
      </c>
      <c r="J558" s="27">
        <v>5.0127323401439662E-4</v>
      </c>
    </row>
    <row r="559" spans="5:10" x14ac:dyDescent="0.3">
      <c r="E559" s="26" t="s">
        <v>373</v>
      </c>
      <c r="F559" s="21">
        <v>317</v>
      </c>
      <c r="H559" s="28">
        <v>1037</v>
      </c>
      <c r="I559" s="27">
        <v>6.0864862559774531E-4</v>
      </c>
      <c r="J559" s="27">
        <v>5.0127323401439662E-4</v>
      </c>
    </row>
    <row r="560" spans="5:10" x14ac:dyDescent="0.3">
      <c r="E560" s="26" t="s">
        <v>452</v>
      </c>
      <c r="F560" s="21">
        <v>413</v>
      </c>
      <c r="H560" s="26" t="s">
        <v>137</v>
      </c>
      <c r="I560" s="27">
        <v>2.1787294750696359E-3</v>
      </c>
      <c r="J560" s="27">
        <v>2.4762897760311191E-3</v>
      </c>
    </row>
    <row r="561" spans="5:10" x14ac:dyDescent="0.3">
      <c r="E561" s="26" t="s">
        <v>499</v>
      </c>
      <c r="F561" s="21">
        <v>248</v>
      </c>
      <c r="H561" s="28">
        <v>4833</v>
      </c>
      <c r="I561" s="27">
        <v>1.5080529640606555E-3</v>
      </c>
      <c r="J561" s="27">
        <v>1.2231066909951277E-3</v>
      </c>
    </row>
    <row r="562" spans="5:10" x14ac:dyDescent="0.3">
      <c r="E562" s="26" t="s">
        <v>280</v>
      </c>
      <c r="F562" s="21">
        <v>426</v>
      </c>
      <c r="H562" s="28">
        <v>8961</v>
      </c>
      <c r="I562" s="27">
        <v>6.7067651100898051E-4</v>
      </c>
      <c r="J562" s="27">
        <v>1.2531830850359914E-3</v>
      </c>
    </row>
    <row r="563" spans="5:10" x14ac:dyDescent="0.3">
      <c r="E563" s="26" t="s">
        <v>23</v>
      </c>
      <c r="F563" s="21">
        <v>390</v>
      </c>
      <c r="H563" s="26" t="s">
        <v>186</v>
      </c>
      <c r="I563" s="27">
        <v>7.4045788209662006E-4</v>
      </c>
      <c r="J563" s="27">
        <v>5.0127323401439662E-4</v>
      </c>
    </row>
    <row r="564" spans="5:10" x14ac:dyDescent="0.3">
      <c r="E564" s="26" t="s">
        <v>120</v>
      </c>
      <c r="F564" s="21">
        <v>313</v>
      </c>
      <c r="H564" s="28">
        <v>5788</v>
      </c>
      <c r="I564" s="27">
        <v>7.4045788209662006E-4</v>
      </c>
      <c r="J564" s="27">
        <v>5.0127323401439662E-4</v>
      </c>
    </row>
    <row r="565" spans="5:10" x14ac:dyDescent="0.3">
      <c r="E565" s="26" t="s">
        <v>290</v>
      </c>
      <c r="F565" s="21">
        <v>407.5</v>
      </c>
      <c r="H565" s="26" t="s">
        <v>521</v>
      </c>
      <c r="I565" s="27">
        <v>1.1455775086887498E-3</v>
      </c>
      <c r="J565" s="27">
        <v>1.6943035309686604E-3</v>
      </c>
    </row>
    <row r="566" spans="5:10" x14ac:dyDescent="0.3">
      <c r="E566" s="26" t="s">
        <v>325</v>
      </c>
      <c r="F566" s="21">
        <v>61</v>
      </c>
      <c r="H566" s="28">
        <v>8798</v>
      </c>
      <c r="I566" s="27">
        <v>1.1455775086887498E-3</v>
      </c>
      <c r="J566" s="27">
        <v>1.6943035309686604E-3</v>
      </c>
    </row>
    <row r="567" spans="5:10" x14ac:dyDescent="0.3">
      <c r="E567" s="26" t="s">
        <v>625</v>
      </c>
      <c r="F567" s="21">
        <v>154</v>
      </c>
      <c r="H567" s="26" t="s">
        <v>70</v>
      </c>
      <c r="I567" s="27">
        <v>1.9887690759977281E-3</v>
      </c>
      <c r="J567" s="27">
        <v>1.9549656126561466E-3</v>
      </c>
    </row>
    <row r="568" spans="5:10" x14ac:dyDescent="0.3">
      <c r="E568" s="26" t="s">
        <v>347</v>
      </c>
      <c r="F568" s="21">
        <v>305</v>
      </c>
      <c r="H568" s="28">
        <v>6063</v>
      </c>
      <c r="I568" s="27">
        <v>1.3103390793123434E-3</v>
      </c>
      <c r="J568" s="27">
        <v>6.1155334549756386E-4</v>
      </c>
    </row>
    <row r="569" spans="5:10" x14ac:dyDescent="0.3">
      <c r="E569" s="26" t="s">
        <v>110</v>
      </c>
      <c r="F569" s="21">
        <v>150</v>
      </c>
      <c r="H569" s="28">
        <v>7171</v>
      </c>
      <c r="I569" s="27">
        <v>6.7842999668538486E-4</v>
      </c>
      <c r="J569" s="27">
        <v>1.3434122671585828E-3</v>
      </c>
    </row>
    <row r="570" spans="5:10" x14ac:dyDescent="0.3">
      <c r="E570" s="26" t="s">
        <v>248</v>
      </c>
      <c r="F570" s="21">
        <v>291.5</v>
      </c>
      <c r="H570" s="26" t="s">
        <v>34</v>
      </c>
      <c r="I570" s="27">
        <v>1.6941366202943612E-3</v>
      </c>
      <c r="J570" s="27">
        <v>1.2932849437571432E-3</v>
      </c>
    </row>
    <row r="571" spans="5:10" x14ac:dyDescent="0.3">
      <c r="E571" s="26" t="s">
        <v>124</v>
      </c>
      <c r="F571" s="21">
        <v>52</v>
      </c>
      <c r="H571" s="28">
        <v>6430</v>
      </c>
      <c r="I571" s="27">
        <v>3.7216731246741112E-4</v>
      </c>
      <c r="J571" s="27">
        <v>6.5165520421871551E-4</v>
      </c>
    </row>
    <row r="572" spans="5:10" x14ac:dyDescent="0.3">
      <c r="E572" s="26" t="s">
        <v>140</v>
      </c>
      <c r="F572" s="21">
        <v>161.75</v>
      </c>
      <c r="H572" s="28">
        <v>6569</v>
      </c>
      <c r="I572" s="27">
        <v>9.963229094179652E-4</v>
      </c>
      <c r="J572" s="27">
        <v>4.6117137529324485E-4</v>
      </c>
    </row>
    <row r="573" spans="5:10" x14ac:dyDescent="0.3">
      <c r="E573" s="26" t="s">
        <v>270</v>
      </c>
      <c r="F573" s="21">
        <v>131</v>
      </c>
      <c r="H573" s="28">
        <v>8425</v>
      </c>
      <c r="I573" s="27">
        <v>3.2564639840898475E-4</v>
      </c>
      <c r="J573" s="27">
        <v>1.8045836424518278E-4</v>
      </c>
    </row>
    <row r="574" spans="5:10" x14ac:dyDescent="0.3">
      <c r="E574" s="26" t="s">
        <v>657</v>
      </c>
      <c r="F574" s="21">
        <v>419</v>
      </c>
      <c r="H574" s="26" t="s">
        <v>284</v>
      </c>
      <c r="I574" s="27">
        <v>3.1963744700977135E-3</v>
      </c>
      <c r="J574" s="27">
        <v>4.3209752772040986E-3</v>
      </c>
    </row>
    <row r="575" spans="5:10" x14ac:dyDescent="0.3">
      <c r="E575" s="26" t="s">
        <v>424</v>
      </c>
      <c r="F575" s="21">
        <v>280</v>
      </c>
      <c r="H575" s="28">
        <v>3622</v>
      </c>
      <c r="I575" s="27">
        <v>3.5472196969550126E-4</v>
      </c>
      <c r="J575" s="27">
        <v>1.9549656126561466E-3</v>
      </c>
    </row>
    <row r="576" spans="5:10" x14ac:dyDescent="0.3">
      <c r="E576" s="26" t="s">
        <v>291</v>
      </c>
      <c r="F576" s="21">
        <v>101</v>
      </c>
      <c r="H576" s="28">
        <v>6899</v>
      </c>
      <c r="I576" s="27">
        <v>1.1707763371370643E-3</v>
      </c>
      <c r="J576" s="27">
        <v>1.0727247207908087E-3</v>
      </c>
    </row>
    <row r="577" spans="5:10" x14ac:dyDescent="0.3">
      <c r="E577" s="26" t="s">
        <v>249</v>
      </c>
      <c r="F577" s="21">
        <v>286</v>
      </c>
      <c r="H577" s="28">
        <v>9267</v>
      </c>
      <c r="I577" s="27">
        <v>1.6708761632651479E-3</v>
      </c>
      <c r="J577" s="27">
        <v>1.2932849437571432E-3</v>
      </c>
    </row>
    <row r="578" spans="5:10" x14ac:dyDescent="0.3">
      <c r="E578" s="26" t="s">
        <v>345</v>
      </c>
      <c r="F578" s="21">
        <v>266</v>
      </c>
      <c r="H578" s="26" t="s">
        <v>146</v>
      </c>
      <c r="I578" s="27">
        <v>1.5216215639943633E-3</v>
      </c>
      <c r="J578" s="27">
        <v>1.0025464680287931E-5</v>
      </c>
    </row>
    <row r="579" spans="5:10" x14ac:dyDescent="0.3">
      <c r="E579" s="26" t="s">
        <v>337</v>
      </c>
      <c r="F579" s="21">
        <v>416</v>
      </c>
      <c r="H579" s="28">
        <v>7709</v>
      </c>
      <c r="I579" s="27">
        <v>1.5216215639943633E-3</v>
      </c>
      <c r="J579" s="27">
        <v>1.0025464680287931E-5</v>
      </c>
    </row>
    <row r="580" spans="5:10" x14ac:dyDescent="0.3">
      <c r="E580" s="26" t="s">
        <v>118</v>
      </c>
      <c r="F580" s="21">
        <v>456</v>
      </c>
      <c r="H580" s="26" t="s">
        <v>391</v>
      </c>
      <c r="I580" s="27">
        <v>7.7341019622133875E-4</v>
      </c>
      <c r="J580" s="27">
        <v>4.5114591061295691E-4</v>
      </c>
    </row>
    <row r="581" spans="5:10" x14ac:dyDescent="0.3">
      <c r="E581" s="26" t="s">
        <v>541</v>
      </c>
      <c r="F581" s="21">
        <v>376</v>
      </c>
      <c r="H581" s="28">
        <v>3554</v>
      </c>
      <c r="I581" s="27">
        <v>7.7341019622133875E-4</v>
      </c>
      <c r="J581" s="27">
        <v>4.5114591061295691E-4</v>
      </c>
    </row>
    <row r="582" spans="5:10" x14ac:dyDescent="0.3">
      <c r="E582" s="26" t="s">
        <v>558</v>
      </c>
      <c r="F582" s="21">
        <v>164</v>
      </c>
      <c r="H582" s="26" t="s">
        <v>226</v>
      </c>
      <c r="I582" s="27">
        <v>2.5741572445662601E-3</v>
      </c>
      <c r="J582" s="27">
        <v>1.9048382892547071E-3</v>
      </c>
    </row>
    <row r="583" spans="5:10" x14ac:dyDescent="0.3">
      <c r="E583" s="26" t="s">
        <v>251</v>
      </c>
      <c r="F583" s="21">
        <v>396</v>
      </c>
      <c r="H583" s="28">
        <v>3677</v>
      </c>
      <c r="I583" s="27">
        <v>9.4011013826403333E-4</v>
      </c>
      <c r="J583" s="27">
        <v>3.7094219317065344E-4</v>
      </c>
    </row>
    <row r="584" spans="5:10" x14ac:dyDescent="0.3">
      <c r="E584" s="26" t="s">
        <v>112</v>
      </c>
      <c r="F584" s="21">
        <v>496</v>
      </c>
      <c r="H584" s="28">
        <v>4901</v>
      </c>
      <c r="I584" s="27">
        <v>1.634047106302227E-3</v>
      </c>
      <c r="J584" s="27">
        <v>1.5338960960840536E-3</v>
      </c>
    </row>
    <row r="585" spans="5:10" x14ac:dyDescent="0.3">
      <c r="E585" s="26" t="s">
        <v>260</v>
      </c>
      <c r="F585" s="21">
        <v>33</v>
      </c>
      <c r="H585" s="26" t="s">
        <v>376</v>
      </c>
      <c r="I585" s="27">
        <v>9.0715782413931464E-4</v>
      </c>
      <c r="J585" s="27">
        <v>9.5241914462735353E-4</v>
      </c>
    </row>
    <row r="586" spans="5:10" x14ac:dyDescent="0.3">
      <c r="E586" s="26" t="s">
        <v>351</v>
      </c>
      <c r="F586" s="21">
        <v>415</v>
      </c>
      <c r="H586" s="28">
        <v>2727</v>
      </c>
      <c r="I586" s="27">
        <v>9.0715782413931464E-4</v>
      </c>
      <c r="J586" s="27">
        <v>9.5241914462735353E-4</v>
      </c>
    </row>
    <row r="587" spans="5:10" x14ac:dyDescent="0.3">
      <c r="E587" s="26" t="s">
        <v>301</v>
      </c>
      <c r="F587" s="21">
        <v>97</v>
      </c>
      <c r="H587" s="26" t="s">
        <v>379</v>
      </c>
      <c r="I587" s="27">
        <v>1.1339472801741434E-3</v>
      </c>
      <c r="J587" s="27">
        <v>9.724700739879293E-4</v>
      </c>
    </row>
    <row r="588" spans="5:10" x14ac:dyDescent="0.3">
      <c r="E588" s="26" t="s">
        <v>98</v>
      </c>
      <c r="F588" s="21">
        <v>359</v>
      </c>
      <c r="H588" s="28">
        <v>8033</v>
      </c>
      <c r="I588" s="27">
        <v>1.1339472801741434E-3</v>
      </c>
      <c r="J588" s="27">
        <v>9.724700739879293E-4</v>
      </c>
    </row>
    <row r="589" spans="5:10" x14ac:dyDescent="0.3">
      <c r="E589" s="26" t="s">
        <v>91</v>
      </c>
      <c r="F589" s="21">
        <v>289</v>
      </c>
      <c r="H589" s="26" t="s">
        <v>357</v>
      </c>
      <c r="I589" s="27">
        <v>1.8065621626022249E-3</v>
      </c>
      <c r="J589" s="27">
        <v>1.3534377318388706E-3</v>
      </c>
    </row>
    <row r="590" spans="5:10" x14ac:dyDescent="0.3">
      <c r="E590" s="26" t="s">
        <v>174</v>
      </c>
      <c r="F590" s="21">
        <v>349.33333333333331</v>
      </c>
      <c r="H590" s="28">
        <v>7089</v>
      </c>
      <c r="I590" s="27">
        <v>1.0118298807707739E-3</v>
      </c>
      <c r="J590" s="27">
        <v>1.0025464680287932E-4</v>
      </c>
    </row>
    <row r="591" spans="5:10" x14ac:dyDescent="0.3">
      <c r="E591" s="26" t="s">
        <v>272</v>
      </c>
      <c r="F591" s="21">
        <v>231.25</v>
      </c>
      <c r="H591" s="28">
        <v>7939</v>
      </c>
      <c r="I591" s="27">
        <v>7.947322818314509E-4</v>
      </c>
      <c r="J591" s="27">
        <v>1.2531830850359914E-3</v>
      </c>
    </row>
    <row r="592" spans="5:10" x14ac:dyDescent="0.3">
      <c r="E592" s="26" t="s">
        <v>408</v>
      </c>
      <c r="F592" s="21">
        <v>426</v>
      </c>
      <c r="H592" s="26" t="s">
        <v>41</v>
      </c>
      <c r="I592" s="27">
        <v>1.0447821948954927E-3</v>
      </c>
      <c r="J592" s="27">
        <v>4.8122230465382068E-4</v>
      </c>
    </row>
    <row r="593" spans="5:10" x14ac:dyDescent="0.3">
      <c r="E593" s="26" t="s">
        <v>513</v>
      </c>
      <c r="F593" s="21">
        <v>187</v>
      </c>
      <c r="H593" s="28">
        <v>4242</v>
      </c>
      <c r="I593" s="27">
        <v>1.0447821948954927E-3</v>
      </c>
      <c r="J593" s="27">
        <v>4.8122230465382068E-4</v>
      </c>
    </row>
    <row r="594" spans="5:10" x14ac:dyDescent="0.3">
      <c r="E594" s="26" t="s">
        <v>648</v>
      </c>
      <c r="F594" s="21">
        <v>34</v>
      </c>
      <c r="H594" s="26" t="s">
        <v>254</v>
      </c>
      <c r="I594" s="27">
        <v>4.117100894170736E-3</v>
      </c>
      <c r="J594" s="27">
        <v>5.7746676558458488E-3</v>
      </c>
    </row>
    <row r="595" spans="5:10" x14ac:dyDescent="0.3">
      <c r="E595" s="26" t="s">
        <v>533</v>
      </c>
      <c r="F595" s="21">
        <v>302</v>
      </c>
      <c r="H595" s="28">
        <v>1393</v>
      </c>
      <c r="I595" s="27">
        <v>1.3587983647898709E-3</v>
      </c>
      <c r="J595" s="27">
        <v>1.2531830850359914E-3</v>
      </c>
    </row>
    <row r="596" spans="5:10" x14ac:dyDescent="0.3">
      <c r="E596" s="26" t="s">
        <v>197</v>
      </c>
      <c r="F596" s="21">
        <v>346</v>
      </c>
      <c r="H596" s="28">
        <v>2146</v>
      </c>
      <c r="I596" s="27">
        <v>7.3658113925841788E-4</v>
      </c>
      <c r="J596" s="27">
        <v>1.2531830850359914E-3</v>
      </c>
    </row>
    <row r="597" spans="5:10" x14ac:dyDescent="0.3">
      <c r="E597" s="26" t="s">
        <v>395</v>
      </c>
      <c r="F597" s="21">
        <v>113</v>
      </c>
      <c r="H597" s="28">
        <v>7739</v>
      </c>
      <c r="I597" s="27">
        <v>3.6441382679100671E-4</v>
      </c>
      <c r="J597" s="27">
        <v>1.4035650552403104E-3</v>
      </c>
    </row>
    <row r="598" spans="5:10" x14ac:dyDescent="0.3">
      <c r="E598" s="26" t="s">
        <v>257</v>
      </c>
      <c r="F598" s="21">
        <v>295.33333333333331</v>
      </c>
      <c r="H598" s="28">
        <v>8703</v>
      </c>
      <c r="I598" s="27">
        <v>1.6573075633314401E-3</v>
      </c>
      <c r="J598" s="27">
        <v>1.8647364305335553E-3</v>
      </c>
    </row>
    <row r="599" spans="5:10" x14ac:dyDescent="0.3">
      <c r="E599" s="26" t="s">
        <v>311</v>
      </c>
      <c r="F599" s="21">
        <v>259</v>
      </c>
      <c r="H599" s="26" t="s">
        <v>170</v>
      </c>
      <c r="I599" s="27">
        <v>2.1709759893932316E-4</v>
      </c>
      <c r="J599" s="27">
        <v>1.5840234194854932E-3</v>
      </c>
    </row>
    <row r="600" spans="5:10" x14ac:dyDescent="0.3">
      <c r="E600" s="26" t="s">
        <v>380</v>
      </c>
      <c r="F600" s="21">
        <v>282</v>
      </c>
      <c r="H600" s="28">
        <v>9020</v>
      </c>
      <c r="I600" s="27">
        <v>2.1709759893932316E-4</v>
      </c>
      <c r="J600" s="27">
        <v>1.5840234194854932E-3</v>
      </c>
    </row>
    <row r="601" spans="5:10" x14ac:dyDescent="0.3">
      <c r="E601" s="26" t="s">
        <v>179</v>
      </c>
      <c r="F601" s="21">
        <v>246.66666666666666</v>
      </c>
      <c r="H601" s="26" t="s">
        <v>546</v>
      </c>
      <c r="I601" s="27">
        <v>5.2917539741460025E-4</v>
      </c>
      <c r="J601" s="27">
        <v>7.9201170974274658E-4</v>
      </c>
    </row>
    <row r="602" spans="5:10" x14ac:dyDescent="0.3">
      <c r="E602" s="26" t="s">
        <v>283</v>
      </c>
      <c r="F602" s="21">
        <v>380</v>
      </c>
      <c r="H602" s="28">
        <v>8145</v>
      </c>
      <c r="I602" s="27">
        <v>5.2917539741460025E-4</v>
      </c>
      <c r="J602" s="27">
        <v>7.9201170974274658E-4</v>
      </c>
    </row>
    <row r="603" spans="5:10" x14ac:dyDescent="0.3">
      <c r="E603" s="26" t="s">
        <v>502</v>
      </c>
      <c r="F603" s="21">
        <v>190</v>
      </c>
      <c r="H603" s="26" t="s">
        <v>369</v>
      </c>
      <c r="I603" s="27">
        <v>2.78543972924828E-3</v>
      </c>
      <c r="J603" s="27">
        <v>2.0451947947787378E-3</v>
      </c>
    </row>
    <row r="604" spans="5:10" x14ac:dyDescent="0.3">
      <c r="E604" s="26" t="s">
        <v>135</v>
      </c>
      <c r="F604" s="21">
        <v>378</v>
      </c>
      <c r="H604" s="28">
        <v>4475</v>
      </c>
      <c r="I604" s="27">
        <v>1.360736736208972E-3</v>
      </c>
      <c r="J604" s="27">
        <v>1.303310408437431E-3</v>
      </c>
    </row>
    <row r="605" spans="5:10" x14ac:dyDescent="0.3">
      <c r="E605" s="26" t="s">
        <v>517</v>
      </c>
      <c r="F605" s="21">
        <v>388</v>
      </c>
      <c r="H605" s="28">
        <v>5306</v>
      </c>
      <c r="I605" s="27">
        <v>1.4247029930393082E-3</v>
      </c>
      <c r="J605" s="27">
        <v>7.4188438634130687E-4</v>
      </c>
    </row>
    <row r="606" spans="5:10" x14ac:dyDescent="0.3">
      <c r="E606" s="26" t="s">
        <v>184</v>
      </c>
      <c r="F606" s="21">
        <v>11</v>
      </c>
      <c r="H606" s="26" t="s">
        <v>365</v>
      </c>
      <c r="I606" s="27">
        <v>1.1184403088213344E-3</v>
      </c>
      <c r="J606" s="27">
        <v>1.3133358731177191E-3</v>
      </c>
    </row>
    <row r="607" spans="5:10" x14ac:dyDescent="0.3">
      <c r="E607" s="26" t="s">
        <v>222</v>
      </c>
      <c r="F607" s="21">
        <v>88</v>
      </c>
      <c r="H607" s="28">
        <v>2829</v>
      </c>
      <c r="I607" s="27">
        <v>1.1184403088213344E-3</v>
      </c>
      <c r="J607" s="27">
        <v>1.3133358731177191E-3</v>
      </c>
    </row>
    <row r="608" spans="5:10" x14ac:dyDescent="0.3">
      <c r="E608" s="26" t="s">
        <v>691</v>
      </c>
      <c r="F608" s="21">
        <v>460</v>
      </c>
      <c r="H608" s="26" t="s">
        <v>244</v>
      </c>
      <c r="I608" s="27">
        <v>2.4908072735449131E-3</v>
      </c>
      <c r="J608" s="27">
        <v>3.348505203216169E-3</v>
      </c>
    </row>
    <row r="609" spans="5:10" x14ac:dyDescent="0.3">
      <c r="E609" s="26" t="s">
        <v>147</v>
      </c>
      <c r="F609" s="21">
        <v>305</v>
      </c>
      <c r="H609" s="28">
        <v>1784</v>
      </c>
      <c r="I609" s="27">
        <v>1.1358856515932443E-3</v>
      </c>
      <c r="J609" s="27">
        <v>3.2081486976921379E-4</v>
      </c>
    </row>
    <row r="610" spans="5:10" x14ac:dyDescent="0.3">
      <c r="E610" s="26" t="s">
        <v>176</v>
      </c>
      <c r="F610" s="21">
        <v>341</v>
      </c>
      <c r="H610" s="28">
        <v>4548</v>
      </c>
      <c r="I610" s="27">
        <v>1.2328042225482993E-3</v>
      </c>
      <c r="J610" s="27">
        <v>1.7644817837306759E-3</v>
      </c>
    </row>
    <row r="611" spans="5:10" x14ac:dyDescent="0.3">
      <c r="E611" s="26" t="s">
        <v>344</v>
      </c>
      <c r="F611" s="21">
        <v>208</v>
      </c>
      <c r="H611" s="28">
        <v>9353</v>
      </c>
      <c r="I611" s="27">
        <v>1.2211739940336927E-4</v>
      </c>
      <c r="J611" s="27">
        <v>1.2632085497162793E-3</v>
      </c>
    </row>
    <row r="612" spans="5:10" x14ac:dyDescent="0.3">
      <c r="E612" s="26" t="s">
        <v>579</v>
      </c>
      <c r="F612" s="21">
        <v>310</v>
      </c>
      <c r="H612" s="26" t="s">
        <v>667</v>
      </c>
      <c r="I612" s="27">
        <v>2.5547735303752491E-3</v>
      </c>
      <c r="J612" s="27">
        <v>1.5639724901249173E-3</v>
      </c>
    </row>
    <row r="613" spans="5:10" x14ac:dyDescent="0.3">
      <c r="E613" s="26" t="s">
        <v>592</v>
      </c>
      <c r="F613" s="21">
        <v>384</v>
      </c>
      <c r="H613" s="28">
        <v>1953</v>
      </c>
      <c r="I613" s="27">
        <v>1.5332517925089697E-3</v>
      </c>
      <c r="J613" s="27">
        <v>3.0076394040863792E-5</v>
      </c>
    </row>
    <row r="614" spans="5:10" x14ac:dyDescent="0.3">
      <c r="E614" s="26" t="s">
        <v>240</v>
      </c>
      <c r="F614" s="21">
        <v>379</v>
      </c>
      <c r="H614" s="28">
        <v>3877</v>
      </c>
      <c r="I614" s="27">
        <v>1.0215217378662794E-3</v>
      </c>
      <c r="J614" s="27">
        <v>1.5338960960840536E-3</v>
      </c>
    </row>
    <row r="615" spans="5:10" x14ac:dyDescent="0.3">
      <c r="E615" s="26" t="s">
        <v>389</v>
      </c>
      <c r="F615" s="21">
        <v>500</v>
      </c>
      <c r="H615" s="26" t="s">
        <v>130</v>
      </c>
      <c r="I615" s="27">
        <v>1.2870786222831301E-3</v>
      </c>
      <c r="J615" s="27">
        <v>1.2331321556754155E-3</v>
      </c>
    </row>
    <row r="616" spans="5:10" x14ac:dyDescent="0.3">
      <c r="E616" s="26" t="s">
        <v>448</v>
      </c>
      <c r="F616" s="21">
        <v>205</v>
      </c>
      <c r="H616" s="28">
        <v>7395</v>
      </c>
      <c r="I616" s="27">
        <v>1.2870786222831301E-3</v>
      </c>
      <c r="J616" s="27">
        <v>1.2331321556754155E-3</v>
      </c>
    </row>
    <row r="617" spans="5:10" x14ac:dyDescent="0.3">
      <c r="E617" s="26" t="s">
        <v>507</v>
      </c>
      <c r="F617" s="21">
        <v>415</v>
      </c>
      <c r="H617" s="26" t="s">
        <v>281</v>
      </c>
      <c r="I617" s="27">
        <v>2.1128248468201987E-3</v>
      </c>
      <c r="J617" s="27">
        <v>1.3233613377980069E-3</v>
      </c>
    </row>
    <row r="618" spans="5:10" x14ac:dyDescent="0.3">
      <c r="E618" s="26" t="s">
        <v>181</v>
      </c>
      <c r="F618" s="21">
        <v>471</v>
      </c>
      <c r="H618" s="28">
        <v>4488</v>
      </c>
      <c r="I618" s="27">
        <v>1.8899121336235722E-3</v>
      </c>
      <c r="J618" s="27">
        <v>1.0025464680287932E-4</v>
      </c>
    </row>
    <row r="619" spans="5:10" x14ac:dyDescent="0.3">
      <c r="E619" s="26" t="s">
        <v>645</v>
      </c>
      <c r="F619" s="21">
        <v>306</v>
      </c>
      <c r="H619" s="28">
        <v>8768</v>
      </c>
      <c r="I619" s="27">
        <v>2.2291271319662645E-4</v>
      </c>
      <c r="J619" s="27">
        <v>1.2231066909951277E-3</v>
      </c>
    </row>
    <row r="620" spans="5:10" x14ac:dyDescent="0.3">
      <c r="E620" s="26" t="s">
        <v>695</v>
      </c>
      <c r="F620" s="21">
        <v>297</v>
      </c>
      <c r="H620" s="26" t="s">
        <v>671</v>
      </c>
      <c r="I620" s="27">
        <v>6.3578582546516067E-4</v>
      </c>
      <c r="J620" s="27">
        <v>1.7043289956489482E-3</v>
      </c>
    </row>
    <row r="621" spans="5:10" x14ac:dyDescent="0.3">
      <c r="E621" s="26" t="s">
        <v>259</v>
      </c>
      <c r="F621" s="21">
        <v>180</v>
      </c>
      <c r="H621" s="28">
        <v>7975</v>
      </c>
      <c r="I621" s="27">
        <v>6.3578582546516067E-4</v>
      </c>
      <c r="J621" s="27">
        <v>1.7043289956489482E-3</v>
      </c>
    </row>
    <row r="622" spans="5:10" x14ac:dyDescent="0.3">
      <c r="E622" s="26" t="s">
        <v>153</v>
      </c>
      <c r="F622" s="21">
        <v>202</v>
      </c>
      <c r="H622" s="26" t="s">
        <v>367</v>
      </c>
      <c r="I622" s="27">
        <v>1.8860353907853699E-3</v>
      </c>
      <c r="J622" s="27">
        <v>3.0677921921681071E-3</v>
      </c>
    </row>
    <row r="623" spans="5:10" x14ac:dyDescent="0.3">
      <c r="E623" s="26" t="s">
        <v>631</v>
      </c>
      <c r="F623" s="21">
        <v>333.5</v>
      </c>
      <c r="H623" s="28">
        <v>5216</v>
      </c>
      <c r="I623" s="27">
        <v>1.0137682521898751E-3</v>
      </c>
      <c r="J623" s="27">
        <v>1.594048884165781E-3</v>
      </c>
    </row>
    <row r="624" spans="5:10" x14ac:dyDescent="0.3">
      <c r="E624" s="26" t="s">
        <v>219</v>
      </c>
      <c r="F624" s="21">
        <v>427</v>
      </c>
      <c r="H624" s="28">
        <v>7221</v>
      </c>
      <c r="I624" s="27">
        <v>8.7226713859549481E-4</v>
      </c>
      <c r="J624" s="27">
        <v>1.4737433080023259E-3</v>
      </c>
    </row>
    <row r="625" spans="5:10" x14ac:dyDescent="0.3">
      <c r="E625" s="26" t="s">
        <v>88</v>
      </c>
      <c r="F625" s="21">
        <v>172</v>
      </c>
      <c r="H625" s="26" t="s">
        <v>495</v>
      </c>
      <c r="I625" s="27">
        <v>4.574556549078595E-4</v>
      </c>
      <c r="J625" s="27">
        <v>3.7094219317065344E-4</v>
      </c>
    </row>
    <row r="626" spans="5:10" x14ac:dyDescent="0.3">
      <c r="E626" s="26" t="s">
        <v>143</v>
      </c>
      <c r="F626" s="21">
        <v>291</v>
      </c>
      <c r="H626" s="28">
        <v>2546</v>
      </c>
      <c r="I626" s="27">
        <v>4.574556549078595E-4</v>
      </c>
      <c r="J626" s="27">
        <v>3.7094219317065344E-4</v>
      </c>
    </row>
    <row r="627" spans="5:10" x14ac:dyDescent="0.3">
      <c r="E627" s="26" t="s">
        <v>595</v>
      </c>
      <c r="F627" s="21">
        <v>417</v>
      </c>
      <c r="H627" s="26" t="s">
        <v>193</v>
      </c>
      <c r="I627" s="27">
        <v>1.0796728804393124E-3</v>
      </c>
      <c r="J627" s="27">
        <v>1.6542016722475086E-3</v>
      </c>
    </row>
    <row r="628" spans="5:10" x14ac:dyDescent="0.3">
      <c r="E628" s="26" t="s">
        <v>505</v>
      </c>
      <c r="F628" s="21">
        <v>479</v>
      </c>
      <c r="H628" s="28">
        <v>9028</v>
      </c>
      <c r="I628" s="27">
        <v>1.0796728804393124E-3</v>
      </c>
      <c r="J628" s="27">
        <v>1.6542016722475086E-3</v>
      </c>
    </row>
    <row r="629" spans="5:10" x14ac:dyDescent="0.3">
      <c r="E629" s="26" t="s">
        <v>224</v>
      </c>
      <c r="F629" s="21">
        <v>397</v>
      </c>
      <c r="H629" s="26" t="s">
        <v>542</v>
      </c>
      <c r="I629" s="27">
        <v>1.7619796199628995E-3</v>
      </c>
      <c r="J629" s="27">
        <v>9.9252100334850518E-4</v>
      </c>
    </row>
    <row r="630" spans="5:10" x14ac:dyDescent="0.3">
      <c r="E630" s="26" t="s">
        <v>196</v>
      </c>
      <c r="F630" s="21">
        <v>310.5</v>
      </c>
      <c r="H630" s="28">
        <v>6345</v>
      </c>
      <c r="I630" s="27">
        <v>1.7619796199628995E-3</v>
      </c>
      <c r="J630" s="27">
        <v>9.9252100334850518E-4</v>
      </c>
    </row>
    <row r="631" spans="5:10" x14ac:dyDescent="0.3">
      <c r="E631" s="26" t="s">
        <v>304</v>
      </c>
      <c r="F631" s="21">
        <v>126.4</v>
      </c>
      <c r="H631" s="26" t="s">
        <v>104</v>
      </c>
      <c r="I631" s="27">
        <v>8.8389736711010146E-4</v>
      </c>
      <c r="J631" s="27">
        <v>5.2132416337497239E-4</v>
      </c>
    </row>
    <row r="632" spans="5:10" x14ac:dyDescent="0.3">
      <c r="E632" s="26" t="s">
        <v>228</v>
      </c>
      <c r="F632" s="21">
        <v>181</v>
      </c>
      <c r="H632" s="28">
        <v>3325</v>
      </c>
      <c r="I632" s="27">
        <v>8.8389736711010146E-4</v>
      </c>
      <c r="J632" s="27">
        <v>5.2132416337497239E-4</v>
      </c>
    </row>
    <row r="633" spans="5:10" x14ac:dyDescent="0.3">
      <c r="E633" s="26" t="s">
        <v>630</v>
      </c>
      <c r="F633" s="21">
        <v>214</v>
      </c>
      <c r="H633" s="26" t="s">
        <v>441</v>
      </c>
      <c r="I633" s="27">
        <v>1.0544740519909982E-3</v>
      </c>
      <c r="J633" s="27">
        <v>8.9226635654562588E-4</v>
      </c>
    </row>
    <row r="634" spans="5:10" x14ac:dyDescent="0.3">
      <c r="E634" s="26" t="s">
        <v>332</v>
      </c>
      <c r="F634" s="21">
        <v>478</v>
      </c>
      <c r="H634" s="28">
        <v>1495</v>
      </c>
      <c r="I634" s="27">
        <v>1.0544740519909982E-3</v>
      </c>
      <c r="J634" s="27">
        <v>8.9226635654562588E-4</v>
      </c>
    </row>
    <row r="635" spans="5:10" x14ac:dyDescent="0.3">
      <c r="E635" s="26" t="s">
        <v>212</v>
      </c>
      <c r="F635" s="21">
        <v>276</v>
      </c>
      <c r="H635" s="26" t="s">
        <v>405</v>
      </c>
      <c r="I635" s="27">
        <v>7.2882765358201341E-4</v>
      </c>
      <c r="J635" s="27">
        <v>4.4112044593266897E-4</v>
      </c>
    </row>
    <row r="636" spans="5:10" x14ac:dyDescent="0.3">
      <c r="E636" s="26" t="s">
        <v>201</v>
      </c>
      <c r="F636" s="21">
        <v>203</v>
      </c>
      <c r="H636" s="28">
        <v>9803</v>
      </c>
      <c r="I636" s="27">
        <v>7.2882765358201341E-4</v>
      </c>
      <c r="J636" s="27">
        <v>4.4112044593266897E-4</v>
      </c>
    </row>
    <row r="637" spans="5:10" x14ac:dyDescent="0.3">
      <c r="E637" s="26" t="s">
        <v>207</v>
      </c>
      <c r="F637" s="21">
        <v>155</v>
      </c>
      <c r="H637" s="26" t="s">
        <v>584</v>
      </c>
      <c r="I637" s="27">
        <v>1.0777345090202113E-3</v>
      </c>
      <c r="J637" s="27">
        <v>2.596595352194574E-3</v>
      </c>
    </row>
    <row r="638" spans="5:10" x14ac:dyDescent="0.3">
      <c r="E638" s="26" t="s">
        <v>190</v>
      </c>
      <c r="F638" s="21">
        <v>257.5</v>
      </c>
      <c r="H638" s="28">
        <v>1175</v>
      </c>
      <c r="I638" s="27">
        <v>7.9860902466965308E-4</v>
      </c>
      <c r="J638" s="27">
        <v>1.1729793675936879E-3</v>
      </c>
    </row>
    <row r="639" spans="5:10" x14ac:dyDescent="0.3">
      <c r="E639" s="26" t="s">
        <v>199</v>
      </c>
      <c r="F639" s="21">
        <v>453</v>
      </c>
      <c r="H639" s="28">
        <v>2382</v>
      </c>
      <c r="I639" s="27">
        <v>2.7912548435055833E-4</v>
      </c>
      <c r="J639" s="27">
        <v>1.4236159846008863E-3</v>
      </c>
    </row>
    <row r="640" spans="5:10" x14ac:dyDescent="0.3">
      <c r="E640" s="26" t="s">
        <v>122</v>
      </c>
      <c r="F640" s="21">
        <v>338</v>
      </c>
      <c r="H640" s="26" t="s">
        <v>255</v>
      </c>
      <c r="I640" s="27">
        <v>6.2221722553145299E-4</v>
      </c>
      <c r="J640" s="27">
        <v>1.9048382892547069E-4</v>
      </c>
    </row>
    <row r="641" spans="5:10" x14ac:dyDescent="0.3">
      <c r="E641" s="26" t="s">
        <v>183</v>
      </c>
      <c r="F641" s="21">
        <v>469</v>
      </c>
      <c r="H641" s="28">
        <v>4979</v>
      </c>
      <c r="I641" s="27">
        <v>6.2221722553145299E-4</v>
      </c>
      <c r="J641" s="27">
        <v>1.9048382892547069E-4</v>
      </c>
    </row>
    <row r="642" spans="5:10" x14ac:dyDescent="0.3">
      <c r="E642" s="26" t="s">
        <v>494</v>
      </c>
      <c r="F642" s="21">
        <v>25</v>
      </c>
      <c r="H642" s="26" t="s">
        <v>723</v>
      </c>
      <c r="I642" s="27">
        <v>9.8081593806515648E-4</v>
      </c>
      <c r="J642" s="27">
        <v>1.9349146832955708E-3</v>
      </c>
    </row>
    <row r="643" spans="5:10" x14ac:dyDescent="0.3">
      <c r="E643" s="26" t="s">
        <v>434</v>
      </c>
      <c r="F643" s="21">
        <v>283</v>
      </c>
      <c r="H643" s="28">
        <v>4586</v>
      </c>
      <c r="I643" s="27">
        <v>9.8081593806515648E-4</v>
      </c>
      <c r="J643" s="27">
        <v>1.9349146832955708E-3</v>
      </c>
    </row>
    <row r="644" spans="5:10" x14ac:dyDescent="0.3">
      <c r="E644" s="26" t="s">
        <v>204</v>
      </c>
      <c r="F644" s="21">
        <v>292</v>
      </c>
      <c r="H644" s="26" t="s">
        <v>349</v>
      </c>
      <c r="I644" s="27">
        <v>1.5041762212224534E-3</v>
      </c>
      <c r="J644" s="27">
        <v>1.3133358731177191E-3</v>
      </c>
    </row>
    <row r="645" spans="5:10" x14ac:dyDescent="0.3">
      <c r="E645" s="26" t="s">
        <v>77</v>
      </c>
      <c r="F645" s="21">
        <v>164</v>
      </c>
      <c r="H645" s="28">
        <v>7398</v>
      </c>
      <c r="I645" s="27">
        <v>1.8026854197640226E-4</v>
      </c>
      <c r="J645" s="27">
        <v>4.6117137529324485E-4</v>
      </c>
    </row>
    <row r="646" spans="5:10" x14ac:dyDescent="0.3">
      <c r="E646" s="26" t="s">
        <v>682</v>
      </c>
      <c r="F646" s="21">
        <v>263</v>
      </c>
      <c r="H646" s="28">
        <v>8264</v>
      </c>
      <c r="I646" s="27">
        <v>1.3239076792460512E-3</v>
      </c>
      <c r="J646" s="27">
        <v>8.5216449782447412E-4</v>
      </c>
    </row>
    <row r="647" spans="5:10" x14ac:dyDescent="0.3">
      <c r="E647" s="26" t="s">
        <v>411</v>
      </c>
      <c r="F647" s="21">
        <v>157</v>
      </c>
      <c r="H647" s="26" t="s">
        <v>431</v>
      </c>
      <c r="I647" s="27">
        <v>1.5545738781190819E-3</v>
      </c>
      <c r="J647" s="27">
        <v>3.1078940508892585E-4</v>
      </c>
    </row>
    <row r="648" spans="5:10" x14ac:dyDescent="0.3">
      <c r="E648" s="26" t="s">
        <v>148</v>
      </c>
      <c r="F648" s="21">
        <v>189.5</v>
      </c>
      <c r="H648" s="28">
        <v>9514</v>
      </c>
      <c r="I648" s="27">
        <v>1.5545738781190819E-3</v>
      </c>
      <c r="J648" s="27">
        <v>3.1078940508892585E-4</v>
      </c>
    </row>
    <row r="649" spans="5:10" x14ac:dyDescent="0.3">
      <c r="E649" s="26" t="s">
        <v>164</v>
      </c>
      <c r="F649" s="21">
        <v>338</v>
      </c>
      <c r="H649" s="26" t="s">
        <v>101</v>
      </c>
      <c r="I649" s="27">
        <v>1.9151109620718864E-3</v>
      </c>
      <c r="J649" s="27">
        <v>1.152928438233112E-3</v>
      </c>
    </row>
    <row r="650" spans="5:10" x14ac:dyDescent="0.3">
      <c r="E650" s="26" t="s">
        <v>202</v>
      </c>
      <c r="F650" s="21">
        <v>200</v>
      </c>
      <c r="H650" s="28">
        <v>5407</v>
      </c>
      <c r="I650" s="27">
        <v>1.9151109620718864E-3</v>
      </c>
      <c r="J650" s="27">
        <v>1.152928438233112E-3</v>
      </c>
    </row>
    <row r="651" spans="5:10" x14ac:dyDescent="0.3">
      <c r="E651" s="26" t="s">
        <v>435</v>
      </c>
      <c r="F651" s="21">
        <v>154</v>
      </c>
      <c r="H651" s="26" t="s">
        <v>623</v>
      </c>
      <c r="I651" s="27">
        <v>8.5094505298538277E-4</v>
      </c>
      <c r="J651" s="27">
        <v>8.8224089186533794E-4</v>
      </c>
    </row>
    <row r="652" spans="5:10" x14ac:dyDescent="0.3">
      <c r="E652" s="26" t="s">
        <v>374</v>
      </c>
      <c r="F652" s="21">
        <v>139</v>
      </c>
      <c r="H652" s="28">
        <v>1390</v>
      </c>
      <c r="I652" s="27">
        <v>8.5094505298538277E-4</v>
      </c>
      <c r="J652" s="27">
        <v>8.8224089186533794E-4</v>
      </c>
    </row>
    <row r="653" spans="5:10" x14ac:dyDescent="0.3">
      <c r="E653" s="26" t="s">
        <v>211</v>
      </c>
      <c r="F653" s="21">
        <v>321</v>
      </c>
      <c r="H653" s="24" t="s">
        <v>32</v>
      </c>
      <c r="I653" s="27">
        <v>0.21347672112844229</v>
      </c>
      <c r="J653" s="27">
        <v>0.20504080364124877</v>
      </c>
    </row>
    <row r="654" spans="5:10" x14ac:dyDescent="0.3">
      <c r="E654" s="26" t="s">
        <v>551</v>
      </c>
      <c r="F654" s="21">
        <v>495</v>
      </c>
      <c r="H654" s="26" t="s">
        <v>247</v>
      </c>
      <c r="I654" s="27">
        <v>1.7600412485437986E-3</v>
      </c>
      <c r="J654" s="27">
        <v>1.2832594790768551E-3</v>
      </c>
    </row>
    <row r="655" spans="5:10" x14ac:dyDescent="0.3">
      <c r="E655" s="26" t="s">
        <v>106</v>
      </c>
      <c r="F655" s="21">
        <v>55</v>
      </c>
      <c r="H655" s="28">
        <v>1110</v>
      </c>
      <c r="I655" s="27">
        <v>1.7600412485437986E-3</v>
      </c>
      <c r="J655" s="27">
        <v>1.2832594790768551E-3</v>
      </c>
    </row>
    <row r="656" spans="5:10" x14ac:dyDescent="0.3">
      <c r="E656" s="26" t="s">
        <v>52</v>
      </c>
      <c r="F656" s="21">
        <v>108</v>
      </c>
      <c r="H656" s="26" t="s">
        <v>598</v>
      </c>
      <c r="I656" s="27">
        <v>8.9358922420560696E-4</v>
      </c>
      <c r="J656" s="27">
        <v>1.7845327130912518E-3</v>
      </c>
    </row>
    <row r="657" spans="5:10" x14ac:dyDescent="0.3">
      <c r="E657" s="26" t="s">
        <v>138</v>
      </c>
      <c r="F657" s="21">
        <v>302</v>
      </c>
      <c r="H657" s="28">
        <v>7556</v>
      </c>
      <c r="I657" s="27">
        <v>8.9358922420560696E-4</v>
      </c>
      <c r="J657" s="27">
        <v>1.7845327130912518E-3</v>
      </c>
    </row>
    <row r="658" spans="5:10" x14ac:dyDescent="0.3">
      <c r="E658" s="26" t="s">
        <v>85</v>
      </c>
      <c r="F658" s="21">
        <v>53</v>
      </c>
      <c r="H658" s="26" t="s">
        <v>730</v>
      </c>
      <c r="I658" s="27">
        <v>1.4518401929067236E-3</v>
      </c>
      <c r="J658" s="27">
        <v>6.6168066889900345E-4</v>
      </c>
    </row>
    <row r="659" spans="5:10" x14ac:dyDescent="0.3">
      <c r="E659" s="26" t="s">
        <v>238</v>
      </c>
      <c r="F659" s="21">
        <v>400.5</v>
      </c>
      <c r="H659" s="28">
        <v>4680</v>
      </c>
      <c r="I659" s="27">
        <v>1.4518401929067236E-3</v>
      </c>
      <c r="J659" s="27">
        <v>6.6168066889900345E-4</v>
      </c>
    </row>
    <row r="660" spans="5:10" x14ac:dyDescent="0.3">
      <c r="E660" s="26" t="s">
        <v>157</v>
      </c>
      <c r="F660" s="21">
        <v>178.25</v>
      </c>
      <c r="H660" s="26" t="s">
        <v>373</v>
      </c>
      <c r="I660" s="27">
        <v>1.4033809074291961E-3</v>
      </c>
      <c r="J660" s="27">
        <v>1.9148637539349949E-3</v>
      </c>
    </row>
    <row r="661" spans="5:10" x14ac:dyDescent="0.3">
      <c r="E661" s="26" t="s">
        <v>318</v>
      </c>
      <c r="F661" s="21">
        <v>287</v>
      </c>
      <c r="H661" s="28">
        <v>4314</v>
      </c>
      <c r="I661" s="27">
        <v>1.4033809074291961E-3</v>
      </c>
      <c r="J661" s="27">
        <v>1.9148637539349949E-3</v>
      </c>
    </row>
    <row r="662" spans="5:10" x14ac:dyDescent="0.3">
      <c r="E662" s="26" t="s">
        <v>599</v>
      </c>
      <c r="F662" s="21">
        <v>135</v>
      </c>
      <c r="H662" s="26" t="s">
        <v>677</v>
      </c>
      <c r="I662" s="27">
        <v>1.0505973091527959E-3</v>
      </c>
      <c r="J662" s="27">
        <v>8.0203717442303452E-4</v>
      </c>
    </row>
    <row r="663" spans="5:10" x14ac:dyDescent="0.3">
      <c r="E663" s="26" t="s">
        <v>330</v>
      </c>
      <c r="F663" s="21">
        <v>238</v>
      </c>
      <c r="H663" s="28">
        <v>2165</v>
      </c>
      <c r="I663" s="27">
        <v>1.0505973091527959E-3</v>
      </c>
      <c r="J663" s="27">
        <v>8.0203717442303452E-4</v>
      </c>
    </row>
    <row r="664" spans="5:10" x14ac:dyDescent="0.3">
      <c r="E664" s="26" t="s">
        <v>137</v>
      </c>
      <c r="F664" s="21">
        <v>499</v>
      </c>
      <c r="H664" s="26" t="s">
        <v>706</v>
      </c>
      <c r="I664" s="27">
        <v>4.787777405179716E-4</v>
      </c>
      <c r="J664" s="27">
        <v>1.9750165420167223E-3</v>
      </c>
    </row>
    <row r="665" spans="5:10" x14ac:dyDescent="0.3">
      <c r="E665" s="26" t="s">
        <v>191</v>
      </c>
      <c r="F665" s="21">
        <v>376.5</v>
      </c>
      <c r="H665" s="28">
        <v>4104</v>
      </c>
      <c r="I665" s="27">
        <v>4.787777405179716E-4</v>
      </c>
      <c r="J665" s="27">
        <v>1.9750165420167223E-3</v>
      </c>
    </row>
    <row r="666" spans="5:10" x14ac:dyDescent="0.3">
      <c r="E666" s="26" t="s">
        <v>80</v>
      </c>
      <c r="F666" s="21">
        <v>411</v>
      </c>
      <c r="H666" s="26" t="s">
        <v>280</v>
      </c>
      <c r="I666" s="27">
        <v>3.6363847822336627E-3</v>
      </c>
      <c r="J666" s="27">
        <v>4.7921721171776312E-3</v>
      </c>
    </row>
    <row r="667" spans="5:10" x14ac:dyDescent="0.3">
      <c r="E667" s="26" t="s">
        <v>712</v>
      </c>
      <c r="F667" s="21">
        <v>351</v>
      </c>
      <c r="H667" s="28">
        <v>3892</v>
      </c>
      <c r="I667" s="27">
        <v>1.6960749917134621E-3</v>
      </c>
      <c r="J667" s="27">
        <v>7.0178252762015522E-4</v>
      </c>
    </row>
    <row r="668" spans="5:10" x14ac:dyDescent="0.3">
      <c r="E668" s="26" t="s">
        <v>583</v>
      </c>
      <c r="F668" s="21">
        <v>210</v>
      </c>
      <c r="H668" s="28">
        <v>6531</v>
      </c>
      <c r="I668" s="27">
        <v>7.2495091074381123E-4</v>
      </c>
      <c r="J668" s="27">
        <v>1.5439215607643414E-3</v>
      </c>
    </row>
    <row r="669" spans="5:10" x14ac:dyDescent="0.3">
      <c r="E669" s="26" t="s">
        <v>284</v>
      </c>
      <c r="F669" s="21">
        <v>95</v>
      </c>
      <c r="H669" s="28">
        <v>7616</v>
      </c>
      <c r="I669" s="27">
        <v>1.1572077372033565E-3</v>
      </c>
      <c r="J669" s="27">
        <v>1.183004832273976E-3</v>
      </c>
    </row>
    <row r="670" spans="5:10" x14ac:dyDescent="0.3">
      <c r="E670" s="26" t="s">
        <v>404</v>
      </c>
      <c r="F670" s="21">
        <v>256</v>
      </c>
      <c r="H670" s="28">
        <v>9538</v>
      </c>
      <c r="I670" s="27">
        <v>5.8151142573032989E-5</v>
      </c>
      <c r="J670" s="27">
        <v>1.3634631965191587E-3</v>
      </c>
    </row>
    <row r="671" spans="5:10" x14ac:dyDescent="0.3">
      <c r="E671" s="26" t="s">
        <v>226</v>
      </c>
      <c r="F671" s="21">
        <v>331</v>
      </c>
      <c r="H671" s="26" t="s">
        <v>23</v>
      </c>
      <c r="I671" s="27">
        <v>1.2424960796438048E-3</v>
      </c>
      <c r="J671" s="27">
        <v>1.1729793675936879E-3</v>
      </c>
    </row>
    <row r="672" spans="5:10" x14ac:dyDescent="0.3">
      <c r="E672" s="26" t="s">
        <v>379</v>
      </c>
      <c r="F672" s="21">
        <v>358</v>
      </c>
      <c r="H672" s="28">
        <v>2518</v>
      </c>
      <c r="I672" s="27">
        <v>1.2424960796438048E-3</v>
      </c>
      <c r="J672" s="27">
        <v>1.1729793675936879E-3</v>
      </c>
    </row>
    <row r="673" spans="5:10" x14ac:dyDescent="0.3">
      <c r="E673" s="26" t="s">
        <v>357</v>
      </c>
      <c r="F673" s="21">
        <v>282.25</v>
      </c>
      <c r="H673" s="26" t="s">
        <v>120</v>
      </c>
      <c r="I673" s="27">
        <v>2.5819107302426647E-3</v>
      </c>
      <c r="J673" s="27">
        <v>2.8372065045214846E-3</v>
      </c>
    </row>
    <row r="674" spans="5:10" x14ac:dyDescent="0.3">
      <c r="E674" s="26" t="s">
        <v>41</v>
      </c>
      <c r="F674" s="21">
        <v>207</v>
      </c>
      <c r="H674" s="28">
        <v>4083</v>
      </c>
      <c r="I674" s="27">
        <v>1.1397623944314466E-3</v>
      </c>
      <c r="J674" s="27">
        <v>1.3734886611994465E-3</v>
      </c>
    </row>
    <row r="675" spans="5:10" x14ac:dyDescent="0.3">
      <c r="E675" s="26" t="s">
        <v>254</v>
      </c>
      <c r="F675" s="21">
        <v>300</v>
      </c>
      <c r="H675" s="28">
        <v>4556</v>
      </c>
      <c r="I675" s="27">
        <v>1.4421483358112181E-3</v>
      </c>
      <c r="J675" s="27">
        <v>1.4637178433220381E-3</v>
      </c>
    </row>
    <row r="676" spans="5:10" x14ac:dyDescent="0.3">
      <c r="E676" s="26" t="s">
        <v>232</v>
      </c>
      <c r="F676" s="21">
        <v>359</v>
      </c>
      <c r="H676" s="26" t="s">
        <v>290</v>
      </c>
      <c r="I676" s="27">
        <v>1.6088482778539128E-3</v>
      </c>
      <c r="J676" s="27">
        <v>7.4188438634130687E-4</v>
      </c>
    </row>
    <row r="677" spans="5:10" x14ac:dyDescent="0.3">
      <c r="E677" s="26" t="s">
        <v>546</v>
      </c>
      <c r="F677" s="21">
        <v>463</v>
      </c>
      <c r="H677" s="28">
        <v>7922</v>
      </c>
      <c r="I677" s="27">
        <v>1.6088482778539128E-3</v>
      </c>
      <c r="J677" s="27">
        <v>7.4188438634130687E-4</v>
      </c>
    </row>
    <row r="678" spans="5:10" x14ac:dyDescent="0.3">
      <c r="E678" s="26" t="s">
        <v>369</v>
      </c>
      <c r="F678" s="21">
        <v>91</v>
      </c>
      <c r="H678" s="26" t="s">
        <v>325</v>
      </c>
      <c r="I678" s="27">
        <v>1.6631226775887435E-3</v>
      </c>
      <c r="J678" s="27">
        <v>1.754456319050388E-3</v>
      </c>
    </row>
    <row r="679" spans="5:10" x14ac:dyDescent="0.3">
      <c r="E679" s="26" t="s">
        <v>244</v>
      </c>
      <c r="F679" s="21">
        <v>286</v>
      </c>
      <c r="H679" s="28">
        <v>3745</v>
      </c>
      <c r="I679" s="27">
        <v>8.7420551001459595E-4</v>
      </c>
      <c r="J679" s="27">
        <v>4.9124776933410867E-4</v>
      </c>
    </row>
    <row r="680" spans="5:10" x14ac:dyDescent="0.3">
      <c r="E680" s="26" t="s">
        <v>169</v>
      </c>
      <c r="F680" s="21">
        <v>298</v>
      </c>
      <c r="H680" s="28">
        <v>5861</v>
      </c>
      <c r="I680" s="27">
        <v>7.8891716757414757E-4</v>
      </c>
      <c r="J680" s="27">
        <v>1.2632085497162793E-3</v>
      </c>
    </row>
    <row r="681" spans="5:10" x14ac:dyDescent="0.3">
      <c r="E681" s="26" t="s">
        <v>698</v>
      </c>
      <c r="F681" s="21">
        <v>158</v>
      </c>
      <c r="H681" s="26" t="s">
        <v>248</v>
      </c>
      <c r="I681" s="27">
        <v>3.1595454131347925E-4</v>
      </c>
      <c r="J681" s="27">
        <v>6.9175706293986728E-4</v>
      </c>
    </row>
    <row r="682" spans="5:10" x14ac:dyDescent="0.3">
      <c r="E682" s="26" t="s">
        <v>589</v>
      </c>
      <c r="F682" s="21">
        <v>93</v>
      </c>
      <c r="H682" s="28">
        <v>2237</v>
      </c>
      <c r="I682" s="27">
        <v>3.1595454131347925E-4</v>
      </c>
      <c r="J682" s="27">
        <v>6.9175706293986728E-4</v>
      </c>
    </row>
    <row r="683" spans="5:10" x14ac:dyDescent="0.3">
      <c r="E683" s="26" t="s">
        <v>602</v>
      </c>
      <c r="F683" s="21">
        <v>361</v>
      </c>
      <c r="H683" s="26" t="s">
        <v>140</v>
      </c>
      <c r="I683" s="27">
        <v>2.6613839584258099E-3</v>
      </c>
      <c r="J683" s="27">
        <v>2.5765444228339983E-3</v>
      </c>
    </row>
    <row r="684" spans="5:10" x14ac:dyDescent="0.3">
      <c r="E684" s="26" t="s">
        <v>713</v>
      </c>
      <c r="F684" s="21">
        <v>491</v>
      </c>
      <c r="H684" s="28">
        <v>5042</v>
      </c>
      <c r="I684" s="27">
        <v>5.9895676850223981E-4</v>
      </c>
      <c r="J684" s="27">
        <v>1.7845327130912518E-3</v>
      </c>
    </row>
    <row r="685" spans="5:10" x14ac:dyDescent="0.3">
      <c r="E685" s="26" t="s">
        <v>130</v>
      </c>
      <c r="F685" s="21">
        <v>140</v>
      </c>
      <c r="H685" s="28">
        <v>5147</v>
      </c>
      <c r="I685" s="27">
        <v>2.9075571286516492E-4</v>
      </c>
      <c r="J685" s="27">
        <v>5.7145148677641209E-4</v>
      </c>
    </row>
    <row r="686" spans="5:10" x14ac:dyDescent="0.3">
      <c r="E686" s="26" t="s">
        <v>294</v>
      </c>
      <c r="F686" s="21">
        <v>234</v>
      </c>
      <c r="H686" s="28">
        <v>8305</v>
      </c>
      <c r="I686" s="27">
        <v>1.771671477058405E-3</v>
      </c>
      <c r="J686" s="27">
        <v>2.2056022296633448E-4</v>
      </c>
    </row>
    <row r="687" spans="5:10" x14ac:dyDescent="0.3">
      <c r="E687" s="26" t="s">
        <v>218</v>
      </c>
      <c r="F687" s="21">
        <v>29</v>
      </c>
      <c r="H687" s="26" t="s">
        <v>518</v>
      </c>
      <c r="I687" s="27">
        <v>1.7891168198303151E-3</v>
      </c>
      <c r="J687" s="27">
        <v>5.7145148677641209E-4</v>
      </c>
    </row>
    <row r="688" spans="5:10" x14ac:dyDescent="0.3">
      <c r="E688" s="26" t="s">
        <v>215</v>
      </c>
      <c r="F688" s="21">
        <v>15</v>
      </c>
      <c r="H688" s="28">
        <v>7510</v>
      </c>
      <c r="I688" s="27">
        <v>1.7891168198303151E-3</v>
      </c>
      <c r="J688" s="27">
        <v>5.7145148677641209E-4</v>
      </c>
    </row>
    <row r="689" spans="5:10" x14ac:dyDescent="0.3">
      <c r="E689" s="26" t="s">
        <v>302</v>
      </c>
      <c r="F689" s="21">
        <v>216</v>
      </c>
      <c r="H689" s="26" t="s">
        <v>152</v>
      </c>
      <c r="I689" s="27">
        <v>9.4980199535953883E-5</v>
      </c>
      <c r="J689" s="27">
        <v>4.5114591061295691E-4</v>
      </c>
    </row>
    <row r="690" spans="5:10" x14ac:dyDescent="0.3">
      <c r="E690" s="26" t="s">
        <v>132</v>
      </c>
      <c r="F690" s="21">
        <v>99</v>
      </c>
      <c r="H690" s="28">
        <v>1222</v>
      </c>
      <c r="I690" s="27">
        <v>9.4980199535953883E-5</v>
      </c>
      <c r="J690" s="27">
        <v>4.5114591061295691E-4</v>
      </c>
    </row>
    <row r="691" spans="5:10" x14ac:dyDescent="0.3">
      <c r="E691" s="26" t="s">
        <v>104</v>
      </c>
      <c r="F691" s="21">
        <v>472</v>
      </c>
      <c r="H691" s="26" t="s">
        <v>270</v>
      </c>
      <c r="I691" s="27">
        <v>6.3966256830336285E-5</v>
      </c>
      <c r="J691" s="27">
        <v>1.2030557616345518E-3</v>
      </c>
    </row>
    <row r="692" spans="5:10" x14ac:dyDescent="0.3">
      <c r="E692" s="26" t="s">
        <v>405</v>
      </c>
      <c r="F692" s="21">
        <v>326.5</v>
      </c>
      <c r="H692" s="28">
        <v>4191</v>
      </c>
      <c r="I692" s="27">
        <v>6.3966256830336285E-5</v>
      </c>
      <c r="J692" s="27">
        <v>1.2030557616345518E-3</v>
      </c>
    </row>
    <row r="693" spans="5:10" x14ac:dyDescent="0.3">
      <c r="E693" s="26" t="s">
        <v>553</v>
      </c>
      <c r="F693" s="21">
        <v>366</v>
      </c>
      <c r="H693" s="26" t="s">
        <v>657</v>
      </c>
      <c r="I693" s="27">
        <v>8.5094505298538277E-4</v>
      </c>
      <c r="J693" s="27">
        <v>1.0025464680287932E-4</v>
      </c>
    </row>
    <row r="694" spans="5:10" x14ac:dyDescent="0.3">
      <c r="E694" s="26" t="s">
        <v>508</v>
      </c>
      <c r="F694" s="21">
        <v>105</v>
      </c>
      <c r="H694" s="28">
        <v>2613</v>
      </c>
      <c r="I694" s="27">
        <v>8.5094505298538277E-4</v>
      </c>
      <c r="J694" s="27">
        <v>1.0025464680287932E-4</v>
      </c>
    </row>
    <row r="695" spans="5:10" x14ac:dyDescent="0.3">
      <c r="E695" s="26" t="s">
        <v>458</v>
      </c>
      <c r="F695" s="21">
        <v>280</v>
      </c>
      <c r="H695" s="26" t="s">
        <v>504</v>
      </c>
      <c r="I695" s="27">
        <v>6.7261488242808154E-4</v>
      </c>
      <c r="J695" s="27">
        <v>5.5140055741583621E-4</v>
      </c>
    </row>
    <row r="696" spans="5:10" x14ac:dyDescent="0.3">
      <c r="E696" s="26" t="s">
        <v>359</v>
      </c>
      <c r="F696" s="21">
        <v>301</v>
      </c>
      <c r="H696" s="28">
        <v>5836</v>
      </c>
      <c r="I696" s="27">
        <v>6.7261488242808154E-4</v>
      </c>
      <c r="J696" s="27">
        <v>5.5140055741583621E-4</v>
      </c>
    </row>
    <row r="697" spans="5:10" x14ac:dyDescent="0.3">
      <c r="E697" s="26" t="s">
        <v>349</v>
      </c>
      <c r="F697" s="21">
        <v>447</v>
      </c>
      <c r="H697" s="26" t="s">
        <v>572</v>
      </c>
      <c r="I697" s="27">
        <v>7.4627299635392338E-4</v>
      </c>
      <c r="J697" s="27">
        <v>1.0626992561105207E-3</v>
      </c>
    </row>
    <row r="698" spans="5:10" x14ac:dyDescent="0.3">
      <c r="E698" s="26" t="s">
        <v>355</v>
      </c>
      <c r="F698" s="21">
        <v>13</v>
      </c>
      <c r="H698" s="28">
        <v>7947</v>
      </c>
      <c r="I698" s="27">
        <v>7.4627299635392338E-4</v>
      </c>
      <c r="J698" s="27">
        <v>1.0626992561105207E-3</v>
      </c>
    </row>
    <row r="699" spans="5:10" x14ac:dyDescent="0.3">
      <c r="E699" s="26" t="s">
        <v>401</v>
      </c>
      <c r="F699" s="21">
        <v>200</v>
      </c>
      <c r="H699" s="26" t="s">
        <v>345</v>
      </c>
      <c r="I699" s="27">
        <v>1.3549216219516686E-3</v>
      </c>
      <c r="J699" s="27">
        <v>7.0178252762015522E-4</v>
      </c>
    </row>
    <row r="700" spans="5:10" x14ac:dyDescent="0.3">
      <c r="E700" s="26" t="s">
        <v>101</v>
      </c>
      <c r="F700" s="21">
        <v>160</v>
      </c>
      <c r="H700" s="28">
        <v>5566</v>
      </c>
      <c r="I700" s="27">
        <v>1.3549216219516686E-3</v>
      </c>
      <c r="J700" s="27">
        <v>7.0178252762015522E-4</v>
      </c>
    </row>
    <row r="701" spans="5:10" x14ac:dyDescent="0.3">
      <c r="E701" s="26" t="s">
        <v>658</v>
      </c>
      <c r="F701" s="21">
        <v>50</v>
      </c>
      <c r="H701" s="26" t="s">
        <v>118</v>
      </c>
      <c r="I701" s="27">
        <v>1.7891168198303151E-3</v>
      </c>
      <c r="J701" s="27">
        <v>2.9274356866440762E-3</v>
      </c>
    </row>
    <row r="702" spans="5:10" x14ac:dyDescent="0.3">
      <c r="E702" s="24" t="s">
        <v>738</v>
      </c>
      <c r="F702" s="21">
        <v>254.51599999999999</v>
      </c>
      <c r="H702" s="28">
        <v>2851</v>
      </c>
      <c r="I702" s="27">
        <v>1.4906076212887456E-3</v>
      </c>
      <c r="J702" s="27">
        <v>1.4436669139614622E-3</v>
      </c>
    </row>
    <row r="703" spans="5:10" x14ac:dyDescent="0.3">
      <c r="H703" s="28">
        <v>8583</v>
      </c>
      <c r="I703" s="27">
        <v>2.9850919854156933E-4</v>
      </c>
      <c r="J703" s="27">
        <v>1.4837687726826137E-3</v>
      </c>
    </row>
    <row r="704" spans="5:10" x14ac:dyDescent="0.3">
      <c r="H704" s="26" t="s">
        <v>541</v>
      </c>
      <c r="I704" s="27">
        <v>1.3587983647898709E-3</v>
      </c>
      <c r="J704" s="27">
        <v>4.0101858721151723E-5</v>
      </c>
    </row>
    <row r="705" spans="8:10" x14ac:dyDescent="0.3">
      <c r="H705" s="28">
        <v>6389</v>
      </c>
      <c r="I705" s="27">
        <v>1.3587983647898709E-3</v>
      </c>
      <c r="J705" s="27">
        <v>4.0101858721151723E-5</v>
      </c>
    </row>
    <row r="706" spans="8:10" x14ac:dyDescent="0.3">
      <c r="H706" s="26" t="s">
        <v>288</v>
      </c>
      <c r="I706" s="27">
        <v>9.8469268090335856E-4</v>
      </c>
      <c r="J706" s="27">
        <v>1.894812824574419E-3</v>
      </c>
    </row>
    <row r="707" spans="8:10" x14ac:dyDescent="0.3">
      <c r="H707" s="28">
        <v>2660</v>
      </c>
      <c r="I707" s="27">
        <v>1.5506971352808796E-4</v>
      </c>
      <c r="J707" s="27">
        <v>7.0178252762015522E-4</v>
      </c>
    </row>
    <row r="708" spans="8:10" x14ac:dyDescent="0.3">
      <c r="H708" s="28">
        <v>2734</v>
      </c>
      <c r="I708" s="27">
        <v>8.2962296737527062E-4</v>
      </c>
      <c r="J708" s="27">
        <v>1.1930302969542638E-3</v>
      </c>
    </row>
    <row r="709" spans="8:10" x14ac:dyDescent="0.3">
      <c r="H709" s="26" t="s">
        <v>558</v>
      </c>
      <c r="I709" s="27">
        <v>2.9269408428426606E-4</v>
      </c>
      <c r="J709" s="27">
        <v>1.0927756501513846E-3</v>
      </c>
    </row>
    <row r="710" spans="8:10" x14ac:dyDescent="0.3">
      <c r="H710" s="28">
        <v>6746</v>
      </c>
      <c r="I710" s="27">
        <v>2.9269408428426606E-4</v>
      </c>
      <c r="J710" s="27">
        <v>1.0927756501513846E-3</v>
      </c>
    </row>
    <row r="711" spans="8:10" x14ac:dyDescent="0.3">
      <c r="H711" s="26" t="s">
        <v>245</v>
      </c>
      <c r="I711" s="27">
        <v>1.1300705373359411E-3</v>
      </c>
      <c r="J711" s="27">
        <v>1.3133358731177191E-3</v>
      </c>
    </row>
    <row r="712" spans="8:10" x14ac:dyDescent="0.3">
      <c r="H712" s="28">
        <v>8307</v>
      </c>
      <c r="I712" s="27">
        <v>1.1300705373359411E-3</v>
      </c>
      <c r="J712" s="27">
        <v>1.3133358731177191E-3</v>
      </c>
    </row>
    <row r="713" spans="8:10" x14ac:dyDescent="0.3">
      <c r="H713" s="26" t="s">
        <v>96</v>
      </c>
      <c r="I713" s="27">
        <v>1.399504164590994E-3</v>
      </c>
      <c r="J713" s="27">
        <v>9.8249553866821735E-4</v>
      </c>
    </row>
    <row r="714" spans="8:10" x14ac:dyDescent="0.3">
      <c r="H714" s="28">
        <v>2154</v>
      </c>
      <c r="I714" s="27">
        <v>1.399504164590994E-3</v>
      </c>
      <c r="J714" s="27">
        <v>9.8249553866821735E-4</v>
      </c>
    </row>
    <row r="715" spans="8:10" x14ac:dyDescent="0.3">
      <c r="H715" s="26" t="s">
        <v>98</v>
      </c>
      <c r="I715" s="27">
        <v>2.0740574184381767E-3</v>
      </c>
      <c r="J715" s="27">
        <v>1.8446855011729794E-3</v>
      </c>
    </row>
    <row r="716" spans="8:10" x14ac:dyDescent="0.3">
      <c r="H716" s="28">
        <v>1650</v>
      </c>
      <c r="I716" s="27">
        <v>1.6321087348831259E-3</v>
      </c>
      <c r="J716" s="27">
        <v>1.45369237864175E-3</v>
      </c>
    </row>
    <row r="717" spans="8:10" x14ac:dyDescent="0.3">
      <c r="H717" s="28">
        <v>9710</v>
      </c>
      <c r="I717" s="27">
        <v>4.4194868355505073E-4</v>
      </c>
      <c r="J717" s="27">
        <v>3.9099312253122932E-4</v>
      </c>
    </row>
    <row r="718" spans="8:10" x14ac:dyDescent="0.3">
      <c r="H718" s="26" t="s">
        <v>492</v>
      </c>
      <c r="I718" s="27">
        <v>5.3111376883370129E-4</v>
      </c>
      <c r="J718" s="27">
        <v>8.3211356846389834E-4</v>
      </c>
    </row>
    <row r="719" spans="8:10" x14ac:dyDescent="0.3">
      <c r="H719" s="28">
        <v>5994</v>
      </c>
      <c r="I719" s="27">
        <v>5.3111376883370129E-4</v>
      </c>
      <c r="J719" s="27">
        <v>8.3211356846389834E-4</v>
      </c>
    </row>
    <row r="720" spans="8:10" x14ac:dyDescent="0.3">
      <c r="H720" s="26" t="s">
        <v>188</v>
      </c>
      <c r="I720" s="27">
        <v>1.6107866492730137E-3</v>
      </c>
      <c r="J720" s="27">
        <v>1.0125719327090811E-3</v>
      </c>
    </row>
    <row r="721" spans="8:10" x14ac:dyDescent="0.3">
      <c r="H721" s="28">
        <v>6285</v>
      </c>
      <c r="I721" s="27">
        <v>1.6107866492730137E-3</v>
      </c>
      <c r="J721" s="27">
        <v>1.0125719327090811E-3</v>
      </c>
    </row>
    <row r="722" spans="8:10" x14ac:dyDescent="0.3">
      <c r="H722" s="26" t="s">
        <v>383</v>
      </c>
      <c r="I722" s="27">
        <v>4.5551728348875841E-4</v>
      </c>
      <c r="J722" s="27">
        <v>2.5063661700719831E-4</v>
      </c>
    </row>
    <row r="723" spans="8:10" x14ac:dyDescent="0.3">
      <c r="H723" s="28">
        <v>7207</v>
      </c>
      <c r="I723" s="27">
        <v>4.5551728348875841E-4</v>
      </c>
      <c r="J723" s="27">
        <v>2.5063661700719831E-4</v>
      </c>
    </row>
    <row r="724" spans="8:10" x14ac:dyDescent="0.3">
      <c r="H724" s="26" t="s">
        <v>272</v>
      </c>
      <c r="I724" s="27">
        <v>9.0328108130111246E-4</v>
      </c>
      <c r="J724" s="27">
        <v>1.3935395905600224E-3</v>
      </c>
    </row>
    <row r="725" spans="8:10" x14ac:dyDescent="0.3">
      <c r="H725" s="28">
        <v>2396</v>
      </c>
      <c r="I725" s="27">
        <v>9.0328108130111246E-4</v>
      </c>
      <c r="J725" s="27">
        <v>1.3935395905600224E-3</v>
      </c>
    </row>
    <row r="726" spans="8:10" x14ac:dyDescent="0.3">
      <c r="H726" s="26" t="s">
        <v>408</v>
      </c>
      <c r="I726" s="27">
        <v>1.6573075633314401E-3</v>
      </c>
      <c r="J726" s="27">
        <v>4.6117137529324485E-4</v>
      </c>
    </row>
    <row r="727" spans="8:10" x14ac:dyDescent="0.3">
      <c r="H727" s="28">
        <v>6619</v>
      </c>
      <c r="I727" s="27">
        <v>1.6573075633314401E-3</v>
      </c>
      <c r="J727" s="27">
        <v>4.6117137529324485E-4</v>
      </c>
    </row>
    <row r="728" spans="8:10" x14ac:dyDescent="0.3">
      <c r="H728" s="26" t="s">
        <v>197</v>
      </c>
      <c r="I728" s="27">
        <v>1.7619796199628995E-3</v>
      </c>
      <c r="J728" s="27">
        <v>7.1180799230044316E-4</v>
      </c>
    </row>
    <row r="729" spans="8:10" x14ac:dyDescent="0.3">
      <c r="H729" s="28">
        <v>9026</v>
      </c>
      <c r="I729" s="27">
        <v>2.3260457029213195E-5</v>
      </c>
      <c r="J729" s="27">
        <v>9.0229182122591388E-5</v>
      </c>
    </row>
    <row r="730" spans="8:10" x14ac:dyDescent="0.3">
      <c r="H730" s="28">
        <v>9914</v>
      </c>
      <c r="I730" s="27">
        <v>1.7387191629336864E-3</v>
      </c>
      <c r="J730" s="27">
        <v>6.2157881017785169E-4</v>
      </c>
    </row>
    <row r="731" spans="8:10" x14ac:dyDescent="0.3">
      <c r="H731" s="26" t="s">
        <v>395</v>
      </c>
      <c r="I731" s="27">
        <v>2.8881734144606385E-3</v>
      </c>
      <c r="J731" s="27">
        <v>2.6968499989974536E-3</v>
      </c>
    </row>
    <row r="732" spans="8:10" x14ac:dyDescent="0.3">
      <c r="H732" s="28">
        <v>1179</v>
      </c>
      <c r="I732" s="27">
        <v>1.1688379657179631E-3</v>
      </c>
      <c r="J732" s="27">
        <v>1.4135905199205983E-3</v>
      </c>
    </row>
    <row r="733" spans="8:10" x14ac:dyDescent="0.3">
      <c r="H733" s="28">
        <v>4392</v>
      </c>
      <c r="I733" s="27">
        <v>1.7193354487426754E-3</v>
      </c>
      <c r="J733" s="27">
        <v>1.2832594790768551E-3</v>
      </c>
    </row>
    <row r="734" spans="8:10" x14ac:dyDescent="0.3">
      <c r="H734" s="26" t="s">
        <v>114</v>
      </c>
      <c r="I734" s="27">
        <v>4.5939402632696059E-4</v>
      </c>
      <c r="J734" s="27">
        <v>5.5140055741583621E-4</v>
      </c>
    </row>
    <row r="735" spans="8:10" x14ac:dyDescent="0.3">
      <c r="H735" s="28">
        <v>4613</v>
      </c>
      <c r="I735" s="27">
        <v>4.5939402632696059E-4</v>
      </c>
      <c r="J735" s="27">
        <v>5.5140055741583621E-4</v>
      </c>
    </row>
    <row r="736" spans="8:10" x14ac:dyDescent="0.3">
      <c r="H736" s="26" t="s">
        <v>241</v>
      </c>
      <c r="I736" s="27">
        <v>8.3156133879437176E-4</v>
      </c>
      <c r="J736" s="27">
        <v>1.9048382892547071E-3</v>
      </c>
    </row>
    <row r="737" spans="8:10" x14ac:dyDescent="0.3">
      <c r="H737" s="28">
        <v>8878</v>
      </c>
      <c r="I737" s="27">
        <v>8.3156133879437176E-4</v>
      </c>
      <c r="J737" s="27">
        <v>1.9048382892547071E-3</v>
      </c>
    </row>
    <row r="738" spans="8:10" x14ac:dyDescent="0.3">
      <c r="H738" s="26" t="s">
        <v>311</v>
      </c>
      <c r="I738" s="27">
        <v>2.3861352169134535E-3</v>
      </c>
      <c r="J738" s="27">
        <v>2.0652457241393139E-3</v>
      </c>
    </row>
    <row r="739" spans="8:10" x14ac:dyDescent="0.3">
      <c r="H739" s="28">
        <v>4641</v>
      </c>
      <c r="I739" s="27">
        <v>6.7842999668538486E-4</v>
      </c>
      <c r="J739" s="27">
        <v>1.7043289956489483E-4</v>
      </c>
    </row>
    <row r="740" spans="8:10" x14ac:dyDescent="0.3">
      <c r="H740" s="28">
        <v>6099</v>
      </c>
      <c r="I740" s="27">
        <v>1.7077052202280688E-3</v>
      </c>
      <c r="J740" s="27">
        <v>1.894812824574419E-3</v>
      </c>
    </row>
    <row r="741" spans="8:10" x14ac:dyDescent="0.3">
      <c r="H741" s="26" t="s">
        <v>179</v>
      </c>
      <c r="I741" s="27">
        <v>2.2252503891280625E-3</v>
      </c>
      <c r="J741" s="27">
        <v>3.047741262807531E-3</v>
      </c>
    </row>
    <row r="742" spans="8:10" x14ac:dyDescent="0.3">
      <c r="H742" s="28">
        <v>4448</v>
      </c>
      <c r="I742" s="27">
        <v>6.1834048269325081E-4</v>
      </c>
      <c r="J742" s="27">
        <v>1.8747618952138431E-3</v>
      </c>
    </row>
    <row r="743" spans="8:10" x14ac:dyDescent="0.3">
      <c r="H743" s="28">
        <v>7753</v>
      </c>
      <c r="I743" s="27">
        <v>1.6069099064348117E-3</v>
      </c>
      <c r="J743" s="27">
        <v>1.1729793675936879E-3</v>
      </c>
    </row>
    <row r="744" spans="8:10" x14ac:dyDescent="0.3">
      <c r="H744" s="26" t="s">
        <v>502</v>
      </c>
      <c r="I744" s="27">
        <v>4.4194868355505073E-4</v>
      </c>
      <c r="J744" s="27">
        <v>1.1028011148316724E-3</v>
      </c>
    </row>
    <row r="745" spans="8:10" x14ac:dyDescent="0.3">
      <c r="H745" s="28">
        <v>5253</v>
      </c>
      <c r="I745" s="27">
        <v>4.4194868355505073E-4</v>
      </c>
      <c r="J745" s="27">
        <v>1.1028011148316724E-3</v>
      </c>
    </row>
    <row r="746" spans="8:10" x14ac:dyDescent="0.3">
      <c r="H746" s="26" t="s">
        <v>116</v>
      </c>
      <c r="I746" s="27">
        <v>1.6902598774561589E-3</v>
      </c>
      <c r="J746" s="27">
        <v>8.0203717442303447E-5</v>
      </c>
    </row>
    <row r="747" spans="8:10" x14ac:dyDescent="0.3">
      <c r="H747" s="28">
        <v>9734</v>
      </c>
      <c r="I747" s="27">
        <v>1.6902598774561589E-3</v>
      </c>
      <c r="J747" s="27">
        <v>8.0203717442303447E-5</v>
      </c>
    </row>
    <row r="748" spans="8:10" x14ac:dyDescent="0.3">
      <c r="H748" s="26" t="s">
        <v>564</v>
      </c>
      <c r="I748" s="27">
        <v>1.1106868231449301E-3</v>
      </c>
      <c r="J748" s="27">
        <v>1.9048382892547071E-3</v>
      </c>
    </row>
    <row r="749" spans="8:10" x14ac:dyDescent="0.3">
      <c r="H749" s="28">
        <v>4883</v>
      </c>
      <c r="I749" s="27">
        <v>1.1106868231449301E-3</v>
      </c>
      <c r="J749" s="27">
        <v>1.9048382892547071E-3</v>
      </c>
    </row>
    <row r="750" spans="8:10" x14ac:dyDescent="0.3">
      <c r="H750" s="26" t="s">
        <v>382</v>
      </c>
      <c r="I750" s="27">
        <v>2.0604888185044687E-3</v>
      </c>
      <c r="J750" s="27">
        <v>2.0251438654181621E-3</v>
      </c>
    </row>
    <row r="751" spans="8:10" x14ac:dyDescent="0.3">
      <c r="H751" s="28">
        <v>4497</v>
      </c>
      <c r="I751" s="27">
        <v>1.2987088507977367E-3</v>
      </c>
      <c r="J751" s="27">
        <v>7.218334569807311E-4</v>
      </c>
    </row>
    <row r="752" spans="8:10" x14ac:dyDescent="0.3">
      <c r="H752" s="28">
        <v>8399</v>
      </c>
      <c r="I752" s="27">
        <v>7.6177996770673221E-4</v>
      </c>
      <c r="J752" s="27">
        <v>1.303310408437431E-3</v>
      </c>
    </row>
    <row r="753" spans="8:10" x14ac:dyDescent="0.3">
      <c r="H753" s="26" t="s">
        <v>693</v>
      </c>
      <c r="I753" s="27">
        <v>3.5666034111460235E-4</v>
      </c>
      <c r="J753" s="27">
        <v>1.7243799250095241E-3</v>
      </c>
    </row>
    <row r="754" spans="8:10" x14ac:dyDescent="0.3">
      <c r="H754" s="28">
        <v>2011</v>
      </c>
      <c r="I754" s="27">
        <v>3.5666034111460235E-4</v>
      </c>
      <c r="J754" s="27">
        <v>1.7243799250095241E-3</v>
      </c>
    </row>
    <row r="755" spans="8:10" x14ac:dyDescent="0.3">
      <c r="H755" s="26" t="s">
        <v>184</v>
      </c>
      <c r="I755" s="27">
        <v>1.9771388474831217E-3</v>
      </c>
      <c r="J755" s="27">
        <v>2.4863152407114068E-3</v>
      </c>
    </row>
    <row r="756" spans="8:10" x14ac:dyDescent="0.3">
      <c r="H756" s="28">
        <v>7948</v>
      </c>
      <c r="I756" s="27">
        <v>1.1688379657179631E-3</v>
      </c>
      <c r="J756" s="27">
        <v>1.6140998135263569E-3</v>
      </c>
    </row>
    <row r="757" spans="8:10" x14ac:dyDescent="0.3">
      <c r="H757" s="28">
        <v>8923</v>
      </c>
      <c r="I757" s="27">
        <v>8.0830088176515858E-4</v>
      </c>
      <c r="J757" s="27">
        <v>8.7221542718505E-4</v>
      </c>
    </row>
    <row r="758" spans="8:10" x14ac:dyDescent="0.3">
      <c r="H758" s="26" t="s">
        <v>266</v>
      </c>
      <c r="I758" s="27">
        <v>3.6053708395280453E-4</v>
      </c>
      <c r="J758" s="27">
        <v>1.2932849437571432E-3</v>
      </c>
    </row>
    <row r="759" spans="8:10" x14ac:dyDescent="0.3">
      <c r="H759" s="28">
        <v>1408</v>
      </c>
      <c r="I759" s="27">
        <v>3.6053708395280453E-4</v>
      </c>
      <c r="J759" s="27">
        <v>1.2932849437571432E-3</v>
      </c>
    </row>
    <row r="760" spans="8:10" x14ac:dyDescent="0.3">
      <c r="H760" s="26" t="s">
        <v>547</v>
      </c>
      <c r="I760" s="27">
        <v>1.8143156482786293E-3</v>
      </c>
      <c r="J760" s="27">
        <v>1.2030557616345518E-3</v>
      </c>
    </row>
    <row r="761" spans="8:10" x14ac:dyDescent="0.3">
      <c r="H761" s="28">
        <v>3255</v>
      </c>
      <c r="I761" s="27">
        <v>1.8143156482786293E-3</v>
      </c>
      <c r="J761" s="27">
        <v>1.2030557616345518E-3</v>
      </c>
    </row>
    <row r="762" spans="8:10" x14ac:dyDescent="0.3">
      <c r="H762" s="26" t="s">
        <v>147</v>
      </c>
      <c r="I762" s="27">
        <v>5.840313085751613E-3</v>
      </c>
      <c r="J762" s="27">
        <v>2.6567481402763019E-3</v>
      </c>
    </row>
    <row r="763" spans="8:10" x14ac:dyDescent="0.3">
      <c r="H763" s="28">
        <v>1636</v>
      </c>
      <c r="I763" s="27">
        <v>1.9170493334909875E-3</v>
      </c>
      <c r="J763" s="27">
        <v>4.4112044593266897E-4</v>
      </c>
    </row>
    <row r="764" spans="8:10" x14ac:dyDescent="0.3">
      <c r="H764" s="28">
        <v>5360</v>
      </c>
      <c r="I764" s="27">
        <v>1.7929935626685171E-3</v>
      </c>
      <c r="J764" s="27">
        <v>1.2030557616345517E-4</v>
      </c>
    </row>
    <row r="765" spans="8:10" x14ac:dyDescent="0.3">
      <c r="H765" s="28">
        <v>6545</v>
      </c>
      <c r="I765" s="27">
        <v>4.6908588342246609E-4</v>
      </c>
      <c r="J765" s="27">
        <v>2.0050929360575865E-3</v>
      </c>
    </row>
    <row r="766" spans="8:10" x14ac:dyDescent="0.3">
      <c r="H766" s="28">
        <v>9503</v>
      </c>
      <c r="I766" s="27">
        <v>1.6611843061696424E-3</v>
      </c>
      <c r="J766" s="27">
        <v>9.0229182122591388E-5</v>
      </c>
    </row>
    <row r="767" spans="8:10" x14ac:dyDescent="0.3">
      <c r="H767" s="26" t="s">
        <v>176</v>
      </c>
      <c r="I767" s="27">
        <v>1.5313134210898688E-3</v>
      </c>
      <c r="J767" s="27">
        <v>1.8847873598941312E-3</v>
      </c>
    </row>
    <row r="768" spans="8:10" x14ac:dyDescent="0.3">
      <c r="H768" s="28">
        <v>6111</v>
      </c>
      <c r="I768" s="27">
        <v>4.787777405179716E-4</v>
      </c>
      <c r="J768" s="27">
        <v>1.7243799250095241E-3</v>
      </c>
    </row>
    <row r="769" spans="8:10" x14ac:dyDescent="0.3">
      <c r="H769" s="28">
        <v>8408</v>
      </c>
      <c r="I769" s="27">
        <v>1.0525356805718971E-3</v>
      </c>
      <c r="J769" s="27">
        <v>1.6040743488460689E-4</v>
      </c>
    </row>
    <row r="770" spans="8:10" x14ac:dyDescent="0.3">
      <c r="H770" s="26" t="s">
        <v>335</v>
      </c>
      <c r="I770" s="27">
        <v>9.0328108130111246E-4</v>
      </c>
      <c r="J770" s="27">
        <v>1.9850420066970104E-3</v>
      </c>
    </row>
    <row r="771" spans="8:10" x14ac:dyDescent="0.3">
      <c r="H771" s="28">
        <v>3593</v>
      </c>
      <c r="I771" s="27">
        <v>9.0328108130111246E-4</v>
      </c>
      <c r="J771" s="27">
        <v>1.9850420066970104E-3</v>
      </c>
    </row>
    <row r="772" spans="8:10" x14ac:dyDescent="0.3">
      <c r="H772" s="26" t="s">
        <v>344</v>
      </c>
      <c r="I772" s="27">
        <v>1.1959751655853785E-3</v>
      </c>
      <c r="J772" s="27">
        <v>1.2832594790768551E-3</v>
      </c>
    </row>
    <row r="773" spans="8:10" x14ac:dyDescent="0.3">
      <c r="H773" s="28">
        <v>8888</v>
      </c>
      <c r="I773" s="27">
        <v>1.1959751655853785E-3</v>
      </c>
      <c r="J773" s="27">
        <v>1.2832594790768551E-3</v>
      </c>
    </row>
    <row r="774" spans="8:10" x14ac:dyDescent="0.3">
      <c r="H774" s="26" t="s">
        <v>579</v>
      </c>
      <c r="I774" s="27">
        <v>7.9279391041234975E-4</v>
      </c>
      <c r="J774" s="27">
        <v>3.8096765785094138E-4</v>
      </c>
    </row>
    <row r="775" spans="8:10" x14ac:dyDescent="0.3">
      <c r="H775" s="28">
        <v>8190</v>
      </c>
      <c r="I775" s="27">
        <v>7.9279391041234975E-4</v>
      </c>
      <c r="J775" s="27">
        <v>3.8096765785094138E-4</v>
      </c>
    </row>
    <row r="776" spans="8:10" x14ac:dyDescent="0.3">
      <c r="H776" s="26" t="s">
        <v>240</v>
      </c>
      <c r="I776" s="27">
        <v>8.3737645305167509E-4</v>
      </c>
      <c r="J776" s="27">
        <v>7.3185892166101904E-4</v>
      </c>
    </row>
    <row r="777" spans="8:10" x14ac:dyDescent="0.3">
      <c r="H777" s="28">
        <v>1379</v>
      </c>
      <c r="I777" s="27">
        <v>8.3737645305167509E-4</v>
      </c>
      <c r="J777" s="27">
        <v>7.3185892166101904E-4</v>
      </c>
    </row>
    <row r="778" spans="8:10" x14ac:dyDescent="0.3">
      <c r="H778" s="26" t="s">
        <v>83</v>
      </c>
      <c r="I778" s="27">
        <v>7.5790322486852992E-4</v>
      </c>
      <c r="J778" s="27">
        <v>1.3233613377980069E-3</v>
      </c>
    </row>
    <row r="779" spans="8:10" x14ac:dyDescent="0.3">
      <c r="H779" s="28">
        <v>1433</v>
      </c>
      <c r="I779" s="27">
        <v>7.5790322486852992E-4</v>
      </c>
      <c r="J779" s="27">
        <v>1.3233613377980069E-3</v>
      </c>
    </row>
    <row r="780" spans="8:10" x14ac:dyDescent="0.3">
      <c r="H780" s="26" t="s">
        <v>194</v>
      </c>
      <c r="I780" s="27">
        <v>2.8300222718876056E-4</v>
      </c>
      <c r="J780" s="27">
        <v>9.5241914462735353E-4</v>
      </c>
    </row>
    <row r="781" spans="8:10" x14ac:dyDescent="0.3">
      <c r="H781" s="28">
        <v>6752</v>
      </c>
      <c r="I781" s="27">
        <v>2.8300222718876056E-4</v>
      </c>
      <c r="J781" s="27">
        <v>9.5241914462735353E-4</v>
      </c>
    </row>
    <row r="782" spans="8:10" x14ac:dyDescent="0.3">
      <c r="H782" s="26" t="s">
        <v>710</v>
      </c>
      <c r="I782" s="27">
        <v>1.8414528481460446E-3</v>
      </c>
      <c r="J782" s="27">
        <v>1.6341507428869328E-3</v>
      </c>
    </row>
    <row r="783" spans="8:10" x14ac:dyDescent="0.3">
      <c r="H783" s="28">
        <v>6607</v>
      </c>
      <c r="I783" s="27">
        <v>1.8414528481460446E-3</v>
      </c>
      <c r="J783" s="27">
        <v>1.6341507428869328E-3</v>
      </c>
    </row>
    <row r="784" spans="8:10" x14ac:dyDescent="0.3">
      <c r="H784" s="26" t="s">
        <v>453</v>
      </c>
      <c r="I784" s="27">
        <v>3.2157581842887245E-3</v>
      </c>
      <c r="J784" s="27">
        <v>2.4361879173099674E-3</v>
      </c>
    </row>
    <row r="785" spans="8:10" x14ac:dyDescent="0.3">
      <c r="H785" s="28">
        <v>1260</v>
      </c>
      <c r="I785" s="27">
        <v>1.2967704793786356E-3</v>
      </c>
      <c r="J785" s="27">
        <v>1.5539470254446294E-3</v>
      </c>
    </row>
    <row r="786" spans="8:10" x14ac:dyDescent="0.3">
      <c r="H786" s="28">
        <v>1765</v>
      </c>
      <c r="I786" s="27">
        <v>1.9189877049100887E-3</v>
      </c>
      <c r="J786" s="27">
        <v>8.8224089186533794E-4</v>
      </c>
    </row>
    <row r="787" spans="8:10" x14ac:dyDescent="0.3">
      <c r="H787" s="26" t="s">
        <v>549</v>
      </c>
      <c r="I787" s="27">
        <v>1.2134205083572883E-3</v>
      </c>
      <c r="J787" s="27">
        <v>6.9175706293986728E-4</v>
      </c>
    </row>
    <row r="788" spans="8:10" x14ac:dyDescent="0.3">
      <c r="H788" s="28">
        <v>8320</v>
      </c>
      <c r="I788" s="27">
        <v>1.2134205083572883E-3</v>
      </c>
      <c r="J788" s="27">
        <v>6.9175706293986728E-4</v>
      </c>
    </row>
    <row r="789" spans="8:10" x14ac:dyDescent="0.3">
      <c r="H789" s="26" t="s">
        <v>629</v>
      </c>
      <c r="I789" s="27">
        <v>5.3692888309100461E-4</v>
      </c>
      <c r="J789" s="27">
        <v>2.5063661700719831E-4</v>
      </c>
    </row>
    <row r="790" spans="8:10" x14ac:dyDescent="0.3">
      <c r="H790" s="28">
        <v>2714</v>
      </c>
      <c r="I790" s="27">
        <v>5.3692888309100461E-4</v>
      </c>
      <c r="J790" s="27">
        <v>2.5063661700719831E-4</v>
      </c>
    </row>
    <row r="791" spans="8:10" x14ac:dyDescent="0.3">
      <c r="H791" s="26" t="s">
        <v>675</v>
      </c>
      <c r="I791" s="27">
        <v>2.4617317022583964E-4</v>
      </c>
      <c r="J791" s="27">
        <v>1.3835141258797346E-3</v>
      </c>
    </row>
    <row r="792" spans="8:10" x14ac:dyDescent="0.3">
      <c r="H792" s="28">
        <v>2942</v>
      </c>
      <c r="I792" s="27">
        <v>2.4617317022583964E-4</v>
      </c>
      <c r="J792" s="27">
        <v>1.3835141258797346E-3</v>
      </c>
    </row>
    <row r="793" spans="8:10" x14ac:dyDescent="0.3">
      <c r="H793" s="26" t="s">
        <v>259</v>
      </c>
      <c r="I793" s="27">
        <v>1.5855878208246995E-3</v>
      </c>
      <c r="J793" s="27">
        <v>1.6040743488460689E-4</v>
      </c>
    </row>
    <row r="794" spans="8:10" x14ac:dyDescent="0.3">
      <c r="H794" s="28">
        <v>4246</v>
      </c>
      <c r="I794" s="27">
        <v>3.0820105563707483E-4</v>
      </c>
      <c r="J794" s="27">
        <v>1.4035650552403104E-4</v>
      </c>
    </row>
    <row r="795" spans="8:10" x14ac:dyDescent="0.3">
      <c r="H795" s="28">
        <v>9785</v>
      </c>
      <c r="I795" s="27">
        <v>1.2773867651876246E-3</v>
      </c>
      <c r="J795" s="27">
        <v>2.0050929360575862E-5</v>
      </c>
    </row>
    <row r="796" spans="8:10" x14ac:dyDescent="0.3">
      <c r="H796" s="26" t="s">
        <v>153</v>
      </c>
      <c r="I796" s="27">
        <v>2.5799723588235636E-3</v>
      </c>
      <c r="J796" s="27">
        <v>3.8598039019108535E-3</v>
      </c>
    </row>
    <row r="797" spans="8:10" x14ac:dyDescent="0.3">
      <c r="H797" s="28">
        <v>2960</v>
      </c>
      <c r="I797" s="27">
        <v>1.86859004801346E-3</v>
      </c>
      <c r="J797" s="27">
        <v>1.8747618952138431E-3</v>
      </c>
    </row>
    <row r="798" spans="8:10" x14ac:dyDescent="0.3">
      <c r="H798" s="28">
        <v>7152</v>
      </c>
      <c r="I798" s="27">
        <v>7.1138231081010355E-4</v>
      </c>
      <c r="J798" s="27">
        <v>1.9850420066970104E-3</v>
      </c>
    </row>
    <row r="799" spans="8:10" x14ac:dyDescent="0.3">
      <c r="H799" s="26" t="s">
        <v>387</v>
      </c>
      <c r="I799" s="27">
        <v>1.2696332795112202E-3</v>
      </c>
      <c r="J799" s="27">
        <v>1.6040743488460689E-4</v>
      </c>
    </row>
    <row r="800" spans="8:10" x14ac:dyDescent="0.3">
      <c r="H800" s="28">
        <v>2079</v>
      </c>
      <c r="I800" s="27">
        <v>1.2696332795112202E-3</v>
      </c>
      <c r="J800" s="27">
        <v>1.6040743488460689E-4</v>
      </c>
    </row>
    <row r="801" spans="8:10" x14ac:dyDescent="0.3">
      <c r="H801" s="26" t="s">
        <v>631</v>
      </c>
      <c r="I801" s="27">
        <v>3.6712754677774829E-3</v>
      </c>
      <c r="J801" s="27">
        <v>1.9349146832955708E-3</v>
      </c>
    </row>
    <row r="802" spans="8:10" x14ac:dyDescent="0.3">
      <c r="H802" s="28">
        <v>3083</v>
      </c>
      <c r="I802" s="27">
        <v>1.7348424200954841E-3</v>
      </c>
      <c r="J802" s="27">
        <v>3.0076394040863792E-5</v>
      </c>
    </row>
    <row r="803" spans="8:10" x14ac:dyDescent="0.3">
      <c r="H803" s="28">
        <v>4027</v>
      </c>
      <c r="I803" s="27">
        <v>1.9364330476819985E-3</v>
      </c>
      <c r="J803" s="27">
        <v>1.9048382892547071E-3</v>
      </c>
    </row>
    <row r="804" spans="8:10" x14ac:dyDescent="0.3">
      <c r="H804" s="26" t="s">
        <v>299</v>
      </c>
      <c r="I804" s="27">
        <v>1.2017902798426817E-4</v>
      </c>
      <c r="J804" s="27">
        <v>5.0127323401439662E-4</v>
      </c>
    </row>
    <row r="805" spans="8:10" x14ac:dyDescent="0.3">
      <c r="H805" s="28">
        <v>4829</v>
      </c>
      <c r="I805" s="27">
        <v>1.2017902798426817E-4</v>
      </c>
      <c r="J805" s="27">
        <v>5.0127323401439662E-4</v>
      </c>
    </row>
    <row r="806" spans="8:10" x14ac:dyDescent="0.3">
      <c r="H806" s="26" t="s">
        <v>473</v>
      </c>
      <c r="I806" s="27">
        <v>3.4696848401909685E-4</v>
      </c>
      <c r="J806" s="27">
        <v>2.4161369879493913E-3</v>
      </c>
    </row>
    <row r="807" spans="8:10" x14ac:dyDescent="0.3">
      <c r="H807" s="28">
        <v>2186</v>
      </c>
      <c r="I807" s="27">
        <v>1.7251505629999788E-4</v>
      </c>
      <c r="J807" s="27">
        <v>9.0229182122591382E-4</v>
      </c>
    </row>
    <row r="808" spans="8:10" x14ac:dyDescent="0.3">
      <c r="H808" s="28">
        <v>7230</v>
      </c>
      <c r="I808" s="27">
        <v>1.7445342771909897E-4</v>
      </c>
      <c r="J808" s="27">
        <v>1.5138451667234777E-3</v>
      </c>
    </row>
    <row r="809" spans="8:10" x14ac:dyDescent="0.3">
      <c r="H809" s="26" t="s">
        <v>88</v>
      </c>
      <c r="I809" s="27">
        <v>1.5778343351482951E-3</v>
      </c>
      <c r="J809" s="27">
        <v>4.752070258456479E-3</v>
      </c>
    </row>
    <row r="810" spans="8:10" x14ac:dyDescent="0.3">
      <c r="H810" s="28">
        <v>1805</v>
      </c>
      <c r="I810" s="27">
        <v>7.4821136777302442E-4</v>
      </c>
      <c r="J810" s="27">
        <v>1.9549656126561466E-3</v>
      </c>
    </row>
    <row r="811" spans="8:10" x14ac:dyDescent="0.3">
      <c r="H811" s="28">
        <v>3918</v>
      </c>
      <c r="I811" s="27">
        <v>8.0636251034605744E-4</v>
      </c>
      <c r="J811" s="27">
        <v>1.4637178433220381E-3</v>
      </c>
    </row>
    <row r="812" spans="8:10" x14ac:dyDescent="0.3">
      <c r="H812" s="28">
        <v>8079</v>
      </c>
      <c r="I812" s="27">
        <v>2.3260457029213195E-5</v>
      </c>
      <c r="J812" s="27">
        <v>1.333386802478295E-3</v>
      </c>
    </row>
    <row r="813" spans="8:10" x14ac:dyDescent="0.3">
      <c r="H813" s="26" t="s">
        <v>720</v>
      </c>
      <c r="I813" s="27">
        <v>9.5174036677863998E-4</v>
      </c>
      <c r="J813" s="27">
        <v>1.9750165420167223E-3</v>
      </c>
    </row>
    <row r="814" spans="8:10" x14ac:dyDescent="0.3">
      <c r="H814" s="28">
        <v>8406</v>
      </c>
      <c r="I814" s="27">
        <v>9.5174036677863998E-4</v>
      </c>
      <c r="J814" s="27">
        <v>1.9750165420167223E-3</v>
      </c>
    </row>
    <row r="815" spans="8:10" x14ac:dyDescent="0.3">
      <c r="H815" s="26" t="s">
        <v>143</v>
      </c>
      <c r="I815" s="27">
        <v>1.5720192208909917E-3</v>
      </c>
      <c r="J815" s="27">
        <v>3.7094219317065344E-4</v>
      </c>
    </row>
    <row r="816" spans="8:10" x14ac:dyDescent="0.3">
      <c r="H816" s="28">
        <v>8756</v>
      </c>
      <c r="I816" s="27">
        <v>1.5720192208909917E-3</v>
      </c>
      <c r="J816" s="27">
        <v>3.7094219317065344E-4</v>
      </c>
    </row>
    <row r="817" spans="8:10" x14ac:dyDescent="0.3">
      <c r="H817" s="26" t="s">
        <v>604</v>
      </c>
      <c r="I817" s="27">
        <v>1.5584506209572841E-3</v>
      </c>
      <c r="J817" s="27">
        <v>4.9124776933410867E-4</v>
      </c>
    </row>
    <row r="818" spans="8:10" x14ac:dyDescent="0.3">
      <c r="H818" s="28">
        <v>2057</v>
      </c>
      <c r="I818" s="27">
        <v>1.5584506209572841E-3</v>
      </c>
      <c r="J818" s="27">
        <v>4.9124776933410867E-4</v>
      </c>
    </row>
    <row r="819" spans="8:10" x14ac:dyDescent="0.3">
      <c r="H819" s="26" t="s">
        <v>224</v>
      </c>
      <c r="I819" s="27">
        <v>4.9990598898617357E-3</v>
      </c>
      <c r="J819" s="27">
        <v>6.4162973953842762E-3</v>
      </c>
    </row>
    <row r="820" spans="8:10" x14ac:dyDescent="0.3">
      <c r="H820" s="28">
        <v>2647</v>
      </c>
      <c r="I820" s="27">
        <v>9.4398688110223551E-4</v>
      </c>
      <c r="J820" s="27">
        <v>1.0526737914302328E-3</v>
      </c>
    </row>
    <row r="821" spans="8:10" x14ac:dyDescent="0.3">
      <c r="H821" s="28">
        <v>3904</v>
      </c>
      <c r="I821" s="27">
        <v>1.3161541935696466E-3</v>
      </c>
      <c r="J821" s="27">
        <v>1.0025464680287931E-5</v>
      </c>
    </row>
    <row r="822" spans="8:10" x14ac:dyDescent="0.3">
      <c r="H822" s="28">
        <v>5376</v>
      </c>
      <c r="I822" s="27">
        <v>3.3727662692359134E-4</v>
      </c>
      <c r="J822" s="27">
        <v>1.7845327130912518E-3</v>
      </c>
    </row>
    <row r="823" spans="8:10" x14ac:dyDescent="0.3">
      <c r="H823" s="28">
        <v>5525</v>
      </c>
      <c r="I823" s="27">
        <v>1.7639179913820006E-4</v>
      </c>
      <c r="J823" s="27">
        <v>1.3734886611994465E-3</v>
      </c>
    </row>
    <row r="824" spans="8:10" x14ac:dyDescent="0.3">
      <c r="H824" s="28">
        <v>6293</v>
      </c>
      <c r="I824" s="27">
        <v>1.1727147085561652E-3</v>
      </c>
      <c r="J824" s="27">
        <v>9.3236821526677764E-4</v>
      </c>
    </row>
    <row r="825" spans="8:10" x14ac:dyDescent="0.3">
      <c r="H825" s="28">
        <v>8616</v>
      </c>
      <c r="I825" s="27">
        <v>1.0525356805718971E-3</v>
      </c>
      <c r="J825" s="27">
        <v>1.2632085497162793E-3</v>
      </c>
    </row>
    <row r="826" spans="8:10" x14ac:dyDescent="0.3">
      <c r="H826" s="26" t="s">
        <v>177</v>
      </c>
      <c r="I826" s="27">
        <v>4.9893680327662308E-3</v>
      </c>
      <c r="J826" s="27">
        <v>3.6793455376656708E-3</v>
      </c>
    </row>
    <row r="827" spans="8:10" x14ac:dyDescent="0.3">
      <c r="H827" s="28">
        <v>1674</v>
      </c>
      <c r="I827" s="27">
        <v>8.044241389269564E-4</v>
      </c>
      <c r="J827" s="27">
        <v>1.6241252782066449E-3</v>
      </c>
    </row>
    <row r="828" spans="8:10" x14ac:dyDescent="0.3">
      <c r="H828" s="28">
        <v>2690</v>
      </c>
      <c r="I828" s="27">
        <v>1.8937888764617744E-3</v>
      </c>
      <c r="J828" s="27">
        <v>9.4239367994706559E-4</v>
      </c>
    </row>
    <row r="829" spans="8:10" x14ac:dyDescent="0.3">
      <c r="H829" s="28">
        <v>6400</v>
      </c>
      <c r="I829" s="27">
        <v>1.5041762212224534E-3</v>
      </c>
      <c r="J829" s="27">
        <v>4.0101858721151726E-4</v>
      </c>
    </row>
    <row r="830" spans="8:10" x14ac:dyDescent="0.3">
      <c r="H830" s="28">
        <v>8250</v>
      </c>
      <c r="I830" s="27">
        <v>7.8697879615504643E-4</v>
      </c>
      <c r="J830" s="27">
        <v>7.1180799230044316E-4</v>
      </c>
    </row>
    <row r="831" spans="8:10" x14ac:dyDescent="0.3">
      <c r="H831" s="26" t="s">
        <v>635</v>
      </c>
      <c r="I831" s="27">
        <v>2.6168014157864846E-4</v>
      </c>
      <c r="J831" s="27">
        <v>9.0229182122591388E-5</v>
      </c>
    </row>
    <row r="832" spans="8:10" x14ac:dyDescent="0.3">
      <c r="H832" s="28">
        <v>5468</v>
      </c>
      <c r="I832" s="27">
        <v>2.6168014157864846E-4</v>
      </c>
      <c r="J832" s="27">
        <v>9.0229182122591388E-5</v>
      </c>
    </row>
    <row r="833" spans="8:10" x14ac:dyDescent="0.3">
      <c r="H833" s="26" t="s">
        <v>399</v>
      </c>
      <c r="I833" s="27">
        <v>1.8569598194988534E-3</v>
      </c>
      <c r="J833" s="27">
        <v>1.9248892186152827E-3</v>
      </c>
    </row>
    <row r="834" spans="8:10" x14ac:dyDescent="0.3">
      <c r="H834" s="28">
        <v>5721</v>
      </c>
      <c r="I834" s="27">
        <v>1.8569598194988534E-3</v>
      </c>
      <c r="J834" s="27">
        <v>1.9248892186152827E-3</v>
      </c>
    </row>
    <row r="835" spans="8:10" x14ac:dyDescent="0.3">
      <c r="H835" s="26" t="s">
        <v>196</v>
      </c>
      <c r="I835" s="27">
        <v>1.6766912775224511E-3</v>
      </c>
      <c r="J835" s="27">
        <v>1.0426483267499448E-3</v>
      </c>
    </row>
    <row r="836" spans="8:10" x14ac:dyDescent="0.3">
      <c r="H836" s="28">
        <v>6888</v>
      </c>
      <c r="I836" s="27">
        <v>1.6766912775224511E-3</v>
      </c>
      <c r="J836" s="27">
        <v>1.0426483267499448E-3</v>
      </c>
    </row>
    <row r="837" spans="8:10" x14ac:dyDescent="0.3">
      <c r="H837" s="26" t="s">
        <v>304</v>
      </c>
      <c r="I837" s="27">
        <v>6.7455325384718269E-4</v>
      </c>
      <c r="J837" s="27">
        <v>4.9124776933410867E-4</v>
      </c>
    </row>
    <row r="838" spans="8:10" x14ac:dyDescent="0.3">
      <c r="H838" s="28">
        <v>2321</v>
      </c>
      <c r="I838" s="27">
        <v>6.7455325384718269E-4</v>
      </c>
      <c r="J838" s="27">
        <v>4.9124776933410867E-4</v>
      </c>
    </row>
    <row r="839" spans="8:10" x14ac:dyDescent="0.3">
      <c r="H839" s="26" t="s">
        <v>126</v>
      </c>
      <c r="I839" s="27">
        <v>3.9930451233482654E-4</v>
      </c>
      <c r="J839" s="27">
        <v>1.3233613377980069E-3</v>
      </c>
    </row>
    <row r="840" spans="8:10" x14ac:dyDescent="0.3">
      <c r="H840" s="28">
        <v>6705</v>
      </c>
      <c r="I840" s="27">
        <v>3.9930451233482654E-4</v>
      </c>
      <c r="J840" s="27">
        <v>1.3233613377980069E-3</v>
      </c>
    </row>
    <row r="841" spans="8:10" x14ac:dyDescent="0.3">
      <c r="H841" s="26" t="s">
        <v>133</v>
      </c>
      <c r="I841" s="27">
        <v>1.6456773348168337E-3</v>
      </c>
      <c r="J841" s="27">
        <v>9.8249553866821735E-4</v>
      </c>
    </row>
    <row r="842" spans="8:10" x14ac:dyDescent="0.3">
      <c r="H842" s="28">
        <v>9389</v>
      </c>
      <c r="I842" s="27">
        <v>1.6456773348168337E-3</v>
      </c>
      <c r="J842" s="27">
        <v>9.8249553866821735E-4</v>
      </c>
    </row>
    <row r="843" spans="8:10" x14ac:dyDescent="0.3">
      <c r="H843" s="26" t="s">
        <v>212</v>
      </c>
      <c r="I843" s="27">
        <v>1.4227646216202071E-3</v>
      </c>
      <c r="J843" s="27">
        <v>8.3211356846389834E-4</v>
      </c>
    </row>
    <row r="844" spans="8:10" x14ac:dyDescent="0.3">
      <c r="H844" s="28">
        <v>9635</v>
      </c>
      <c r="I844" s="27">
        <v>1.4227646216202071E-3</v>
      </c>
      <c r="J844" s="27">
        <v>8.3211356846389834E-4</v>
      </c>
    </row>
    <row r="845" spans="8:10" x14ac:dyDescent="0.3">
      <c r="H845" s="26" t="s">
        <v>209</v>
      </c>
      <c r="I845" s="27">
        <v>1.4634704214213303E-3</v>
      </c>
      <c r="J845" s="27">
        <v>1.6642271369277967E-3</v>
      </c>
    </row>
    <row r="846" spans="8:10" x14ac:dyDescent="0.3">
      <c r="H846" s="28">
        <v>5299</v>
      </c>
      <c r="I846" s="27">
        <v>1.4634704214213303E-3</v>
      </c>
      <c r="J846" s="27">
        <v>1.6642271369277967E-3</v>
      </c>
    </row>
    <row r="847" spans="8:10" x14ac:dyDescent="0.3">
      <c r="H847" s="26" t="s">
        <v>271</v>
      </c>
      <c r="I847" s="27">
        <v>1.5119297068988578E-3</v>
      </c>
      <c r="J847" s="27">
        <v>7.8198624506245864E-4</v>
      </c>
    </row>
    <row r="848" spans="8:10" x14ac:dyDescent="0.3">
      <c r="H848" s="28">
        <v>6518</v>
      </c>
      <c r="I848" s="27">
        <v>1.5119297068988578E-3</v>
      </c>
      <c r="J848" s="27">
        <v>7.8198624506245864E-4</v>
      </c>
    </row>
    <row r="849" spans="8:10" x14ac:dyDescent="0.3">
      <c r="H849" s="26" t="s">
        <v>94</v>
      </c>
      <c r="I849" s="27">
        <v>1.5274366782516665E-3</v>
      </c>
      <c r="J849" s="27">
        <v>3.1078940508892585E-4</v>
      </c>
    </row>
    <row r="850" spans="8:10" x14ac:dyDescent="0.3">
      <c r="H850" s="28">
        <v>4351</v>
      </c>
      <c r="I850" s="27">
        <v>1.5274366782516665E-3</v>
      </c>
      <c r="J850" s="27">
        <v>3.1078940508892585E-4</v>
      </c>
    </row>
    <row r="851" spans="8:10" x14ac:dyDescent="0.3">
      <c r="H851" s="26" t="s">
        <v>666</v>
      </c>
      <c r="I851" s="27">
        <v>1.5681424780527896E-3</v>
      </c>
      <c r="J851" s="27">
        <v>6.4162973953842757E-4</v>
      </c>
    </row>
    <row r="852" spans="8:10" x14ac:dyDescent="0.3">
      <c r="H852" s="28">
        <v>4738</v>
      </c>
      <c r="I852" s="27">
        <v>9.3623339542583115E-4</v>
      </c>
      <c r="J852" s="27">
        <v>5.0127323401439658E-5</v>
      </c>
    </row>
    <row r="853" spans="8:10" x14ac:dyDescent="0.3">
      <c r="H853" s="28">
        <v>7667</v>
      </c>
      <c r="I853" s="27">
        <v>6.319090826269585E-4</v>
      </c>
      <c r="J853" s="27">
        <v>5.9150241613698798E-4</v>
      </c>
    </row>
    <row r="854" spans="8:10" x14ac:dyDescent="0.3">
      <c r="H854" s="26" t="s">
        <v>207</v>
      </c>
      <c r="I854" s="27">
        <v>2.0934411326291877E-4</v>
      </c>
      <c r="J854" s="27">
        <v>1.0526737914302328E-3</v>
      </c>
    </row>
    <row r="855" spans="8:10" x14ac:dyDescent="0.3">
      <c r="H855" s="28">
        <v>8589</v>
      </c>
      <c r="I855" s="27">
        <v>2.0934411326291877E-4</v>
      </c>
      <c r="J855" s="27">
        <v>1.0526737914302328E-3</v>
      </c>
    </row>
    <row r="856" spans="8:10" x14ac:dyDescent="0.3">
      <c r="H856" s="26" t="s">
        <v>593</v>
      </c>
      <c r="I856" s="27">
        <v>4.981614547089826E-4</v>
      </c>
      <c r="J856" s="27">
        <v>1.1328775088725361E-3</v>
      </c>
    </row>
    <row r="857" spans="8:10" x14ac:dyDescent="0.3">
      <c r="H857" s="28">
        <v>2788</v>
      </c>
      <c r="I857" s="27">
        <v>4.981614547089826E-4</v>
      </c>
      <c r="J857" s="27">
        <v>1.1328775088725361E-3</v>
      </c>
    </row>
    <row r="858" spans="8:10" x14ac:dyDescent="0.3">
      <c r="H858" s="26" t="s">
        <v>608</v>
      </c>
      <c r="I858" s="27">
        <v>8.2186948169886626E-4</v>
      </c>
      <c r="J858" s="27">
        <v>1.2531830850359914E-3</v>
      </c>
    </row>
    <row r="859" spans="8:10" x14ac:dyDescent="0.3">
      <c r="H859" s="28">
        <v>6181</v>
      </c>
      <c r="I859" s="27">
        <v>8.2186948169886626E-4</v>
      </c>
      <c r="J859" s="27">
        <v>1.2531830850359914E-3</v>
      </c>
    </row>
    <row r="860" spans="8:10" x14ac:dyDescent="0.3">
      <c r="H860" s="26" t="s">
        <v>643</v>
      </c>
      <c r="I860" s="27">
        <v>1.0273368521235828E-4</v>
      </c>
      <c r="J860" s="27">
        <v>7.719607803821707E-4</v>
      </c>
    </row>
    <row r="861" spans="8:10" x14ac:dyDescent="0.3">
      <c r="H861" s="28">
        <v>9179</v>
      </c>
      <c r="I861" s="27">
        <v>1.0273368521235828E-4</v>
      </c>
      <c r="J861" s="27">
        <v>7.719607803821707E-4</v>
      </c>
    </row>
    <row r="862" spans="8:10" x14ac:dyDescent="0.3">
      <c r="H862" s="26" t="s">
        <v>434</v>
      </c>
      <c r="I862" s="27">
        <v>1.6398622205595302E-3</v>
      </c>
      <c r="J862" s="27">
        <v>2.1153730475407537E-3</v>
      </c>
    </row>
    <row r="863" spans="8:10" x14ac:dyDescent="0.3">
      <c r="H863" s="28">
        <v>1635</v>
      </c>
      <c r="I863" s="27">
        <v>5.3499051167190347E-4</v>
      </c>
      <c r="J863" s="27">
        <v>1.8246345718124035E-3</v>
      </c>
    </row>
    <row r="864" spans="8:10" x14ac:dyDescent="0.3">
      <c r="H864" s="28">
        <v>6534</v>
      </c>
      <c r="I864" s="27">
        <v>1.1048717088876269E-3</v>
      </c>
      <c r="J864" s="27">
        <v>2.9073847572835002E-4</v>
      </c>
    </row>
    <row r="865" spans="8:10" x14ac:dyDescent="0.3">
      <c r="H865" s="26" t="s">
        <v>125</v>
      </c>
      <c r="I865" s="27">
        <v>1.1300705373359411E-3</v>
      </c>
      <c r="J865" s="27">
        <v>1.2732340143965673E-3</v>
      </c>
    </row>
    <row r="866" spans="8:10" x14ac:dyDescent="0.3">
      <c r="H866" s="28">
        <v>7445</v>
      </c>
      <c r="I866" s="27">
        <v>1.1300705373359411E-3</v>
      </c>
      <c r="J866" s="27">
        <v>1.2732340143965673E-3</v>
      </c>
    </row>
    <row r="867" spans="8:10" x14ac:dyDescent="0.3">
      <c r="H867" s="26" t="s">
        <v>307</v>
      </c>
      <c r="I867" s="27">
        <v>4.1481148368763531E-4</v>
      </c>
      <c r="J867" s="27">
        <v>1.9148637539349949E-3</v>
      </c>
    </row>
    <row r="868" spans="8:10" x14ac:dyDescent="0.3">
      <c r="H868" s="28">
        <v>8015</v>
      </c>
      <c r="I868" s="27">
        <v>4.1481148368763531E-4</v>
      </c>
      <c r="J868" s="27">
        <v>1.9148637539349949E-3</v>
      </c>
    </row>
    <row r="869" spans="8:10" x14ac:dyDescent="0.3">
      <c r="H869" s="26" t="s">
        <v>682</v>
      </c>
      <c r="I869" s="27">
        <v>1.6495540776550357E-3</v>
      </c>
      <c r="J869" s="27">
        <v>4.8122230465382068E-4</v>
      </c>
    </row>
    <row r="870" spans="8:10" x14ac:dyDescent="0.3">
      <c r="H870" s="28">
        <v>3639</v>
      </c>
      <c r="I870" s="27">
        <v>1.6495540776550357E-3</v>
      </c>
      <c r="J870" s="27">
        <v>4.8122230465382068E-4</v>
      </c>
    </row>
    <row r="871" spans="8:10" x14ac:dyDescent="0.3">
      <c r="H871" s="26" t="s">
        <v>411</v>
      </c>
      <c r="I871" s="27">
        <v>1.8065621626022249E-3</v>
      </c>
      <c r="J871" s="27">
        <v>9.8249553866821735E-4</v>
      </c>
    </row>
    <row r="872" spans="8:10" x14ac:dyDescent="0.3">
      <c r="H872" s="28">
        <v>3699</v>
      </c>
      <c r="I872" s="27">
        <v>1.8065621626022249E-3</v>
      </c>
      <c r="J872" s="27">
        <v>9.8249553866821735E-4</v>
      </c>
    </row>
    <row r="873" spans="8:10" x14ac:dyDescent="0.3">
      <c r="H873" s="26" t="s">
        <v>164</v>
      </c>
      <c r="I873" s="27">
        <v>1.7813633341539105E-3</v>
      </c>
      <c r="J873" s="27">
        <v>1.754456319050388E-3</v>
      </c>
    </row>
    <row r="874" spans="8:10" x14ac:dyDescent="0.3">
      <c r="H874" s="28">
        <v>4302</v>
      </c>
      <c r="I874" s="27">
        <v>1.7813633341539105E-3</v>
      </c>
      <c r="J874" s="27">
        <v>1.754456319050388E-3</v>
      </c>
    </row>
    <row r="875" spans="8:10" x14ac:dyDescent="0.3">
      <c r="H875" s="26" t="s">
        <v>211</v>
      </c>
      <c r="I875" s="27">
        <v>5.9701839708313866E-4</v>
      </c>
      <c r="J875" s="27">
        <v>1.0326228620696569E-3</v>
      </c>
    </row>
    <row r="876" spans="8:10" x14ac:dyDescent="0.3">
      <c r="H876" s="28">
        <v>9628</v>
      </c>
      <c r="I876" s="27">
        <v>5.9701839708313866E-4</v>
      </c>
      <c r="J876" s="27">
        <v>1.0326228620696569E-3</v>
      </c>
    </row>
    <row r="877" spans="8:10" x14ac:dyDescent="0.3">
      <c r="H877" s="26" t="s">
        <v>532</v>
      </c>
      <c r="I877" s="27">
        <v>1.0583507948292005E-3</v>
      </c>
      <c r="J877" s="27">
        <v>1.2030557616345517E-4</v>
      </c>
    </row>
    <row r="878" spans="8:10" x14ac:dyDescent="0.3">
      <c r="H878" s="28">
        <v>4341</v>
      </c>
      <c r="I878" s="27">
        <v>1.0583507948292005E-3</v>
      </c>
      <c r="J878" s="27">
        <v>1.2030557616345517E-4</v>
      </c>
    </row>
    <row r="879" spans="8:10" x14ac:dyDescent="0.3">
      <c r="H879" s="26" t="s">
        <v>106</v>
      </c>
      <c r="I879" s="27">
        <v>3.2273884128033309E-3</v>
      </c>
      <c r="J879" s="27">
        <v>3.2181741623724261E-3</v>
      </c>
    </row>
    <row r="880" spans="8:10" x14ac:dyDescent="0.3">
      <c r="H880" s="28">
        <v>2820</v>
      </c>
      <c r="I880" s="27">
        <v>2.1128248468201986E-4</v>
      </c>
      <c r="J880" s="27">
        <v>4.110440518918052E-4</v>
      </c>
    </row>
    <row r="881" spans="8:10" x14ac:dyDescent="0.3">
      <c r="H881" s="28">
        <v>8151</v>
      </c>
      <c r="I881" s="27">
        <v>1.4150111359438027E-3</v>
      </c>
      <c r="J881" s="27">
        <v>9.8249553866821735E-4</v>
      </c>
    </row>
    <row r="882" spans="8:10" x14ac:dyDescent="0.3">
      <c r="H882" s="28">
        <v>9703</v>
      </c>
      <c r="I882" s="27">
        <v>1.6010947921775082E-3</v>
      </c>
      <c r="J882" s="27">
        <v>1.8246345718124035E-3</v>
      </c>
    </row>
    <row r="883" spans="8:10" x14ac:dyDescent="0.3">
      <c r="H883" s="26" t="s">
        <v>274</v>
      </c>
      <c r="I883" s="27">
        <v>3.2661558411853529E-3</v>
      </c>
      <c r="J883" s="27">
        <v>7.0178252762015522E-4</v>
      </c>
    </row>
    <row r="884" spans="8:10" x14ac:dyDescent="0.3">
      <c r="H884" s="28">
        <v>5671</v>
      </c>
      <c r="I884" s="27">
        <v>1.5720192208909917E-3</v>
      </c>
      <c r="J884" s="27">
        <v>3.0076394040863792E-5</v>
      </c>
    </row>
    <row r="885" spans="8:10" x14ac:dyDescent="0.3">
      <c r="H885" s="28">
        <v>9163</v>
      </c>
      <c r="I885" s="27">
        <v>1.6941366202943612E-3</v>
      </c>
      <c r="J885" s="27">
        <v>6.717061335792914E-4</v>
      </c>
    </row>
    <row r="886" spans="8:10" x14ac:dyDescent="0.3">
      <c r="H886" s="26" t="s">
        <v>52</v>
      </c>
      <c r="I886" s="27">
        <v>4.8071611193707269E-4</v>
      </c>
      <c r="J886" s="27">
        <v>6.0152788081727592E-4</v>
      </c>
    </row>
    <row r="887" spans="8:10" x14ac:dyDescent="0.3">
      <c r="H887" s="28">
        <v>6878</v>
      </c>
      <c r="I887" s="27">
        <v>3.8767428382021991E-5</v>
      </c>
      <c r="J887" s="27">
        <v>1.8045836424518278E-4</v>
      </c>
    </row>
    <row r="888" spans="8:10" x14ac:dyDescent="0.3">
      <c r="H888" s="28">
        <v>8105</v>
      </c>
      <c r="I888" s="27">
        <v>4.4194868355505073E-4</v>
      </c>
      <c r="J888" s="27">
        <v>4.2106951657209314E-4</v>
      </c>
    </row>
    <row r="889" spans="8:10" x14ac:dyDescent="0.3">
      <c r="H889" s="26" t="s">
        <v>138</v>
      </c>
      <c r="I889" s="27">
        <v>1.7290273058381809E-3</v>
      </c>
      <c r="J889" s="27">
        <v>1.9549656126561466E-3</v>
      </c>
    </row>
    <row r="890" spans="8:10" x14ac:dyDescent="0.3">
      <c r="H890" s="28">
        <v>2490</v>
      </c>
      <c r="I890" s="27">
        <v>8.2574622453706844E-4</v>
      </c>
      <c r="J890" s="27">
        <v>2.1053475828604657E-4</v>
      </c>
    </row>
    <row r="891" spans="8:10" x14ac:dyDescent="0.3">
      <c r="H891" s="28">
        <v>9866</v>
      </c>
      <c r="I891" s="27">
        <v>9.0328108130111246E-4</v>
      </c>
      <c r="J891" s="27">
        <v>1.7444308543701E-3</v>
      </c>
    </row>
    <row r="892" spans="8:10" x14ac:dyDescent="0.3">
      <c r="H892" s="26" t="s">
        <v>128</v>
      </c>
      <c r="I892" s="27">
        <v>4.1461764654572523E-3</v>
      </c>
      <c r="J892" s="27">
        <v>2.0752711888196019E-3</v>
      </c>
    </row>
    <row r="893" spans="8:10" x14ac:dyDescent="0.3">
      <c r="H893" s="28">
        <v>1665</v>
      </c>
      <c r="I893" s="27">
        <v>1.4867308784505433E-3</v>
      </c>
      <c r="J893" s="27">
        <v>8.3211356846389834E-4</v>
      </c>
    </row>
    <row r="894" spans="8:10" x14ac:dyDescent="0.3">
      <c r="H894" s="28">
        <v>9413</v>
      </c>
      <c r="I894" s="27">
        <v>1.4363332215539149E-3</v>
      </c>
      <c r="J894" s="27">
        <v>6.8173159825957934E-4</v>
      </c>
    </row>
    <row r="895" spans="8:10" x14ac:dyDescent="0.3">
      <c r="H895" s="28">
        <v>9846</v>
      </c>
      <c r="I895" s="27">
        <v>1.2231123654527938E-3</v>
      </c>
      <c r="J895" s="27">
        <v>5.6142602209612415E-4</v>
      </c>
    </row>
    <row r="896" spans="8:10" x14ac:dyDescent="0.3">
      <c r="H896" s="26" t="s">
        <v>238</v>
      </c>
      <c r="I896" s="27">
        <v>1.6069099064348117E-3</v>
      </c>
      <c r="J896" s="27">
        <v>1.7845327130912518E-3</v>
      </c>
    </row>
    <row r="897" spans="8:10" x14ac:dyDescent="0.3">
      <c r="H897" s="28">
        <v>8954</v>
      </c>
      <c r="I897" s="27">
        <v>1.6069099064348117E-3</v>
      </c>
      <c r="J897" s="27">
        <v>1.7845327130912518E-3</v>
      </c>
    </row>
    <row r="898" spans="8:10" x14ac:dyDescent="0.3">
      <c r="H898" s="26" t="s">
        <v>640</v>
      </c>
      <c r="I898" s="27">
        <v>3.4696848401909685E-4</v>
      </c>
      <c r="J898" s="27">
        <v>2.9073847572835002E-4</v>
      </c>
    </row>
    <row r="899" spans="8:10" x14ac:dyDescent="0.3">
      <c r="H899" s="28">
        <v>3558</v>
      </c>
      <c r="I899" s="27">
        <v>3.4696848401909685E-4</v>
      </c>
      <c r="J899" s="27">
        <v>2.9073847572835002E-4</v>
      </c>
    </row>
    <row r="900" spans="8:10" x14ac:dyDescent="0.3">
      <c r="H900" s="26" t="s">
        <v>157</v>
      </c>
      <c r="I900" s="27">
        <v>8.0190425608212493E-3</v>
      </c>
      <c r="J900" s="27">
        <v>9.1733001824634564E-3</v>
      </c>
    </row>
    <row r="901" spans="8:10" x14ac:dyDescent="0.3">
      <c r="H901" s="28">
        <v>1364</v>
      </c>
      <c r="I901" s="27">
        <v>1.8802202765280667E-3</v>
      </c>
      <c r="J901" s="27">
        <v>1.594048884165781E-3</v>
      </c>
    </row>
    <row r="902" spans="8:10" x14ac:dyDescent="0.3">
      <c r="H902" s="28">
        <v>1970</v>
      </c>
      <c r="I902" s="27">
        <v>7.4627299635392338E-4</v>
      </c>
      <c r="J902" s="27">
        <v>8.220881037836104E-4</v>
      </c>
    </row>
    <row r="903" spans="8:10" x14ac:dyDescent="0.3">
      <c r="H903" s="28">
        <v>2099</v>
      </c>
      <c r="I903" s="27">
        <v>1.6282319920449238E-4</v>
      </c>
      <c r="J903" s="27">
        <v>7.3185892166101904E-4</v>
      </c>
    </row>
    <row r="904" spans="8:10" x14ac:dyDescent="0.3">
      <c r="H904" s="28">
        <v>2517</v>
      </c>
      <c r="I904" s="27">
        <v>4.787777405179716E-4</v>
      </c>
      <c r="J904" s="27">
        <v>1.0426483267499448E-3</v>
      </c>
    </row>
    <row r="905" spans="8:10" x14ac:dyDescent="0.3">
      <c r="H905" s="28">
        <v>3162</v>
      </c>
      <c r="I905" s="27">
        <v>3.3921499834269243E-4</v>
      </c>
      <c r="J905" s="27">
        <v>1.7043289956489483E-4</v>
      </c>
    </row>
    <row r="906" spans="8:10" x14ac:dyDescent="0.3">
      <c r="H906" s="28">
        <v>4372</v>
      </c>
      <c r="I906" s="27">
        <v>1.2987088507977367E-3</v>
      </c>
      <c r="J906" s="27">
        <v>9.4239367994706559E-4</v>
      </c>
    </row>
    <row r="907" spans="8:10" x14ac:dyDescent="0.3">
      <c r="H907" s="28">
        <v>7179</v>
      </c>
      <c r="I907" s="27">
        <v>1.9131725906527852E-3</v>
      </c>
      <c r="J907" s="27">
        <v>9.1231728590620176E-4</v>
      </c>
    </row>
    <row r="908" spans="8:10" x14ac:dyDescent="0.3">
      <c r="H908" s="28">
        <v>7896</v>
      </c>
      <c r="I908" s="27">
        <v>1.0447821948954927E-3</v>
      </c>
      <c r="J908" s="27">
        <v>1.5238706314037655E-3</v>
      </c>
    </row>
    <row r="909" spans="8:10" x14ac:dyDescent="0.3">
      <c r="H909" s="28">
        <v>8864</v>
      </c>
      <c r="I909" s="27">
        <v>1.5506971352808796E-4</v>
      </c>
      <c r="J909" s="27">
        <v>1.4336414492811742E-3</v>
      </c>
    </row>
    <row r="910" spans="8:10" x14ac:dyDescent="0.3">
      <c r="H910" s="26" t="s">
        <v>150</v>
      </c>
      <c r="I910" s="27">
        <v>1.4867308784505433E-3</v>
      </c>
      <c r="J910" s="27">
        <v>1.9048382892547071E-3</v>
      </c>
    </row>
    <row r="911" spans="8:10" x14ac:dyDescent="0.3">
      <c r="H911" s="28">
        <v>2319</v>
      </c>
      <c r="I911" s="27">
        <v>1.4867308784505433E-3</v>
      </c>
      <c r="J911" s="27">
        <v>1.9048382892547071E-3</v>
      </c>
    </row>
    <row r="912" spans="8:10" x14ac:dyDescent="0.3">
      <c r="H912" s="26" t="s">
        <v>191</v>
      </c>
      <c r="I912" s="27">
        <v>1.6669994204269456E-3</v>
      </c>
      <c r="J912" s="27">
        <v>4.2106951657209314E-4</v>
      </c>
    </row>
    <row r="913" spans="8:10" x14ac:dyDescent="0.3">
      <c r="H913" s="28">
        <v>6454</v>
      </c>
      <c r="I913" s="27">
        <v>1.6669994204269456E-3</v>
      </c>
      <c r="J913" s="27">
        <v>4.2106951657209314E-4</v>
      </c>
    </row>
    <row r="914" spans="8:10" x14ac:dyDescent="0.3">
      <c r="H914" s="26" t="s">
        <v>626</v>
      </c>
      <c r="I914" s="27">
        <v>1.5119297068988578E-3</v>
      </c>
      <c r="J914" s="27">
        <v>1.2832594790768551E-3</v>
      </c>
    </row>
    <row r="915" spans="8:10" x14ac:dyDescent="0.3">
      <c r="H915" s="28">
        <v>1300</v>
      </c>
      <c r="I915" s="27">
        <v>1.5119297068988578E-3</v>
      </c>
      <c r="J915" s="27">
        <v>1.2832594790768551E-3</v>
      </c>
    </row>
    <row r="916" spans="8:10" x14ac:dyDescent="0.3">
      <c r="H916" s="26" t="s">
        <v>186</v>
      </c>
      <c r="I916" s="27">
        <v>1.9189877049100887E-3</v>
      </c>
      <c r="J916" s="27">
        <v>7.218334569807311E-4</v>
      </c>
    </row>
    <row r="917" spans="8:10" x14ac:dyDescent="0.3">
      <c r="H917" s="28">
        <v>3195</v>
      </c>
      <c r="I917" s="27">
        <v>1.9189877049100887E-3</v>
      </c>
      <c r="J917" s="27">
        <v>7.218334569807311E-4</v>
      </c>
    </row>
    <row r="918" spans="8:10" x14ac:dyDescent="0.3">
      <c r="H918" s="26" t="s">
        <v>664</v>
      </c>
      <c r="I918" s="27">
        <v>3.8379754098201771E-4</v>
      </c>
      <c r="J918" s="27">
        <v>1.9549656126561466E-3</v>
      </c>
    </row>
    <row r="919" spans="8:10" x14ac:dyDescent="0.3">
      <c r="H919" s="28">
        <v>1385</v>
      </c>
      <c r="I919" s="27">
        <v>3.8379754098201771E-4</v>
      </c>
      <c r="J919" s="27">
        <v>1.9549656126561466E-3</v>
      </c>
    </row>
    <row r="920" spans="8:10" x14ac:dyDescent="0.3">
      <c r="H920" s="26" t="s">
        <v>34</v>
      </c>
      <c r="I920" s="27">
        <v>1.1029333374685257E-3</v>
      </c>
      <c r="J920" s="27">
        <v>1.7644817837306759E-3</v>
      </c>
    </row>
    <row r="921" spans="8:10" x14ac:dyDescent="0.3">
      <c r="H921" s="28">
        <v>7476</v>
      </c>
      <c r="I921" s="27">
        <v>1.1029333374685257E-3</v>
      </c>
      <c r="J921" s="27">
        <v>1.7644817837306759E-3</v>
      </c>
    </row>
    <row r="922" spans="8:10" x14ac:dyDescent="0.3">
      <c r="H922" s="26" t="s">
        <v>284</v>
      </c>
      <c r="I922" s="27">
        <v>4.5241588921819667E-3</v>
      </c>
      <c r="J922" s="27">
        <v>3.338479738535881E-3</v>
      </c>
    </row>
    <row r="923" spans="8:10" x14ac:dyDescent="0.3">
      <c r="H923" s="28">
        <v>4210</v>
      </c>
      <c r="I923" s="27">
        <v>1.4925459927078468E-3</v>
      </c>
      <c r="J923" s="27">
        <v>1.3233613377980069E-3</v>
      </c>
    </row>
    <row r="924" spans="8:10" x14ac:dyDescent="0.3">
      <c r="H924" s="28">
        <v>6525</v>
      </c>
      <c r="I924" s="27">
        <v>1.5642657352145874E-3</v>
      </c>
      <c r="J924" s="27">
        <v>1.8847873598941312E-3</v>
      </c>
    </row>
    <row r="925" spans="8:10" x14ac:dyDescent="0.3">
      <c r="H925" s="28">
        <v>9505</v>
      </c>
      <c r="I925" s="27">
        <v>1.4673471642595323E-3</v>
      </c>
      <c r="J925" s="27">
        <v>1.303310408437431E-4</v>
      </c>
    </row>
    <row r="926" spans="8:10" x14ac:dyDescent="0.3">
      <c r="H926" s="26" t="s">
        <v>391</v>
      </c>
      <c r="I926" s="27">
        <v>1.7561645057055963E-3</v>
      </c>
      <c r="J926" s="27">
        <v>1.4135905199205983E-3</v>
      </c>
    </row>
    <row r="927" spans="8:10" x14ac:dyDescent="0.3">
      <c r="H927" s="28">
        <v>7949</v>
      </c>
      <c r="I927" s="27">
        <v>1.7561645057055963E-3</v>
      </c>
      <c r="J927" s="27">
        <v>1.4135905199205983E-3</v>
      </c>
    </row>
    <row r="928" spans="8:10" x14ac:dyDescent="0.3">
      <c r="H928" s="26" t="s">
        <v>404</v>
      </c>
      <c r="I928" s="27">
        <v>3.3514441836258011E-3</v>
      </c>
      <c r="J928" s="27">
        <v>2.9274356866440762E-3</v>
      </c>
    </row>
    <row r="929" spans="8:10" x14ac:dyDescent="0.3">
      <c r="H929" s="28">
        <v>2401</v>
      </c>
      <c r="I929" s="27">
        <v>1.1940367941662773E-3</v>
      </c>
      <c r="J929" s="27">
        <v>4.5114591061295691E-4</v>
      </c>
    </row>
    <row r="930" spans="8:10" x14ac:dyDescent="0.3">
      <c r="H930" s="28">
        <v>5499</v>
      </c>
      <c r="I930" s="27">
        <v>3.0044756996067042E-4</v>
      </c>
      <c r="J930" s="27">
        <v>9.4239367994706559E-4</v>
      </c>
    </row>
    <row r="931" spans="8:10" x14ac:dyDescent="0.3">
      <c r="H931" s="28">
        <v>7507</v>
      </c>
      <c r="I931" s="27">
        <v>1.8569598194988534E-3</v>
      </c>
      <c r="J931" s="27">
        <v>1.5338960960840536E-3</v>
      </c>
    </row>
    <row r="932" spans="8:10" x14ac:dyDescent="0.3">
      <c r="H932" s="26" t="s">
        <v>316</v>
      </c>
      <c r="I932" s="27">
        <v>1.8143156482786293E-3</v>
      </c>
      <c r="J932" s="27">
        <v>1.1028011148316724E-4</v>
      </c>
    </row>
    <row r="933" spans="8:10" x14ac:dyDescent="0.3">
      <c r="H933" s="28">
        <v>3633</v>
      </c>
      <c r="I933" s="27">
        <v>1.8143156482786293E-3</v>
      </c>
      <c r="J933" s="27">
        <v>1.1028011148316724E-4</v>
      </c>
    </row>
    <row r="934" spans="8:10" x14ac:dyDescent="0.3">
      <c r="H934" s="26" t="s">
        <v>226</v>
      </c>
      <c r="I934" s="27">
        <v>4.264417122022419E-5</v>
      </c>
      <c r="J934" s="27">
        <v>1.4035650552403104E-4</v>
      </c>
    </row>
    <row r="935" spans="8:10" x14ac:dyDescent="0.3">
      <c r="H935" s="28">
        <v>8095</v>
      </c>
      <c r="I935" s="27">
        <v>4.264417122022419E-5</v>
      </c>
      <c r="J935" s="27">
        <v>1.4035650552403104E-4</v>
      </c>
    </row>
    <row r="936" spans="8:10" x14ac:dyDescent="0.3">
      <c r="H936" s="26" t="s">
        <v>510</v>
      </c>
      <c r="I936" s="27">
        <v>2.0430434757325588E-3</v>
      </c>
      <c r="J936" s="27">
        <v>3.4287089206584726E-3</v>
      </c>
    </row>
    <row r="937" spans="8:10" x14ac:dyDescent="0.3">
      <c r="H937" s="28">
        <v>9017</v>
      </c>
      <c r="I937" s="27">
        <v>1.4537785643258248E-3</v>
      </c>
      <c r="J937" s="27">
        <v>1.4637178433220381E-3</v>
      </c>
    </row>
    <row r="938" spans="8:10" x14ac:dyDescent="0.3">
      <c r="H938" s="28">
        <v>9290</v>
      </c>
      <c r="I938" s="27">
        <v>5.892649114067343E-4</v>
      </c>
      <c r="J938" s="27">
        <v>1.9649910773364347E-3</v>
      </c>
    </row>
    <row r="939" spans="8:10" x14ac:dyDescent="0.3">
      <c r="H939" s="26" t="s">
        <v>357</v>
      </c>
      <c r="I939" s="27">
        <v>1.3432913934370622E-3</v>
      </c>
      <c r="J939" s="27">
        <v>6.1155334549756386E-4</v>
      </c>
    </row>
    <row r="940" spans="8:10" x14ac:dyDescent="0.3">
      <c r="H940" s="28">
        <v>9537</v>
      </c>
      <c r="I940" s="27">
        <v>1.3432913934370622E-3</v>
      </c>
      <c r="J940" s="27">
        <v>6.1155334549756386E-4</v>
      </c>
    </row>
    <row r="941" spans="8:10" x14ac:dyDescent="0.3">
      <c r="H941" s="26" t="s">
        <v>41</v>
      </c>
      <c r="I941" s="27">
        <v>9.0715782413931464E-4</v>
      </c>
      <c r="J941" s="27">
        <v>1.6642271369277967E-3</v>
      </c>
    </row>
    <row r="942" spans="8:10" x14ac:dyDescent="0.3">
      <c r="H942" s="28">
        <v>1798</v>
      </c>
      <c r="I942" s="27">
        <v>5.0397656896628592E-4</v>
      </c>
      <c r="J942" s="27">
        <v>1.2732340143965673E-3</v>
      </c>
    </row>
    <row r="943" spans="8:10" x14ac:dyDescent="0.3">
      <c r="H943" s="28">
        <v>6671</v>
      </c>
      <c r="I943" s="27">
        <v>4.0318125517302872E-4</v>
      </c>
      <c r="J943" s="27">
        <v>3.9099312253122932E-4</v>
      </c>
    </row>
    <row r="944" spans="8:10" x14ac:dyDescent="0.3">
      <c r="H944" s="26" t="s">
        <v>170</v>
      </c>
      <c r="I944" s="27">
        <v>6.7842999668538486E-4</v>
      </c>
      <c r="J944" s="27">
        <v>1.2231066909951277E-3</v>
      </c>
    </row>
    <row r="945" spans="8:10" x14ac:dyDescent="0.3">
      <c r="H945" s="28">
        <v>4706</v>
      </c>
      <c r="I945" s="27">
        <v>6.7842999668538486E-4</v>
      </c>
      <c r="J945" s="27">
        <v>1.2231066909951277E-3</v>
      </c>
    </row>
    <row r="946" spans="8:10" x14ac:dyDescent="0.3">
      <c r="H946" s="26" t="s">
        <v>232</v>
      </c>
      <c r="I946" s="27">
        <v>8.1605436744156294E-4</v>
      </c>
      <c r="J946" s="27">
        <v>1.3835141258797346E-3</v>
      </c>
    </row>
    <row r="947" spans="8:10" x14ac:dyDescent="0.3">
      <c r="H947" s="28">
        <v>8089</v>
      </c>
      <c r="I947" s="27">
        <v>8.1605436744156294E-4</v>
      </c>
      <c r="J947" s="27">
        <v>1.3835141258797346E-3</v>
      </c>
    </row>
    <row r="948" spans="8:10" x14ac:dyDescent="0.3">
      <c r="H948" s="26" t="s">
        <v>369</v>
      </c>
      <c r="I948" s="27">
        <v>4.3613356929774741E-4</v>
      </c>
      <c r="J948" s="27">
        <v>9.4239367994706559E-4</v>
      </c>
    </row>
    <row r="949" spans="8:10" x14ac:dyDescent="0.3">
      <c r="H949" s="28">
        <v>7558</v>
      </c>
      <c r="I949" s="27">
        <v>4.3613356929774741E-4</v>
      </c>
      <c r="J949" s="27">
        <v>9.4239367994706559E-4</v>
      </c>
    </row>
    <row r="950" spans="8:10" x14ac:dyDescent="0.3">
      <c r="H950" s="26" t="s">
        <v>365</v>
      </c>
      <c r="I950" s="27">
        <v>1.4576553071640268E-3</v>
      </c>
      <c r="J950" s="27">
        <v>2.1053475828604657E-4</v>
      </c>
    </row>
    <row r="951" spans="8:10" x14ac:dyDescent="0.3">
      <c r="H951" s="28">
        <v>2477</v>
      </c>
      <c r="I951" s="27">
        <v>1.4576553071640268E-3</v>
      </c>
      <c r="J951" s="27">
        <v>2.1053475828604657E-4</v>
      </c>
    </row>
    <row r="952" spans="8:10" x14ac:dyDescent="0.3">
      <c r="H952" s="26" t="s">
        <v>244</v>
      </c>
      <c r="I952" s="27">
        <v>1.614663392111216E-3</v>
      </c>
      <c r="J952" s="27">
        <v>1.5439215607643414E-3</v>
      </c>
    </row>
    <row r="953" spans="8:10" x14ac:dyDescent="0.3">
      <c r="H953" s="28">
        <v>4597</v>
      </c>
      <c r="I953" s="27">
        <v>1.614663392111216E-3</v>
      </c>
      <c r="J953" s="27">
        <v>1.5439215607643414E-3</v>
      </c>
    </row>
    <row r="954" spans="8:10" x14ac:dyDescent="0.3">
      <c r="H954" s="26" t="s">
        <v>169</v>
      </c>
      <c r="I954" s="27">
        <v>1.0661042805056049E-3</v>
      </c>
      <c r="J954" s="27">
        <v>3.3585306678964571E-3</v>
      </c>
    </row>
    <row r="955" spans="8:10" x14ac:dyDescent="0.3">
      <c r="H955" s="28">
        <v>4204</v>
      </c>
      <c r="I955" s="27">
        <v>3.9155102665842213E-4</v>
      </c>
      <c r="J955" s="27">
        <v>1.6341507428869328E-3</v>
      </c>
    </row>
    <row r="956" spans="8:10" x14ac:dyDescent="0.3">
      <c r="H956" s="28">
        <v>6415</v>
      </c>
      <c r="I956" s="27">
        <v>6.7455325384718269E-4</v>
      </c>
      <c r="J956" s="27">
        <v>1.7243799250095241E-3</v>
      </c>
    </row>
    <row r="957" spans="8:10" x14ac:dyDescent="0.3">
      <c r="H957" s="26" t="s">
        <v>667</v>
      </c>
      <c r="I957" s="27">
        <v>1.2657565366730181E-3</v>
      </c>
      <c r="J957" s="27">
        <v>5.3134962805526033E-4</v>
      </c>
    </row>
    <row r="958" spans="8:10" x14ac:dyDescent="0.3">
      <c r="H958" s="28">
        <v>6546</v>
      </c>
      <c r="I958" s="27">
        <v>1.2657565366730181E-3</v>
      </c>
      <c r="J958" s="27">
        <v>5.3134962805526033E-4</v>
      </c>
    </row>
    <row r="959" spans="8:10" x14ac:dyDescent="0.3">
      <c r="H959" s="26" t="s">
        <v>485</v>
      </c>
      <c r="I959" s="27">
        <v>9.0328108130111246E-4</v>
      </c>
      <c r="J959" s="27">
        <v>6.9175706293986728E-4</v>
      </c>
    </row>
    <row r="960" spans="8:10" x14ac:dyDescent="0.3">
      <c r="H960" s="28">
        <v>3926</v>
      </c>
      <c r="I960" s="27">
        <v>9.0328108130111246E-4</v>
      </c>
      <c r="J960" s="27">
        <v>6.9175706293986728E-4</v>
      </c>
    </row>
    <row r="961" spans="8:10" x14ac:dyDescent="0.3">
      <c r="H961" s="26" t="s">
        <v>323</v>
      </c>
      <c r="I961" s="27">
        <v>9.1878805265392118E-4</v>
      </c>
      <c r="J961" s="27">
        <v>1.0025464680287932E-4</v>
      </c>
    </row>
    <row r="962" spans="8:10" x14ac:dyDescent="0.3">
      <c r="H962" s="28">
        <v>9748</v>
      </c>
      <c r="I962" s="27">
        <v>9.1878805265392118E-4</v>
      </c>
      <c r="J962" s="27">
        <v>1.0025464680287932E-4</v>
      </c>
    </row>
    <row r="963" spans="8:10" x14ac:dyDescent="0.3">
      <c r="H963" s="26" t="s">
        <v>130</v>
      </c>
      <c r="I963" s="27">
        <v>2.0159062758651437E-3</v>
      </c>
      <c r="J963" s="27">
        <v>2.1454494415816174E-3</v>
      </c>
    </row>
    <row r="964" spans="8:10" x14ac:dyDescent="0.3">
      <c r="H964" s="28">
        <v>4645</v>
      </c>
      <c r="I964" s="27">
        <v>6.2609396836965517E-4</v>
      </c>
      <c r="J964" s="27">
        <v>1.303310408437431E-3</v>
      </c>
    </row>
    <row r="965" spans="8:10" x14ac:dyDescent="0.3">
      <c r="H965" s="28">
        <v>7447</v>
      </c>
      <c r="I965" s="27">
        <v>1.3898123074954885E-3</v>
      </c>
      <c r="J965" s="27">
        <v>8.4213903314418628E-4</v>
      </c>
    </row>
    <row r="966" spans="8:10" x14ac:dyDescent="0.3">
      <c r="H966" s="26" t="s">
        <v>281</v>
      </c>
      <c r="I966" s="27">
        <v>1.5351901639280708E-3</v>
      </c>
      <c r="J966" s="27">
        <v>6.717061335792914E-4</v>
      </c>
    </row>
    <row r="967" spans="8:10" x14ac:dyDescent="0.3">
      <c r="H967" s="28">
        <v>1912</v>
      </c>
      <c r="I967" s="27">
        <v>1.5351901639280708E-3</v>
      </c>
      <c r="J967" s="27">
        <v>6.717061335792914E-4</v>
      </c>
    </row>
    <row r="968" spans="8:10" x14ac:dyDescent="0.3">
      <c r="H968" s="26" t="s">
        <v>294</v>
      </c>
      <c r="I968" s="27">
        <v>1.5119297068988578E-3</v>
      </c>
      <c r="J968" s="27">
        <v>1.9349146832955708E-3</v>
      </c>
    </row>
    <row r="969" spans="8:10" x14ac:dyDescent="0.3">
      <c r="H969" s="28">
        <v>2639</v>
      </c>
      <c r="I969" s="27">
        <v>7.3658113925841788E-5</v>
      </c>
      <c r="J969" s="27">
        <v>5.3134962805526033E-4</v>
      </c>
    </row>
    <row r="970" spans="8:10" x14ac:dyDescent="0.3">
      <c r="H970" s="28">
        <v>8733</v>
      </c>
      <c r="I970" s="27">
        <v>1.438271592973016E-3</v>
      </c>
      <c r="J970" s="27">
        <v>1.4035650552403104E-3</v>
      </c>
    </row>
    <row r="971" spans="8:10" x14ac:dyDescent="0.3">
      <c r="H971" s="26" t="s">
        <v>215</v>
      </c>
      <c r="I971" s="27">
        <v>1.4925459927078468E-3</v>
      </c>
      <c r="J971" s="27">
        <v>7.4188438634130687E-4</v>
      </c>
    </row>
    <row r="972" spans="8:10" x14ac:dyDescent="0.3">
      <c r="H972" s="28">
        <v>3437</v>
      </c>
      <c r="I972" s="27">
        <v>1.4925459927078468E-3</v>
      </c>
      <c r="J972" s="27">
        <v>7.4188438634130687E-4</v>
      </c>
    </row>
    <row r="973" spans="8:10" x14ac:dyDescent="0.3">
      <c r="H973" s="26" t="s">
        <v>367</v>
      </c>
      <c r="I973" s="27">
        <v>2.6962746439696296E-3</v>
      </c>
      <c r="J973" s="27">
        <v>2.8071301104806209E-3</v>
      </c>
    </row>
    <row r="974" spans="8:10" x14ac:dyDescent="0.3">
      <c r="H974" s="28">
        <v>1714</v>
      </c>
      <c r="I974" s="27">
        <v>1.5545738781190819E-3</v>
      </c>
      <c r="J974" s="27">
        <v>1.7745072484109639E-3</v>
      </c>
    </row>
    <row r="975" spans="8:10" x14ac:dyDescent="0.3">
      <c r="H975" s="28">
        <v>6970</v>
      </c>
      <c r="I975" s="27">
        <v>1.1417007658505477E-3</v>
      </c>
      <c r="J975" s="27">
        <v>1.0326228620696569E-3</v>
      </c>
    </row>
    <row r="976" spans="8:10" x14ac:dyDescent="0.3">
      <c r="H976" s="26" t="s">
        <v>275</v>
      </c>
      <c r="I976" s="27">
        <v>2.1709759893932316E-4</v>
      </c>
      <c r="J976" s="27">
        <v>3.0076394040863796E-4</v>
      </c>
    </row>
    <row r="977" spans="8:10" x14ac:dyDescent="0.3">
      <c r="H977" s="28">
        <v>1055</v>
      </c>
      <c r="I977" s="27">
        <v>2.1709759893932316E-4</v>
      </c>
      <c r="J977" s="27">
        <v>3.0076394040863796E-4</v>
      </c>
    </row>
    <row r="978" spans="8:10" x14ac:dyDescent="0.3">
      <c r="H978" s="26" t="s">
        <v>61</v>
      </c>
      <c r="I978" s="27">
        <v>9.8856942374156084E-4</v>
      </c>
      <c r="J978" s="27">
        <v>1.4336414492811742E-3</v>
      </c>
    </row>
    <row r="979" spans="8:10" x14ac:dyDescent="0.3">
      <c r="H979" s="28">
        <v>2995</v>
      </c>
      <c r="I979" s="27">
        <v>9.8856942374156084E-4</v>
      </c>
      <c r="J979" s="27">
        <v>1.4336414492811742E-3</v>
      </c>
    </row>
    <row r="980" spans="8:10" x14ac:dyDescent="0.3">
      <c r="H980" s="26" t="s">
        <v>104</v>
      </c>
      <c r="I980" s="27">
        <v>1.5914029350820027E-3</v>
      </c>
      <c r="J980" s="27">
        <v>7.0178252762015519E-5</v>
      </c>
    </row>
    <row r="981" spans="8:10" x14ac:dyDescent="0.3">
      <c r="H981" s="28">
        <v>1922</v>
      </c>
      <c r="I981" s="27">
        <v>1.5914029350820027E-3</v>
      </c>
      <c r="J981" s="27">
        <v>7.0178252762015519E-5</v>
      </c>
    </row>
    <row r="982" spans="8:10" x14ac:dyDescent="0.3">
      <c r="H982" s="26" t="s">
        <v>441</v>
      </c>
      <c r="I982" s="27">
        <v>9.0909619555841568E-4</v>
      </c>
      <c r="J982" s="27">
        <v>1.8246345718124035E-3</v>
      </c>
    </row>
    <row r="983" spans="8:10" x14ac:dyDescent="0.3">
      <c r="H983" s="28">
        <v>9354</v>
      </c>
      <c r="I983" s="27">
        <v>9.0909619555841568E-4</v>
      </c>
      <c r="J983" s="27">
        <v>1.8246345718124035E-3</v>
      </c>
    </row>
    <row r="984" spans="8:10" x14ac:dyDescent="0.3">
      <c r="H984" s="26" t="s">
        <v>488</v>
      </c>
      <c r="I984" s="27">
        <v>7.9279391041234975E-4</v>
      </c>
      <c r="J984" s="27">
        <v>2.2056022296633448E-4</v>
      </c>
    </row>
    <row r="985" spans="8:10" x14ac:dyDescent="0.3">
      <c r="H985" s="28">
        <v>1612</v>
      </c>
      <c r="I985" s="27">
        <v>7.9279391041234975E-4</v>
      </c>
      <c r="J985" s="27">
        <v>2.2056022296633448E-4</v>
      </c>
    </row>
    <row r="986" spans="8:10" x14ac:dyDescent="0.3">
      <c r="H986" s="26" t="s">
        <v>458</v>
      </c>
      <c r="I986" s="27">
        <v>1.6301703634640247E-3</v>
      </c>
      <c r="J986" s="27">
        <v>4.5114591061295691E-4</v>
      </c>
    </row>
    <row r="987" spans="8:10" x14ac:dyDescent="0.3">
      <c r="H987" s="28">
        <v>9800</v>
      </c>
      <c r="I987" s="27">
        <v>1.6301703634640247E-3</v>
      </c>
      <c r="J987" s="27">
        <v>4.5114591061295691E-4</v>
      </c>
    </row>
    <row r="988" spans="8:10" x14ac:dyDescent="0.3">
      <c r="H988" s="26" t="s">
        <v>359</v>
      </c>
      <c r="I988" s="27">
        <v>2.5586502732134514E-4</v>
      </c>
      <c r="J988" s="27">
        <v>1.2732340143965673E-3</v>
      </c>
    </row>
    <row r="989" spans="8:10" x14ac:dyDescent="0.3">
      <c r="H989" s="28">
        <v>3822</v>
      </c>
      <c r="I989" s="27">
        <v>2.5586502732134514E-4</v>
      </c>
      <c r="J989" s="27">
        <v>1.2732340143965673E-3</v>
      </c>
    </row>
    <row r="990" spans="8:10" x14ac:dyDescent="0.3">
      <c r="H990" s="26" t="s">
        <v>276</v>
      </c>
      <c r="I990" s="27">
        <v>6.7842999668538486E-4</v>
      </c>
      <c r="J990" s="27">
        <v>2.0050929360575862E-5</v>
      </c>
    </row>
    <row r="991" spans="8:10" x14ac:dyDescent="0.3">
      <c r="H991" s="28">
        <v>1003</v>
      </c>
      <c r="I991" s="27">
        <v>6.7842999668538486E-4</v>
      </c>
      <c r="J991" s="27">
        <v>2.0050929360575862E-5</v>
      </c>
    </row>
    <row r="992" spans="8:10" x14ac:dyDescent="0.3">
      <c r="H992" s="26" t="s">
        <v>355</v>
      </c>
      <c r="I992" s="27">
        <v>3.582110382498832E-3</v>
      </c>
      <c r="J992" s="27">
        <v>1.6943035309686604E-3</v>
      </c>
    </row>
    <row r="993" spans="8:10" x14ac:dyDescent="0.3">
      <c r="H993" s="28">
        <v>1185</v>
      </c>
      <c r="I993" s="27">
        <v>1.8278842482123369E-3</v>
      </c>
      <c r="J993" s="27">
        <v>4.2106951657209314E-4</v>
      </c>
    </row>
    <row r="994" spans="8:10" x14ac:dyDescent="0.3">
      <c r="H994" s="28">
        <v>4364</v>
      </c>
      <c r="I994" s="27">
        <v>1.7542261342864951E-3</v>
      </c>
      <c r="J994" s="27">
        <v>1.2732340143965673E-3</v>
      </c>
    </row>
    <row r="995" spans="8:10" x14ac:dyDescent="0.3">
      <c r="H995" s="26" t="s">
        <v>401</v>
      </c>
      <c r="I995" s="27">
        <v>1.7484110200291919E-3</v>
      </c>
      <c r="J995" s="27">
        <v>2.0050929360575863E-4</v>
      </c>
    </row>
    <row r="996" spans="8:10" x14ac:dyDescent="0.3">
      <c r="H996" s="28">
        <v>6639</v>
      </c>
      <c r="I996" s="27">
        <v>1.7484110200291919E-3</v>
      </c>
      <c r="J996" s="27">
        <v>2.0050929360575863E-4</v>
      </c>
    </row>
    <row r="997" spans="8:10" x14ac:dyDescent="0.3">
      <c r="H997" s="26" t="s">
        <v>406</v>
      </c>
      <c r="I997" s="27">
        <v>9.7112408096965087E-4</v>
      </c>
      <c r="J997" s="27">
        <v>6.4162973953842757E-4</v>
      </c>
    </row>
    <row r="998" spans="8:10" x14ac:dyDescent="0.3">
      <c r="H998" s="28">
        <v>1081</v>
      </c>
      <c r="I998" s="27">
        <v>9.7112408096965087E-4</v>
      </c>
      <c r="J998" s="27">
        <v>6.4162973953842757E-4</v>
      </c>
    </row>
    <row r="999" spans="8:10" x14ac:dyDescent="0.3">
      <c r="H999" s="26" t="s">
        <v>531</v>
      </c>
      <c r="I999" s="27">
        <v>1.8782819051089655E-3</v>
      </c>
      <c r="J999" s="27">
        <v>1.754456319050388E-3</v>
      </c>
    </row>
    <row r="1000" spans="8:10" x14ac:dyDescent="0.3">
      <c r="H1000" s="28">
        <v>9916</v>
      </c>
      <c r="I1000" s="27">
        <v>1.8782819051089655E-3</v>
      </c>
      <c r="J1000" s="27">
        <v>1.754456319050388E-3</v>
      </c>
    </row>
    <row r="1001" spans="8:10" x14ac:dyDescent="0.3">
      <c r="H1001" s="26" t="s">
        <v>709</v>
      </c>
      <c r="I1001" s="27">
        <v>9.6530896671234766E-4</v>
      </c>
      <c r="J1001" s="27">
        <v>6.717061335792914E-4</v>
      </c>
    </row>
    <row r="1002" spans="8:10" x14ac:dyDescent="0.3">
      <c r="H1002" s="28">
        <v>2180</v>
      </c>
      <c r="I1002" s="27">
        <v>9.6530896671234766E-4</v>
      </c>
      <c r="J1002" s="27">
        <v>6.717061335792914E-4</v>
      </c>
    </row>
    <row r="1003" spans="8:10" x14ac:dyDescent="0.3">
      <c r="H1003" s="26" t="s">
        <v>171</v>
      </c>
      <c r="I1003" s="27">
        <v>1.1746530799752663E-3</v>
      </c>
      <c r="J1003" s="27">
        <v>1.9549656126561466E-3</v>
      </c>
    </row>
    <row r="1004" spans="8:10" x14ac:dyDescent="0.3">
      <c r="H1004" s="28">
        <v>2324</v>
      </c>
      <c r="I1004" s="27">
        <v>1.1746530799752663E-3</v>
      </c>
      <c r="J1004" s="27">
        <v>1.9549656126561466E-3</v>
      </c>
    </row>
    <row r="1005" spans="8:10" x14ac:dyDescent="0.3">
      <c r="H1005" s="24" t="s">
        <v>69</v>
      </c>
      <c r="I1005" s="27">
        <v>0.20198799372743009</v>
      </c>
      <c r="J1005" s="27">
        <v>0.22079080865398112</v>
      </c>
    </row>
    <row r="1006" spans="8:10" x14ac:dyDescent="0.3">
      <c r="H1006" s="26" t="s">
        <v>247</v>
      </c>
      <c r="I1006" s="27">
        <v>1.7096435916471699E-3</v>
      </c>
      <c r="J1006" s="27">
        <v>2.3058568764662243E-4</v>
      </c>
    </row>
    <row r="1007" spans="8:10" x14ac:dyDescent="0.3">
      <c r="H1007" s="28">
        <v>9857</v>
      </c>
      <c r="I1007" s="27">
        <v>1.7096435916471699E-3</v>
      </c>
      <c r="J1007" s="27">
        <v>2.3058568764662243E-4</v>
      </c>
    </row>
    <row r="1008" spans="8:10" x14ac:dyDescent="0.3">
      <c r="H1008" s="26" t="s">
        <v>236</v>
      </c>
      <c r="I1008" s="27">
        <v>6.3966256830336285E-5</v>
      </c>
      <c r="J1008" s="27">
        <v>7.0178252762015519E-5</v>
      </c>
    </row>
    <row r="1009" spans="8:10" x14ac:dyDescent="0.3">
      <c r="H1009" s="28">
        <v>8477</v>
      </c>
      <c r="I1009" s="27">
        <v>6.3966256830336285E-5</v>
      </c>
      <c r="J1009" s="27">
        <v>7.0178252762015519E-5</v>
      </c>
    </row>
    <row r="1010" spans="8:10" x14ac:dyDescent="0.3">
      <c r="H1010" s="26" t="s">
        <v>612</v>
      </c>
      <c r="I1010" s="27">
        <v>1.2541263081584115E-3</v>
      </c>
      <c r="J1010" s="27">
        <v>1.6542016722475086E-3</v>
      </c>
    </row>
    <row r="1011" spans="8:10" x14ac:dyDescent="0.3">
      <c r="H1011" s="28">
        <v>7145</v>
      </c>
      <c r="I1011" s="27">
        <v>1.2541263081584115E-3</v>
      </c>
      <c r="J1011" s="27">
        <v>1.6542016722475086E-3</v>
      </c>
    </row>
    <row r="1012" spans="8:10" x14ac:dyDescent="0.3">
      <c r="H1012" s="26" t="s">
        <v>313</v>
      </c>
      <c r="I1012" s="27">
        <v>4.4582542639325291E-4</v>
      </c>
      <c r="J1012" s="27">
        <v>2.1053475828604657E-4</v>
      </c>
    </row>
    <row r="1013" spans="8:10" x14ac:dyDescent="0.3">
      <c r="H1013" s="28">
        <v>4945</v>
      </c>
      <c r="I1013" s="27">
        <v>4.4582542639325291E-4</v>
      </c>
      <c r="J1013" s="27">
        <v>2.1053475828604657E-4</v>
      </c>
    </row>
    <row r="1014" spans="8:10" x14ac:dyDescent="0.3">
      <c r="H1014" s="26" t="s">
        <v>253</v>
      </c>
      <c r="I1014" s="27">
        <v>1.8259458767932359E-3</v>
      </c>
      <c r="J1014" s="27">
        <v>1.2732340143965673E-3</v>
      </c>
    </row>
    <row r="1015" spans="8:10" x14ac:dyDescent="0.3">
      <c r="H1015" s="28">
        <v>6208</v>
      </c>
      <c r="I1015" s="27">
        <v>1.8259458767932359E-3</v>
      </c>
      <c r="J1015" s="27">
        <v>1.2732340143965673E-3</v>
      </c>
    </row>
    <row r="1016" spans="8:10" x14ac:dyDescent="0.3">
      <c r="H1016" s="26" t="s">
        <v>373</v>
      </c>
      <c r="I1016" s="27">
        <v>1.8453295909842469E-3</v>
      </c>
      <c r="J1016" s="27">
        <v>1.9649910773364347E-3</v>
      </c>
    </row>
    <row r="1017" spans="8:10" x14ac:dyDescent="0.3">
      <c r="H1017" s="28">
        <v>3168</v>
      </c>
      <c r="I1017" s="27">
        <v>1.5448820210235764E-3</v>
      </c>
      <c r="J1017" s="27">
        <v>8.1206263910332246E-4</v>
      </c>
    </row>
    <row r="1018" spans="8:10" x14ac:dyDescent="0.3">
      <c r="H1018" s="28">
        <v>3959</v>
      </c>
      <c r="I1018" s="27">
        <v>3.0044756996067042E-4</v>
      </c>
      <c r="J1018" s="27">
        <v>1.152928438233112E-3</v>
      </c>
    </row>
    <row r="1019" spans="8:10" x14ac:dyDescent="0.3">
      <c r="H1019" s="26" t="s">
        <v>428</v>
      </c>
      <c r="I1019" s="27">
        <v>7.8697879615504643E-4</v>
      </c>
      <c r="J1019" s="27">
        <v>4.7119683997353279E-4</v>
      </c>
    </row>
    <row r="1020" spans="8:10" x14ac:dyDescent="0.3">
      <c r="H1020" s="28">
        <v>7400</v>
      </c>
      <c r="I1020" s="27">
        <v>7.8697879615504643E-4</v>
      </c>
      <c r="J1020" s="27">
        <v>4.7119683997353279E-4</v>
      </c>
    </row>
    <row r="1021" spans="8:10" x14ac:dyDescent="0.3">
      <c r="H1021" s="26" t="s">
        <v>677</v>
      </c>
      <c r="I1021" s="27">
        <v>8.6257528149998931E-4</v>
      </c>
      <c r="J1021" s="27">
        <v>1.5338960960840536E-3</v>
      </c>
    </row>
    <row r="1022" spans="8:10" x14ac:dyDescent="0.3">
      <c r="H1022" s="28">
        <v>6586</v>
      </c>
      <c r="I1022" s="27">
        <v>8.6257528149998931E-4</v>
      </c>
      <c r="J1022" s="27">
        <v>1.5338960960840536E-3</v>
      </c>
    </row>
    <row r="1023" spans="8:10" x14ac:dyDescent="0.3">
      <c r="H1023" s="26" t="s">
        <v>280</v>
      </c>
      <c r="I1023" s="27">
        <v>2.5838491016617659E-3</v>
      </c>
      <c r="J1023" s="27">
        <v>1.7344053896898122E-3</v>
      </c>
    </row>
    <row r="1024" spans="8:10" x14ac:dyDescent="0.3">
      <c r="H1024" s="28">
        <v>4808</v>
      </c>
      <c r="I1024" s="27">
        <v>1.5875261922438007E-3</v>
      </c>
      <c r="J1024" s="27">
        <v>7.1180799230044316E-4</v>
      </c>
    </row>
    <row r="1025" spans="8:10" x14ac:dyDescent="0.3">
      <c r="H1025" s="28">
        <v>7589</v>
      </c>
      <c r="I1025" s="27">
        <v>9.963229094179652E-4</v>
      </c>
      <c r="J1025" s="27">
        <v>1.0225973973893689E-3</v>
      </c>
    </row>
    <row r="1026" spans="8:10" x14ac:dyDescent="0.3">
      <c r="H1026" s="26" t="s">
        <v>120</v>
      </c>
      <c r="I1026" s="27">
        <v>2.0488585899898623E-3</v>
      </c>
      <c r="J1026" s="27">
        <v>9.3236821526677764E-4</v>
      </c>
    </row>
    <row r="1027" spans="8:10" x14ac:dyDescent="0.3">
      <c r="H1027" s="28">
        <v>1282</v>
      </c>
      <c r="I1027" s="27">
        <v>1.2909553651213324E-3</v>
      </c>
      <c r="J1027" s="27">
        <v>7.6193531570188276E-4</v>
      </c>
    </row>
    <row r="1028" spans="8:10" x14ac:dyDescent="0.3">
      <c r="H1028" s="28">
        <v>7789</v>
      </c>
      <c r="I1028" s="27">
        <v>7.5790322486852992E-4</v>
      </c>
      <c r="J1028" s="27">
        <v>1.7043289956489483E-4</v>
      </c>
    </row>
    <row r="1029" spans="8:10" x14ac:dyDescent="0.3">
      <c r="H1029" s="26" t="s">
        <v>364</v>
      </c>
      <c r="I1029" s="27">
        <v>1.1824065656516708E-4</v>
      </c>
      <c r="J1029" s="27">
        <v>1.4837687726826137E-3</v>
      </c>
    </row>
    <row r="1030" spans="8:10" x14ac:dyDescent="0.3">
      <c r="H1030" s="28">
        <v>4912</v>
      </c>
      <c r="I1030" s="27">
        <v>1.1824065656516708E-4</v>
      </c>
      <c r="J1030" s="27">
        <v>1.4837687726826137E-3</v>
      </c>
    </row>
    <row r="1031" spans="8:10" x14ac:dyDescent="0.3">
      <c r="H1031" s="26" t="s">
        <v>290</v>
      </c>
      <c r="I1031" s="27">
        <v>6.6873813958987936E-4</v>
      </c>
      <c r="J1031" s="27">
        <v>1.594048884165781E-3</v>
      </c>
    </row>
    <row r="1032" spans="8:10" x14ac:dyDescent="0.3">
      <c r="H1032" s="28">
        <v>3985</v>
      </c>
      <c r="I1032" s="27">
        <v>4.5164054065055623E-4</v>
      </c>
      <c r="J1032" s="27">
        <v>1.0025464680287932E-4</v>
      </c>
    </row>
    <row r="1033" spans="8:10" x14ac:dyDescent="0.3">
      <c r="H1033" s="28">
        <v>6025</v>
      </c>
      <c r="I1033" s="27">
        <v>2.1709759893932316E-4</v>
      </c>
      <c r="J1033" s="27">
        <v>1.4937942373629018E-3</v>
      </c>
    </row>
    <row r="1034" spans="8:10" x14ac:dyDescent="0.3">
      <c r="H1034" s="26" t="s">
        <v>325</v>
      </c>
      <c r="I1034" s="27">
        <v>2.1845445893269393E-3</v>
      </c>
      <c r="J1034" s="27">
        <v>3.7194473963868225E-3</v>
      </c>
    </row>
    <row r="1035" spans="8:10" x14ac:dyDescent="0.3">
      <c r="H1035" s="28">
        <v>1114</v>
      </c>
      <c r="I1035" s="27">
        <v>6.2803233978875632E-4</v>
      </c>
      <c r="J1035" s="27">
        <v>1.754456319050388E-3</v>
      </c>
    </row>
    <row r="1036" spans="8:10" x14ac:dyDescent="0.3">
      <c r="H1036" s="28">
        <v>5081</v>
      </c>
      <c r="I1036" s="27">
        <v>1.556512249538183E-3</v>
      </c>
      <c r="J1036" s="27">
        <v>1.9649910773364347E-3</v>
      </c>
    </row>
    <row r="1037" spans="8:10" x14ac:dyDescent="0.3">
      <c r="H1037" s="26" t="s">
        <v>445</v>
      </c>
      <c r="I1037" s="27">
        <v>9.2072642407302232E-4</v>
      </c>
      <c r="J1037" s="27">
        <v>1.5138451667234777E-3</v>
      </c>
    </row>
    <row r="1038" spans="8:10" x14ac:dyDescent="0.3">
      <c r="H1038" s="28">
        <v>8766</v>
      </c>
      <c r="I1038" s="27">
        <v>9.2072642407302232E-4</v>
      </c>
      <c r="J1038" s="27">
        <v>1.5138451667234777E-3</v>
      </c>
    </row>
    <row r="1039" spans="8:10" x14ac:dyDescent="0.3">
      <c r="H1039" s="26" t="s">
        <v>140</v>
      </c>
      <c r="I1039" s="27">
        <v>3.4754999544482717E-3</v>
      </c>
      <c r="J1039" s="27">
        <v>5.1330379163074206E-3</v>
      </c>
    </row>
    <row r="1040" spans="8:10" x14ac:dyDescent="0.3">
      <c r="H1040" s="28">
        <v>5688</v>
      </c>
      <c r="I1040" s="27">
        <v>6.2415559695055414E-4</v>
      </c>
      <c r="J1040" s="27">
        <v>1.9950674713772984E-3</v>
      </c>
    </row>
    <row r="1041" spans="8:10" x14ac:dyDescent="0.3">
      <c r="H1041" s="28">
        <v>8738</v>
      </c>
      <c r="I1041" s="27">
        <v>1.7173970773235743E-3</v>
      </c>
      <c r="J1041" s="27">
        <v>1.7043289956489483E-4</v>
      </c>
    </row>
    <row r="1042" spans="8:10" x14ac:dyDescent="0.3">
      <c r="H1042" s="28">
        <v>8844</v>
      </c>
      <c r="I1042" s="27">
        <v>4.380719407168485E-4</v>
      </c>
      <c r="J1042" s="27">
        <v>1.0426483267499448E-3</v>
      </c>
    </row>
    <row r="1043" spans="8:10" x14ac:dyDescent="0.3">
      <c r="H1043" s="28">
        <v>9363</v>
      </c>
      <c r="I1043" s="27">
        <v>6.9587533945729473E-4</v>
      </c>
      <c r="J1043" s="27">
        <v>1.9248892186152827E-3</v>
      </c>
    </row>
    <row r="1044" spans="8:10" x14ac:dyDescent="0.3">
      <c r="H1044" s="26" t="s">
        <v>152</v>
      </c>
      <c r="I1044" s="27">
        <v>1.4925459927078467E-4</v>
      </c>
      <c r="J1044" s="27">
        <v>1.9148637539349949E-3</v>
      </c>
    </row>
    <row r="1045" spans="8:10" x14ac:dyDescent="0.3">
      <c r="H1045" s="28">
        <v>2549</v>
      </c>
      <c r="I1045" s="27">
        <v>1.4925459927078467E-4</v>
      </c>
      <c r="J1045" s="27">
        <v>1.9148637539349949E-3</v>
      </c>
    </row>
    <row r="1046" spans="8:10" x14ac:dyDescent="0.3">
      <c r="H1046" s="26" t="s">
        <v>277</v>
      </c>
      <c r="I1046" s="27">
        <v>5.039765689662859E-5</v>
      </c>
      <c r="J1046" s="27">
        <v>2.0050929360575862E-5</v>
      </c>
    </row>
    <row r="1047" spans="8:10" x14ac:dyDescent="0.3">
      <c r="H1047" s="28">
        <v>8238</v>
      </c>
      <c r="I1047" s="27">
        <v>5.039765689662859E-5</v>
      </c>
      <c r="J1047" s="27">
        <v>2.0050929360575862E-5</v>
      </c>
    </row>
    <row r="1048" spans="8:10" x14ac:dyDescent="0.3">
      <c r="H1048" s="26" t="s">
        <v>340</v>
      </c>
      <c r="I1048" s="27">
        <v>6.7067651100898051E-4</v>
      </c>
      <c r="J1048" s="27">
        <v>7.6193531570188276E-4</v>
      </c>
    </row>
    <row r="1049" spans="8:10" x14ac:dyDescent="0.3">
      <c r="H1049" s="28">
        <v>5718</v>
      </c>
      <c r="I1049" s="27">
        <v>6.7067651100898051E-4</v>
      </c>
      <c r="J1049" s="27">
        <v>7.6193531570188276E-4</v>
      </c>
    </row>
    <row r="1050" spans="8:10" x14ac:dyDescent="0.3">
      <c r="H1050" s="26" t="s">
        <v>291</v>
      </c>
      <c r="I1050" s="27">
        <v>7.6759508196403542E-4</v>
      </c>
      <c r="J1050" s="27">
        <v>2.2056022296633448E-4</v>
      </c>
    </row>
    <row r="1051" spans="8:10" x14ac:dyDescent="0.3">
      <c r="H1051" s="28">
        <v>9408</v>
      </c>
      <c r="I1051" s="27">
        <v>7.6759508196403542E-4</v>
      </c>
      <c r="J1051" s="27">
        <v>2.2056022296633448E-4</v>
      </c>
    </row>
    <row r="1052" spans="8:10" x14ac:dyDescent="0.3">
      <c r="H1052" s="26" t="s">
        <v>345</v>
      </c>
      <c r="I1052" s="27">
        <v>2.746672300866258E-3</v>
      </c>
      <c r="J1052" s="27">
        <v>2.8071301104806209E-3</v>
      </c>
    </row>
    <row r="1053" spans="8:10" x14ac:dyDescent="0.3">
      <c r="H1053" s="28">
        <v>8571</v>
      </c>
      <c r="I1053" s="27">
        <v>1.6243552492067215E-3</v>
      </c>
      <c r="J1053" s="27">
        <v>1.594048884165781E-3</v>
      </c>
    </row>
    <row r="1054" spans="8:10" x14ac:dyDescent="0.3">
      <c r="H1054" s="28">
        <v>8815</v>
      </c>
      <c r="I1054" s="27">
        <v>1.1223170516595367E-3</v>
      </c>
      <c r="J1054" s="27">
        <v>1.2130812263148397E-3</v>
      </c>
    </row>
    <row r="1055" spans="8:10" x14ac:dyDescent="0.3">
      <c r="H1055" s="26" t="s">
        <v>118</v>
      </c>
      <c r="I1055" s="27">
        <v>1.4053192788482972E-3</v>
      </c>
      <c r="J1055" s="27">
        <v>2.5264170994325585E-3</v>
      </c>
    </row>
    <row r="1056" spans="8:10" x14ac:dyDescent="0.3">
      <c r="H1056" s="28">
        <v>3724</v>
      </c>
      <c r="I1056" s="27">
        <v>1.3529832505325674E-3</v>
      </c>
      <c r="J1056" s="27">
        <v>7.719607803821707E-4</v>
      </c>
    </row>
    <row r="1057" spans="8:10" x14ac:dyDescent="0.3">
      <c r="H1057" s="28">
        <v>7729</v>
      </c>
      <c r="I1057" s="27">
        <v>5.2336028315729693E-5</v>
      </c>
      <c r="J1057" s="27">
        <v>1.754456319050388E-3</v>
      </c>
    </row>
    <row r="1058" spans="8:10" x14ac:dyDescent="0.3">
      <c r="H1058" s="26" t="s">
        <v>619</v>
      </c>
      <c r="I1058" s="27">
        <v>1.7251505629999786E-3</v>
      </c>
      <c r="J1058" s="27">
        <v>1.8747618952138431E-3</v>
      </c>
    </row>
    <row r="1059" spans="8:10" x14ac:dyDescent="0.3">
      <c r="H1059" s="28">
        <v>2731</v>
      </c>
      <c r="I1059" s="27">
        <v>1.7251505629999786E-3</v>
      </c>
      <c r="J1059" s="27">
        <v>1.8747618952138431E-3</v>
      </c>
    </row>
    <row r="1060" spans="8:10" x14ac:dyDescent="0.3">
      <c r="H1060" s="26" t="s">
        <v>480</v>
      </c>
      <c r="I1060" s="27">
        <v>1.6631226775887435E-3</v>
      </c>
      <c r="J1060" s="27">
        <v>1.594048884165781E-3</v>
      </c>
    </row>
    <row r="1061" spans="8:10" x14ac:dyDescent="0.3">
      <c r="H1061" s="28">
        <v>2504</v>
      </c>
      <c r="I1061" s="27">
        <v>1.6631226775887435E-3</v>
      </c>
      <c r="J1061" s="27">
        <v>1.594048884165781E-3</v>
      </c>
    </row>
    <row r="1062" spans="8:10" x14ac:dyDescent="0.3">
      <c r="H1062" s="26" t="s">
        <v>536</v>
      </c>
      <c r="I1062" s="27">
        <v>1.6495540776550357E-3</v>
      </c>
      <c r="J1062" s="27">
        <v>1.6642271369277967E-3</v>
      </c>
    </row>
    <row r="1063" spans="8:10" x14ac:dyDescent="0.3">
      <c r="H1063" s="28">
        <v>4044</v>
      </c>
      <c r="I1063" s="27">
        <v>1.6495540776550357E-3</v>
      </c>
      <c r="J1063" s="27">
        <v>1.6642271369277967E-3</v>
      </c>
    </row>
    <row r="1064" spans="8:10" x14ac:dyDescent="0.3">
      <c r="H1064" s="26" t="s">
        <v>617</v>
      </c>
      <c r="I1064" s="27">
        <v>6.9199859661909255E-4</v>
      </c>
      <c r="J1064" s="27">
        <v>4.4112044593266897E-4</v>
      </c>
    </row>
    <row r="1065" spans="8:10" x14ac:dyDescent="0.3">
      <c r="H1065" s="28">
        <v>1782</v>
      </c>
      <c r="I1065" s="27">
        <v>6.9199859661909255E-4</v>
      </c>
      <c r="J1065" s="27">
        <v>4.4112044593266897E-4</v>
      </c>
    </row>
    <row r="1066" spans="8:10" x14ac:dyDescent="0.3">
      <c r="H1066" s="26" t="s">
        <v>500</v>
      </c>
      <c r="I1066" s="27">
        <v>1.440209964392117E-3</v>
      </c>
      <c r="J1066" s="27">
        <v>1.8045836424518276E-3</v>
      </c>
    </row>
    <row r="1067" spans="8:10" x14ac:dyDescent="0.3">
      <c r="H1067" s="28">
        <v>5713</v>
      </c>
      <c r="I1067" s="27">
        <v>1.440209964392117E-3</v>
      </c>
      <c r="J1067" s="27">
        <v>1.8045836424518276E-3</v>
      </c>
    </row>
    <row r="1068" spans="8:10" x14ac:dyDescent="0.3">
      <c r="H1068" s="26" t="s">
        <v>245</v>
      </c>
      <c r="I1068" s="27">
        <v>1.0079531379325718E-4</v>
      </c>
      <c r="J1068" s="27">
        <v>8.0203717442303447E-5</v>
      </c>
    </row>
    <row r="1069" spans="8:10" x14ac:dyDescent="0.3">
      <c r="H1069" s="28">
        <v>1672</v>
      </c>
      <c r="I1069" s="27">
        <v>1.0079531379325718E-4</v>
      </c>
      <c r="J1069" s="27">
        <v>8.0203717442303447E-5</v>
      </c>
    </row>
    <row r="1070" spans="8:10" x14ac:dyDescent="0.3">
      <c r="H1070" s="26" t="s">
        <v>263</v>
      </c>
      <c r="I1070" s="27">
        <v>9.4592525252133665E-4</v>
      </c>
      <c r="J1070" s="27">
        <v>1.3534377318388706E-3</v>
      </c>
    </row>
    <row r="1071" spans="8:10" x14ac:dyDescent="0.3">
      <c r="H1071" s="28">
        <v>1228</v>
      </c>
      <c r="I1071" s="27">
        <v>9.4592525252133665E-4</v>
      </c>
      <c r="J1071" s="27">
        <v>1.3534377318388706E-3</v>
      </c>
    </row>
    <row r="1072" spans="8:10" x14ac:dyDescent="0.3">
      <c r="H1072" s="26" t="s">
        <v>297</v>
      </c>
      <c r="I1072" s="27">
        <v>1.4072576502673984E-3</v>
      </c>
      <c r="J1072" s="27">
        <v>1.7644817837306759E-3</v>
      </c>
    </row>
    <row r="1073" spans="8:10" x14ac:dyDescent="0.3">
      <c r="H1073" s="28">
        <v>3976</v>
      </c>
      <c r="I1073" s="27">
        <v>1.4072576502673984E-3</v>
      </c>
      <c r="J1073" s="27">
        <v>1.7644817837306759E-3</v>
      </c>
    </row>
    <row r="1074" spans="8:10" x14ac:dyDescent="0.3">
      <c r="H1074" s="26" t="s">
        <v>98</v>
      </c>
      <c r="I1074" s="27">
        <v>1.5216215639943633E-3</v>
      </c>
      <c r="J1074" s="27">
        <v>1.4737433080023259E-3</v>
      </c>
    </row>
    <row r="1075" spans="8:10" x14ac:dyDescent="0.3">
      <c r="H1075" s="28">
        <v>2847</v>
      </c>
      <c r="I1075" s="27">
        <v>1.5216215639943633E-3</v>
      </c>
      <c r="J1075" s="27">
        <v>1.4737433080023259E-3</v>
      </c>
    </row>
    <row r="1076" spans="8:10" x14ac:dyDescent="0.3">
      <c r="H1076" s="26" t="s">
        <v>383</v>
      </c>
      <c r="I1076" s="27">
        <v>1.9693853618067171E-3</v>
      </c>
      <c r="J1076" s="27">
        <v>1.3133358731177191E-3</v>
      </c>
    </row>
    <row r="1077" spans="8:10" x14ac:dyDescent="0.3">
      <c r="H1077" s="28">
        <v>3951</v>
      </c>
      <c r="I1077" s="27">
        <v>3.0626268421797374E-4</v>
      </c>
      <c r="J1077" s="27">
        <v>1.1930302969542638E-3</v>
      </c>
    </row>
    <row r="1078" spans="8:10" x14ac:dyDescent="0.3">
      <c r="H1078" s="28">
        <v>4702</v>
      </c>
      <c r="I1078" s="27">
        <v>1.6631226775887435E-3</v>
      </c>
      <c r="J1078" s="27">
        <v>1.2030557616345517E-4</v>
      </c>
    </row>
    <row r="1079" spans="8:10" x14ac:dyDescent="0.3">
      <c r="H1079" s="26" t="s">
        <v>174</v>
      </c>
      <c r="I1079" s="27">
        <v>7.4821136777302442E-4</v>
      </c>
      <c r="J1079" s="27">
        <v>1.2231066909951277E-3</v>
      </c>
    </row>
    <row r="1080" spans="8:10" x14ac:dyDescent="0.3">
      <c r="H1080" s="28">
        <v>1801</v>
      </c>
      <c r="I1080" s="27">
        <v>7.4821136777302442E-4</v>
      </c>
      <c r="J1080" s="27">
        <v>1.2231066909951277E-3</v>
      </c>
    </row>
    <row r="1081" spans="8:10" x14ac:dyDescent="0.3">
      <c r="H1081" s="26" t="s">
        <v>272</v>
      </c>
      <c r="I1081" s="27">
        <v>1.1998519084235808E-3</v>
      </c>
      <c r="J1081" s="27">
        <v>1.5739979548052053E-3</v>
      </c>
    </row>
    <row r="1082" spans="8:10" x14ac:dyDescent="0.3">
      <c r="H1082" s="28">
        <v>4477</v>
      </c>
      <c r="I1082" s="27">
        <v>8.3156133879437176E-4</v>
      </c>
      <c r="J1082" s="27">
        <v>5.2132416337497239E-4</v>
      </c>
    </row>
    <row r="1083" spans="8:10" x14ac:dyDescent="0.3">
      <c r="H1083" s="28">
        <v>8777</v>
      </c>
      <c r="I1083" s="27">
        <v>3.6829056962920894E-4</v>
      </c>
      <c r="J1083" s="27">
        <v>1.0526737914302328E-3</v>
      </c>
    </row>
    <row r="1084" spans="8:10" x14ac:dyDescent="0.3">
      <c r="H1084" s="26" t="s">
        <v>197</v>
      </c>
      <c r="I1084" s="27">
        <v>7.327043964202157E-4</v>
      </c>
      <c r="J1084" s="27">
        <v>1.1729793675936879E-3</v>
      </c>
    </row>
    <row r="1085" spans="8:10" x14ac:dyDescent="0.3">
      <c r="H1085" s="28">
        <v>2482</v>
      </c>
      <c r="I1085" s="27">
        <v>7.327043964202157E-4</v>
      </c>
      <c r="J1085" s="27">
        <v>1.1729793675936879E-3</v>
      </c>
    </row>
    <row r="1086" spans="8:10" x14ac:dyDescent="0.3">
      <c r="H1086" s="26" t="s">
        <v>268</v>
      </c>
      <c r="I1086" s="27">
        <v>1.6631226775887435E-3</v>
      </c>
      <c r="J1086" s="27">
        <v>6.5165520421871551E-4</v>
      </c>
    </row>
    <row r="1087" spans="8:10" x14ac:dyDescent="0.3">
      <c r="H1087" s="28">
        <v>6806</v>
      </c>
      <c r="I1087" s="27">
        <v>1.6631226775887435E-3</v>
      </c>
      <c r="J1087" s="27">
        <v>6.5165520421871551E-4</v>
      </c>
    </row>
    <row r="1088" spans="8:10" x14ac:dyDescent="0.3">
      <c r="H1088" s="26" t="s">
        <v>114</v>
      </c>
      <c r="I1088" s="27">
        <v>1.0312135949617849E-3</v>
      </c>
      <c r="J1088" s="27">
        <v>1.1028011148316724E-3</v>
      </c>
    </row>
    <row r="1089" spans="8:10" x14ac:dyDescent="0.3">
      <c r="H1089" s="28">
        <v>8210</v>
      </c>
      <c r="I1089" s="27">
        <v>1.0312135949617849E-3</v>
      </c>
      <c r="J1089" s="27">
        <v>1.1028011148316724E-3</v>
      </c>
    </row>
    <row r="1090" spans="8:10" x14ac:dyDescent="0.3">
      <c r="H1090" s="26" t="s">
        <v>241</v>
      </c>
      <c r="I1090" s="27">
        <v>6.1640211127414967E-4</v>
      </c>
      <c r="J1090" s="27">
        <v>3.7094219317065344E-4</v>
      </c>
    </row>
    <row r="1091" spans="8:10" x14ac:dyDescent="0.3">
      <c r="H1091" s="28">
        <v>9259</v>
      </c>
      <c r="I1091" s="27">
        <v>6.1640211127414967E-4</v>
      </c>
      <c r="J1091" s="27">
        <v>3.7094219317065344E-4</v>
      </c>
    </row>
    <row r="1092" spans="8:10" x14ac:dyDescent="0.3">
      <c r="H1092" s="26" t="s">
        <v>257</v>
      </c>
      <c r="I1092" s="27">
        <v>3.0296745280550185E-3</v>
      </c>
      <c r="J1092" s="27">
        <v>1.2030557616345518E-3</v>
      </c>
    </row>
    <row r="1093" spans="8:10" x14ac:dyDescent="0.3">
      <c r="H1093" s="28">
        <v>1257</v>
      </c>
      <c r="I1093" s="27">
        <v>1.6107866492730137E-3</v>
      </c>
      <c r="J1093" s="27">
        <v>1.5038197020431898E-4</v>
      </c>
    </row>
    <row r="1094" spans="8:10" x14ac:dyDescent="0.3">
      <c r="H1094" s="28">
        <v>9239</v>
      </c>
      <c r="I1094" s="27">
        <v>1.418887878782005E-3</v>
      </c>
      <c r="J1094" s="27">
        <v>1.0526737914302328E-3</v>
      </c>
    </row>
    <row r="1095" spans="8:10" x14ac:dyDescent="0.3">
      <c r="H1095" s="26" t="s">
        <v>380</v>
      </c>
      <c r="I1095" s="27">
        <v>1.829822619631438E-3</v>
      </c>
      <c r="J1095" s="27">
        <v>9.4239367994706559E-4</v>
      </c>
    </row>
    <row r="1096" spans="8:10" x14ac:dyDescent="0.3">
      <c r="H1096" s="28">
        <v>7316</v>
      </c>
      <c r="I1096" s="27">
        <v>1.829822619631438E-3</v>
      </c>
      <c r="J1096" s="27">
        <v>9.4239367994706559E-4</v>
      </c>
    </row>
    <row r="1097" spans="8:10" x14ac:dyDescent="0.3">
      <c r="H1097" s="26" t="s">
        <v>421</v>
      </c>
      <c r="I1097" s="27">
        <v>8.2186948169886626E-4</v>
      </c>
      <c r="J1097" s="27">
        <v>1.1128265795119605E-3</v>
      </c>
    </row>
    <row r="1098" spans="8:10" x14ac:dyDescent="0.3">
      <c r="H1098" s="28">
        <v>2062</v>
      </c>
      <c r="I1098" s="27">
        <v>8.2186948169886626E-4</v>
      </c>
      <c r="J1098" s="27">
        <v>1.1128265795119605E-3</v>
      </c>
    </row>
    <row r="1099" spans="8:10" x14ac:dyDescent="0.3">
      <c r="H1099" s="26" t="s">
        <v>179</v>
      </c>
      <c r="I1099" s="27">
        <v>1.9965225616741327E-3</v>
      </c>
      <c r="J1099" s="27">
        <v>6.0152788081727592E-4</v>
      </c>
    </row>
    <row r="1100" spans="8:10" x14ac:dyDescent="0.3">
      <c r="H1100" s="28">
        <v>5528</v>
      </c>
      <c r="I1100" s="27">
        <v>1.4867308784505433E-3</v>
      </c>
      <c r="J1100" s="27">
        <v>5.0127323401439658E-5</v>
      </c>
    </row>
    <row r="1101" spans="8:10" x14ac:dyDescent="0.3">
      <c r="H1101" s="28">
        <v>7663</v>
      </c>
      <c r="I1101" s="27">
        <v>5.0979168322358925E-4</v>
      </c>
      <c r="J1101" s="27">
        <v>5.5140055741583621E-4</v>
      </c>
    </row>
    <row r="1102" spans="8:10" x14ac:dyDescent="0.3">
      <c r="H1102" s="26" t="s">
        <v>283</v>
      </c>
      <c r="I1102" s="27">
        <v>2.1942364464224446E-3</v>
      </c>
      <c r="J1102" s="27">
        <v>2.9174102219637881E-3</v>
      </c>
    </row>
    <row r="1103" spans="8:10" x14ac:dyDescent="0.3">
      <c r="H1103" s="28">
        <v>7869</v>
      </c>
      <c r="I1103" s="27">
        <v>1.3743053361426796E-3</v>
      </c>
      <c r="J1103" s="27">
        <v>1.8146091071321155E-3</v>
      </c>
    </row>
    <row r="1104" spans="8:10" x14ac:dyDescent="0.3">
      <c r="H1104" s="28">
        <v>8528</v>
      </c>
      <c r="I1104" s="27">
        <v>8.1993111027976512E-4</v>
      </c>
      <c r="J1104" s="27">
        <v>1.1028011148316724E-3</v>
      </c>
    </row>
    <row r="1105" spans="8:10" x14ac:dyDescent="0.3">
      <c r="H1105" s="26" t="s">
        <v>262</v>
      </c>
      <c r="I1105" s="27">
        <v>1.1242554230786379E-3</v>
      </c>
      <c r="J1105" s="27">
        <v>3.19812323301185E-3</v>
      </c>
    </row>
    <row r="1106" spans="8:10" x14ac:dyDescent="0.3">
      <c r="H1106" s="28">
        <v>7544</v>
      </c>
      <c r="I1106" s="27">
        <v>6.60984653913475E-4</v>
      </c>
      <c r="J1106" s="27">
        <v>1.9349146832955708E-3</v>
      </c>
    </row>
    <row r="1107" spans="8:10" x14ac:dyDescent="0.3">
      <c r="H1107" s="28">
        <v>9121</v>
      </c>
      <c r="I1107" s="27">
        <v>4.6327076916516282E-4</v>
      </c>
      <c r="J1107" s="27">
        <v>1.2632085497162793E-3</v>
      </c>
    </row>
    <row r="1108" spans="8:10" x14ac:dyDescent="0.3">
      <c r="H1108" s="26" t="s">
        <v>252</v>
      </c>
      <c r="I1108" s="27">
        <v>8.4125319588987727E-4</v>
      </c>
      <c r="J1108" s="27">
        <v>1.8246345718124035E-3</v>
      </c>
    </row>
    <row r="1109" spans="8:10" x14ac:dyDescent="0.3">
      <c r="H1109" s="28">
        <v>6684</v>
      </c>
      <c r="I1109" s="27">
        <v>8.4125319588987727E-4</v>
      </c>
      <c r="J1109" s="27">
        <v>1.8246345718124035E-3</v>
      </c>
    </row>
    <row r="1110" spans="8:10" x14ac:dyDescent="0.3">
      <c r="H1110" s="26" t="s">
        <v>223</v>
      </c>
      <c r="I1110" s="27">
        <v>1.1649612228797608E-3</v>
      </c>
      <c r="J1110" s="27">
        <v>7.5190985102159482E-4</v>
      </c>
    </row>
    <row r="1111" spans="8:10" x14ac:dyDescent="0.3">
      <c r="H1111" s="28">
        <v>8867</v>
      </c>
      <c r="I1111" s="27">
        <v>1.1649612228797608E-3</v>
      </c>
      <c r="J1111" s="27">
        <v>7.5190985102159482E-4</v>
      </c>
    </row>
    <row r="1112" spans="8:10" x14ac:dyDescent="0.3">
      <c r="H1112" s="26" t="s">
        <v>184</v>
      </c>
      <c r="I1112" s="27">
        <v>1.9771388474831215E-4</v>
      </c>
      <c r="J1112" s="27">
        <v>6.6168066889900345E-4</v>
      </c>
    </row>
    <row r="1113" spans="8:10" x14ac:dyDescent="0.3">
      <c r="H1113" s="28">
        <v>7986</v>
      </c>
      <c r="I1113" s="27">
        <v>1.9771388474831215E-4</v>
      </c>
      <c r="J1113" s="27">
        <v>6.6168066889900345E-4</v>
      </c>
    </row>
    <row r="1114" spans="8:10" x14ac:dyDescent="0.3">
      <c r="H1114" s="26" t="s">
        <v>266</v>
      </c>
      <c r="I1114" s="27">
        <v>2.2872782745392975E-4</v>
      </c>
      <c r="J1114" s="27">
        <v>1.0426483267499448E-3</v>
      </c>
    </row>
    <row r="1115" spans="8:10" x14ac:dyDescent="0.3">
      <c r="H1115" s="28">
        <v>4763</v>
      </c>
      <c r="I1115" s="27">
        <v>2.2872782745392975E-4</v>
      </c>
      <c r="J1115" s="27">
        <v>1.0426483267499448E-3</v>
      </c>
    </row>
    <row r="1116" spans="8:10" x14ac:dyDescent="0.3">
      <c r="H1116" s="26" t="s">
        <v>547</v>
      </c>
      <c r="I1116" s="27">
        <v>1.1397623944314466E-3</v>
      </c>
      <c r="J1116" s="27">
        <v>1.4737433080023259E-3</v>
      </c>
    </row>
    <row r="1117" spans="8:10" x14ac:dyDescent="0.3">
      <c r="H1117" s="28">
        <v>7366</v>
      </c>
      <c r="I1117" s="27">
        <v>1.1397623944314466E-3</v>
      </c>
      <c r="J1117" s="27">
        <v>1.4737433080023259E-3</v>
      </c>
    </row>
    <row r="1118" spans="8:10" x14ac:dyDescent="0.3">
      <c r="H1118" s="26" t="s">
        <v>691</v>
      </c>
      <c r="I1118" s="27">
        <v>7.5596485344942889E-4</v>
      </c>
      <c r="J1118" s="27">
        <v>4.3109498125238103E-4</v>
      </c>
    </row>
    <row r="1119" spans="8:10" x14ac:dyDescent="0.3">
      <c r="H1119" s="28">
        <v>4020</v>
      </c>
      <c r="I1119" s="27">
        <v>7.5596485344942889E-4</v>
      </c>
      <c r="J1119" s="27">
        <v>4.3109498125238103E-4</v>
      </c>
    </row>
    <row r="1120" spans="8:10" x14ac:dyDescent="0.3">
      <c r="H1120" s="26" t="s">
        <v>176</v>
      </c>
      <c r="I1120" s="27">
        <v>1.6088482778539128E-3</v>
      </c>
      <c r="J1120" s="27">
        <v>1.7243799250095241E-3</v>
      </c>
    </row>
    <row r="1121" spans="8:10" x14ac:dyDescent="0.3">
      <c r="H1121" s="28">
        <v>7309</v>
      </c>
      <c r="I1121" s="27">
        <v>1.6088482778539128E-3</v>
      </c>
      <c r="J1121" s="27">
        <v>1.7243799250095241E-3</v>
      </c>
    </row>
    <row r="1122" spans="8:10" x14ac:dyDescent="0.3">
      <c r="H1122" s="26" t="s">
        <v>335</v>
      </c>
      <c r="I1122" s="27">
        <v>4.2062659794493863E-4</v>
      </c>
      <c r="J1122" s="27">
        <v>1.6241252782066449E-3</v>
      </c>
    </row>
    <row r="1123" spans="8:10" x14ac:dyDescent="0.3">
      <c r="H1123" s="28">
        <v>6050</v>
      </c>
      <c r="I1123" s="27">
        <v>4.2062659794493863E-4</v>
      </c>
      <c r="J1123" s="27">
        <v>1.6241252782066449E-3</v>
      </c>
    </row>
    <row r="1124" spans="8:10" x14ac:dyDescent="0.3">
      <c r="H1124" s="26" t="s">
        <v>344</v>
      </c>
      <c r="I1124" s="27">
        <v>4.0841485800460165E-3</v>
      </c>
      <c r="J1124" s="27">
        <v>2.0451947947787378E-3</v>
      </c>
    </row>
    <row r="1125" spans="8:10" x14ac:dyDescent="0.3">
      <c r="H1125" s="28">
        <v>5459</v>
      </c>
      <c r="I1125" s="27">
        <v>1.4091960216864995E-3</v>
      </c>
      <c r="J1125" s="27">
        <v>5.0127323401439658E-5</v>
      </c>
    </row>
    <row r="1126" spans="8:10" x14ac:dyDescent="0.3">
      <c r="H1126" s="28">
        <v>8310</v>
      </c>
      <c r="I1126" s="27">
        <v>1.4091960216864995E-3</v>
      </c>
      <c r="J1126" s="27">
        <v>2.6066208168748619E-4</v>
      </c>
    </row>
    <row r="1127" spans="8:10" x14ac:dyDescent="0.3">
      <c r="H1127" s="28">
        <v>9609</v>
      </c>
      <c r="I1127" s="27">
        <v>1.2657565366730181E-3</v>
      </c>
      <c r="J1127" s="27">
        <v>1.7344053896898122E-3</v>
      </c>
    </row>
    <row r="1128" spans="8:10" x14ac:dyDescent="0.3">
      <c r="H1128" s="26" t="s">
        <v>240</v>
      </c>
      <c r="I1128" s="27">
        <v>1.2328042225482993E-3</v>
      </c>
      <c r="J1128" s="27">
        <v>6.6168066889900345E-4</v>
      </c>
    </row>
    <row r="1129" spans="8:10" x14ac:dyDescent="0.3">
      <c r="H1129" s="28">
        <v>4917</v>
      </c>
      <c r="I1129" s="27">
        <v>1.2328042225482993E-3</v>
      </c>
      <c r="J1129" s="27">
        <v>6.6168066889900345E-4</v>
      </c>
    </row>
    <row r="1130" spans="8:10" x14ac:dyDescent="0.3">
      <c r="H1130" s="26" t="s">
        <v>448</v>
      </c>
      <c r="I1130" s="27">
        <v>8.2574622453706844E-4</v>
      </c>
      <c r="J1130" s="27">
        <v>1.3734886611994465E-3</v>
      </c>
    </row>
    <row r="1131" spans="8:10" x14ac:dyDescent="0.3">
      <c r="H1131" s="28">
        <v>7172</v>
      </c>
      <c r="I1131" s="27">
        <v>8.2574622453706844E-4</v>
      </c>
      <c r="J1131" s="27">
        <v>1.3734886611994465E-3</v>
      </c>
    </row>
    <row r="1132" spans="8:10" x14ac:dyDescent="0.3">
      <c r="H1132" s="26" t="s">
        <v>328</v>
      </c>
      <c r="I1132" s="27">
        <v>1.5158064497370598E-3</v>
      </c>
      <c r="J1132" s="27">
        <v>1.8045836424518276E-3</v>
      </c>
    </row>
    <row r="1133" spans="8:10" x14ac:dyDescent="0.3">
      <c r="H1133" s="28">
        <v>5630</v>
      </c>
      <c r="I1133" s="27">
        <v>1.5158064497370598E-3</v>
      </c>
      <c r="J1133" s="27">
        <v>1.8045836424518276E-3</v>
      </c>
    </row>
    <row r="1134" spans="8:10" x14ac:dyDescent="0.3">
      <c r="H1134" s="26" t="s">
        <v>230</v>
      </c>
      <c r="I1134" s="27">
        <v>1.0157066236089762E-3</v>
      </c>
      <c r="J1134" s="27">
        <v>1.6241252782066449E-3</v>
      </c>
    </row>
    <row r="1135" spans="8:10" x14ac:dyDescent="0.3">
      <c r="H1135" s="28">
        <v>4346</v>
      </c>
      <c r="I1135" s="27">
        <v>1.0157066236089762E-3</v>
      </c>
      <c r="J1135" s="27">
        <v>1.6241252782066449E-3</v>
      </c>
    </row>
    <row r="1136" spans="8:10" x14ac:dyDescent="0.3">
      <c r="H1136" s="26" t="s">
        <v>409</v>
      </c>
      <c r="I1136" s="27">
        <v>9.4398688110223551E-4</v>
      </c>
      <c r="J1136" s="27">
        <v>1.0727247207908087E-3</v>
      </c>
    </row>
    <row r="1137" spans="8:10" x14ac:dyDescent="0.3">
      <c r="H1137" s="28">
        <v>4709</v>
      </c>
      <c r="I1137" s="27">
        <v>9.4398688110223551E-4</v>
      </c>
      <c r="J1137" s="27">
        <v>1.0727247207908087E-3</v>
      </c>
    </row>
    <row r="1138" spans="8:10" x14ac:dyDescent="0.3">
      <c r="H1138" s="26" t="s">
        <v>637</v>
      </c>
      <c r="I1138" s="27">
        <v>1.1339472801741434E-3</v>
      </c>
      <c r="J1138" s="27">
        <v>8.220881037836104E-4</v>
      </c>
    </row>
    <row r="1139" spans="8:10" x14ac:dyDescent="0.3">
      <c r="H1139" s="28">
        <v>8451</v>
      </c>
      <c r="I1139" s="27">
        <v>1.1339472801741434E-3</v>
      </c>
      <c r="J1139" s="27">
        <v>8.220881037836104E-4</v>
      </c>
    </row>
    <row r="1140" spans="8:10" x14ac:dyDescent="0.3">
      <c r="H1140" s="26" t="s">
        <v>628</v>
      </c>
      <c r="I1140" s="27">
        <v>1.1920984227471762E-3</v>
      </c>
      <c r="J1140" s="27">
        <v>1.3233613377980069E-3</v>
      </c>
    </row>
    <row r="1141" spans="8:10" x14ac:dyDescent="0.3">
      <c r="H1141" s="28">
        <v>5410</v>
      </c>
      <c r="I1141" s="27">
        <v>1.1920984227471762E-3</v>
      </c>
      <c r="J1141" s="27">
        <v>1.3233613377980069E-3</v>
      </c>
    </row>
    <row r="1142" spans="8:10" x14ac:dyDescent="0.3">
      <c r="H1142" s="26" t="s">
        <v>296</v>
      </c>
      <c r="I1142" s="27">
        <v>1.556512249538183E-3</v>
      </c>
      <c r="J1142" s="27">
        <v>1.303310408437431E-3</v>
      </c>
    </row>
    <row r="1143" spans="8:10" x14ac:dyDescent="0.3">
      <c r="H1143" s="28">
        <v>8774</v>
      </c>
      <c r="I1143" s="27">
        <v>1.556512249538183E-3</v>
      </c>
      <c r="J1143" s="27">
        <v>1.303310408437431E-3</v>
      </c>
    </row>
    <row r="1144" spans="8:10" x14ac:dyDescent="0.3">
      <c r="H1144" s="26" t="s">
        <v>511</v>
      </c>
      <c r="I1144" s="27">
        <v>1.9325563048437962E-3</v>
      </c>
      <c r="J1144" s="27">
        <v>1.0727247207908087E-3</v>
      </c>
    </row>
    <row r="1145" spans="8:10" x14ac:dyDescent="0.3">
      <c r="H1145" s="28">
        <v>8172</v>
      </c>
      <c r="I1145" s="27">
        <v>1.9325563048437962E-3</v>
      </c>
      <c r="J1145" s="27">
        <v>1.0727247207908087E-3</v>
      </c>
    </row>
    <row r="1146" spans="8:10" x14ac:dyDescent="0.3">
      <c r="H1146" s="26" t="s">
        <v>153</v>
      </c>
      <c r="I1146" s="27">
        <v>5.7472712576347607E-3</v>
      </c>
      <c r="J1146" s="27">
        <v>4.0202113367954605E-3</v>
      </c>
    </row>
    <row r="1147" spans="8:10" x14ac:dyDescent="0.3">
      <c r="H1147" s="28">
        <v>1575</v>
      </c>
      <c r="I1147" s="27">
        <v>1.2909553651213324E-3</v>
      </c>
      <c r="J1147" s="27">
        <v>1.0025464680287932E-3</v>
      </c>
    </row>
    <row r="1148" spans="8:10" x14ac:dyDescent="0.3">
      <c r="H1148" s="28">
        <v>3654</v>
      </c>
      <c r="I1148" s="27">
        <v>1.5855878208246995E-3</v>
      </c>
      <c r="J1148" s="27">
        <v>3.4086579912978967E-4</v>
      </c>
    </row>
    <row r="1149" spans="8:10" x14ac:dyDescent="0.3">
      <c r="H1149" s="28">
        <v>5762</v>
      </c>
      <c r="I1149" s="27">
        <v>1.5526355066999807E-3</v>
      </c>
      <c r="J1149" s="27">
        <v>1.4135905199205983E-3</v>
      </c>
    </row>
    <row r="1150" spans="8:10" x14ac:dyDescent="0.3">
      <c r="H1150" s="28">
        <v>8554</v>
      </c>
      <c r="I1150" s="27">
        <v>8.5676016724268609E-4</v>
      </c>
      <c r="J1150" s="27">
        <v>8.7221542718505E-4</v>
      </c>
    </row>
    <row r="1151" spans="8:10" x14ac:dyDescent="0.3">
      <c r="H1151" s="28">
        <v>8593</v>
      </c>
      <c r="I1151" s="27">
        <v>4.6133239774606173E-4</v>
      </c>
      <c r="J1151" s="27">
        <v>3.9099312253122932E-4</v>
      </c>
    </row>
    <row r="1152" spans="8:10" x14ac:dyDescent="0.3">
      <c r="H1152" s="26" t="s">
        <v>50</v>
      </c>
      <c r="I1152" s="27">
        <v>5.5437422586291447E-4</v>
      </c>
      <c r="J1152" s="27">
        <v>1.2231066909951277E-3</v>
      </c>
    </row>
    <row r="1153" spans="8:10" x14ac:dyDescent="0.3">
      <c r="H1153" s="28">
        <v>5269</v>
      </c>
      <c r="I1153" s="27">
        <v>2.3841968454943525E-4</v>
      </c>
      <c r="J1153" s="27">
        <v>3.4086579912978967E-4</v>
      </c>
    </row>
    <row r="1154" spans="8:10" x14ac:dyDescent="0.3">
      <c r="H1154" s="28">
        <v>5423</v>
      </c>
      <c r="I1154" s="27">
        <v>3.1595454131347925E-4</v>
      </c>
      <c r="J1154" s="27">
        <v>8.8224089186533794E-4</v>
      </c>
    </row>
    <row r="1155" spans="8:10" x14ac:dyDescent="0.3">
      <c r="H1155" s="26" t="s">
        <v>491</v>
      </c>
      <c r="I1155" s="27">
        <v>1.8918505050426733E-3</v>
      </c>
      <c r="J1155" s="27">
        <v>1.0526737914302328E-3</v>
      </c>
    </row>
    <row r="1156" spans="8:10" x14ac:dyDescent="0.3">
      <c r="H1156" s="28">
        <v>5808</v>
      </c>
      <c r="I1156" s="27">
        <v>1.8918505050426733E-3</v>
      </c>
      <c r="J1156" s="27">
        <v>1.0526737914302328E-3</v>
      </c>
    </row>
    <row r="1157" spans="8:10" x14ac:dyDescent="0.3">
      <c r="H1157" s="26" t="s">
        <v>473</v>
      </c>
      <c r="I1157" s="27">
        <v>2.5140677305741264E-3</v>
      </c>
      <c r="J1157" s="27">
        <v>2.2958314117859364E-3</v>
      </c>
    </row>
    <row r="1158" spans="8:10" x14ac:dyDescent="0.3">
      <c r="H1158" s="28">
        <v>2334</v>
      </c>
      <c r="I1158" s="27">
        <v>1.5603889923763853E-3</v>
      </c>
      <c r="J1158" s="27">
        <v>4.2106951657209314E-4</v>
      </c>
    </row>
    <row r="1159" spans="8:10" x14ac:dyDescent="0.3">
      <c r="H1159" s="28">
        <v>6773</v>
      </c>
      <c r="I1159" s="27">
        <v>9.5367873819774101E-4</v>
      </c>
      <c r="J1159" s="27">
        <v>1.8747618952138431E-3</v>
      </c>
    </row>
    <row r="1160" spans="8:10" x14ac:dyDescent="0.3">
      <c r="H1160" s="26" t="s">
        <v>88</v>
      </c>
      <c r="I1160" s="27">
        <v>4.5958786346887073E-3</v>
      </c>
      <c r="J1160" s="27">
        <v>6.095482525615062E-3</v>
      </c>
    </row>
    <row r="1161" spans="8:10" x14ac:dyDescent="0.3">
      <c r="H1161" s="28">
        <v>1831</v>
      </c>
      <c r="I1161" s="27">
        <v>1.3277844220842532E-3</v>
      </c>
      <c r="J1161" s="27">
        <v>1.2732340143965673E-3</v>
      </c>
    </row>
    <row r="1162" spans="8:10" x14ac:dyDescent="0.3">
      <c r="H1162" s="28">
        <v>1851</v>
      </c>
      <c r="I1162" s="27">
        <v>8.8389736711010146E-4</v>
      </c>
      <c r="J1162" s="27">
        <v>1.9649910773364347E-3</v>
      </c>
    </row>
    <row r="1163" spans="8:10" x14ac:dyDescent="0.3">
      <c r="H1163" s="28">
        <v>6471</v>
      </c>
      <c r="I1163" s="27">
        <v>9.4980199535953883E-5</v>
      </c>
      <c r="J1163" s="27">
        <v>7.1180799230044316E-4</v>
      </c>
    </row>
    <row r="1164" spans="8:10" x14ac:dyDescent="0.3">
      <c r="H1164" s="28">
        <v>6647</v>
      </c>
      <c r="I1164" s="27">
        <v>1.1959751655853785E-3</v>
      </c>
      <c r="J1164" s="27">
        <v>8.9226635654562588E-4</v>
      </c>
    </row>
    <row r="1165" spans="8:10" x14ac:dyDescent="0.3">
      <c r="H1165" s="28">
        <v>6983</v>
      </c>
      <c r="I1165" s="27">
        <v>9.3817176684493219E-4</v>
      </c>
      <c r="J1165" s="27">
        <v>5.4137509273554827E-4</v>
      </c>
    </row>
    <row r="1166" spans="8:10" x14ac:dyDescent="0.3">
      <c r="H1166" s="28">
        <v>9115</v>
      </c>
      <c r="I1166" s="27">
        <v>1.5506971352808796E-4</v>
      </c>
      <c r="J1166" s="27">
        <v>7.1180799230044316E-4</v>
      </c>
    </row>
    <row r="1167" spans="8:10" x14ac:dyDescent="0.3">
      <c r="H1167" s="26" t="s">
        <v>234</v>
      </c>
      <c r="I1167" s="27">
        <v>2.8687897002696274E-4</v>
      </c>
      <c r="J1167" s="27">
        <v>1.5439215607643414E-3</v>
      </c>
    </row>
    <row r="1168" spans="8:10" x14ac:dyDescent="0.3">
      <c r="H1168" s="28">
        <v>9398</v>
      </c>
      <c r="I1168" s="27">
        <v>2.8687897002696274E-4</v>
      </c>
      <c r="J1168" s="27">
        <v>1.5439215607643414E-3</v>
      </c>
    </row>
    <row r="1169" spans="8:10" x14ac:dyDescent="0.3">
      <c r="H1169" s="26" t="s">
        <v>143</v>
      </c>
      <c r="I1169" s="27">
        <v>1.2192356226145918E-3</v>
      </c>
      <c r="J1169" s="27">
        <v>3.1580213742906983E-3</v>
      </c>
    </row>
    <row r="1170" spans="8:10" x14ac:dyDescent="0.3">
      <c r="H1170" s="28">
        <v>3978</v>
      </c>
      <c r="I1170" s="27">
        <v>5.2336028315729693E-5</v>
      </c>
      <c r="J1170" s="27">
        <v>8.220881037836104E-4</v>
      </c>
    </row>
    <row r="1171" spans="8:10" x14ac:dyDescent="0.3">
      <c r="H1171" s="28">
        <v>4197</v>
      </c>
      <c r="I1171" s="27">
        <v>9.4980199535953883E-4</v>
      </c>
      <c r="J1171" s="27">
        <v>1.2732340143965673E-3</v>
      </c>
    </row>
    <row r="1172" spans="8:10" x14ac:dyDescent="0.3">
      <c r="H1172" s="28">
        <v>8976</v>
      </c>
      <c r="I1172" s="27">
        <v>2.1709759893932316E-4</v>
      </c>
      <c r="J1172" s="27">
        <v>1.0626992561105207E-3</v>
      </c>
    </row>
    <row r="1173" spans="8:10" x14ac:dyDescent="0.3">
      <c r="H1173" s="26" t="s">
        <v>361</v>
      </c>
      <c r="I1173" s="27">
        <v>7.0169045371459805E-4</v>
      </c>
      <c r="J1173" s="27">
        <v>1.303310408437431E-3</v>
      </c>
    </row>
    <row r="1174" spans="8:10" x14ac:dyDescent="0.3">
      <c r="H1174" s="28">
        <v>2481</v>
      </c>
      <c r="I1174" s="27">
        <v>7.0169045371459805E-4</v>
      </c>
      <c r="J1174" s="27">
        <v>1.303310408437431E-3</v>
      </c>
    </row>
    <row r="1175" spans="8:10" x14ac:dyDescent="0.3">
      <c r="H1175" s="26" t="s">
        <v>363</v>
      </c>
      <c r="I1175" s="27">
        <v>1.1106868231449301E-3</v>
      </c>
      <c r="J1175" s="27">
        <v>1.9048382892547071E-3</v>
      </c>
    </row>
    <row r="1176" spans="8:10" x14ac:dyDescent="0.3">
      <c r="H1176" s="28">
        <v>8729</v>
      </c>
      <c r="I1176" s="27">
        <v>1.1106868231449301E-3</v>
      </c>
      <c r="J1176" s="27">
        <v>1.9048382892547071E-3</v>
      </c>
    </row>
    <row r="1177" spans="8:10" x14ac:dyDescent="0.3">
      <c r="H1177" s="26" t="s">
        <v>224</v>
      </c>
      <c r="I1177" s="27">
        <v>3.6809673248729882E-3</v>
      </c>
      <c r="J1177" s="27">
        <v>4.5515609648507207E-3</v>
      </c>
    </row>
    <row r="1178" spans="8:10" x14ac:dyDescent="0.3">
      <c r="H1178" s="28">
        <v>4171</v>
      </c>
      <c r="I1178" s="27">
        <v>7.3658113925841788E-4</v>
      </c>
      <c r="J1178" s="27">
        <v>1.0626992561105207E-3</v>
      </c>
    </row>
    <row r="1179" spans="8:10" x14ac:dyDescent="0.3">
      <c r="H1179" s="28">
        <v>5827</v>
      </c>
      <c r="I1179" s="27">
        <v>3.7022894104831003E-4</v>
      </c>
      <c r="J1179" s="27">
        <v>2.5063661700719831E-4</v>
      </c>
    </row>
    <row r="1180" spans="8:10" x14ac:dyDescent="0.3">
      <c r="H1180" s="28">
        <v>7696</v>
      </c>
      <c r="I1180" s="27">
        <v>1.3743053361426796E-3</v>
      </c>
      <c r="J1180" s="27">
        <v>1.5138451667234777E-3</v>
      </c>
    </row>
    <row r="1181" spans="8:10" x14ac:dyDescent="0.3">
      <c r="H1181" s="28">
        <v>9374</v>
      </c>
      <c r="I1181" s="27">
        <v>1.1998519084235808E-3</v>
      </c>
      <c r="J1181" s="27">
        <v>1.7243799250095241E-3</v>
      </c>
    </row>
    <row r="1182" spans="8:10" x14ac:dyDescent="0.3">
      <c r="H1182" s="26" t="s">
        <v>560</v>
      </c>
      <c r="I1182" s="27">
        <v>1.1203786802404356E-3</v>
      </c>
      <c r="J1182" s="27">
        <v>1.1729793675936879E-3</v>
      </c>
    </row>
    <row r="1183" spans="8:10" x14ac:dyDescent="0.3">
      <c r="H1183" s="28">
        <v>7135</v>
      </c>
      <c r="I1183" s="27">
        <v>1.1203786802404356E-3</v>
      </c>
      <c r="J1183" s="27">
        <v>1.1729793675936879E-3</v>
      </c>
    </row>
    <row r="1184" spans="8:10" x14ac:dyDescent="0.3">
      <c r="H1184" s="26" t="s">
        <v>177</v>
      </c>
      <c r="I1184" s="27">
        <v>3.9930451233482654E-4</v>
      </c>
      <c r="J1184" s="27">
        <v>1.9449401479758586E-3</v>
      </c>
    </row>
    <row r="1185" spans="8:10" x14ac:dyDescent="0.3">
      <c r="H1185" s="28">
        <v>8731</v>
      </c>
      <c r="I1185" s="27">
        <v>3.9930451233482654E-4</v>
      </c>
      <c r="J1185" s="27">
        <v>1.9449401479758586E-3</v>
      </c>
    </row>
    <row r="1186" spans="8:10" x14ac:dyDescent="0.3">
      <c r="H1186" s="26" t="s">
        <v>304</v>
      </c>
      <c r="I1186" s="27">
        <v>2.9676466426437837E-3</v>
      </c>
      <c r="J1186" s="27">
        <v>3.0978685862089708E-3</v>
      </c>
    </row>
    <row r="1187" spans="8:10" x14ac:dyDescent="0.3">
      <c r="H1187" s="28">
        <v>3004</v>
      </c>
      <c r="I1187" s="27">
        <v>4.5164054065055623E-4</v>
      </c>
      <c r="J1187" s="27">
        <v>1.5038197020431898E-4</v>
      </c>
    </row>
    <row r="1188" spans="8:10" x14ac:dyDescent="0.3">
      <c r="H1188" s="28">
        <v>8045</v>
      </c>
      <c r="I1188" s="27">
        <v>6.8618348236178922E-4</v>
      </c>
      <c r="J1188" s="27">
        <v>1.2932849437571432E-3</v>
      </c>
    </row>
    <row r="1189" spans="8:10" x14ac:dyDescent="0.3">
      <c r="H1189" s="28">
        <v>9278</v>
      </c>
      <c r="I1189" s="27">
        <v>1.829822619631438E-3</v>
      </c>
      <c r="J1189" s="27">
        <v>1.6542016722475086E-3</v>
      </c>
    </row>
    <row r="1190" spans="8:10" x14ac:dyDescent="0.3">
      <c r="H1190" s="26" t="s">
        <v>126</v>
      </c>
      <c r="I1190" s="27">
        <v>5.5243585444381344E-4</v>
      </c>
      <c r="J1190" s="27">
        <v>6.6168066889900345E-4</v>
      </c>
    </row>
    <row r="1191" spans="8:10" x14ac:dyDescent="0.3">
      <c r="H1191" s="28">
        <v>6998</v>
      </c>
      <c r="I1191" s="27">
        <v>5.5243585444381344E-4</v>
      </c>
      <c r="J1191" s="27">
        <v>6.6168066889900345E-4</v>
      </c>
    </row>
    <row r="1192" spans="8:10" x14ac:dyDescent="0.3">
      <c r="H1192" s="26" t="s">
        <v>332</v>
      </c>
      <c r="I1192" s="27">
        <v>3.2952314124718693E-4</v>
      </c>
      <c r="J1192" s="27">
        <v>1.6441762075672208E-3</v>
      </c>
    </row>
    <row r="1193" spans="8:10" x14ac:dyDescent="0.3">
      <c r="H1193" s="28">
        <v>2147</v>
      </c>
      <c r="I1193" s="27">
        <v>3.2952314124718693E-4</v>
      </c>
      <c r="J1193" s="27">
        <v>1.6441762075672208E-3</v>
      </c>
    </row>
    <row r="1194" spans="8:10" x14ac:dyDescent="0.3">
      <c r="H1194" s="26" t="s">
        <v>212</v>
      </c>
      <c r="I1194" s="27">
        <v>1.9189877049100887E-3</v>
      </c>
      <c r="J1194" s="27">
        <v>1.754456319050388E-3</v>
      </c>
    </row>
    <row r="1195" spans="8:10" x14ac:dyDescent="0.3">
      <c r="H1195" s="28">
        <v>4110</v>
      </c>
      <c r="I1195" s="27">
        <v>1.8433912195651458E-3</v>
      </c>
      <c r="J1195" s="27">
        <v>8.6218996250476206E-4</v>
      </c>
    </row>
    <row r="1196" spans="8:10" x14ac:dyDescent="0.3">
      <c r="H1196" s="28">
        <v>5537</v>
      </c>
      <c r="I1196" s="27">
        <v>7.5596485344942891E-5</v>
      </c>
      <c r="J1196" s="27">
        <v>8.9226635654562588E-4</v>
      </c>
    </row>
    <row r="1197" spans="8:10" x14ac:dyDescent="0.3">
      <c r="H1197" s="26" t="s">
        <v>606</v>
      </c>
      <c r="I1197" s="27">
        <v>4.0124288375392763E-4</v>
      </c>
      <c r="J1197" s="27">
        <v>1.4035650552403104E-3</v>
      </c>
    </row>
    <row r="1198" spans="8:10" x14ac:dyDescent="0.3">
      <c r="H1198" s="28">
        <v>5627</v>
      </c>
      <c r="I1198" s="27">
        <v>4.0124288375392763E-4</v>
      </c>
      <c r="J1198" s="27">
        <v>1.4035650552403104E-3</v>
      </c>
    </row>
    <row r="1199" spans="8:10" x14ac:dyDescent="0.3">
      <c r="H1199" s="26" t="s">
        <v>444</v>
      </c>
      <c r="I1199" s="27">
        <v>1.3452297648561631E-3</v>
      </c>
      <c r="J1199" s="27">
        <v>1.9950674713772984E-3</v>
      </c>
    </row>
    <row r="1200" spans="8:10" x14ac:dyDescent="0.3">
      <c r="H1200" s="28">
        <v>5679</v>
      </c>
      <c r="I1200" s="27">
        <v>1.3452297648561631E-3</v>
      </c>
      <c r="J1200" s="27">
        <v>1.9950674713772984E-3</v>
      </c>
    </row>
    <row r="1201" spans="8:10" x14ac:dyDescent="0.3">
      <c r="H1201" s="26" t="s">
        <v>201</v>
      </c>
      <c r="I1201" s="27">
        <v>2.0876260183718843E-3</v>
      </c>
      <c r="J1201" s="27">
        <v>2.4963407053916948E-3</v>
      </c>
    </row>
    <row r="1202" spans="8:10" x14ac:dyDescent="0.3">
      <c r="H1202" s="28">
        <v>1035</v>
      </c>
      <c r="I1202" s="27">
        <v>2.6943362725505282E-4</v>
      </c>
      <c r="J1202" s="27">
        <v>2.9073847572835002E-4</v>
      </c>
    </row>
    <row r="1203" spans="8:10" x14ac:dyDescent="0.3">
      <c r="H1203" s="28">
        <v>7399</v>
      </c>
      <c r="I1203" s="27">
        <v>6.6679976817077833E-4</v>
      </c>
      <c r="J1203" s="27">
        <v>9.3236821526677764E-4</v>
      </c>
    </row>
    <row r="1204" spans="8:10" x14ac:dyDescent="0.3">
      <c r="H1204" s="28">
        <v>8743</v>
      </c>
      <c r="I1204" s="27">
        <v>1.1513926229460532E-3</v>
      </c>
      <c r="J1204" s="27">
        <v>1.2732340143965673E-3</v>
      </c>
    </row>
    <row r="1205" spans="8:10" x14ac:dyDescent="0.3">
      <c r="H1205" s="26" t="s">
        <v>329</v>
      </c>
      <c r="I1205" s="27">
        <v>1.4906076212887456E-3</v>
      </c>
      <c r="J1205" s="27">
        <v>1.4035650552403104E-3</v>
      </c>
    </row>
    <row r="1206" spans="8:10" x14ac:dyDescent="0.3">
      <c r="H1206" s="28">
        <v>9430</v>
      </c>
      <c r="I1206" s="27">
        <v>1.4906076212887456E-3</v>
      </c>
      <c r="J1206" s="27">
        <v>1.4035650552403104E-3</v>
      </c>
    </row>
    <row r="1207" spans="8:10" x14ac:dyDescent="0.3">
      <c r="H1207" s="26" t="s">
        <v>624</v>
      </c>
      <c r="I1207" s="27">
        <v>4.9622308328988146E-4</v>
      </c>
      <c r="J1207" s="27">
        <v>1.8346600364926914E-3</v>
      </c>
    </row>
    <row r="1208" spans="8:10" x14ac:dyDescent="0.3">
      <c r="H1208" s="28">
        <v>9908</v>
      </c>
      <c r="I1208" s="27">
        <v>4.9622308328988146E-4</v>
      </c>
      <c r="J1208" s="27">
        <v>1.8346600364926914E-3</v>
      </c>
    </row>
    <row r="1209" spans="8:10" x14ac:dyDescent="0.3">
      <c r="H1209" s="26" t="s">
        <v>574</v>
      </c>
      <c r="I1209" s="27">
        <v>7.3464276783931674E-4</v>
      </c>
      <c r="J1209" s="27">
        <v>3.5089126381007761E-4</v>
      </c>
    </row>
    <row r="1210" spans="8:10" x14ac:dyDescent="0.3">
      <c r="H1210" s="28">
        <v>4213</v>
      </c>
      <c r="I1210" s="27">
        <v>7.3464276783931674E-4</v>
      </c>
      <c r="J1210" s="27">
        <v>3.5089126381007761E-4</v>
      </c>
    </row>
    <row r="1211" spans="8:10" x14ac:dyDescent="0.3">
      <c r="H1211" s="26" t="s">
        <v>286</v>
      </c>
      <c r="I1211" s="27">
        <v>6.3966256830336285E-4</v>
      </c>
      <c r="J1211" s="27">
        <v>6.3160427485813963E-4</v>
      </c>
    </row>
    <row r="1212" spans="8:10" x14ac:dyDescent="0.3">
      <c r="H1212" s="28">
        <v>9814</v>
      </c>
      <c r="I1212" s="27">
        <v>6.3966256830336285E-4</v>
      </c>
      <c r="J1212" s="27">
        <v>6.3160427485813963E-4</v>
      </c>
    </row>
    <row r="1213" spans="8:10" x14ac:dyDescent="0.3">
      <c r="H1213" s="26" t="s">
        <v>142</v>
      </c>
      <c r="I1213" s="27">
        <v>2.7331037009325506E-4</v>
      </c>
      <c r="J1213" s="27">
        <v>1.9950674713772984E-3</v>
      </c>
    </row>
    <row r="1214" spans="8:10" x14ac:dyDescent="0.3">
      <c r="H1214" s="28">
        <v>3620</v>
      </c>
      <c r="I1214" s="27">
        <v>2.7331037009325506E-4</v>
      </c>
      <c r="J1214" s="27">
        <v>1.9950674713772984E-3</v>
      </c>
    </row>
    <row r="1215" spans="8:10" x14ac:dyDescent="0.3">
      <c r="H1215" s="26" t="s">
        <v>190</v>
      </c>
      <c r="I1215" s="27">
        <v>3.2797244411190605E-3</v>
      </c>
      <c r="J1215" s="27">
        <v>2.3860605939085276E-3</v>
      </c>
    </row>
    <row r="1216" spans="8:10" x14ac:dyDescent="0.3">
      <c r="H1216" s="28">
        <v>7359</v>
      </c>
      <c r="I1216" s="27">
        <v>1.7425959057718885E-3</v>
      </c>
      <c r="J1216" s="27">
        <v>9.724700739879293E-4</v>
      </c>
    </row>
    <row r="1217" spans="8:10" x14ac:dyDescent="0.3">
      <c r="H1217" s="28">
        <v>9499</v>
      </c>
      <c r="I1217" s="27">
        <v>1.537128535347172E-3</v>
      </c>
      <c r="J1217" s="27">
        <v>1.4135905199205983E-3</v>
      </c>
    </row>
    <row r="1218" spans="8:10" x14ac:dyDescent="0.3">
      <c r="H1218" s="26" t="s">
        <v>199</v>
      </c>
      <c r="I1218" s="27">
        <v>3.2952314124718694E-5</v>
      </c>
      <c r="J1218" s="27">
        <v>4.0101858721151726E-4</v>
      </c>
    </row>
    <row r="1219" spans="8:10" x14ac:dyDescent="0.3">
      <c r="H1219" s="28">
        <v>6398</v>
      </c>
      <c r="I1219" s="27">
        <v>3.2952314124718694E-5</v>
      </c>
      <c r="J1219" s="27">
        <v>4.0101858721151726E-4</v>
      </c>
    </row>
    <row r="1220" spans="8:10" x14ac:dyDescent="0.3">
      <c r="H1220" s="26" t="s">
        <v>122</v>
      </c>
      <c r="I1220" s="27">
        <v>1.2521879367393103E-3</v>
      </c>
      <c r="J1220" s="27">
        <v>3.8096765785094138E-4</v>
      </c>
    </row>
    <row r="1221" spans="8:10" x14ac:dyDescent="0.3">
      <c r="H1221" s="28">
        <v>1637</v>
      </c>
      <c r="I1221" s="27">
        <v>1.2521879367393103E-3</v>
      </c>
      <c r="J1221" s="27">
        <v>3.8096765785094138E-4</v>
      </c>
    </row>
    <row r="1222" spans="8:10" x14ac:dyDescent="0.3">
      <c r="H1222" s="26" t="s">
        <v>716</v>
      </c>
      <c r="I1222" s="27">
        <v>1.6631226775887435E-3</v>
      </c>
      <c r="J1222" s="27">
        <v>5.8147695145670004E-4</v>
      </c>
    </row>
    <row r="1223" spans="8:10" x14ac:dyDescent="0.3">
      <c r="H1223" s="28">
        <v>4079</v>
      </c>
      <c r="I1223" s="27">
        <v>1.6631226775887435E-3</v>
      </c>
      <c r="J1223" s="27">
        <v>5.8147695145670004E-4</v>
      </c>
    </row>
    <row r="1224" spans="8:10" x14ac:dyDescent="0.3">
      <c r="H1224" s="26" t="s">
        <v>162</v>
      </c>
      <c r="I1224" s="27">
        <v>1.7988086769258206E-3</v>
      </c>
      <c r="J1224" s="27">
        <v>3.0076394040863796E-4</v>
      </c>
    </row>
    <row r="1225" spans="8:10" x14ac:dyDescent="0.3">
      <c r="H1225" s="28">
        <v>5420</v>
      </c>
      <c r="I1225" s="27">
        <v>1.7988086769258206E-3</v>
      </c>
      <c r="J1225" s="27">
        <v>3.0076394040863796E-4</v>
      </c>
    </row>
    <row r="1226" spans="8:10" x14ac:dyDescent="0.3">
      <c r="H1226" s="26" t="s">
        <v>307</v>
      </c>
      <c r="I1226" s="27">
        <v>1.7813633341539105E-3</v>
      </c>
      <c r="J1226" s="27">
        <v>1.4837687726826137E-3</v>
      </c>
    </row>
    <row r="1227" spans="8:10" x14ac:dyDescent="0.3">
      <c r="H1227" s="28">
        <v>3687</v>
      </c>
      <c r="I1227" s="27">
        <v>8.1411599602246179E-4</v>
      </c>
      <c r="J1227" s="27">
        <v>2.4061115232691034E-4</v>
      </c>
    </row>
    <row r="1228" spans="8:10" x14ac:dyDescent="0.3">
      <c r="H1228" s="28">
        <v>4320</v>
      </c>
      <c r="I1228" s="27">
        <v>9.6724733813144869E-4</v>
      </c>
      <c r="J1228" s="27">
        <v>1.2431576203557034E-3</v>
      </c>
    </row>
    <row r="1229" spans="8:10" x14ac:dyDescent="0.3">
      <c r="H1229" s="26" t="s">
        <v>204</v>
      </c>
      <c r="I1229" s="27">
        <v>1.8143156482786293E-3</v>
      </c>
      <c r="J1229" s="27">
        <v>1.5238706314037655E-3</v>
      </c>
    </row>
    <row r="1230" spans="8:10" x14ac:dyDescent="0.3">
      <c r="H1230" s="28">
        <v>6779</v>
      </c>
      <c r="I1230" s="27">
        <v>1.8143156482786293E-3</v>
      </c>
      <c r="J1230" s="27">
        <v>1.5238706314037655E-3</v>
      </c>
    </row>
    <row r="1231" spans="8:10" x14ac:dyDescent="0.3">
      <c r="H1231" s="26" t="s">
        <v>721</v>
      </c>
      <c r="I1231" s="27">
        <v>1.009891509351673E-3</v>
      </c>
      <c r="J1231" s="27">
        <v>1.2832594790768551E-3</v>
      </c>
    </row>
    <row r="1232" spans="8:10" x14ac:dyDescent="0.3">
      <c r="H1232" s="28">
        <v>5389</v>
      </c>
      <c r="I1232" s="27">
        <v>1.009891509351673E-3</v>
      </c>
      <c r="J1232" s="27">
        <v>1.2832594790768551E-3</v>
      </c>
    </row>
    <row r="1233" spans="8:10" x14ac:dyDescent="0.3">
      <c r="H1233" s="26" t="s">
        <v>77</v>
      </c>
      <c r="I1233" s="27">
        <v>5.1560679748089246E-4</v>
      </c>
      <c r="J1233" s="27">
        <v>9.4239367994706559E-4</v>
      </c>
    </row>
    <row r="1234" spans="8:10" x14ac:dyDescent="0.3">
      <c r="H1234" s="28">
        <v>1539</v>
      </c>
      <c r="I1234" s="27">
        <v>5.1560679748089246E-4</v>
      </c>
      <c r="J1234" s="27">
        <v>9.4239367994706559E-4</v>
      </c>
    </row>
    <row r="1235" spans="8:10" x14ac:dyDescent="0.3">
      <c r="H1235" s="26" t="s">
        <v>411</v>
      </c>
      <c r="I1235" s="27">
        <v>1.0021380236752684E-3</v>
      </c>
      <c r="J1235" s="27">
        <v>2.0050929360575865E-3</v>
      </c>
    </row>
    <row r="1236" spans="8:10" x14ac:dyDescent="0.3">
      <c r="H1236" s="28">
        <v>5438</v>
      </c>
      <c r="I1236" s="27">
        <v>1.0021380236752684E-3</v>
      </c>
      <c r="J1236" s="27">
        <v>2.0050929360575865E-3</v>
      </c>
    </row>
    <row r="1237" spans="8:10" x14ac:dyDescent="0.3">
      <c r="H1237" s="26" t="s">
        <v>148</v>
      </c>
      <c r="I1237" s="27">
        <v>4.5338507492774724E-3</v>
      </c>
      <c r="J1237" s="27">
        <v>5.8147695145670001E-3</v>
      </c>
    </row>
    <row r="1238" spans="8:10" x14ac:dyDescent="0.3">
      <c r="H1238" s="28">
        <v>3354</v>
      </c>
      <c r="I1238" s="27">
        <v>9.7500082380785316E-4</v>
      </c>
      <c r="J1238" s="27">
        <v>6.0152788081727585E-5</v>
      </c>
    </row>
    <row r="1239" spans="8:10" x14ac:dyDescent="0.3">
      <c r="H1239" s="28">
        <v>5083</v>
      </c>
      <c r="I1239" s="27">
        <v>1.5138680783179589E-3</v>
      </c>
      <c r="J1239" s="27">
        <v>1.7945581777715398E-3</v>
      </c>
    </row>
    <row r="1240" spans="8:10" x14ac:dyDescent="0.3">
      <c r="H1240" s="28">
        <v>6604</v>
      </c>
      <c r="I1240" s="27">
        <v>3.6053708395280453E-4</v>
      </c>
      <c r="J1240" s="27">
        <v>1.5840234194854932E-3</v>
      </c>
    </row>
    <row r="1241" spans="8:10" x14ac:dyDescent="0.3">
      <c r="H1241" s="28">
        <v>7424</v>
      </c>
      <c r="I1241" s="27">
        <v>2.6168014157864846E-4</v>
      </c>
      <c r="J1241" s="27">
        <v>1.3835141258797346E-3</v>
      </c>
    </row>
    <row r="1242" spans="8:10" x14ac:dyDescent="0.3">
      <c r="H1242" s="28">
        <v>8353</v>
      </c>
      <c r="I1242" s="27">
        <v>7.5014973919212556E-4</v>
      </c>
      <c r="J1242" s="27">
        <v>8.1206263910332246E-4</v>
      </c>
    </row>
    <row r="1243" spans="8:10" x14ac:dyDescent="0.3">
      <c r="H1243" s="28">
        <v>9564</v>
      </c>
      <c r="I1243" s="27">
        <v>6.7261488242808154E-4</v>
      </c>
      <c r="J1243" s="27">
        <v>1.8045836424518278E-4</v>
      </c>
    </row>
    <row r="1244" spans="8:10" x14ac:dyDescent="0.3">
      <c r="H1244" s="26" t="s">
        <v>202</v>
      </c>
      <c r="I1244" s="27">
        <v>1.6883215060370577E-3</v>
      </c>
      <c r="J1244" s="27">
        <v>1.8747618952138431E-3</v>
      </c>
    </row>
    <row r="1245" spans="8:10" x14ac:dyDescent="0.3">
      <c r="H1245" s="28">
        <v>8564</v>
      </c>
      <c r="I1245" s="27">
        <v>1.6883215060370577E-3</v>
      </c>
      <c r="J1245" s="27">
        <v>1.8747618952138431E-3</v>
      </c>
    </row>
    <row r="1246" spans="8:10" x14ac:dyDescent="0.3">
      <c r="H1246" s="26" t="s">
        <v>498</v>
      </c>
      <c r="I1246" s="27">
        <v>2.8009467006010888E-3</v>
      </c>
      <c r="J1246" s="27">
        <v>3.1479959096104107E-3</v>
      </c>
    </row>
    <row r="1247" spans="8:10" x14ac:dyDescent="0.3">
      <c r="H1247" s="28">
        <v>6250</v>
      </c>
      <c r="I1247" s="27">
        <v>1.7619796199628995E-3</v>
      </c>
      <c r="J1247" s="27">
        <v>1.6441762075672208E-3</v>
      </c>
    </row>
    <row r="1248" spans="8:10" x14ac:dyDescent="0.3">
      <c r="H1248" s="28">
        <v>7457</v>
      </c>
      <c r="I1248" s="27">
        <v>1.0389670806381895E-3</v>
      </c>
      <c r="J1248" s="27">
        <v>1.5038197020431896E-3</v>
      </c>
    </row>
    <row r="1249" spans="8:10" x14ac:dyDescent="0.3">
      <c r="H1249" s="26" t="s">
        <v>106</v>
      </c>
      <c r="I1249" s="27">
        <v>3.3107383838246783E-3</v>
      </c>
      <c r="J1249" s="27">
        <v>1.9750165420167223E-3</v>
      </c>
    </row>
    <row r="1250" spans="8:10" x14ac:dyDescent="0.3">
      <c r="H1250" s="28">
        <v>1333</v>
      </c>
      <c r="I1250" s="27">
        <v>1.5875261922438007E-3</v>
      </c>
      <c r="J1250" s="27">
        <v>1.4336414492811742E-3</v>
      </c>
    </row>
    <row r="1251" spans="8:10" x14ac:dyDescent="0.3">
      <c r="H1251" s="28">
        <v>6006</v>
      </c>
      <c r="I1251" s="27">
        <v>1.7232121915808775E-3</v>
      </c>
      <c r="J1251" s="27">
        <v>5.4137509273554827E-4</v>
      </c>
    </row>
    <row r="1252" spans="8:10" x14ac:dyDescent="0.3">
      <c r="H1252" s="26" t="s">
        <v>52</v>
      </c>
      <c r="I1252" s="27">
        <v>3.2952314124718692E-3</v>
      </c>
      <c r="J1252" s="27">
        <v>3.8397529725502778E-3</v>
      </c>
    </row>
    <row r="1253" spans="8:10" x14ac:dyDescent="0.3">
      <c r="H1253" s="28">
        <v>1050</v>
      </c>
      <c r="I1253" s="27">
        <v>5.9120328282583534E-4</v>
      </c>
      <c r="J1253" s="27">
        <v>1.1228520441922483E-3</v>
      </c>
    </row>
    <row r="1254" spans="8:10" x14ac:dyDescent="0.3">
      <c r="H1254" s="28">
        <v>1481</v>
      </c>
      <c r="I1254" s="27">
        <v>1.8143156482786293E-3</v>
      </c>
      <c r="J1254" s="27">
        <v>1.6642271369277967E-3</v>
      </c>
    </row>
    <row r="1255" spans="8:10" x14ac:dyDescent="0.3">
      <c r="H1255" s="28">
        <v>3202</v>
      </c>
      <c r="I1255" s="27">
        <v>8.8971248136740478E-4</v>
      </c>
      <c r="J1255" s="27">
        <v>1.0526737914302328E-3</v>
      </c>
    </row>
    <row r="1256" spans="8:10" x14ac:dyDescent="0.3">
      <c r="H1256" s="26" t="s">
        <v>705</v>
      </c>
      <c r="I1256" s="27">
        <v>3.8767428382021991E-5</v>
      </c>
      <c r="J1256" s="27">
        <v>1.2832594790768551E-3</v>
      </c>
    </row>
    <row r="1257" spans="8:10" x14ac:dyDescent="0.3">
      <c r="H1257" s="28">
        <v>1846</v>
      </c>
      <c r="I1257" s="27">
        <v>3.8767428382021991E-5</v>
      </c>
      <c r="J1257" s="27">
        <v>1.2832594790768551E-3</v>
      </c>
    </row>
    <row r="1258" spans="8:10" x14ac:dyDescent="0.3">
      <c r="H1258" s="26" t="s">
        <v>138</v>
      </c>
      <c r="I1258" s="27">
        <v>3.5782336396606301E-3</v>
      </c>
      <c r="J1258" s="27">
        <v>4.240771559761795E-3</v>
      </c>
    </row>
    <row r="1259" spans="8:10" x14ac:dyDescent="0.3">
      <c r="H1259" s="28">
        <v>4584</v>
      </c>
      <c r="I1259" s="27">
        <v>3.5859871253370344E-4</v>
      </c>
      <c r="J1259" s="27">
        <v>1.3434122671585828E-3</v>
      </c>
    </row>
    <row r="1260" spans="8:10" x14ac:dyDescent="0.3">
      <c r="H1260" s="28">
        <v>7150</v>
      </c>
      <c r="I1260" s="27">
        <v>1.4460250786494204E-3</v>
      </c>
      <c r="J1260" s="27">
        <v>2.0050929360575865E-3</v>
      </c>
    </row>
    <row r="1261" spans="8:10" x14ac:dyDescent="0.3">
      <c r="H1261" s="28">
        <v>8226</v>
      </c>
      <c r="I1261" s="27">
        <v>1.6282319920449238E-4</v>
      </c>
      <c r="J1261" s="27">
        <v>5.2132416337497239E-4</v>
      </c>
    </row>
    <row r="1262" spans="8:10" x14ac:dyDescent="0.3">
      <c r="H1262" s="28">
        <v>8685</v>
      </c>
      <c r="I1262" s="27">
        <v>1.6107866492730137E-3</v>
      </c>
      <c r="J1262" s="27">
        <v>3.7094219317065344E-4</v>
      </c>
    </row>
    <row r="1263" spans="8:10" x14ac:dyDescent="0.3">
      <c r="H1263" s="26" t="s">
        <v>85</v>
      </c>
      <c r="I1263" s="27">
        <v>9.7112408096965087E-4</v>
      </c>
      <c r="J1263" s="27">
        <v>7.1180799230044316E-4</v>
      </c>
    </row>
    <row r="1264" spans="8:10" x14ac:dyDescent="0.3">
      <c r="H1264" s="28">
        <v>4511</v>
      </c>
      <c r="I1264" s="27">
        <v>9.7112408096965087E-4</v>
      </c>
      <c r="J1264" s="27">
        <v>7.1180799230044316E-4</v>
      </c>
    </row>
    <row r="1265" spans="8:10" x14ac:dyDescent="0.3">
      <c r="H1265" s="26" t="s">
        <v>238</v>
      </c>
      <c r="I1265" s="27">
        <v>2.1341469324303109E-3</v>
      </c>
      <c r="J1265" s="27">
        <v>1.45369237864175E-3</v>
      </c>
    </row>
    <row r="1266" spans="8:10" x14ac:dyDescent="0.3">
      <c r="H1266" s="28">
        <v>3178</v>
      </c>
      <c r="I1266" s="27">
        <v>1.2095437655190863E-3</v>
      </c>
      <c r="J1266" s="27">
        <v>1.0727247207908087E-3</v>
      </c>
    </row>
    <row r="1267" spans="8:10" x14ac:dyDescent="0.3">
      <c r="H1267" s="28">
        <v>5209</v>
      </c>
      <c r="I1267" s="27">
        <v>9.246031669112245E-4</v>
      </c>
      <c r="J1267" s="27">
        <v>3.8096765785094138E-4</v>
      </c>
    </row>
    <row r="1268" spans="8:10" x14ac:dyDescent="0.3">
      <c r="H1268" s="26" t="s">
        <v>640</v>
      </c>
      <c r="I1268" s="27">
        <v>1.5914029350820027E-3</v>
      </c>
      <c r="J1268" s="27">
        <v>1.7444308543701E-3</v>
      </c>
    </row>
    <row r="1269" spans="8:10" x14ac:dyDescent="0.3">
      <c r="H1269" s="28">
        <v>6020</v>
      </c>
      <c r="I1269" s="27">
        <v>1.5914029350820027E-3</v>
      </c>
      <c r="J1269" s="27">
        <v>1.7444308543701E-3</v>
      </c>
    </row>
    <row r="1270" spans="8:10" x14ac:dyDescent="0.3">
      <c r="H1270" s="26" t="s">
        <v>157</v>
      </c>
      <c r="I1270" s="27">
        <v>4.3613356929774741E-3</v>
      </c>
      <c r="J1270" s="27">
        <v>2.6767990696368775E-3</v>
      </c>
    </row>
    <row r="1271" spans="8:10" x14ac:dyDescent="0.3">
      <c r="H1271" s="28">
        <v>1149</v>
      </c>
      <c r="I1271" s="27">
        <v>1.2347425939674005E-3</v>
      </c>
      <c r="J1271" s="27">
        <v>1.4035650552403104E-4</v>
      </c>
    </row>
    <row r="1272" spans="8:10" x14ac:dyDescent="0.3">
      <c r="H1272" s="28">
        <v>1253</v>
      </c>
      <c r="I1272" s="27">
        <v>1.360736736208972E-3</v>
      </c>
      <c r="J1272" s="27">
        <v>5.8147695145670004E-4</v>
      </c>
    </row>
    <row r="1273" spans="8:10" x14ac:dyDescent="0.3">
      <c r="H1273" s="28">
        <v>6658</v>
      </c>
      <c r="I1273" s="27">
        <v>1.32196930782695E-3</v>
      </c>
      <c r="J1273" s="27">
        <v>1.4135905199205983E-3</v>
      </c>
    </row>
    <row r="1274" spans="8:10" x14ac:dyDescent="0.3">
      <c r="H1274" s="28">
        <v>9404</v>
      </c>
      <c r="I1274" s="27">
        <v>4.4388705497415182E-4</v>
      </c>
      <c r="J1274" s="27">
        <v>5.4137509273554827E-4</v>
      </c>
    </row>
    <row r="1275" spans="8:10" x14ac:dyDescent="0.3">
      <c r="H1275" s="26" t="s">
        <v>689</v>
      </c>
      <c r="I1275" s="27">
        <v>1.1009949660494246E-3</v>
      </c>
      <c r="J1275" s="27">
        <v>1.5138451667234777E-3</v>
      </c>
    </row>
    <row r="1276" spans="8:10" x14ac:dyDescent="0.3">
      <c r="H1276" s="28">
        <v>5825</v>
      </c>
      <c r="I1276" s="27">
        <v>1.1009949660494246E-3</v>
      </c>
      <c r="J1276" s="27">
        <v>1.5138451667234777E-3</v>
      </c>
    </row>
    <row r="1277" spans="8:10" x14ac:dyDescent="0.3">
      <c r="H1277" s="26" t="s">
        <v>318</v>
      </c>
      <c r="I1277" s="27">
        <v>1.7193354487426754E-3</v>
      </c>
      <c r="J1277" s="27">
        <v>3.7094219317065344E-4</v>
      </c>
    </row>
    <row r="1278" spans="8:10" x14ac:dyDescent="0.3">
      <c r="H1278" s="28">
        <v>3762</v>
      </c>
      <c r="I1278" s="27">
        <v>1.7193354487426754E-3</v>
      </c>
      <c r="J1278" s="27">
        <v>3.7094219317065344E-4</v>
      </c>
    </row>
    <row r="1279" spans="8:10" x14ac:dyDescent="0.3">
      <c r="H1279" s="26" t="s">
        <v>160</v>
      </c>
      <c r="I1279" s="27">
        <v>3.8961265523932104E-4</v>
      </c>
      <c r="J1279" s="27">
        <v>1.2231066909951277E-3</v>
      </c>
    </row>
    <row r="1280" spans="8:10" x14ac:dyDescent="0.3">
      <c r="H1280" s="28">
        <v>9700</v>
      </c>
      <c r="I1280" s="27">
        <v>3.8961265523932104E-4</v>
      </c>
      <c r="J1280" s="27">
        <v>1.2231066909951277E-3</v>
      </c>
    </row>
    <row r="1281" spans="8:10" x14ac:dyDescent="0.3">
      <c r="H1281" s="26" t="s">
        <v>191</v>
      </c>
      <c r="I1281" s="27">
        <v>1.4925459927078468E-3</v>
      </c>
      <c r="J1281" s="27">
        <v>2.0050929360575862E-5</v>
      </c>
    </row>
    <row r="1282" spans="8:10" x14ac:dyDescent="0.3">
      <c r="H1282" s="28">
        <v>4622</v>
      </c>
      <c r="I1282" s="27">
        <v>1.4925459927078468E-3</v>
      </c>
      <c r="J1282" s="27">
        <v>2.0050929360575862E-5</v>
      </c>
    </row>
    <row r="1283" spans="8:10" x14ac:dyDescent="0.3">
      <c r="H1283" s="26" t="s">
        <v>186</v>
      </c>
      <c r="I1283" s="27">
        <v>1.401442536010095E-3</v>
      </c>
      <c r="J1283" s="27">
        <v>2.4261624526296793E-3</v>
      </c>
    </row>
    <row r="1284" spans="8:10" x14ac:dyDescent="0.3">
      <c r="H1284" s="28">
        <v>2418</v>
      </c>
      <c r="I1284" s="27">
        <v>3.6247545537190562E-4</v>
      </c>
      <c r="J1284" s="27">
        <v>4.8122230465382068E-4</v>
      </c>
    </row>
    <row r="1285" spans="8:10" x14ac:dyDescent="0.3">
      <c r="H1285" s="28">
        <v>4851</v>
      </c>
      <c r="I1285" s="27">
        <v>6.8812185378089037E-4</v>
      </c>
      <c r="J1285" s="27">
        <v>1.8146091071321155E-3</v>
      </c>
    </row>
    <row r="1286" spans="8:10" x14ac:dyDescent="0.3">
      <c r="H1286" s="28">
        <v>6231</v>
      </c>
      <c r="I1286" s="27">
        <v>3.5084522685729902E-4</v>
      </c>
      <c r="J1286" s="27">
        <v>1.303310408437431E-4</v>
      </c>
    </row>
    <row r="1287" spans="8:10" x14ac:dyDescent="0.3">
      <c r="H1287" s="26" t="s">
        <v>66</v>
      </c>
      <c r="I1287" s="27">
        <v>1.7581028771246974E-3</v>
      </c>
      <c r="J1287" s="27">
        <v>4.7119683997353279E-4</v>
      </c>
    </row>
    <row r="1288" spans="8:10" x14ac:dyDescent="0.3">
      <c r="H1288" s="28">
        <v>5120</v>
      </c>
      <c r="I1288" s="27">
        <v>1.7581028771246974E-3</v>
      </c>
      <c r="J1288" s="27">
        <v>4.7119683997353279E-4</v>
      </c>
    </row>
    <row r="1289" spans="8:10" x14ac:dyDescent="0.3">
      <c r="H1289" s="26" t="s">
        <v>70</v>
      </c>
      <c r="I1289" s="27">
        <v>1.9306179334246953E-3</v>
      </c>
      <c r="J1289" s="27">
        <v>2.5564934934734227E-3</v>
      </c>
    </row>
    <row r="1290" spans="8:10" x14ac:dyDescent="0.3">
      <c r="H1290" s="28">
        <v>1754</v>
      </c>
      <c r="I1290" s="27">
        <v>1.4731622785168358E-3</v>
      </c>
      <c r="J1290" s="27">
        <v>7.218334569807311E-4</v>
      </c>
    </row>
    <row r="1291" spans="8:10" x14ac:dyDescent="0.3">
      <c r="H1291" s="28">
        <v>6138</v>
      </c>
      <c r="I1291" s="27">
        <v>4.574556549078595E-4</v>
      </c>
      <c r="J1291" s="27">
        <v>1.8346600364926914E-3</v>
      </c>
    </row>
    <row r="1292" spans="8:10" x14ac:dyDescent="0.3">
      <c r="H1292" s="26" t="s">
        <v>284</v>
      </c>
      <c r="I1292" s="27">
        <v>1.5138680783179589E-3</v>
      </c>
      <c r="J1292" s="27">
        <v>2.3058568764662243E-4</v>
      </c>
    </row>
    <row r="1293" spans="8:10" x14ac:dyDescent="0.3">
      <c r="H1293" s="28">
        <v>7577</v>
      </c>
      <c r="I1293" s="27">
        <v>1.5138680783179589E-3</v>
      </c>
      <c r="J1293" s="27">
        <v>2.3058568764662243E-4</v>
      </c>
    </row>
    <row r="1294" spans="8:10" x14ac:dyDescent="0.3">
      <c r="H1294" s="26" t="s">
        <v>391</v>
      </c>
      <c r="I1294" s="27">
        <v>4.5939402632696059E-4</v>
      </c>
      <c r="J1294" s="27">
        <v>3.2081486976921379E-4</v>
      </c>
    </row>
    <row r="1295" spans="8:10" x14ac:dyDescent="0.3">
      <c r="H1295" s="28">
        <v>1813</v>
      </c>
      <c r="I1295" s="27">
        <v>4.5939402632696059E-4</v>
      </c>
      <c r="J1295" s="27">
        <v>3.2081486976921379E-4</v>
      </c>
    </row>
    <row r="1296" spans="8:10" x14ac:dyDescent="0.3">
      <c r="H1296" s="26" t="s">
        <v>357</v>
      </c>
      <c r="I1296" s="27">
        <v>5.0959784608167911E-3</v>
      </c>
      <c r="J1296" s="27">
        <v>4.3510516712449623E-3</v>
      </c>
    </row>
    <row r="1297" spans="8:10" x14ac:dyDescent="0.3">
      <c r="H1297" s="28">
        <v>3532</v>
      </c>
      <c r="I1297" s="27">
        <v>1.2773867651876246E-3</v>
      </c>
      <c r="J1297" s="27">
        <v>1.5038197020431896E-3</v>
      </c>
    </row>
    <row r="1298" spans="8:10" x14ac:dyDescent="0.3">
      <c r="H1298" s="28">
        <v>6278</v>
      </c>
      <c r="I1298" s="27">
        <v>1.6689377918460467E-3</v>
      </c>
      <c r="J1298" s="27">
        <v>5.9150241613698798E-4</v>
      </c>
    </row>
    <row r="1299" spans="8:10" x14ac:dyDescent="0.3">
      <c r="H1299" s="28">
        <v>6593</v>
      </c>
      <c r="I1299" s="27">
        <v>1.2347425939674005E-3</v>
      </c>
      <c r="J1299" s="27">
        <v>1.604074348846069E-3</v>
      </c>
    </row>
    <row r="1300" spans="8:10" x14ac:dyDescent="0.3">
      <c r="H1300" s="28">
        <v>6628</v>
      </c>
      <c r="I1300" s="27">
        <v>9.14911309815719E-4</v>
      </c>
      <c r="J1300" s="27">
        <v>6.5165520421871551E-4</v>
      </c>
    </row>
    <row r="1301" spans="8:10" x14ac:dyDescent="0.3">
      <c r="H1301" s="26" t="s">
        <v>41</v>
      </c>
      <c r="I1301" s="27">
        <v>4.6249542059752236E-3</v>
      </c>
      <c r="J1301" s="27">
        <v>2.5865698875142864E-3</v>
      </c>
    </row>
    <row r="1302" spans="8:10" x14ac:dyDescent="0.3">
      <c r="H1302" s="28">
        <v>5054</v>
      </c>
      <c r="I1302" s="27">
        <v>1.7503493914482931E-3</v>
      </c>
      <c r="J1302" s="27">
        <v>1.9048382892547069E-4</v>
      </c>
    </row>
    <row r="1303" spans="8:10" x14ac:dyDescent="0.3">
      <c r="H1303" s="28">
        <v>5059</v>
      </c>
      <c r="I1303" s="27">
        <v>9.8856942374156084E-4</v>
      </c>
      <c r="J1303" s="27">
        <v>8.7221542718505E-4</v>
      </c>
    </row>
    <row r="1304" spans="8:10" x14ac:dyDescent="0.3">
      <c r="H1304" s="28">
        <v>6368</v>
      </c>
      <c r="I1304" s="27">
        <v>1.8860353907853699E-3</v>
      </c>
      <c r="J1304" s="27">
        <v>1.5238706314037655E-3</v>
      </c>
    </row>
    <row r="1305" spans="8:10" x14ac:dyDescent="0.3">
      <c r="H1305" s="26" t="s">
        <v>254</v>
      </c>
      <c r="I1305" s="27">
        <v>4.9040796903257824E-4</v>
      </c>
      <c r="J1305" s="27">
        <v>1.5739979548052053E-3</v>
      </c>
    </row>
    <row r="1306" spans="8:10" x14ac:dyDescent="0.3">
      <c r="H1306" s="28">
        <v>8005</v>
      </c>
      <c r="I1306" s="27">
        <v>4.9040796903257824E-4</v>
      </c>
      <c r="J1306" s="27">
        <v>1.5739979548052053E-3</v>
      </c>
    </row>
    <row r="1307" spans="8:10" x14ac:dyDescent="0.3">
      <c r="H1307" s="26" t="s">
        <v>232</v>
      </c>
      <c r="I1307" s="27">
        <v>8.9358922420560696E-4</v>
      </c>
      <c r="J1307" s="27">
        <v>2.9374611513243638E-3</v>
      </c>
    </row>
    <row r="1308" spans="8:10" x14ac:dyDescent="0.3">
      <c r="H1308" s="28">
        <v>7538</v>
      </c>
      <c r="I1308" s="27">
        <v>5.8151142573032989E-5</v>
      </c>
      <c r="J1308" s="27">
        <v>1.7745072484109639E-3</v>
      </c>
    </row>
    <row r="1309" spans="8:10" x14ac:dyDescent="0.3">
      <c r="H1309" s="28">
        <v>9509</v>
      </c>
      <c r="I1309" s="27">
        <v>8.3543808163257394E-4</v>
      </c>
      <c r="J1309" s="27">
        <v>1.1629539029134001E-3</v>
      </c>
    </row>
    <row r="1310" spans="8:10" x14ac:dyDescent="0.3">
      <c r="H1310" s="26" t="s">
        <v>244</v>
      </c>
      <c r="I1310" s="27">
        <v>1.8278842482123369E-3</v>
      </c>
      <c r="J1310" s="27">
        <v>1.8747618952138431E-3</v>
      </c>
    </row>
    <row r="1311" spans="8:10" x14ac:dyDescent="0.3">
      <c r="H1311" s="28">
        <v>6170</v>
      </c>
      <c r="I1311" s="27">
        <v>1.8278842482123369E-3</v>
      </c>
      <c r="J1311" s="27">
        <v>1.8747618952138431E-3</v>
      </c>
    </row>
    <row r="1312" spans="8:10" x14ac:dyDescent="0.3">
      <c r="H1312" s="26" t="s">
        <v>169</v>
      </c>
      <c r="I1312" s="27">
        <v>1.4615320500022291E-3</v>
      </c>
      <c r="J1312" s="27">
        <v>1.9148637539349949E-3</v>
      </c>
    </row>
    <row r="1313" spans="8:10" x14ac:dyDescent="0.3">
      <c r="H1313" s="28">
        <v>1932</v>
      </c>
      <c r="I1313" s="27">
        <v>7.7534856764043981E-5</v>
      </c>
      <c r="J1313" s="27">
        <v>1.8847873598941312E-3</v>
      </c>
    </row>
    <row r="1314" spans="8:10" x14ac:dyDescent="0.3">
      <c r="H1314" s="28">
        <v>8912</v>
      </c>
      <c r="I1314" s="27">
        <v>1.3839971932381851E-3</v>
      </c>
      <c r="J1314" s="27">
        <v>3.0076394040863792E-5</v>
      </c>
    </row>
    <row r="1315" spans="8:10" x14ac:dyDescent="0.3">
      <c r="H1315" s="26" t="s">
        <v>450</v>
      </c>
      <c r="I1315" s="27">
        <v>1.0913031089539191E-3</v>
      </c>
      <c r="J1315" s="27">
        <v>1.8547109658532672E-3</v>
      </c>
    </row>
    <row r="1316" spans="8:10" x14ac:dyDescent="0.3">
      <c r="H1316" s="28">
        <v>3119</v>
      </c>
      <c r="I1316" s="27">
        <v>1.0913031089539191E-3</v>
      </c>
      <c r="J1316" s="27">
        <v>1.8547109658532672E-3</v>
      </c>
    </row>
    <row r="1317" spans="8:10" x14ac:dyDescent="0.3">
      <c r="H1317" s="26" t="s">
        <v>294</v>
      </c>
      <c r="I1317" s="27">
        <v>1.6766912775224511E-3</v>
      </c>
      <c r="J1317" s="27">
        <v>8.0203717442303447E-5</v>
      </c>
    </row>
    <row r="1318" spans="8:10" x14ac:dyDescent="0.3">
      <c r="H1318" s="28">
        <v>1162</v>
      </c>
      <c r="I1318" s="27">
        <v>1.6766912775224511E-3</v>
      </c>
      <c r="J1318" s="27">
        <v>8.0203717442303447E-5</v>
      </c>
    </row>
    <row r="1319" spans="8:10" x14ac:dyDescent="0.3">
      <c r="H1319" s="26" t="s">
        <v>275</v>
      </c>
      <c r="I1319" s="27">
        <v>8.7808225285279813E-4</v>
      </c>
      <c r="J1319" s="27">
        <v>2.4662643113508311E-3</v>
      </c>
    </row>
    <row r="1320" spans="8:10" x14ac:dyDescent="0.3">
      <c r="H1320" s="28">
        <v>6300</v>
      </c>
      <c r="I1320" s="27">
        <v>3.1207779847527707E-4</v>
      </c>
      <c r="J1320" s="27">
        <v>7.719607803821707E-4</v>
      </c>
    </row>
    <row r="1321" spans="8:10" x14ac:dyDescent="0.3">
      <c r="H1321" s="28">
        <v>8881</v>
      </c>
      <c r="I1321" s="27">
        <v>5.6600445437752112E-4</v>
      </c>
      <c r="J1321" s="27">
        <v>1.6943035309686604E-3</v>
      </c>
    </row>
    <row r="1322" spans="8:10" x14ac:dyDescent="0.3">
      <c r="H1322" s="26" t="s">
        <v>495</v>
      </c>
      <c r="I1322" s="27">
        <v>3.4503011259999576E-4</v>
      </c>
      <c r="J1322" s="27">
        <v>1.6241252782066449E-3</v>
      </c>
    </row>
    <row r="1323" spans="8:10" x14ac:dyDescent="0.3">
      <c r="H1323" s="28">
        <v>6374</v>
      </c>
      <c r="I1323" s="27">
        <v>3.4503011259999576E-4</v>
      </c>
      <c r="J1323" s="27">
        <v>1.6241252782066449E-3</v>
      </c>
    </row>
    <row r="1324" spans="8:10" x14ac:dyDescent="0.3">
      <c r="H1324" s="26" t="s">
        <v>542</v>
      </c>
      <c r="I1324" s="27">
        <v>1.1824065656516708E-4</v>
      </c>
      <c r="J1324" s="27">
        <v>6.1155334549756386E-4</v>
      </c>
    </row>
    <row r="1325" spans="8:10" x14ac:dyDescent="0.3">
      <c r="H1325" s="28">
        <v>4768</v>
      </c>
      <c r="I1325" s="27">
        <v>1.1824065656516708E-4</v>
      </c>
      <c r="J1325" s="27">
        <v>6.1155334549756386E-4</v>
      </c>
    </row>
    <row r="1326" spans="8:10" x14ac:dyDescent="0.3">
      <c r="H1326" s="26" t="s">
        <v>104</v>
      </c>
      <c r="I1326" s="27">
        <v>2.727288586675247E-3</v>
      </c>
      <c r="J1326" s="27">
        <v>2.1955767649830568E-3</v>
      </c>
    </row>
    <row r="1327" spans="8:10" x14ac:dyDescent="0.3">
      <c r="H1327" s="28">
        <v>6197</v>
      </c>
      <c r="I1327" s="27">
        <v>1.9054191049763809E-3</v>
      </c>
      <c r="J1327" s="27">
        <v>1.45369237864175E-3</v>
      </c>
    </row>
    <row r="1328" spans="8:10" x14ac:dyDescent="0.3">
      <c r="H1328" s="28">
        <v>9073</v>
      </c>
      <c r="I1328" s="27">
        <v>8.2186948169886626E-4</v>
      </c>
      <c r="J1328" s="27">
        <v>7.4188438634130687E-4</v>
      </c>
    </row>
    <row r="1329" spans="8:10" x14ac:dyDescent="0.3">
      <c r="H1329" s="26" t="s">
        <v>441</v>
      </c>
      <c r="I1329" s="27">
        <v>1.2289274797100973E-3</v>
      </c>
      <c r="J1329" s="27">
        <v>1.6842780662883726E-3</v>
      </c>
    </row>
    <row r="1330" spans="8:10" x14ac:dyDescent="0.3">
      <c r="H1330" s="28">
        <v>2498</v>
      </c>
      <c r="I1330" s="27">
        <v>1.2289274797100973E-3</v>
      </c>
      <c r="J1330" s="27">
        <v>1.6842780662883726E-3</v>
      </c>
    </row>
    <row r="1331" spans="8:10" x14ac:dyDescent="0.3">
      <c r="H1331" s="26" t="s">
        <v>584</v>
      </c>
      <c r="I1331" s="27">
        <v>1.147515880107851E-3</v>
      </c>
      <c r="J1331" s="27">
        <v>6.717061335792914E-4</v>
      </c>
    </row>
    <row r="1332" spans="8:10" x14ac:dyDescent="0.3">
      <c r="H1332" s="28">
        <v>6319</v>
      </c>
      <c r="I1332" s="27">
        <v>1.147515880107851E-3</v>
      </c>
      <c r="J1332" s="27">
        <v>6.717061335792914E-4</v>
      </c>
    </row>
    <row r="1333" spans="8:10" x14ac:dyDescent="0.3">
      <c r="H1333" s="26" t="s">
        <v>486</v>
      </c>
      <c r="I1333" s="27">
        <v>1.0157066236089762E-3</v>
      </c>
      <c r="J1333" s="27">
        <v>1.6140998135263569E-3</v>
      </c>
    </row>
    <row r="1334" spans="8:10" x14ac:dyDescent="0.3">
      <c r="H1334" s="28">
        <v>5339</v>
      </c>
      <c r="I1334" s="27">
        <v>1.0157066236089762E-3</v>
      </c>
      <c r="J1334" s="27">
        <v>1.6140998135263569E-3</v>
      </c>
    </row>
    <row r="1335" spans="8:10" x14ac:dyDescent="0.3">
      <c r="H1335" s="26" t="s">
        <v>255</v>
      </c>
      <c r="I1335" s="27">
        <v>6.1058699701684635E-4</v>
      </c>
      <c r="J1335" s="27">
        <v>1.183004832273976E-3</v>
      </c>
    </row>
    <row r="1336" spans="8:10" x14ac:dyDescent="0.3">
      <c r="H1336" s="28">
        <v>5761</v>
      </c>
      <c r="I1336" s="27">
        <v>6.1058699701684635E-4</v>
      </c>
      <c r="J1336" s="27">
        <v>1.183004832273976E-3</v>
      </c>
    </row>
    <row r="1337" spans="8:10" x14ac:dyDescent="0.3">
      <c r="H1337" s="26" t="s">
        <v>276</v>
      </c>
      <c r="I1337" s="27">
        <v>1.0893647375348179E-3</v>
      </c>
      <c r="J1337" s="27">
        <v>6.717061335792914E-4</v>
      </c>
    </row>
    <row r="1338" spans="8:10" x14ac:dyDescent="0.3">
      <c r="H1338" s="28">
        <v>6001</v>
      </c>
      <c r="I1338" s="27">
        <v>1.0893647375348179E-3</v>
      </c>
      <c r="J1338" s="27">
        <v>6.717061335792914E-4</v>
      </c>
    </row>
    <row r="1339" spans="8:10" x14ac:dyDescent="0.3">
      <c r="H1339" s="26" t="s">
        <v>545</v>
      </c>
      <c r="I1339" s="27">
        <v>6.60984653913475E-4</v>
      </c>
      <c r="J1339" s="27">
        <v>1.6542016722475086E-3</v>
      </c>
    </row>
    <row r="1340" spans="8:10" x14ac:dyDescent="0.3">
      <c r="H1340" s="28">
        <v>4427</v>
      </c>
      <c r="I1340" s="27">
        <v>6.60984653913475E-4</v>
      </c>
      <c r="J1340" s="27">
        <v>1.6542016722475086E-3</v>
      </c>
    </row>
    <row r="1341" spans="8:10" x14ac:dyDescent="0.3">
      <c r="H1341" s="26" t="s">
        <v>378</v>
      </c>
      <c r="I1341" s="27">
        <v>7.1719742506740688E-4</v>
      </c>
      <c r="J1341" s="27">
        <v>1.303310408437431E-3</v>
      </c>
    </row>
    <row r="1342" spans="8:10" x14ac:dyDescent="0.3">
      <c r="H1342" s="28">
        <v>7661</v>
      </c>
      <c r="I1342" s="27">
        <v>7.1719742506740688E-4</v>
      </c>
      <c r="J1342" s="27">
        <v>1.303310408437431E-3</v>
      </c>
    </row>
    <row r="1343" spans="8:10" x14ac:dyDescent="0.3">
      <c r="H1343" s="26" t="s">
        <v>531</v>
      </c>
      <c r="I1343" s="27">
        <v>2.219435274870759E-3</v>
      </c>
      <c r="J1343" s="27">
        <v>1.7644817837306759E-3</v>
      </c>
    </row>
    <row r="1344" spans="8:10" x14ac:dyDescent="0.3">
      <c r="H1344" s="28">
        <v>5375</v>
      </c>
      <c r="I1344" s="27">
        <v>8.431915673089783E-4</v>
      </c>
      <c r="J1344" s="27">
        <v>1.0827501854710965E-3</v>
      </c>
    </row>
    <row r="1345" spans="8:10" x14ac:dyDescent="0.3">
      <c r="H1345" s="28">
        <v>5719</v>
      </c>
      <c r="I1345" s="27">
        <v>1.3762437075617807E-3</v>
      </c>
      <c r="J1345" s="27">
        <v>6.8173159825957934E-4</v>
      </c>
    </row>
    <row r="1346" spans="8:10" x14ac:dyDescent="0.3">
      <c r="H1346" s="26" t="s">
        <v>101</v>
      </c>
      <c r="I1346" s="27">
        <v>8.2574622453706844E-4</v>
      </c>
      <c r="J1346" s="27">
        <v>2.0151184007378741E-3</v>
      </c>
    </row>
    <row r="1347" spans="8:10" x14ac:dyDescent="0.3">
      <c r="H1347" s="28">
        <v>9469</v>
      </c>
      <c r="I1347" s="27">
        <v>1.1436391372696488E-4</v>
      </c>
      <c r="J1347" s="27">
        <v>3.8096765785094138E-4</v>
      </c>
    </row>
    <row r="1348" spans="8:10" x14ac:dyDescent="0.3">
      <c r="H1348" s="28">
        <v>9630</v>
      </c>
      <c r="I1348" s="27">
        <v>7.1138231081010355E-4</v>
      </c>
      <c r="J1348" s="27">
        <v>1.6341507428869328E-3</v>
      </c>
    </row>
    <row r="1349" spans="8:10" x14ac:dyDescent="0.3">
      <c r="H1349" s="26" t="s">
        <v>171</v>
      </c>
      <c r="I1349" s="27">
        <v>1.4828541356123413E-3</v>
      </c>
      <c r="J1349" s="27">
        <v>1.594048884165781E-3</v>
      </c>
    </row>
    <row r="1350" spans="8:10" x14ac:dyDescent="0.3">
      <c r="H1350" s="28">
        <v>7235</v>
      </c>
      <c r="I1350" s="27">
        <v>1.4828541356123413E-3</v>
      </c>
      <c r="J1350" s="27">
        <v>1.594048884165781E-3</v>
      </c>
    </row>
    <row r="1351" spans="8:10" x14ac:dyDescent="0.3">
      <c r="H1351" s="24" t="s">
        <v>79</v>
      </c>
      <c r="I1351" s="27">
        <v>0.20724679538745136</v>
      </c>
      <c r="J1351" s="27">
        <v>0.1889800092234275</v>
      </c>
    </row>
    <row r="1352" spans="8:10" x14ac:dyDescent="0.3">
      <c r="H1352" s="26" t="s">
        <v>236</v>
      </c>
      <c r="I1352" s="27">
        <v>1.5216215639943633E-3</v>
      </c>
      <c r="J1352" s="27">
        <v>1.2030557616345517E-4</v>
      </c>
    </row>
    <row r="1353" spans="8:10" x14ac:dyDescent="0.3">
      <c r="H1353" s="28">
        <v>9113</v>
      </c>
      <c r="I1353" s="27">
        <v>1.5216215639943633E-3</v>
      </c>
      <c r="J1353" s="27">
        <v>1.2030557616345517E-4</v>
      </c>
    </row>
    <row r="1354" spans="8:10" x14ac:dyDescent="0.3">
      <c r="H1354" s="26" t="s">
        <v>313</v>
      </c>
      <c r="I1354" s="27">
        <v>1.0583507948292005E-3</v>
      </c>
      <c r="J1354" s="27">
        <v>1.6040743488460689E-4</v>
      </c>
    </row>
    <row r="1355" spans="8:10" x14ac:dyDescent="0.3">
      <c r="H1355" s="28">
        <v>6268</v>
      </c>
      <c r="I1355" s="27">
        <v>1.0583507948292005E-3</v>
      </c>
      <c r="J1355" s="27">
        <v>1.6040743488460689E-4</v>
      </c>
    </row>
    <row r="1356" spans="8:10" x14ac:dyDescent="0.3">
      <c r="H1356" s="26" t="s">
        <v>373</v>
      </c>
      <c r="I1356" s="27">
        <v>1.0835496232775147E-3</v>
      </c>
      <c r="J1356" s="27">
        <v>1.1328775088725361E-3</v>
      </c>
    </row>
    <row r="1357" spans="8:10" x14ac:dyDescent="0.3">
      <c r="H1357" s="28">
        <v>4968</v>
      </c>
      <c r="I1357" s="27">
        <v>1.0835496232775147E-3</v>
      </c>
      <c r="J1357" s="27">
        <v>1.1328775088725361E-3</v>
      </c>
    </row>
    <row r="1358" spans="8:10" x14ac:dyDescent="0.3">
      <c r="H1358" s="26" t="s">
        <v>452</v>
      </c>
      <c r="I1358" s="27">
        <v>1.3723669647235784E-3</v>
      </c>
      <c r="J1358" s="27">
        <v>4.0101858721151723E-5</v>
      </c>
    </row>
    <row r="1359" spans="8:10" x14ac:dyDescent="0.3">
      <c r="H1359" s="28">
        <v>8122</v>
      </c>
      <c r="I1359" s="27">
        <v>1.3723669647235784E-3</v>
      </c>
      <c r="J1359" s="27">
        <v>4.0101858721151723E-5</v>
      </c>
    </row>
    <row r="1360" spans="8:10" x14ac:dyDescent="0.3">
      <c r="H1360" s="26" t="s">
        <v>499</v>
      </c>
      <c r="I1360" s="27">
        <v>2.7524874151235615E-4</v>
      </c>
      <c r="J1360" s="27">
        <v>2.2056022296633448E-4</v>
      </c>
    </row>
    <row r="1361" spans="8:10" x14ac:dyDescent="0.3">
      <c r="H1361" s="28">
        <v>6190</v>
      </c>
      <c r="I1361" s="27">
        <v>2.7524874151235615E-4</v>
      </c>
      <c r="J1361" s="27">
        <v>2.2056022296633448E-4</v>
      </c>
    </row>
    <row r="1362" spans="8:10" x14ac:dyDescent="0.3">
      <c r="H1362" s="26" t="s">
        <v>280</v>
      </c>
      <c r="I1362" s="27">
        <v>1.1746530799752663E-3</v>
      </c>
      <c r="J1362" s="27">
        <v>1.3534377318388706E-3</v>
      </c>
    </row>
    <row r="1363" spans="8:10" x14ac:dyDescent="0.3">
      <c r="H1363" s="28">
        <v>2086</v>
      </c>
      <c r="I1363" s="27">
        <v>1.1746530799752663E-3</v>
      </c>
      <c r="J1363" s="27">
        <v>1.3534377318388706E-3</v>
      </c>
    </row>
    <row r="1364" spans="8:10" x14ac:dyDescent="0.3">
      <c r="H1364" s="26" t="s">
        <v>23</v>
      </c>
      <c r="I1364" s="27">
        <v>1.0409054520572904E-3</v>
      </c>
      <c r="J1364" s="27">
        <v>1.0125719327090811E-3</v>
      </c>
    </row>
    <row r="1365" spans="8:10" x14ac:dyDescent="0.3">
      <c r="H1365" s="28">
        <v>8552</v>
      </c>
      <c r="I1365" s="27">
        <v>1.0409054520572904E-3</v>
      </c>
      <c r="J1365" s="27">
        <v>1.0125719327090811E-3</v>
      </c>
    </row>
    <row r="1366" spans="8:10" x14ac:dyDescent="0.3">
      <c r="H1366" s="26" t="s">
        <v>120</v>
      </c>
      <c r="I1366" s="27">
        <v>1.7445342771909896E-3</v>
      </c>
      <c r="J1366" s="27">
        <v>1.3534377318388706E-3</v>
      </c>
    </row>
    <row r="1367" spans="8:10" x14ac:dyDescent="0.3">
      <c r="H1367" s="28">
        <v>4089</v>
      </c>
      <c r="I1367" s="27">
        <v>1.7445342771909896E-3</v>
      </c>
      <c r="J1367" s="27">
        <v>1.3534377318388706E-3</v>
      </c>
    </row>
    <row r="1368" spans="8:10" x14ac:dyDescent="0.3">
      <c r="H1368" s="26" t="s">
        <v>290</v>
      </c>
      <c r="I1368" s="27">
        <v>1.8317609910505391E-3</v>
      </c>
      <c r="J1368" s="27">
        <v>1.7344053896898122E-3</v>
      </c>
    </row>
    <row r="1369" spans="8:10" x14ac:dyDescent="0.3">
      <c r="H1369" s="28">
        <v>4538</v>
      </c>
      <c r="I1369" s="27">
        <v>1.3743053361426796E-3</v>
      </c>
      <c r="J1369" s="27">
        <v>5.2132416337497239E-4</v>
      </c>
    </row>
    <row r="1370" spans="8:10" x14ac:dyDescent="0.3">
      <c r="H1370" s="28">
        <v>5352</v>
      </c>
      <c r="I1370" s="27">
        <v>4.574556549078595E-4</v>
      </c>
      <c r="J1370" s="27">
        <v>1.2130812263148397E-3</v>
      </c>
    </row>
    <row r="1371" spans="8:10" x14ac:dyDescent="0.3">
      <c r="H1371" s="26" t="s">
        <v>325</v>
      </c>
      <c r="I1371" s="27">
        <v>1.6669994204269456E-3</v>
      </c>
      <c r="J1371" s="27">
        <v>1.45369237864175E-3</v>
      </c>
    </row>
    <row r="1372" spans="8:10" x14ac:dyDescent="0.3">
      <c r="H1372" s="28">
        <v>2472</v>
      </c>
      <c r="I1372" s="27">
        <v>1.6669994204269456E-3</v>
      </c>
      <c r="J1372" s="27">
        <v>1.45369237864175E-3</v>
      </c>
    </row>
    <row r="1373" spans="8:10" x14ac:dyDescent="0.3">
      <c r="H1373" s="26" t="s">
        <v>625</v>
      </c>
      <c r="I1373" s="27">
        <v>6.5904628249437386E-4</v>
      </c>
      <c r="J1373" s="27">
        <v>5.3134962805526033E-4</v>
      </c>
    </row>
    <row r="1374" spans="8:10" x14ac:dyDescent="0.3">
      <c r="H1374" s="28">
        <v>6491</v>
      </c>
      <c r="I1374" s="27">
        <v>6.5904628249437386E-4</v>
      </c>
      <c r="J1374" s="27">
        <v>5.3134962805526033E-4</v>
      </c>
    </row>
    <row r="1375" spans="8:10" x14ac:dyDescent="0.3">
      <c r="H1375" s="26" t="s">
        <v>347</v>
      </c>
      <c r="I1375" s="27">
        <v>9.4980199535953883E-5</v>
      </c>
      <c r="J1375" s="27">
        <v>1.4637178433220381E-3</v>
      </c>
    </row>
    <row r="1376" spans="8:10" x14ac:dyDescent="0.3">
      <c r="H1376" s="28">
        <v>2075</v>
      </c>
      <c r="I1376" s="27">
        <v>9.4980199535953883E-5</v>
      </c>
      <c r="J1376" s="27">
        <v>1.4637178433220381E-3</v>
      </c>
    </row>
    <row r="1377" spans="8:10" x14ac:dyDescent="0.3">
      <c r="H1377" s="26" t="s">
        <v>110</v>
      </c>
      <c r="I1377" s="27">
        <v>7.7534856764043981E-5</v>
      </c>
      <c r="J1377" s="27">
        <v>1.9649910773364347E-3</v>
      </c>
    </row>
    <row r="1378" spans="8:10" x14ac:dyDescent="0.3">
      <c r="H1378" s="28">
        <v>4884</v>
      </c>
      <c r="I1378" s="27">
        <v>7.7534856764043981E-5</v>
      </c>
      <c r="J1378" s="27">
        <v>1.9649910773364347E-3</v>
      </c>
    </row>
    <row r="1379" spans="8:10" x14ac:dyDescent="0.3">
      <c r="H1379" s="26" t="s">
        <v>248</v>
      </c>
      <c r="I1379" s="27">
        <v>2.0294748757988513E-3</v>
      </c>
      <c r="J1379" s="27">
        <v>2.1655003709421931E-3</v>
      </c>
    </row>
    <row r="1380" spans="8:10" x14ac:dyDescent="0.3">
      <c r="H1380" s="28">
        <v>2581</v>
      </c>
      <c r="I1380" s="27">
        <v>1.3646134790471741E-3</v>
      </c>
      <c r="J1380" s="27">
        <v>5.3134962805526033E-4</v>
      </c>
    </row>
    <row r="1381" spans="8:10" x14ac:dyDescent="0.3">
      <c r="H1381" s="28">
        <v>2908</v>
      </c>
      <c r="I1381" s="27">
        <v>6.6486139675167718E-4</v>
      </c>
      <c r="J1381" s="27">
        <v>1.6341507428869328E-3</v>
      </c>
    </row>
    <row r="1382" spans="8:10" x14ac:dyDescent="0.3">
      <c r="H1382" s="26" t="s">
        <v>124</v>
      </c>
      <c r="I1382" s="27">
        <v>9.052194527202135E-4</v>
      </c>
      <c r="J1382" s="27">
        <v>2.3058568764662243E-4</v>
      </c>
    </row>
    <row r="1383" spans="8:10" x14ac:dyDescent="0.3">
      <c r="H1383" s="28">
        <v>4815</v>
      </c>
      <c r="I1383" s="27">
        <v>9.052194527202135E-4</v>
      </c>
      <c r="J1383" s="27">
        <v>2.3058568764662243E-4</v>
      </c>
    </row>
    <row r="1384" spans="8:10" x14ac:dyDescent="0.3">
      <c r="H1384" s="26" t="s">
        <v>140</v>
      </c>
      <c r="I1384" s="27">
        <v>3.4115336976179352E-3</v>
      </c>
      <c r="J1384" s="27">
        <v>4.2507970244420826E-3</v>
      </c>
    </row>
    <row r="1385" spans="8:10" x14ac:dyDescent="0.3">
      <c r="H1385" s="28">
        <v>3217</v>
      </c>
      <c r="I1385" s="27">
        <v>1.5429436496044752E-3</v>
      </c>
      <c r="J1385" s="27">
        <v>2.0050929360575865E-3</v>
      </c>
    </row>
    <row r="1386" spans="8:10" x14ac:dyDescent="0.3">
      <c r="H1386" s="28">
        <v>6641</v>
      </c>
      <c r="I1386" s="27">
        <v>8.1411599602246179E-4</v>
      </c>
      <c r="J1386" s="27">
        <v>8.7221542718505E-4</v>
      </c>
    </row>
    <row r="1387" spans="8:10" x14ac:dyDescent="0.3">
      <c r="H1387" s="28">
        <v>8343</v>
      </c>
      <c r="I1387" s="27">
        <v>5.5049748302471229E-4</v>
      </c>
      <c r="J1387" s="27">
        <v>8.4213903314418628E-4</v>
      </c>
    </row>
    <row r="1388" spans="8:10" x14ac:dyDescent="0.3">
      <c r="H1388" s="28">
        <v>8617</v>
      </c>
      <c r="I1388" s="27">
        <v>5.0397656896628592E-4</v>
      </c>
      <c r="J1388" s="27">
        <v>5.3134962805526033E-4</v>
      </c>
    </row>
    <row r="1389" spans="8:10" x14ac:dyDescent="0.3">
      <c r="H1389" s="26" t="s">
        <v>270</v>
      </c>
      <c r="I1389" s="27">
        <v>1.5662041066336885E-3</v>
      </c>
      <c r="J1389" s="27">
        <v>4.8122230465382068E-4</v>
      </c>
    </row>
    <row r="1390" spans="8:10" x14ac:dyDescent="0.3">
      <c r="H1390" s="28">
        <v>7840</v>
      </c>
      <c r="I1390" s="27">
        <v>1.5662041066336885E-3</v>
      </c>
      <c r="J1390" s="27">
        <v>4.8122230465382068E-4</v>
      </c>
    </row>
    <row r="1391" spans="8:10" x14ac:dyDescent="0.3">
      <c r="H1391" s="26" t="s">
        <v>657</v>
      </c>
      <c r="I1391" s="27">
        <v>1.1455775086887498E-3</v>
      </c>
      <c r="J1391" s="27">
        <v>1.6642271369277967E-3</v>
      </c>
    </row>
    <row r="1392" spans="8:10" x14ac:dyDescent="0.3">
      <c r="H1392" s="28">
        <v>6804</v>
      </c>
      <c r="I1392" s="27">
        <v>1.1455775086887498E-3</v>
      </c>
      <c r="J1392" s="27">
        <v>1.6642271369277967E-3</v>
      </c>
    </row>
    <row r="1393" spans="8:10" x14ac:dyDescent="0.3">
      <c r="H1393" s="26" t="s">
        <v>424</v>
      </c>
      <c r="I1393" s="27">
        <v>1.2269891082909961E-3</v>
      </c>
      <c r="J1393" s="27">
        <v>8.3211356846389834E-4</v>
      </c>
    </row>
    <row r="1394" spans="8:10" x14ac:dyDescent="0.3">
      <c r="H1394" s="28">
        <v>5016</v>
      </c>
      <c r="I1394" s="27">
        <v>1.2269891082909961E-3</v>
      </c>
      <c r="J1394" s="27">
        <v>8.3211356846389834E-4</v>
      </c>
    </row>
    <row r="1395" spans="8:10" x14ac:dyDescent="0.3">
      <c r="H1395" s="26" t="s">
        <v>291</v>
      </c>
      <c r="I1395" s="27">
        <v>3.3921499834269243E-4</v>
      </c>
      <c r="J1395" s="27">
        <v>1.2531830850359914E-3</v>
      </c>
    </row>
    <row r="1396" spans="8:10" x14ac:dyDescent="0.3">
      <c r="H1396" s="28">
        <v>6956</v>
      </c>
      <c r="I1396" s="27">
        <v>3.3921499834269243E-4</v>
      </c>
      <c r="J1396" s="27">
        <v>1.2531830850359914E-3</v>
      </c>
    </row>
    <row r="1397" spans="8:10" x14ac:dyDescent="0.3">
      <c r="H1397" s="26" t="s">
        <v>249</v>
      </c>
      <c r="I1397" s="27">
        <v>1.4557169357449259E-3</v>
      </c>
      <c r="J1397" s="27">
        <v>1.0326228620696569E-3</v>
      </c>
    </row>
    <row r="1398" spans="8:10" x14ac:dyDescent="0.3">
      <c r="H1398" s="28">
        <v>6860</v>
      </c>
      <c r="I1398" s="27">
        <v>1.4557169357449259E-3</v>
      </c>
      <c r="J1398" s="27">
        <v>1.0326228620696569E-3</v>
      </c>
    </row>
    <row r="1399" spans="8:10" x14ac:dyDescent="0.3">
      <c r="H1399" s="26" t="s">
        <v>345</v>
      </c>
      <c r="I1399" s="27">
        <v>1.3839971932381851E-3</v>
      </c>
      <c r="J1399" s="27">
        <v>7.0178252762015519E-5</v>
      </c>
    </row>
    <row r="1400" spans="8:10" x14ac:dyDescent="0.3">
      <c r="H1400" s="28">
        <v>5905</v>
      </c>
      <c r="I1400" s="27">
        <v>9.4786362394043769E-4</v>
      </c>
      <c r="J1400" s="27">
        <v>6.0152788081727585E-5</v>
      </c>
    </row>
    <row r="1401" spans="8:10" x14ac:dyDescent="0.3">
      <c r="H1401" s="28">
        <v>9555</v>
      </c>
      <c r="I1401" s="27">
        <v>4.3613356929774741E-4</v>
      </c>
      <c r="J1401" s="27">
        <v>1.0025464680287931E-5</v>
      </c>
    </row>
    <row r="1402" spans="8:10" x14ac:dyDescent="0.3">
      <c r="H1402" s="26" t="s">
        <v>337</v>
      </c>
      <c r="I1402" s="27">
        <v>1.7833017055730116E-3</v>
      </c>
      <c r="J1402" s="27">
        <v>7.9201170974274658E-4</v>
      </c>
    </row>
    <row r="1403" spans="8:10" x14ac:dyDescent="0.3">
      <c r="H1403" s="28">
        <v>2723</v>
      </c>
      <c r="I1403" s="27">
        <v>1.7833017055730116E-3</v>
      </c>
      <c r="J1403" s="27">
        <v>7.9201170974274658E-4</v>
      </c>
    </row>
    <row r="1404" spans="8:10" x14ac:dyDescent="0.3">
      <c r="H1404" s="26" t="s">
        <v>118</v>
      </c>
      <c r="I1404" s="27">
        <v>1.8317609910505391E-3</v>
      </c>
      <c r="J1404" s="27">
        <v>1.1429029735528242E-3</v>
      </c>
    </row>
    <row r="1405" spans="8:10" x14ac:dyDescent="0.3">
      <c r="H1405" s="28">
        <v>3264</v>
      </c>
      <c r="I1405" s="27">
        <v>1.8317609910505391E-3</v>
      </c>
      <c r="J1405" s="27">
        <v>1.1429029735528242E-3</v>
      </c>
    </row>
    <row r="1406" spans="8:10" x14ac:dyDescent="0.3">
      <c r="H1406" s="26" t="s">
        <v>541</v>
      </c>
      <c r="I1406" s="27">
        <v>6.319090826269585E-4</v>
      </c>
      <c r="J1406" s="27">
        <v>8.9226635654562588E-4</v>
      </c>
    </row>
    <row r="1407" spans="8:10" x14ac:dyDescent="0.3">
      <c r="H1407" s="28">
        <v>1857</v>
      </c>
      <c r="I1407" s="27">
        <v>6.319090826269585E-4</v>
      </c>
      <c r="J1407" s="27">
        <v>8.9226635654562588E-4</v>
      </c>
    </row>
    <row r="1408" spans="8:10" x14ac:dyDescent="0.3">
      <c r="H1408" s="26" t="s">
        <v>558</v>
      </c>
      <c r="I1408" s="27">
        <v>1.7251505629999788E-4</v>
      </c>
      <c r="J1408" s="27">
        <v>3.2081486976921379E-4</v>
      </c>
    </row>
    <row r="1409" spans="8:10" x14ac:dyDescent="0.3">
      <c r="H1409" s="28">
        <v>4401</v>
      </c>
      <c r="I1409" s="27">
        <v>1.7251505629999788E-4</v>
      </c>
      <c r="J1409" s="27">
        <v>3.2081486976921379E-4</v>
      </c>
    </row>
    <row r="1410" spans="8:10" x14ac:dyDescent="0.3">
      <c r="H1410" s="26" t="s">
        <v>251</v>
      </c>
      <c r="I1410" s="27">
        <v>1.0641659090865037E-3</v>
      </c>
      <c r="J1410" s="27">
        <v>3.5089126381007761E-4</v>
      </c>
    </row>
    <row r="1411" spans="8:10" x14ac:dyDescent="0.3">
      <c r="H1411" s="28">
        <v>4668</v>
      </c>
      <c r="I1411" s="27">
        <v>1.0641659090865037E-3</v>
      </c>
      <c r="J1411" s="27">
        <v>3.5089126381007761E-4</v>
      </c>
    </row>
    <row r="1412" spans="8:10" x14ac:dyDescent="0.3">
      <c r="H1412" s="26" t="s">
        <v>112</v>
      </c>
      <c r="I1412" s="27">
        <v>8.3543808163257394E-4</v>
      </c>
      <c r="J1412" s="27">
        <v>4.110440518918052E-4</v>
      </c>
    </row>
    <row r="1413" spans="8:10" x14ac:dyDescent="0.3">
      <c r="H1413" s="28">
        <v>8321</v>
      </c>
      <c r="I1413" s="27">
        <v>8.3543808163257394E-4</v>
      </c>
      <c r="J1413" s="27">
        <v>4.110440518918052E-4</v>
      </c>
    </row>
    <row r="1414" spans="8:10" x14ac:dyDescent="0.3">
      <c r="H1414" s="26" t="s">
        <v>260</v>
      </c>
      <c r="I1414" s="27">
        <v>1.2076053940999851E-3</v>
      </c>
      <c r="J1414" s="27">
        <v>5.3134962805526033E-4</v>
      </c>
    </row>
    <row r="1415" spans="8:10" x14ac:dyDescent="0.3">
      <c r="H1415" s="28">
        <v>8300</v>
      </c>
      <c r="I1415" s="27">
        <v>1.2076053940999851E-3</v>
      </c>
      <c r="J1415" s="27">
        <v>5.3134962805526033E-4</v>
      </c>
    </row>
    <row r="1416" spans="8:10" x14ac:dyDescent="0.3">
      <c r="H1416" s="26" t="s">
        <v>351</v>
      </c>
      <c r="I1416" s="27">
        <v>8.5288342440448381E-5</v>
      </c>
      <c r="J1416" s="27">
        <v>1.0025464680287932E-4</v>
      </c>
    </row>
    <row r="1417" spans="8:10" x14ac:dyDescent="0.3">
      <c r="H1417" s="28">
        <v>7162</v>
      </c>
      <c r="I1417" s="27">
        <v>8.5288342440448381E-5</v>
      </c>
      <c r="J1417" s="27">
        <v>1.0025464680287932E-4</v>
      </c>
    </row>
    <row r="1418" spans="8:10" x14ac:dyDescent="0.3">
      <c r="H1418" s="26" t="s">
        <v>301</v>
      </c>
      <c r="I1418" s="27">
        <v>1.4285797358775105E-3</v>
      </c>
      <c r="J1418" s="27">
        <v>8.5216449782447412E-4</v>
      </c>
    </row>
    <row r="1419" spans="8:10" x14ac:dyDescent="0.3">
      <c r="H1419" s="28">
        <v>1897</v>
      </c>
      <c r="I1419" s="27">
        <v>1.4285797358775105E-3</v>
      </c>
      <c r="J1419" s="27">
        <v>8.5216449782447412E-4</v>
      </c>
    </row>
    <row r="1420" spans="8:10" x14ac:dyDescent="0.3">
      <c r="H1420" s="26" t="s">
        <v>98</v>
      </c>
      <c r="I1420" s="27">
        <v>3.9600928092235468E-3</v>
      </c>
      <c r="J1420" s="27">
        <v>3.9600585487137331E-3</v>
      </c>
    </row>
    <row r="1421" spans="8:10" x14ac:dyDescent="0.3">
      <c r="H1421" s="28">
        <v>3898</v>
      </c>
      <c r="I1421" s="27">
        <v>1.5099913354797566E-3</v>
      </c>
      <c r="J1421" s="27">
        <v>1.1328775088725361E-3</v>
      </c>
    </row>
    <row r="1422" spans="8:10" x14ac:dyDescent="0.3">
      <c r="H1422" s="28">
        <v>4745</v>
      </c>
      <c r="I1422" s="27">
        <v>1.6088482778539128E-3</v>
      </c>
      <c r="J1422" s="27">
        <v>1.7845327130912518E-3</v>
      </c>
    </row>
    <row r="1423" spans="8:10" x14ac:dyDescent="0.3">
      <c r="H1423" s="28">
        <v>4865</v>
      </c>
      <c r="I1423" s="27">
        <v>8.4125319588987727E-4</v>
      </c>
      <c r="J1423" s="27">
        <v>1.0426483267499448E-3</v>
      </c>
    </row>
    <row r="1424" spans="8:10" x14ac:dyDescent="0.3">
      <c r="H1424" s="26" t="s">
        <v>91</v>
      </c>
      <c r="I1424" s="27">
        <v>4.1868822652583754E-4</v>
      </c>
      <c r="J1424" s="27">
        <v>1.6241252782066449E-3</v>
      </c>
    </row>
    <row r="1425" spans="8:10" x14ac:dyDescent="0.3">
      <c r="H1425" s="28">
        <v>8833</v>
      </c>
      <c r="I1425" s="27">
        <v>4.1868822652583754E-4</v>
      </c>
      <c r="J1425" s="27">
        <v>1.6241252782066449E-3</v>
      </c>
    </row>
    <row r="1426" spans="8:10" x14ac:dyDescent="0.3">
      <c r="H1426" s="26" t="s">
        <v>174</v>
      </c>
      <c r="I1426" s="27">
        <v>2.6575072155876076E-3</v>
      </c>
      <c r="J1426" s="27">
        <v>2.9976139394060916E-3</v>
      </c>
    </row>
    <row r="1427" spans="8:10" x14ac:dyDescent="0.3">
      <c r="H1427" s="28">
        <v>2697</v>
      </c>
      <c r="I1427" s="27">
        <v>1.2560646795775126E-3</v>
      </c>
      <c r="J1427" s="27">
        <v>4.6117137529324485E-4</v>
      </c>
    </row>
    <row r="1428" spans="8:10" x14ac:dyDescent="0.3">
      <c r="H1428" s="28">
        <v>4019</v>
      </c>
      <c r="I1428" s="27">
        <v>6.4741605397976732E-4</v>
      </c>
      <c r="J1428" s="27">
        <v>7.6193531570188276E-4</v>
      </c>
    </row>
    <row r="1429" spans="8:10" x14ac:dyDescent="0.3">
      <c r="H1429" s="28">
        <v>9298</v>
      </c>
      <c r="I1429" s="27">
        <v>7.5402648203032774E-4</v>
      </c>
      <c r="J1429" s="27">
        <v>1.7745072484109639E-3</v>
      </c>
    </row>
    <row r="1430" spans="8:10" x14ac:dyDescent="0.3">
      <c r="H1430" s="26" t="s">
        <v>272</v>
      </c>
      <c r="I1430" s="27">
        <v>5.4526388019313929E-3</v>
      </c>
      <c r="J1430" s="27">
        <v>5.3134962805526037E-3</v>
      </c>
    </row>
    <row r="1431" spans="8:10" x14ac:dyDescent="0.3">
      <c r="H1431" s="28">
        <v>1272</v>
      </c>
      <c r="I1431" s="27">
        <v>1.3239076792460512E-3</v>
      </c>
      <c r="J1431" s="27">
        <v>1.0827501854710965E-3</v>
      </c>
    </row>
    <row r="1432" spans="8:10" x14ac:dyDescent="0.3">
      <c r="H1432" s="28">
        <v>2536</v>
      </c>
      <c r="I1432" s="27">
        <v>1.1785298228134686E-3</v>
      </c>
      <c r="J1432" s="27">
        <v>9.6244460930764136E-4</v>
      </c>
    </row>
    <row r="1433" spans="8:10" x14ac:dyDescent="0.3">
      <c r="H1433" s="28">
        <v>4243</v>
      </c>
      <c r="I1433" s="27">
        <v>1.0874263661157168E-3</v>
      </c>
      <c r="J1433" s="27">
        <v>1.5338960960840536E-3</v>
      </c>
    </row>
    <row r="1434" spans="8:10" x14ac:dyDescent="0.3">
      <c r="H1434" s="28">
        <v>6474</v>
      </c>
      <c r="I1434" s="27">
        <v>1.8627749337561568E-3</v>
      </c>
      <c r="J1434" s="27">
        <v>1.7344053896898122E-3</v>
      </c>
    </row>
    <row r="1435" spans="8:10" x14ac:dyDescent="0.3">
      <c r="H1435" s="26" t="s">
        <v>408</v>
      </c>
      <c r="I1435" s="27">
        <v>4.4388705497415182E-4</v>
      </c>
      <c r="J1435" s="27">
        <v>1.2030557616345518E-3</v>
      </c>
    </row>
    <row r="1436" spans="8:10" x14ac:dyDescent="0.3">
      <c r="H1436" s="28">
        <v>7643</v>
      </c>
      <c r="I1436" s="27">
        <v>4.4388705497415182E-4</v>
      </c>
      <c r="J1436" s="27">
        <v>1.2030557616345518E-3</v>
      </c>
    </row>
    <row r="1437" spans="8:10" x14ac:dyDescent="0.3">
      <c r="H1437" s="26" t="s">
        <v>513</v>
      </c>
      <c r="I1437" s="27">
        <v>6.1252536843594749E-4</v>
      </c>
      <c r="J1437" s="27">
        <v>1.0025464680287932E-4</v>
      </c>
    </row>
    <row r="1438" spans="8:10" x14ac:dyDescent="0.3">
      <c r="H1438" s="28">
        <v>5013</v>
      </c>
      <c r="I1438" s="27">
        <v>6.1252536843594749E-4</v>
      </c>
      <c r="J1438" s="27">
        <v>1.0025464680287932E-4</v>
      </c>
    </row>
    <row r="1439" spans="8:10" x14ac:dyDescent="0.3">
      <c r="H1439" s="26" t="s">
        <v>648</v>
      </c>
      <c r="I1439" s="27">
        <v>2.1128248468201986E-4</v>
      </c>
      <c r="J1439" s="27">
        <v>1.7444308543701E-3</v>
      </c>
    </row>
    <row r="1440" spans="8:10" x14ac:dyDescent="0.3">
      <c r="H1440" s="28">
        <v>6842</v>
      </c>
      <c r="I1440" s="27">
        <v>2.1128248468201986E-4</v>
      </c>
      <c r="J1440" s="27">
        <v>1.7444308543701E-3</v>
      </c>
    </row>
    <row r="1441" spans="8:10" x14ac:dyDescent="0.3">
      <c r="H1441" s="26" t="s">
        <v>533</v>
      </c>
      <c r="I1441" s="27">
        <v>8.0830088176515858E-4</v>
      </c>
      <c r="J1441" s="27">
        <v>1.4336414492811742E-3</v>
      </c>
    </row>
    <row r="1442" spans="8:10" x14ac:dyDescent="0.3">
      <c r="H1442" s="28">
        <v>6638</v>
      </c>
      <c r="I1442" s="27">
        <v>8.0830088176515858E-4</v>
      </c>
      <c r="J1442" s="27">
        <v>1.4336414492811742E-3</v>
      </c>
    </row>
    <row r="1443" spans="8:10" x14ac:dyDescent="0.3">
      <c r="H1443" s="26" t="s">
        <v>197</v>
      </c>
      <c r="I1443" s="27">
        <v>1.418887878782005E-3</v>
      </c>
      <c r="J1443" s="27">
        <v>1.4436669139614622E-3</v>
      </c>
    </row>
    <row r="1444" spans="8:10" x14ac:dyDescent="0.3">
      <c r="H1444" s="28">
        <v>1420</v>
      </c>
      <c r="I1444" s="27">
        <v>1.418887878782005E-3</v>
      </c>
      <c r="J1444" s="27">
        <v>1.4436669139614622E-3</v>
      </c>
    </row>
    <row r="1445" spans="8:10" x14ac:dyDescent="0.3">
      <c r="H1445" s="26" t="s">
        <v>395</v>
      </c>
      <c r="I1445" s="27">
        <v>3.4309174118089461E-4</v>
      </c>
      <c r="J1445" s="27">
        <v>3.0076394040863792E-5</v>
      </c>
    </row>
    <row r="1446" spans="8:10" x14ac:dyDescent="0.3">
      <c r="H1446" s="28">
        <v>4486</v>
      </c>
      <c r="I1446" s="27">
        <v>3.4309174118089461E-4</v>
      </c>
      <c r="J1446" s="27">
        <v>3.0076394040863792E-5</v>
      </c>
    </row>
    <row r="1447" spans="8:10" x14ac:dyDescent="0.3">
      <c r="H1447" s="26" t="s">
        <v>257</v>
      </c>
      <c r="I1447" s="27">
        <v>9.0308724415920239E-3</v>
      </c>
      <c r="J1447" s="27">
        <v>3.5089126381007761E-3</v>
      </c>
    </row>
    <row r="1448" spans="8:10" x14ac:dyDescent="0.3">
      <c r="H1448" s="28">
        <v>4205</v>
      </c>
      <c r="I1448" s="27">
        <v>1.5506971352808798E-3</v>
      </c>
      <c r="J1448" s="27">
        <v>1.0125719327090811E-3</v>
      </c>
    </row>
    <row r="1449" spans="8:10" x14ac:dyDescent="0.3">
      <c r="H1449" s="28">
        <v>5065</v>
      </c>
      <c r="I1449" s="27">
        <v>9.4980199535953883E-4</v>
      </c>
      <c r="J1449" s="27">
        <v>2.2056022296633448E-4</v>
      </c>
    </row>
    <row r="1450" spans="8:10" x14ac:dyDescent="0.3">
      <c r="H1450" s="28">
        <v>5256</v>
      </c>
      <c r="I1450" s="27">
        <v>1.8763435336898644E-3</v>
      </c>
      <c r="J1450" s="27">
        <v>2.4061115232691034E-4</v>
      </c>
    </row>
    <row r="1451" spans="8:10" x14ac:dyDescent="0.3">
      <c r="H1451" s="28">
        <v>8242</v>
      </c>
      <c r="I1451" s="27">
        <v>1.3684902218853764E-3</v>
      </c>
      <c r="J1451" s="27">
        <v>1.5338960960840536E-3</v>
      </c>
    </row>
    <row r="1452" spans="8:10" x14ac:dyDescent="0.3">
      <c r="H1452" s="28">
        <v>8645</v>
      </c>
      <c r="I1452" s="27">
        <v>1.9364330476819985E-3</v>
      </c>
      <c r="J1452" s="27">
        <v>2.2056022296633448E-4</v>
      </c>
    </row>
    <row r="1453" spans="8:10" x14ac:dyDescent="0.3">
      <c r="H1453" s="28">
        <v>8753</v>
      </c>
      <c r="I1453" s="27">
        <v>1.3491065076943654E-3</v>
      </c>
      <c r="J1453" s="27">
        <v>2.8071301104806208E-4</v>
      </c>
    </row>
    <row r="1454" spans="8:10" x14ac:dyDescent="0.3">
      <c r="H1454" s="26" t="s">
        <v>311</v>
      </c>
      <c r="I1454" s="27">
        <v>7.3658113925841788E-4</v>
      </c>
      <c r="J1454" s="27">
        <v>9.0229182122591388E-5</v>
      </c>
    </row>
    <row r="1455" spans="8:10" x14ac:dyDescent="0.3">
      <c r="H1455" s="28">
        <v>2150</v>
      </c>
      <c r="I1455" s="27">
        <v>7.3658113925841788E-4</v>
      </c>
      <c r="J1455" s="27">
        <v>9.0229182122591388E-5</v>
      </c>
    </row>
    <row r="1456" spans="8:10" x14ac:dyDescent="0.3">
      <c r="H1456" s="26" t="s">
        <v>380</v>
      </c>
      <c r="I1456" s="27">
        <v>7.4821136777302442E-4</v>
      </c>
      <c r="J1456" s="27">
        <v>1.7745072484109639E-3</v>
      </c>
    </row>
    <row r="1457" spans="8:10" x14ac:dyDescent="0.3">
      <c r="H1457" s="28">
        <v>8225</v>
      </c>
      <c r="I1457" s="27">
        <v>7.4821136777302442E-4</v>
      </c>
      <c r="J1457" s="27">
        <v>1.7745072484109639E-3</v>
      </c>
    </row>
    <row r="1458" spans="8:10" x14ac:dyDescent="0.3">
      <c r="H1458" s="26" t="s">
        <v>179</v>
      </c>
      <c r="I1458" s="27">
        <v>5.5786329441729647E-3</v>
      </c>
      <c r="J1458" s="27">
        <v>4.7420447937761914E-3</v>
      </c>
    </row>
    <row r="1459" spans="8:10" x14ac:dyDescent="0.3">
      <c r="H1459" s="28">
        <v>1062</v>
      </c>
      <c r="I1459" s="27">
        <v>1.3704285933044775E-3</v>
      </c>
      <c r="J1459" s="27">
        <v>1.6241252782066449E-3</v>
      </c>
    </row>
    <row r="1460" spans="8:10" x14ac:dyDescent="0.3">
      <c r="H1460" s="28">
        <v>1609</v>
      </c>
      <c r="I1460" s="27">
        <v>1.1068100803067278E-3</v>
      </c>
      <c r="J1460" s="27">
        <v>5.4137509273554827E-4</v>
      </c>
    </row>
    <row r="1461" spans="8:10" x14ac:dyDescent="0.3">
      <c r="H1461" s="28">
        <v>3858</v>
      </c>
      <c r="I1461" s="27">
        <v>8.0636251034605744E-4</v>
      </c>
      <c r="J1461" s="27">
        <v>7.9201170974274658E-4</v>
      </c>
    </row>
    <row r="1462" spans="8:10" x14ac:dyDescent="0.3">
      <c r="H1462" s="28">
        <v>4303</v>
      </c>
      <c r="I1462" s="27">
        <v>8.1411599602246179E-4</v>
      </c>
      <c r="J1462" s="27">
        <v>8.5216449782447412E-4</v>
      </c>
    </row>
    <row r="1463" spans="8:10" x14ac:dyDescent="0.3">
      <c r="H1463" s="28">
        <v>4700</v>
      </c>
      <c r="I1463" s="27">
        <v>1.0583507948292005E-3</v>
      </c>
      <c r="J1463" s="27">
        <v>8.8224089186533794E-4</v>
      </c>
    </row>
    <row r="1464" spans="8:10" x14ac:dyDescent="0.3">
      <c r="H1464" s="28">
        <v>5479</v>
      </c>
      <c r="I1464" s="27">
        <v>4.2256496936403972E-4</v>
      </c>
      <c r="J1464" s="27">
        <v>5.0127323401439658E-5</v>
      </c>
    </row>
    <row r="1465" spans="8:10" x14ac:dyDescent="0.3">
      <c r="H1465" s="26" t="s">
        <v>283</v>
      </c>
      <c r="I1465" s="27">
        <v>6.4741605397976732E-4</v>
      </c>
      <c r="J1465" s="27">
        <v>1.754456319050388E-3</v>
      </c>
    </row>
    <row r="1466" spans="8:10" x14ac:dyDescent="0.3">
      <c r="H1466" s="28">
        <v>8651</v>
      </c>
      <c r="I1466" s="27">
        <v>6.4741605397976732E-4</v>
      </c>
      <c r="J1466" s="27">
        <v>1.754456319050388E-3</v>
      </c>
    </row>
    <row r="1467" spans="8:10" x14ac:dyDescent="0.3">
      <c r="H1467" s="26" t="s">
        <v>502</v>
      </c>
      <c r="I1467" s="27">
        <v>7.7534856764043989E-4</v>
      </c>
      <c r="J1467" s="27">
        <v>1.5138451667234777E-3</v>
      </c>
    </row>
    <row r="1468" spans="8:10" x14ac:dyDescent="0.3">
      <c r="H1468" s="28">
        <v>6527</v>
      </c>
      <c r="I1468" s="27">
        <v>7.7534856764043989E-4</v>
      </c>
      <c r="J1468" s="27">
        <v>1.5138451667234777E-3</v>
      </c>
    </row>
    <row r="1469" spans="8:10" x14ac:dyDescent="0.3">
      <c r="H1469" s="26" t="s">
        <v>135</v>
      </c>
      <c r="I1469" s="27">
        <v>3.0044756996067042E-4</v>
      </c>
      <c r="J1469" s="27">
        <v>6.9175706293986728E-4</v>
      </c>
    </row>
    <row r="1470" spans="8:10" x14ac:dyDescent="0.3">
      <c r="H1470" s="28">
        <v>8673</v>
      </c>
      <c r="I1470" s="27">
        <v>3.0044756996067042E-4</v>
      </c>
      <c r="J1470" s="27">
        <v>6.9175706293986728E-4</v>
      </c>
    </row>
    <row r="1471" spans="8:10" x14ac:dyDescent="0.3">
      <c r="H1471" s="26" t="s">
        <v>517</v>
      </c>
      <c r="I1471" s="27">
        <v>9.8856942374156076E-5</v>
      </c>
      <c r="J1471" s="27">
        <v>2.7068754636777414E-4</v>
      </c>
    </row>
    <row r="1472" spans="8:10" x14ac:dyDescent="0.3">
      <c r="H1472" s="28">
        <v>7175</v>
      </c>
      <c r="I1472" s="27">
        <v>9.8856942374156076E-5</v>
      </c>
      <c r="J1472" s="27">
        <v>2.7068754636777414E-4</v>
      </c>
    </row>
    <row r="1473" spans="8:10" x14ac:dyDescent="0.3">
      <c r="H1473" s="26" t="s">
        <v>184</v>
      </c>
      <c r="I1473" s="27">
        <v>1.49836110696515E-3</v>
      </c>
      <c r="J1473" s="27">
        <v>1.3935395905600224E-3</v>
      </c>
    </row>
    <row r="1474" spans="8:10" x14ac:dyDescent="0.3">
      <c r="H1474" s="28">
        <v>6663</v>
      </c>
      <c r="I1474" s="27">
        <v>1.49836110696515E-3</v>
      </c>
      <c r="J1474" s="27">
        <v>1.3935395905600224E-3</v>
      </c>
    </row>
    <row r="1475" spans="8:10" x14ac:dyDescent="0.3">
      <c r="H1475" s="26" t="s">
        <v>222</v>
      </c>
      <c r="I1475" s="27">
        <v>1.8647133051752579E-3</v>
      </c>
      <c r="J1475" s="27">
        <v>1.8346600364926914E-3</v>
      </c>
    </row>
    <row r="1476" spans="8:10" x14ac:dyDescent="0.3">
      <c r="H1476" s="28">
        <v>8530</v>
      </c>
      <c r="I1476" s="27">
        <v>1.8647133051752579E-3</v>
      </c>
      <c r="J1476" s="27">
        <v>1.8346600364926914E-3</v>
      </c>
    </row>
    <row r="1477" spans="8:10" x14ac:dyDescent="0.3">
      <c r="H1477" s="26" t="s">
        <v>691</v>
      </c>
      <c r="I1477" s="27">
        <v>1.0835496232775147E-3</v>
      </c>
      <c r="J1477" s="27">
        <v>1.3634631965191587E-3</v>
      </c>
    </row>
    <row r="1478" spans="8:10" x14ac:dyDescent="0.3">
      <c r="H1478" s="28">
        <v>8495</v>
      </c>
      <c r="I1478" s="27">
        <v>1.0835496232775147E-3</v>
      </c>
      <c r="J1478" s="27">
        <v>1.3634631965191587E-3</v>
      </c>
    </row>
    <row r="1479" spans="8:10" x14ac:dyDescent="0.3">
      <c r="H1479" s="26" t="s">
        <v>147</v>
      </c>
      <c r="I1479" s="27">
        <v>1.8996039907190777E-3</v>
      </c>
      <c r="J1479" s="27">
        <v>1.4837687726826137E-3</v>
      </c>
    </row>
    <row r="1480" spans="8:10" x14ac:dyDescent="0.3">
      <c r="H1480" s="28">
        <v>1373</v>
      </c>
      <c r="I1480" s="27">
        <v>1.7251505629999788E-4</v>
      </c>
      <c r="J1480" s="27">
        <v>5.5140055741583621E-4</v>
      </c>
    </row>
    <row r="1481" spans="8:10" x14ac:dyDescent="0.3">
      <c r="H1481" s="28">
        <v>1691</v>
      </c>
      <c r="I1481" s="27">
        <v>1.7270889344190798E-3</v>
      </c>
      <c r="J1481" s="27">
        <v>9.3236821526677764E-4</v>
      </c>
    </row>
    <row r="1482" spans="8:10" x14ac:dyDescent="0.3">
      <c r="H1482" s="26" t="s">
        <v>176</v>
      </c>
      <c r="I1482" s="27">
        <v>3.6247545537190563E-3</v>
      </c>
      <c r="J1482" s="27">
        <v>2.2657550177450723E-3</v>
      </c>
    </row>
    <row r="1483" spans="8:10" x14ac:dyDescent="0.3">
      <c r="H1483" s="28">
        <v>3888</v>
      </c>
      <c r="I1483" s="27">
        <v>1.711581963066271E-3</v>
      </c>
      <c r="J1483" s="27">
        <v>6.0152788081727592E-4</v>
      </c>
    </row>
    <row r="1484" spans="8:10" x14ac:dyDescent="0.3">
      <c r="H1484" s="28">
        <v>5634</v>
      </c>
      <c r="I1484" s="27">
        <v>1.9131725906527852E-3</v>
      </c>
      <c r="J1484" s="27">
        <v>1.6642271369277967E-3</v>
      </c>
    </row>
    <row r="1485" spans="8:10" x14ac:dyDescent="0.3">
      <c r="H1485" s="26" t="s">
        <v>344</v>
      </c>
      <c r="I1485" s="27">
        <v>9.9244616657976291E-4</v>
      </c>
      <c r="J1485" s="27">
        <v>1.7644817837306759E-3</v>
      </c>
    </row>
    <row r="1486" spans="8:10" x14ac:dyDescent="0.3">
      <c r="H1486" s="28">
        <v>7046</v>
      </c>
      <c r="I1486" s="27">
        <v>9.9244616657976291E-4</v>
      </c>
      <c r="J1486" s="27">
        <v>1.7644817837306759E-3</v>
      </c>
    </row>
    <row r="1487" spans="8:10" x14ac:dyDescent="0.3">
      <c r="H1487" s="26" t="s">
        <v>579</v>
      </c>
      <c r="I1487" s="27">
        <v>2.1767911036505347E-3</v>
      </c>
      <c r="J1487" s="27">
        <v>1.5840234194854932E-3</v>
      </c>
    </row>
    <row r="1488" spans="8:10" x14ac:dyDescent="0.3">
      <c r="H1488" s="28">
        <v>2830</v>
      </c>
      <c r="I1488" s="27">
        <v>7.5402648203032774E-4</v>
      </c>
      <c r="J1488" s="27">
        <v>1.3734886611994465E-3</v>
      </c>
    </row>
    <row r="1489" spans="8:10" x14ac:dyDescent="0.3">
      <c r="H1489" s="28">
        <v>2914</v>
      </c>
      <c r="I1489" s="27">
        <v>1.4227646216202071E-3</v>
      </c>
      <c r="J1489" s="27">
        <v>2.1053475828604657E-4</v>
      </c>
    </row>
    <row r="1490" spans="8:10" x14ac:dyDescent="0.3">
      <c r="H1490" s="26" t="s">
        <v>592</v>
      </c>
      <c r="I1490" s="27">
        <v>2.0139679044460426E-3</v>
      </c>
      <c r="J1490" s="27">
        <v>1.604074348846069E-3</v>
      </c>
    </row>
    <row r="1491" spans="8:10" x14ac:dyDescent="0.3">
      <c r="H1491" s="28">
        <v>7927</v>
      </c>
      <c r="I1491" s="27">
        <v>1.8802202765280667E-3</v>
      </c>
      <c r="J1491" s="27">
        <v>5.9150241613698798E-4</v>
      </c>
    </row>
    <row r="1492" spans="8:10" x14ac:dyDescent="0.3">
      <c r="H1492" s="28">
        <v>9593</v>
      </c>
      <c r="I1492" s="27">
        <v>1.3374762791797587E-4</v>
      </c>
      <c r="J1492" s="27">
        <v>1.0125719327090811E-3</v>
      </c>
    </row>
    <row r="1493" spans="8:10" x14ac:dyDescent="0.3">
      <c r="H1493" s="26" t="s">
        <v>240</v>
      </c>
      <c r="I1493" s="27">
        <v>1.7154587059044731E-3</v>
      </c>
      <c r="J1493" s="27">
        <v>1.1028011148316724E-3</v>
      </c>
    </row>
    <row r="1494" spans="8:10" x14ac:dyDescent="0.3">
      <c r="H1494" s="28">
        <v>1118</v>
      </c>
      <c r="I1494" s="27">
        <v>1.7154587059044731E-3</v>
      </c>
      <c r="J1494" s="27">
        <v>1.1028011148316724E-3</v>
      </c>
    </row>
    <row r="1495" spans="8:10" x14ac:dyDescent="0.3">
      <c r="H1495" s="26" t="s">
        <v>389</v>
      </c>
      <c r="I1495" s="27">
        <v>7.0169045371459805E-4</v>
      </c>
      <c r="J1495" s="27">
        <v>3.8096765785094138E-4</v>
      </c>
    </row>
    <row r="1496" spans="8:10" x14ac:dyDescent="0.3">
      <c r="H1496" s="28">
        <v>7463</v>
      </c>
      <c r="I1496" s="27">
        <v>7.0169045371459805E-4</v>
      </c>
      <c r="J1496" s="27">
        <v>3.8096765785094138E-4</v>
      </c>
    </row>
    <row r="1497" spans="8:10" x14ac:dyDescent="0.3">
      <c r="H1497" s="26" t="s">
        <v>448</v>
      </c>
      <c r="I1497" s="27">
        <v>1.5351901639280708E-3</v>
      </c>
      <c r="J1497" s="27">
        <v>1.0326228620696569E-3</v>
      </c>
    </row>
    <row r="1498" spans="8:10" x14ac:dyDescent="0.3">
      <c r="H1498" s="28">
        <v>2220</v>
      </c>
      <c r="I1498" s="27">
        <v>1.5351901639280708E-3</v>
      </c>
      <c r="J1498" s="27">
        <v>1.0326228620696569E-3</v>
      </c>
    </row>
    <row r="1499" spans="8:10" x14ac:dyDescent="0.3">
      <c r="H1499" s="26" t="s">
        <v>507</v>
      </c>
      <c r="I1499" s="27">
        <v>7.3851951067751892E-4</v>
      </c>
      <c r="J1499" s="27">
        <v>7.8198624506245864E-4</v>
      </c>
    </row>
    <row r="1500" spans="8:10" x14ac:dyDescent="0.3">
      <c r="H1500" s="28">
        <v>8195</v>
      </c>
      <c r="I1500" s="27">
        <v>7.3851951067751892E-4</v>
      </c>
      <c r="J1500" s="27">
        <v>7.8198624506245864E-4</v>
      </c>
    </row>
    <row r="1501" spans="8:10" x14ac:dyDescent="0.3">
      <c r="H1501" s="26" t="s">
        <v>181</v>
      </c>
      <c r="I1501" s="27">
        <v>1.0854879946966158E-4</v>
      </c>
      <c r="J1501" s="27">
        <v>6.9175706293986728E-4</v>
      </c>
    </row>
    <row r="1502" spans="8:10" x14ac:dyDescent="0.3">
      <c r="H1502" s="28">
        <v>3806</v>
      </c>
      <c r="I1502" s="27">
        <v>1.0854879946966158E-4</v>
      </c>
      <c r="J1502" s="27">
        <v>6.9175706293986728E-4</v>
      </c>
    </row>
    <row r="1503" spans="8:10" x14ac:dyDescent="0.3">
      <c r="H1503" s="26" t="s">
        <v>645</v>
      </c>
      <c r="I1503" s="27">
        <v>1.2618797938348158E-3</v>
      </c>
      <c r="J1503" s="27">
        <v>6.0152788081727592E-4</v>
      </c>
    </row>
    <row r="1504" spans="8:10" x14ac:dyDescent="0.3">
      <c r="H1504" s="28">
        <v>7552</v>
      </c>
      <c r="I1504" s="27">
        <v>1.2618797938348158E-3</v>
      </c>
      <c r="J1504" s="27">
        <v>6.0152788081727592E-4</v>
      </c>
    </row>
    <row r="1505" spans="8:10" x14ac:dyDescent="0.3">
      <c r="H1505" s="26" t="s">
        <v>695</v>
      </c>
      <c r="I1505" s="27">
        <v>1.2928937365404335E-3</v>
      </c>
      <c r="J1505" s="27">
        <v>7.5190985102159482E-4</v>
      </c>
    </row>
    <row r="1506" spans="8:10" x14ac:dyDescent="0.3">
      <c r="H1506" s="28">
        <v>3379</v>
      </c>
      <c r="I1506" s="27">
        <v>1.2928937365404335E-3</v>
      </c>
      <c r="J1506" s="27">
        <v>7.5190985102159482E-4</v>
      </c>
    </row>
    <row r="1507" spans="8:10" x14ac:dyDescent="0.3">
      <c r="H1507" s="26" t="s">
        <v>259</v>
      </c>
      <c r="I1507" s="27">
        <v>1.2541263081584115E-3</v>
      </c>
      <c r="J1507" s="27">
        <v>2.0050929360575862E-5</v>
      </c>
    </row>
    <row r="1508" spans="8:10" x14ac:dyDescent="0.3">
      <c r="H1508" s="28">
        <v>6741</v>
      </c>
      <c r="I1508" s="27">
        <v>1.2541263081584115E-3</v>
      </c>
      <c r="J1508" s="27">
        <v>2.0050929360575862E-5</v>
      </c>
    </row>
    <row r="1509" spans="8:10" x14ac:dyDescent="0.3">
      <c r="H1509" s="26" t="s">
        <v>153</v>
      </c>
      <c r="I1509" s="27">
        <v>3.0878256706280516E-3</v>
      </c>
      <c r="J1509" s="27">
        <v>2.9575120806849399E-3</v>
      </c>
    </row>
    <row r="1510" spans="8:10" x14ac:dyDescent="0.3">
      <c r="H1510" s="28">
        <v>1336</v>
      </c>
      <c r="I1510" s="27">
        <v>1.5313134210898687E-4</v>
      </c>
      <c r="J1510" s="27">
        <v>1.303310408437431E-3</v>
      </c>
    </row>
    <row r="1511" spans="8:10" x14ac:dyDescent="0.3">
      <c r="H1511" s="28">
        <v>3131</v>
      </c>
      <c r="I1511" s="27">
        <v>1.048658937733695E-3</v>
      </c>
      <c r="J1511" s="27">
        <v>1.5840234194854932E-3</v>
      </c>
    </row>
    <row r="1512" spans="8:10" x14ac:dyDescent="0.3">
      <c r="H1512" s="28">
        <v>3472</v>
      </c>
      <c r="I1512" s="27">
        <v>1.8860353907853699E-3</v>
      </c>
      <c r="J1512" s="27">
        <v>7.0178252762015519E-5</v>
      </c>
    </row>
    <row r="1513" spans="8:10" x14ac:dyDescent="0.3">
      <c r="H1513" s="26" t="s">
        <v>631</v>
      </c>
      <c r="I1513" s="27">
        <v>1.9635702475494141E-3</v>
      </c>
      <c r="J1513" s="27">
        <v>1.1028011148316724E-3</v>
      </c>
    </row>
    <row r="1514" spans="8:10" x14ac:dyDescent="0.3">
      <c r="H1514" s="28">
        <v>7945</v>
      </c>
      <c r="I1514" s="27">
        <v>1.2231123654527938E-3</v>
      </c>
      <c r="J1514" s="27">
        <v>8.5216449782447412E-4</v>
      </c>
    </row>
    <row r="1515" spans="8:10" x14ac:dyDescent="0.3">
      <c r="H1515" s="28">
        <v>8960</v>
      </c>
      <c r="I1515" s="27">
        <v>7.4045788209662006E-4</v>
      </c>
      <c r="J1515" s="27">
        <v>2.5063661700719831E-4</v>
      </c>
    </row>
    <row r="1516" spans="8:10" x14ac:dyDescent="0.3">
      <c r="H1516" s="26" t="s">
        <v>219</v>
      </c>
      <c r="I1516" s="27">
        <v>3.0820105563707483E-4</v>
      </c>
      <c r="J1516" s="27">
        <v>9.8249553866821735E-4</v>
      </c>
    </row>
    <row r="1517" spans="8:10" x14ac:dyDescent="0.3">
      <c r="H1517" s="28">
        <v>4260</v>
      </c>
      <c r="I1517" s="27">
        <v>3.0820105563707483E-4</v>
      </c>
      <c r="J1517" s="27">
        <v>9.8249553866821735E-4</v>
      </c>
    </row>
    <row r="1518" spans="8:10" x14ac:dyDescent="0.3">
      <c r="H1518" s="26" t="s">
        <v>88</v>
      </c>
      <c r="I1518" s="27">
        <v>1.1339472801741434E-3</v>
      </c>
      <c r="J1518" s="27">
        <v>2.2757804824253603E-3</v>
      </c>
    </row>
    <row r="1519" spans="8:10" x14ac:dyDescent="0.3">
      <c r="H1519" s="28">
        <v>3797</v>
      </c>
      <c r="I1519" s="27">
        <v>8.1605436744156294E-4</v>
      </c>
      <c r="J1519" s="27">
        <v>3.0076394040863792E-5</v>
      </c>
    </row>
    <row r="1520" spans="8:10" x14ac:dyDescent="0.3">
      <c r="H1520" s="28">
        <v>5857</v>
      </c>
      <c r="I1520" s="27">
        <v>1.8414528481460447E-4</v>
      </c>
      <c r="J1520" s="27">
        <v>1.4937942373629018E-3</v>
      </c>
    </row>
    <row r="1521" spans="8:10" x14ac:dyDescent="0.3">
      <c r="H1521" s="28">
        <v>8269</v>
      </c>
      <c r="I1521" s="27">
        <v>1.3374762791797587E-4</v>
      </c>
      <c r="J1521" s="27">
        <v>7.5190985102159482E-4</v>
      </c>
    </row>
    <row r="1522" spans="8:10" x14ac:dyDescent="0.3">
      <c r="H1522" s="26" t="s">
        <v>143</v>
      </c>
      <c r="I1522" s="27">
        <v>1.9519400190348072E-3</v>
      </c>
      <c r="J1522" s="27">
        <v>8.6218996250476206E-4</v>
      </c>
    </row>
    <row r="1523" spans="8:10" x14ac:dyDescent="0.3">
      <c r="H1523" s="28">
        <v>2521</v>
      </c>
      <c r="I1523" s="27">
        <v>2.2872782745392975E-4</v>
      </c>
      <c r="J1523" s="27">
        <v>6.0152788081727585E-5</v>
      </c>
    </row>
    <row r="1524" spans="8:10" x14ac:dyDescent="0.3">
      <c r="H1524" s="28">
        <v>5975</v>
      </c>
      <c r="I1524" s="27">
        <v>1.7232121915808775E-3</v>
      </c>
      <c r="J1524" s="27">
        <v>8.0203717442303452E-4</v>
      </c>
    </row>
    <row r="1525" spans="8:10" x14ac:dyDescent="0.3">
      <c r="H1525" s="26" t="s">
        <v>595</v>
      </c>
      <c r="I1525" s="27">
        <v>9.2266479549212347E-4</v>
      </c>
      <c r="J1525" s="27">
        <v>3.7094219317065344E-4</v>
      </c>
    </row>
    <row r="1526" spans="8:10" x14ac:dyDescent="0.3">
      <c r="H1526" s="28">
        <v>8901</v>
      </c>
      <c r="I1526" s="27">
        <v>9.2266479549212347E-4</v>
      </c>
      <c r="J1526" s="27">
        <v>3.7094219317065344E-4</v>
      </c>
    </row>
    <row r="1527" spans="8:10" x14ac:dyDescent="0.3">
      <c r="H1527" s="26" t="s">
        <v>505</v>
      </c>
      <c r="I1527" s="27">
        <v>1.7891168198303151E-3</v>
      </c>
      <c r="J1527" s="27">
        <v>1.8246345718124035E-3</v>
      </c>
    </row>
    <row r="1528" spans="8:10" x14ac:dyDescent="0.3">
      <c r="H1528" s="28">
        <v>7512</v>
      </c>
      <c r="I1528" s="27">
        <v>1.7891168198303151E-3</v>
      </c>
      <c r="J1528" s="27">
        <v>1.8246345718124035E-3</v>
      </c>
    </row>
    <row r="1529" spans="8:10" x14ac:dyDescent="0.3">
      <c r="H1529" s="26" t="s">
        <v>224</v>
      </c>
      <c r="I1529" s="27">
        <v>1.5817110779864972E-3</v>
      </c>
      <c r="J1529" s="27">
        <v>3.8096765785094141E-3</v>
      </c>
    </row>
    <row r="1530" spans="8:10" x14ac:dyDescent="0.3">
      <c r="H1530" s="28">
        <v>4747</v>
      </c>
      <c r="I1530" s="27">
        <v>8.334997102134728E-4</v>
      </c>
      <c r="J1530" s="27">
        <v>1.8847873598941312E-3</v>
      </c>
    </row>
    <row r="1531" spans="8:10" x14ac:dyDescent="0.3">
      <c r="H1531" s="28">
        <v>9575</v>
      </c>
      <c r="I1531" s="27">
        <v>7.4821136777302442E-4</v>
      </c>
      <c r="J1531" s="27">
        <v>1.9248892186152827E-3</v>
      </c>
    </row>
    <row r="1532" spans="8:10" x14ac:dyDescent="0.3">
      <c r="H1532" s="26" t="s">
        <v>196</v>
      </c>
      <c r="I1532" s="27">
        <v>2.4132724167808691E-3</v>
      </c>
      <c r="J1532" s="27">
        <v>2.2657550177450723E-3</v>
      </c>
    </row>
    <row r="1533" spans="8:10" x14ac:dyDescent="0.3">
      <c r="H1533" s="28">
        <v>2565</v>
      </c>
      <c r="I1533" s="27">
        <v>6.9006022519999151E-4</v>
      </c>
      <c r="J1533" s="27">
        <v>8.1206263910332246E-4</v>
      </c>
    </row>
    <row r="1534" spans="8:10" x14ac:dyDescent="0.3">
      <c r="H1534" s="28">
        <v>8581</v>
      </c>
      <c r="I1534" s="27">
        <v>1.7232121915808775E-3</v>
      </c>
      <c r="J1534" s="27">
        <v>1.45369237864175E-3</v>
      </c>
    </row>
    <row r="1535" spans="8:10" x14ac:dyDescent="0.3">
      <c r="H1535" s="26" t="s">
        <v>304</v>
      </c>
      <c r="I1535" s="27">
        <v>4.181067151001072E-3</v>
      </c>
      <c r="J1535" s="27">
        <v>7.4689711868145088E-3</v>
      </c>
    </row>
    <row r="1536" spans="8:10" x14ac:dyDescent="0.3">
      <c r="H1536" s="28">
        <v>1005</v>
      </c>
      <c r="I1536" s="27">
        <v>1.5836494494055984E-3</v>
      </c>
      <c r="J1536" s="27">
        <v>1.8246345718124035E-3</v>
      </c>
    </row>
    <row r="1537" spans="8:10" x14ac:dyDescent="0.3">
      <c r="H1537" s="28">
        <v>5321</v>
      </c>
      <c r="I1537" s="27">
        <v>1.7348424200954841E-3</v>
      </c>
      <c r="J1537" s="27">
        <v>4.0101858721151726E-4</v>
      </c>
    </row>
    <row r="1538" spans="8:10" x14ac:dyDescent="0.3">
      <c r="H1538" s="28">
        <v>6570</v>
      </c>
      <c r="I1538" s="27">
        <v>5.4274399734830789E-5</v>
      </c>
      <c r="J1538" s="27">
        <v>1.894812824574419E-3</v>
      </c>
    </row>
    <row r="1539" spans="8:10" x14ac:dyDescent="0.3">
      <c r="H1539" s="28">
        <v>7274</v>
      </c>
      <c r="I1539" s="27">
        <v>7.0556719655280023E-4</v>
      </c>
      <c r="J1539" s="27">
        <v>1.8146091071321155E-3</v>
      </c>
    </row>
    <row r="1540" spans="8:10" x14ac:dyDescent="0.3">
      <c r="H1540" s="28">
        <v>8063</v>
      </c>
      <c r="I1540" s="27">
        <v>1.0273368521235828E-4</v>
      </c>
      <c r="J1540" s="27">
        <v>1.5338960960840536E-3</v>
      </c>
    </row>
    <row r="1541" spans="8:10" x14ac:dyDescent="0.3">
      <c r="H1541" s="26" t="s">
        <v>228</v>
      </c>
      <c r="I1541" s="27">
        <v>1.6437389633977325E-3</v>
      </c>
      <c r="J1541" s="27">
        <v>1.7243799250095241E-3</v>
      </c>
    </row>
    <row r="1542" spans="8:10" x14ac:dyDescent="0.3">
      <c r="H1542" s="28">
        <v>3763</v>
      </c>
      <c r="I1542" s="27">
        <v>1.6437389633977325E-3</v>
      </c>
      <c r="J1542" s="27">
        <v>1.7243799250095241E-3</v>
      </c>
    </row>
    <row r="1543" spans="8:10" x14ac:dyDescent="0.3">
      <c r="H1543" s="26" t="s">
        <v>630</v>
      </c>
      <c r="I1543" s="27">
        <v>1.5119297068988578E-3</v>
      </c>
      <c r="J1543" s="27">
        <v>1.6040743488460689E-4</v>
      </c>
    </row>
    <row r="1544" spans="8:10" x14ac:dyDescent="0.3">
      <c r="H1544" s="28">
        <v>6960</v>
      </c>
      <c r="I1544" s="27">
        <v>1.5119297068988578E-3</v>
      </c>
      <c r="J1544" s="27">
        <v>1.6040743488460689E-4</v>
      </c>
    </row>
    <row r="1545" spans="8:10" x14ac:dyDescent="0.3">
      <c r="H1545" s="26" t="s">
        <v>332</v>
      </c>
      <c r="I1545" s="27">
        <v>1.068042651924706E-3</v>
      </c>
      <c r="J1545" s="27">
        <v>9.6244460930764136E-4</v>
      </c>
    </row>
    <row r="1546" spans="8:10" x14ac:dyDescent="0.3">
      <c r="H1546" s="28">
        <v>5362</v>
      </c>
      <c r="I1546" s="27">
        <v>1.068042651924706E-3</v>
      </c>
      <c r="J1546" s="27">
        <v>9.6244460930764136E-4</v>
      </c>
    </row>
    <row r="1547" spans="8:10" x14ac:dyDescent="0.3">
      <c r="H1547" s="26" t="s">
        <v>212</v>
      </c>
      <c r="I1547" s="27">
        <v>6.7455325384718269E-4</v>
      </c>
      <c r="J1547" s="27">
        <v>1.303310408437431E-4</v>
      </c>
    </row>
    <row r="1548" spans="8:10" x14ac:dyDescent="0.3">
      <c r="H1548" s="28">
        <v>9822</v>
      </c>
      <c r="I1548" s="27">
        <v>6.7455325384718269E-4</v>
      </c>
      <c r="J1548" s="27">
        <v>1.303310408437431E-4</v>
      </c>
    </row>
    <row r="1549" spans="8:10" x14ac:dyDescent="0.3">
      <c r="H1549" s="26" t="s">
        <v>201</v>
      </c>
      <c r="I1549" s="27">
        <v>1.8627749337561568E-3</v>
      </c>
      <c r="J1549" s="27">
        <v>4.110440518918052E-4</v>
      </c>
    </row>
    <row r="1550" spans="8:10" x14ac:dyDescent="0.3">
      <c r="H1550" s="28">
        <v>6539</v>
      </c>
      <c r="I1550" s="27">
        <v>1.8627749337561568E-3</v>
      </c>
      <c r="J1550" s="27">
        <v>4.110440518918052E-4</v>
      </c>
    </row>
    <row r="1551" spans="8:10" x14ac:dyDescent="0.3">
      <c r="H1551" s="26" t="s">
        <v>207</v>
      </c>
      <c r="I1551" s="27">
        <v>5.9120328282583534E-4</v>
      </c>
      <c r="J1551" s="27">
        <v>7.719607803821707E-4</v>
      </c>
    </row>
    <row r="1552" spans="8:10" x14ac:dyDescent="0.3">
      <c r="H1552" s="28">
        <v>5067</v>
      </c>
      <c r="I1552" s="27">
        <v>5.9120328282583534E-4</v>
      </c>
      <c r="J1552" s="27">
        <v>7.719607803821707E-4</v>
      </c>
    </row>
    <row r="1553" spans="8:10" x14ac:dyDescent="0.3">
      <c r="H1553" s="26" t="s">
        <v>190</v>
      </c>
      <c r="I1553" s="27">
        <v>3.3669511549786102E-3</v>
      </c>
      <c r="J1553" s="27">
        <v>1.0626992561105207E-3</v>
      </c>
    </row>
    <row r="1554" spans="8:10" x14ac:dyDescent="0.3">
      <c r="H1554" s="28">
        <v>4577</v>
      </c>
      <c r="I1554" s="27">
        <v>1.9054191049763809E-3</v>
      </c>
      <c r="J1554" s="27">
        <v>8.0203717442303447E-5</v>
      </c>
    </row>
    <row r="1555" spans="8:10" x14ac:dyDescent="0.3">
      <c r="H1555" s="28">
        <v>7751</v>
      </c>
      <c r="I1555" s="27">
        <v>1.4615320500022291E-3</v>
      </c>
      <c r="J1555" s="27">
        <v>9.8249553866821735E-4</v>
      </c>
    </row>
    <row r="1556" spans="8:10" x14ac:dyDescent="0.3">
      <c r="H1556" s="26" t="s">
        <v>199</v>
      </c>
      <c r="I1556" s="27">
        <v>2.7738095007336736E-3</v>
      </c>
      <c r="J1556" s="27">
        <v>1.4637178433220381E-3</v>
      </c>
    </row>
    <row r="1557" spans="8:10" x14ac:dyDescent="0.3">
      <c r="H1557" s="28">
        <v>6866</v>
      </c>
      <c r="I1557" s="27">
        <v>1.8453295909842469E-3</v>
      </c>
      <c r="J1557" s="27">
        <v>4.8122230465382068E-4</v>
      </c>
    </row>
    <row r="1558" spans="8:10" x14ac:dyDescent="0.3">
      <c r="H1558" s="28">
        <v>7439</v>
      </c>
      <c r="I1558" s="27">
        <v>9.2847990974942668E-4</v>
      </c>
      <c r="J1558" s="27">
        <v>9.8249553866821735E-4</v>
      </c>
    </row>
    <row r="1559" spans="8:10" x14ac:dyDescent="0.3">
      <c r="H1559" s="26" t="s">
        <v>122</v>
      </c>
      <c r="I1559" s="27">
        <v>1.0234601092853806E-3</v>
      </c>
      <c r="J1559" s="27">
        <v>1.8446855011729794E-3</v>
      </c>
    </row>
    <row r="1560" spans="8:10" x14ac:dyDescent="0.3">
      <c r="H1560" s="28">
        <v>4608</v>
      </c>
      <c r="I1560" s="27">
        <v>1.0234601092853806E-3</v>
      </c>
      <c r="J1560" s="27">
        <v>1.8446855011729794E-3</v>
      </c>
    </row>
    <row r="1561" spans="8:10" x14ac:dyDescent="0.3">
      <c r="H1561" s="26" t="s">
        <v>183</v>
      </c>
      <c r="I1561" s="27">
        <v>1.4499018214876225E-3</v>
      </c>
      <c r="J1561" s="27">
        <v>1.4737433080023259E-3</v>
      </c>
    </row>
    <row r="1562" spans="8:10" x14ac:dyDescent="0.3">
      <c r="H1562" s="28">
        <v>7973</v>
      </c>
      <c r="I1562" s="27">
        <v>1.4499018214876225E-3</v>
      </c>
      <c r="J1562" s="27">
        <v>1.4737433080023259E-3</v>
      </c>
    </row>
    <row r="1563" spans="8:10" x14ac:dyDescent="0.3">
      <c r="H1563" s="26" t="s">
        <v>494</v>
      </c>
      <c r="I1563" s="27">
        <v>8.3156133879437176E-4</v>
      </c>
      <c r="J1563" s="27">
        <v>1.3835141258797346E-3</v>
      </c>
    </row>
    <row r="1564" spans="8:10" x14ac:dyDescent="0.3">
      <c r="H1564" s="28">
        <v>5280</v>
      </c>
      <c r="I1564" s="27">
        <v>8.3156133879437176E-4</v>
      </c>
      <c r="J1564" s="27">
        <v>1.3835141258797346E-3</v>
      </c>
    </row>
    <row r="1565" spans="8:10" x14ac:dyDescent="0.3">
      <c r="H1565" s="26" t="s">
        <v>434</v>
      </c>
      <c r="I1565" s="27">
        <v>7.8891716757414757E-4</v>
      </c>
      <c r="J1565" s="27">
        <v>1.5038197020431898E-4</v>
      </c>
    </row>
    <row r="1566" spans="8:10" x14ac:dyDescent="0.3">
      <c r="H1566" s="28">
        <v>6601</v>
      </c>
      <c r="I1566" s="27">
        <v>7.8891716757414757E-4</v>
      </c>
      <c r="J1566" s="27">
        <v>1.5038197020431898E-4</v>
      </c>
    </row>
    <row r="1567" spans="8:10" x14ac:dyDescent="0.3">
      <c r="H1567" s="26" t="s">
        <v>204</v>
      </c>
      <c r="I1567" s="27">
        <v>2.1128248468201986E-4</v>
      </c>
      <c r="J1567" s="27">
        <v>6.8173159825957934E-4</v>
      </c>
    </row>
    <row r="1568" spans="8:10" x14ac:dyDescent="0.3">
      <c r="H1568" s="28">
        <v>4558</v>
      </c>
      <c r="I1568" s="27">
        <v>2.1128248468201986E-4</v>
      </c>
      <c r="J1568" s="27">
        <v>6.8173159825957934E-4</v>
      </c>
    </row>
    <row r="1569" spans="8:10" x14ac:dyDescent="0.3">
      <c r="H1569" s="26" t="s">
        <v>77</v>
      </c>
      <c r="I1569" s="27">
        <v>7.8697879615504643E-4</v>
      </c>
      <c r="J1569" s="27">
        <v>7.9201170974274658E-4</v>
      </c>
    </row>
    <row r="1570" spans="8:10" x14ac:dyDescent="0.3">
      <c r="H1570" s="28">
        <v>6896</v>
      </c>
      <c r="I1570" s="27">
        <v>7.8697879615504643E-4</v>
      </c>
      <c r="J1570" s="27">
        <v>7.9201170974274658E-4</v>
      </c>
    </row>
    <row r="1571" spans="8:10" x14ac:dyDescent="0.3">
      <c r="H1571" s="26" t="s">
        <v>682</v>
      </c>
      <c r="I1571" s="27">
        <v>1.5487587638617786E-3</v>
      </c>
      <c r="J1571" s="27">
        <v>1.4035650552403104E-4</v>
      </c>
    </row>
    <row r="1572" spans="8:10" x14ac:dyDescent="0.3">
      <c r="H1572" s="28">
        <v>2190</v>
      </c>
      <c r="I1572" s="27">
        <v>1.5487587638617786E-3</v>
      </c>
      <c r="J1572" s="27">
        <v>1.4035650552403104E-4</v>
      </c>
    </row>
    <row r="1573" spans="8:10" x14ac:dyDescent="0.3">
      <c r="H1573" s="26" t="s">
        <v>411</v>
      </c>
      <c r="I1573" s="27">
        <v>1.5351901639280708E-3</v>
      </c>
      <c r="J1573" s="27">
        <v>1.4135905199205983E-3</v>
      </c>
    </row>
    <row r="1574" spans="8:10" x14ac:dyDescent="0.3">
      <c r="H1574" s="28">
        <v>1103</v>
      </c>
      <c r="I1574" s="27">
        <v>1.5351901639280708E-3</v>
      </c>
      <c r="J1574" s="27">
        <v>1.4135905199205983E-3</v>
      </c>
    </row>
    <row r="1575" spans="8:10" x14ac:dyDescent="0.3">
      <c r="H1575" s="26" t="s">
        <v>148</v>
      </c>
      <c r="I1575" s="27">
        <v>1.8937888764617744E-3</v>
      </c>
      <c r="J1575" s="27">
        <v>2.2356786237042086E-3</v>
      </c>
    </row>
    <row r="1576" spans="8:10" x14ac:dyDescent="0.3">
      <c r="H1576" s="28">
        <v>1338</v>
      </c>
      <c r="I1576" s="27">
        <v>3.3727662692359134E-4</v>
      </c>
      <c r="J1576" s="27">
        <v>1.7243799250095241E-3</v>
      </c>
    </row>
    <row r="1577" spans="8:10" x14ac:dyDescent="0.3">
      <c r="H1577" s="28">
        <v>8414</v>
      </c>
      <c r="I1577" s="27">
        <v>1.556512249538183E-3</v>
      </c>
      <c r="J1577" s="27">
        <v>5.1129869869468445E-4</v>
      </c>
    </row>
    <row r="1578" spans="8:10" x14ac:dyDescent="0.3">
      <c r="H1578" s="26" t="s">
        <v>164</v>
      </c>
      <c r="I1578" s="27">
        <v>4.1287311226853422E-4</v>
      </c>
      <c r="J1578" s="27">
        <v>2.4361879173099674E-3</v>
      </c>
    </row>
    <row r="1579" spans="8:10" x14ac:dyDescent="0.3">
      <c r="H1579" s="28">
        <v>7560</v>
      </c>
      <c r="I1579" s="27">
        <v>1.5506971352808796E-4</v>
      </c>
      <c r="J1579" s="27">
        <v>1.0025464680287932E-3</v>
      </c>
    </row>
    <row r="1580" spans="8:10" x14ac:dyDescent="0.3">
      <c r="H1580" s="28">
        <v>8628</v>
      </c>
      <c r="I1580" s="27">
        <v>2.5780339874044623E-4</v>
      </c>
      <c r="J1580" s="27">
        <v>1.4336414492811742E-3</v>
      </c>
    </row>
    <row r="1581" spans="8:10" x14ac:dyDescent="0.3">
      <c r="H1581" s="26" t="s">
        <v>202</v>
      </c>
      <c r="I1581" s="27">
        <v>8.7808225285279813E-4</v>
      </c>
      <c r="J1581" s="27">
        <v>1.7243799250095241E-3</v>
      </c>
    </row>
    <row r="1582" spans="8:10" x14ac:dyDescent="0.3">
      <c r="H1582" s="28">
        <v>9385</v>
      </c>
      <c r="I1582" s="27">
        <v>8.7808225285279813E-4</v>
      </c>
      <c r="J1582" s="27">
        <v>1.7243799250095241E-3</v>
      </c>
    </row>
    <row r="1583" spans="8:10" x14ac:dyDescent="0.3">
      <c r="H1583" s="26" t="s">
        <v>435</v>
      </c>
      <c r="I1583" s="27">
        <v>1.5584506209572841E-3</v>
      </c>
      <c r="J1583" s="27">
        <v>1.0626992561105207E-3</v>
      </c>
    </row>
    <row r="1584" spans="8:10" x14ac:dyDescent="0.3">
      <c r="H1584" s="28">
        <v>4340</v>
      </c>
      <c r="I1584" s="27">
        <v>1.5584506209572841E-3</v>
      </c>
      <c r="J1584" s="27">
        <v>1.0626992561105207E-3</v>
      </c>
    </row>
    <row r="1585" spans="8:10" x14ac:dyDescent="0.3">
      <c r="H1585" s="26" t="s">
        <v>374</v>
      </c>
      <c r="I1585" s="27">
        <v>8.5676016724268609E-4</v>
      </c>
      <c r="J1585" s="27">
        <v>1.1028011148316724E-3</v>
      </c>
    </row>
    <row r="1586" spans="8:10" x14ac:dyDescent="0.3">
      <c r="H1586" s="28">
        <v>1661</v>
      </c>
      <c r="I1586" s="27">
        <v>8.5676016724268609E-4</v>
      </c>
      <c r="J1586" s="27">
        <v>1.1028011148316724E-3</v>
      </c>
    </row>
    <row r="1587" spans="8:10" x14ac:dyDescent="0.3">
      <c r="H1587" s="26" t="s">
        <v>211</v>
      </c>
      <c r="I1587" s="27">
        <v>1.3103390793123434E-3</v>
      </c>
      <c r="J1587" s="27">
        <v>8.1206263910332246E-4</v>
      </c>
    </row>
    <row r="1588" spans="8:10" x14ac:dyDescent="0.3">
      <c r="H1588" s="28">
        <v>8634</v>
      </c>
      <c r="I1588" s="27">
        <v>1.3103390793123434E-3</v>
      </c>
      <c r="J1588" s="27">
        <v>8.1206263910332246E-4</v>
      </c>
    </row>
    <row r="1589" spans="8:10" x14ac:dyDescent="0.3">
      <c r="H1589" s="26" t="s">
        <v>551</v>
      </c>
      <c r="I1589" s="27">
        <v>1.0118298807707739E-3</v>
      </c>
      <c r="J1589" s="27">
        <v>3.2081486976921379E-4</v>
      </c>
    </row>
    <row r="1590" spans="8:10" x14ac:dyDescent="0.3">
      <c r="H1590" s="28">
        <v>5806</v>
      </c>
      <c r="I1590" s="27">
        <v>1.0118298807707739E-3</v>
      </c>
      <c r="J1590" s="27">
        <v>3.2081486976921379E-4</v>
      </c>
    </row>
    <row r="1591" spans="8:10" x14ac:dyDescent="0.3">
      <c r="H1591" s="26" t="s">
        <v>106</v>
      </c>
      <c r="I1591" s="27">
        <v>3.3902116120078231E-3</v>
      </c>
      <c r="J1591" s="27">
        <v>2.0151184007378741E-3</v>
      </c>
    </row>
    <row r="1592" spans="8:10" x14ac:dyDescent="0.3">
      <c r="H1592" s="28">
        <v>2886</v>
      </c>
      <c r="I1592" s="27">
        <v>1.5720192208909917E-3</v>
      </c>
      <c r="J1592" s="27">
        <v>1.0927756501513846E-3</v>
      </c>
    </row>
    <row r="1593" spans="8:10" x14ac:dyDescent="0.3">
      <c r="H1593" s="28">
        <v>8770</v>
      </c>
      <c r="I1593" s="27">
        <v>1.8181923911168314E-3</v>
      </c>
      <c r="J1593" s="27">
        <v>9.223427505864897E-4</v>
      </c>
    </row>
    <row r="1594" spans="8:10" x14ac:dyDescent="0.3">
      <c r="H1594" s="26" t="s">
        <v>52</v>
      </c>
      <c r="I1594" s="27">
        <v>2.952139671290975E-3</v>
      </c>
      <c r="J1594" s="27">
        <v>3.7695747197882623E-3</v>
      </c>
    </row>
    <row r="1595" spans="8:10" x14ac:dyDescent="0.3">
      <c r="H1595" s="28">
        <v>1101</v>
      </c>
      <c r="I1595" s="27">
        <v>3.5084522685729902E-4</v>
      </c>
      <c r="J1595" s="27">
        <v>1.2832594790768551E-3</v>
      </c>
    </row>
    <row r="1596" spans="8:10" x14ac:dyDescent="0.3">
      <c r="H1596" s="28">
        <v>1534</v>
      </c>
      <c r="I1596" s="27">
        <v>1.5487587638617786E-3</v>
      </c>
      <c r="J1596" s="27">
        <v>1.3734886611994465E-3</v>
      </c>
    </row>
    <row r="1597" spans="8:10" x14ac:dyDescent="0.3">
      <c r="H1597" s="28">
        <v>8396</v>
      </c>
      <c r="I1597" s="27">
        <v>1.0525356805718971E-3</v>
      </c>
      <c r="J1597" s="27">
        <v>1.1128265795119605E-3</v>
      </c>
    </row>
    <row r="1598" spans="8:10" x14ac:dyDescent="0.3">
      <c r="H1598" s="26" t="s">
        <v>138</v>
      </c>
      <c r="I1598" s="27">
        <v>1.86859004801346E-3</v>
      </c>
      <c r="J1598" s="27">
        <v>1.6542016722475086E-3</v>
      </c>
    </row>
    <row r="1599" spans="8:10" x14ac:dyDescent="0.3">
      <c r="H1599" s="28">
        <v>9372</v>
      </c>
      <c r="I1599" s="27">
        <v>1.86859004801346E-3</v>
      </c>
      <c r="J1599" s="27">
        <v>1.6542016722475086E-3</v>
      </c>
    </row>
    <row r="1600" spans="8:10" x14ac:dyDescent="0.3">
      <c r="H1600" s="26" t="s">
        <v>85</v>
      </c>
      <c r="I1600" s="27">
        <v>1.3956274217527917E-3</v>
      </c>
      <c r="J1600" s="27">
        <v>3.7094219317065344E-4</v>
      </c>
    </row>
    <row r="1601" spans="8:10" x14ac:dyDescent="0.3">
      <c r="H1601" s="28">
        <v>8805</v>
      </c>
      <c r="I1601" s="27">
        <v>1.3956274217527917E-3</v>
      </c>
      <c r="J1601" s="27">
        <v>3.7094219317065344E-4</v>
      </c>
    </row>
    <row r="1602" spans="8:10" x14ac:dyDescent="0.3">
      <c r="H1602" s="26" t="s">
        <v>238</v>
      </c>
      <c r="I1602" s="27">
        <v>1.2948321079595346E-3</v>
      </c>
      <c r="J1602" s="27">
        <v>2.6366972109157258E-3</v>
      </c>
    </row>
    <row r="1603" spans="8:10" x14ac:dyDescent="0.3">
      <c r="H1603" s="28">
        <v>4847</v>
      </c>
      <c r="I1603" s="27">
        <v>3.9736614091572545E-4</v>
      </c>
      <c r="J1603" s="27">
        <v>9.223427505864897E-4</v>
      </c>
    </row>
    <row r="1604" spans="8:10" x14ac:dyDescent="0.3">
      <c r="H1604" s="28">
        <v>5809</v>
      </c>
      <c r="I1604" s="27">
        <v>8.9746596704380914E-4</v>
      </c>
      <c r="J1604" s="27">
        <v>1.7143544603292363E-3</v>
      </c>
    </row>
    <row r="1605" spans="8:10" x14ac:dyDescent="0.3">
      <c r="H1605" s="26" t="s">
        <v>157</v>
      </c>
      <c r="I1605" s="27">
        <v>3.6305696679763597E-3</v>
      </c>
      <c r="J1605" s="27">
        <v>3.3184288091753053E-3</v>
      </c>
    </row>
    <row r="1606" spans="8:10" x14ac:dyDescent="0.3">
      <c r="H1606" s="28">
        <v>3035</v>
      </c>
      <c r="I1606" s="27">
        <v>7.3076602500111456E-4</v>
      </c>
      <c r="J1606" s="27">
        <v>3.1078940508892585E-4</v>
      </c>
    </row>
    <row r="1607" spans="8:10" x14ac:dyDescent="0.3">
      <c r="H1607" s="28">
        <v>4234</v>
      </c>
      <c r="I1607" s="27">
        <v>1.6301703634640247E-3</v>
      </c>
      <c r="J1607" s="27">
        <v>1.7945581777715398E-3</v>
      </c>
    </row>
    <row r="1608" spans="8:10" x14ac:dyDescent="0.3">
      <c r="H1608" s="28">
        <v>6130</v>
      </c>
      <c r="I1608" s="27">
        <v>3.1207779847527707E-4</v>
      </c>
      <c r="J1608" s="27">
        <v>9.3236821526677764E-4</v>
      </c>
    </row>
    <row r="1609" spans="8:10" x14ac:dyDescent="0.3">
      <c r="H1609" s="28">
        <v>6720</v>
      </c>
      <c r="I1609" s="27">
        <v>9.5755548103594319E-4</v>
      </c>
      <c r="J1609" s="27">
        <v>2.8071301104806208E-4</v>
      </c>
    </row>
    <row r="1610" spans="8:10" x14ac:dyDescent="0.3">
      <c r="H1610" s="26" t="s">
        <v>318</v>
      </c>
      <c r="I1610" s="27">
        <v>1.7794249627348096E-3</v>
      </c>
      <c r="J1610" s="27">
        <v>8.220881037836104E-4</v>
      </c>
    </row>
    <row r="1611" spans="8:10" x14ac:dyDescent="0.3">
      <c r="H1611" s="28">
        <v>6858</v>
      </c>
      <c r="I1611" s="27">
        <v>1.7794249627348096E-3</v>
      </c>
      <c r="J1611" s="27">
        <v>8.220881037836104E-4</v>
      </c>
    </row>
    <row r="1612" spans="8:10" x14ac:dyDescent="0.3">
      <c r="H1612" s="26" t="s">
        <v>599</v>
      </c>
      <c r="I1612" s="27">
        <v>9.6918570955054986E-5</v>
      </c>
      <c r="J1612" s="27">
        <v>1.5038197020431898E-4</v>
      </c>
    </row>
    <row r="1613" spans="8:10" x14ac:dyDescent="0.3">
      <c r="H1613" s="28">
        <v>5084</v>
      </c>
      <c r="I1613" s="27">
        <v>9.6918570955054986E-5</v>
      </c>
      <c r="J1613" s="27">
        <v>1.5038197020431898E-4</v>
      </c>
    </row>
    <row r="1614" spans="8:10" x14ac:dyDescent="0.3">
      <c r="H1614" s="26" t="s">
        <v>330</v>
      </c>
      <c r="I1614" s="27">
        <v>4.5164054065055623E-4</v>
      </c>
      <c r="J1614" s="27">
        <v>1.0225973973893689E-3</v>
      </c>
    </row>
    <row r="1615" spans="8:10" x14ac:dyDescent="0.3">
      <c r="H1615" s="28">
        <v>7436</v>
      </c>
      <c r="I1615" s="27">
        <v>4.5164054065055623E-4</v>
      </c>
      <c r="J1615" s="27">
        <v>1.0225973973893689E-3</v>
      </c>
    </row>
    <row r="1616" spans="8:10" x14ac:dyDescent="0.3">
      <c r="H1616" s="26" t="s">
        <v>137</v>
      </c>
      <c r="I1616" s="27">
        <v>8.2962296737527062E-4</v>
      </c>
      <c r="J1616" s="27">
        <v>1.6842780662883726E-3</v>
      </c>
    </row>
    <row r="1617" spans="8:10" x14ac:dyDescent="0.3">
      <c r="H1617" s="28">
        <v>7892</v>
      </c>
      <c r="I1617" s="27">
        <v>8.2962296737527062E-4</v>
      </c>
      <c r="J1617" s="27">
        <v>1.6842780662883726E-3</v>
      </c>
    </row>
    <row r="1618" spans="8:10" x14ac:dyDescent="0.3">
      <c r="H1618" s="26" t="s">
        <v>191</v>
      </c>
      <c r="I1618" s="27">
        <v>1.6631226775887435E-3</v>
      </c>
      <c r="J1618" s="27">
        <v>3.2081486976921379E-4</v>
      </c>
    </row>
    <row r="1619" spans="8:10" x14ac:dyDescent="0.3">
      <c r="H1619" s="28">
        <v>5866</v>
      </c>
      <c r="I1619" s="27">
        <v>1.4731622785168358E-4</v>
      </c>
      <c r="J1619" s="27">
        <v>2.5063661700719831E-4</v>
      </c>
    </row>
    <row r="1620" spans="8:10" x14ac:dyDescent="0.3">
      <c r="H1620" s="28">
        <v>7813</v>
      </c>
      <c r="I1620" s="27">
        <v>1.5158064497370598E-3</v>
      </c>
      <c r="J1620" s="27">
        <v>7.0178252762015519E-5</v>
      </c>
    </row>
    <row r="1621" spans="8:10" x14ac:dyDescent="0.3">
      <c r="H1621" s="26" t="s">
        <v>80</v>
      </c>
      <c r="I1621" s="27">
        <v>6.8230673952358704E-4</v>
      </c>
      <c r="J1621" s="27">
        <v>7.8198624506245864E-4</v>
      </c>
    </row>
    <row r="1622" spans="8:10" x14ac:dyDescent="0.3">
      <c r="H1622" s="28">
        <v>8447</v>
      </c>
      <c r="I1622" s="27">
        <v>6.8230673952358704E-4</v>
      </c>
      <c r="J1622" s="27">
        <v>7.8198624506245864E-4</v>
      </c>
    </row>
    <row r="1623" spans="8:10" x14ac:dyDescent="0.3">
      <c r="H1623" s="26" t="s">
        <v>712</v>
      </c>
      <c r="I1623" s="27">
        <v>1.3568599933707698E-4</v>
      </c>
      <c r="J1623" s="27">
        <v>4.110440518918052E-4</v>
      </c>
    </row>
    <row r="1624" spans="8:10" x14ac:dyDescent="0.3">
      <c r="H1624" s="28">
        <v>7673</v>
      </c>
      <c r="I1624" s="27">
        <v>1.3568599933707698E-4</v>
      </c>
      <c r="J1624" s="27">
        <v>4.110440518918052E-4</v>
      </c>
    </row>
    <row r="1625" spans="8:10" x14ac:dyDescent="0.3">
      <c r="H1625" s="26" t="s">
        <v>583</v>
      </c>
      <c r="I1625" s="27">
        <v>1.2909553651213324E-3</v>
      </c>
      <c r="J1625" s="27">
        <v>1.6441762075672208E-3</v>
      </c>
    </row>
    <row r="1626" spans="8:10" x14ac:dyDescent="0.3">
      <c r="H1626" s="28">
        <v>7030</v>
      </c>
      <c r="I1626" s="27">
        <v>1.2909553651213324E-3</v>
      </c>
      <c r="J1626" s="27">
        <v>1.6441762075672208E-3</v>
      </c>
    </row>
    <row r="1627" spans="8:10" x14ac:dyDescent="0.3">
      <c r="H1627" s="26" t="s">
        <v>284</v>
      </c>
      <c r="I1627" s="27">
        <v>3.0025373281876034E-3</v>
      </c>
      <c r="J1627" s="27">
        <v>5.6142602209612415E-4</v>
      </c>
    </row>
    <row r="1628" spans="8:10" x14ac:dyDescent="0.3">
      <c r="H1628" s="28">
        <v>3618</v>
      </c>
      <c r="I1628" s="27">
        <v>1.8220691339550336E-3</v>
      </c>
      <c r="J1628" s="27">
        <v>5.0127323401439662E-4</v>
      </c>
    </row>
    <row r="1629" spans="8:10" x14ac:dyDescent="0.3">
      <c r="H1629" s="28">
        <v>6047</v>
      </c>
      <c r="I1629" s="27">
        <v>1.1804681942325698E-3</v>
      </c>
      <c r="J1629" s="27">
        <v>6.0152788081727585E-5</v>
      </c>
    </row>
    <row r="1630" spans="8:10" x14ac:dyDescent="0.3">
      <c r="H1630" s="26" t="s">
        <v>404</v>
      </c>
      <c r="I1630" s="27">
        <v>1.8007470483449215E-3</v>
      </c>
      <c r="J1630" s="27">
        <v>8.9226635654562588E-4</v>
      </c>
    </row>
    <row r="1631" spans="8:10" x14ac:dyDescent="0.3">
      <c r="H1631" s="28">
        <v>4057</v>
      </c>
      <c r="I1631" s="27">
        <v>1.8007470483449215E-3</v>
      </c>
      <c r="J1631" s="27">
        <v>8.9226635654562588E-4</v>
      </c>
    </row>
    <row r="1632" spans="8:10" x14ac:dyDescent="0.3">
      <c r="H1632" s="26" t="s">
        <v>226</v>
      </c>
      <c r="I1632" s="27">
        <v>4.47763797812354E-4</v>
      </c>
      <c r="J1632" s="27">
        <v>1.9950674713772984E-3</v>
      </c>
    </row>
    <row r="1633" spans="8:10" x14ac:dyDescent="0.3">
      <c r="H1633" s="28">
        <v>4530</v>
      </c>
      <c r="I1633" s="27">
        <v>4.47763797812354E-4</v>
      </c>
      <c r="J1633" s="27">
        <v>1.9950674713772984E-3</v>
      </c>
    </row>
    <row r="1634" spans="8:10" x14ac:dyDescent="0.3">
      <c r="H1634" s="26" t="s">
        <v>379</v>
      </c>
      <c r="I1634" s="27">
        <v>1.6069099064348117E-3</v>
      </c>
      <c r="J1634" s="27">
        <v>6.2157881017785169E-4</v>
      </c>
    </row>
    <row r="1635" spans="8:10" x14ac:dyDescent="0.3">
      <c r="H1635" s="28">
        <v>7275</v>
      </c>
      <c r="I1635" s="27">
        <v>1.6069099064348117E-3</v>
      </c>
      <c r="J1635" s="27">
        <v>6.2157881017785169E-4</v>
      </c>
    </row>
    <row r="1636" spans="8:10" x14ac:dyDescent="0.3">
      <c r="H1636" s="26" t="s">
        <v>357</v>
      </c>
      <c r="I1636" s="27">
        <v>3.6829056962920893E-3</v>
      </c>
      <c r="J1636" s="27">
        <v>2.4963407053916948E-3</v>
      </c>
    </row>
    <row r="1637" spans="8:10" x14ac:dyDescent="0.3">
      <c r="H1637" s="28">
        <v>1194</v>
      </c>
      <c r="I1637" s="27">
        <v>4.7683936909887051E-4</v>
      </c>
      <c r="J1637" s="27">
        <v>9.6244460930764136E-4</v>
      </c>
    </row>
    <row r="1638" spans="8:10" x14ac:dyDescent="0.3">
      <c r="H1638" s="28">
        <v>2095</v>
      </c>
      <c r="I1638" s="27">
        <v>5.5243585444381344E-4</v>
      </c>
      <c r="J1638" s="27">
        <v>9.223427505864897E-4</v>
      </c>
    </row>
    <row r="1639" spans="8:10" x14ac:dyDescent="0.3">
      <c r="H1639" s="28">
        <v>3826</v>
      </c>
      <c r="I1639" s="27">
        <v>7.1525905364830573E-4</v>
      </c>
      <c r="J1639" s="27">
        <v>1.303310408437431E-4</v>
      </c>
    </row>
    <row r="1640" spans="8:10" x14ac:dyDescent="0.3">
      <c r="H1640" s="28">
        <v>9957</v>
      </c>
      <c r="I1640" s="27">
        <v>1.9383714191010997E-3</v>
      </c>
      <c r="J1640" s="27">
        <v>4.8122230465382068E-4</v>
      </c>
    </row>
    <row r="1641" spans="8:10" x14ac:dyDescent="0.3">
      <c r="H1641" s="26" t="s">
        <v>41</v>
      </c>
      <c r="I1641" s="27">
        <v>1.8336993624696403E-3</v>
      </c>
      <c r="J1641" s="27">
        <v>1.6642271369277967E-3</v>
      </c>
    </row>
    <row r="1642" spans="8:10" x14ac:dyDescent="0.3">
      <c r="H1642" s="28">
        <v>5901</v>
      </c>
      <c r="I1642" s="27">
        <v>1.8336993624696403E-3</v>
      </c>
      <c r="J1642" s="27">
        <v>1.6642271369277967E-3</v>
      </c>
    </row>
    <row r="1643" spans="8:10" x14ac:dyDescent="0.3">
      <c r="H1643" s="26" t="s">
        <v>254</v>
      </c>
      <c r="I1643" s="27">
        <v>8.0054739608875411E-4</v>
      </c>
      <c r="J1643" s="27">
        <v>1.5439215607643414E-3</v>
      </c>
    </row>
    <row r="1644" spans="8:10" x14ac:dyDescent="0.3">
      <c r="H1644" s="28">
        <v>5153</v>
      </c>
      <c r="I1644" s="27">
        <v>8.0054739608875411E-4</v>
      </c>
      <c r="J1644" s="27">
        <v>1.5439215607643414E-3</v>
      </c>
    </row>
    <row r="1645" spans="8:10" x14ac:dyDescent="0.3">
      <c r="H1645" s="26" t="s">
        <v>232</v>
      </c>
      <c r="I1645" s="27">
        <v>5.9120328282583534E-4</v>
      </c>
      <c r="J1645" s="27">
        <v>8.1206263910332246E-4</v>
      </c>
    </row>
    <row r="1646" spans="8:10" x14ac:dyDescent="0.3">
      <c r="H1646" s="28">
        <v>2836</v>
      </c>
      <c r="I1646" s="27">
        <v>5.9120328282583534E-4</v>
      </c>
      <c r="J1646" s="27">
        <v>8.1206263910332246E-4</v>
      </c>
    </row>
    <row r="1647" spans="8:10" x14ac:dyDescent="0.3">
      <c r="H1647" s="26" t="s">
        <v>546</v>
      </c>
      <c r="I1647" s="27">
        <v>1.6359854777213282E-3</v>
      </c>
      <c r="J1647" s="27">
        <v>9.8249553866821735E-4</v>
      </c>
    </row>
    <row r="1648" spans="8:10" x14ac:dyDescent="0.3">
      <c r="H1648" s="28">
        <v>8356</v>
      </c>
      <c r="I1648" s="27">
        <v>1.6359854777213282E-3</v>
      </c>
      <c r="J1648" s="27">
        <v>9.8249553866821735E-4</v>
      </c>
    </row>
    <row r="1649" spans="8:10" x14ac:dyDescent="0.3">
      <c r="H1649" s="26" t="s">
        <v>369</v>
      </c>
      <c r="I1649" s="27">
        <v>7.3076602500111456E-4</v>
      </c>
      <c r="J1649" s="27">
        <v>1.4035650552403104E-4</v>
      </c>
    </row>
    <row r="1650" spans="8:10" x14ac:dyDescent="0.3">
      <c r="H1650" s="28">
        <v>1443</v>
      </c>
      <c r="I1650" s="27">
        <v>7.3076602500111456E-4</v>
      </c>
      <c r="J1650" s="27">
        <v>1.4035650552403104E-4</v>
      </c>
    </row>
    <row r="1651" spans="8:10" x14ac:dyDescent="0.3">
      <c r="H1651" s="26" t="s">
        <v>244</v>
      </c>
      <c r="I1651" s="27">
        <v>1.634047106302227E-3</v>
      </c>
      <c r="J1651" s="27">
        <v>2.6066208168748619E-4</v>
      </c>
    </row>
    <row r="1652" spans="8:10" x14ac:dyDescent="0.3">
      <c r="H1652" s="28">
        <v>4024</v>
      </c>
      <c r="I1652" s="27">
        <v>1.634047106302227E-3</v>
      </c>
      <c r="J1652" s="27">
        <v>2.6066208168748619E-4</v>
      </c>
    </row>
    <row r="1653" spans="8:10" x14ac:dyDescent="0.3">
      <c r="H1653" s="26" t="s">
        <v>169</v>
      </c>
      <c r="I1653" s="27">
        <v>2.2291271319662645E-4</v>
      </c>
      <c r="J1653" s="27">
        <v>1.6842780662883726E-3</v>
      </c>
    </row>
    <row r="1654" spans="8:10" x14ac:dyDescent="0.3">
      <c r="H1654" s="28">
        <v>7970</v>
      </c>
      <c r="I1654" s="27">
        <v>2.2291271319662645E-4</v>
      </c>
      <c r="J1654" s="27">
        <v>1.6842780662883726E-3</v>
      </c>
    </row>
    <row r="1655" spans="8:10" x14ac:dyDescent="0.3">
      <c r="H1655" s="26" t="s">
        <v>698</v>
      </c>
      <c r="I1655" s="27">
        <v>1.1688379657179631E-3</v>
      </c>
      <c r="J1655" s="27">
        <v>7.218334569807311E-4</v>
      </c>
    </row>
    <row r="1656" spans="8:10" x14ac:dyDescent="0.3">
      <c r="H1656" s="28">
        <v>4115</v>
      </c>
      <c r="I1656" s="27">
        <v>1.1688379657179631E-3</v>
      </c>
      <c r="J1656" s="27">
        <v>7.218334569807311E-4</v>
      </c>
    </row>
    <row r="1657" spans="8:10" x14ac:dyDescent="0.3">
      <c r="H1657" s="26" t="s">
        <v>589</v>
      </c>
      <c r="I1657" s="27">
        <v>4.0511962659212981E-4</v>
      </c>
      <c r="J1657" s="27">
        <v>1.5138451667234777E-3</v>
      </c>
    </row>
    <row r="1658" spans="8:10" x14ac:dyDescent="0.3">
      <c r="H1658" s="28">
        <v>1006</v>
      </c>
      <c r="I1658" s="27">
        <v>4.0511962659212981E-4</v>
      </c>
      <c r="J1658" s="27">
        <v>1.5138451667234777E-3</v>
      </c>
    </row>
    <row r="1659" spans="8:10" x14ac:dyDescent="0.3">
      <c r="H1659" s="26" t="s">
        <v>602</v>
      </c>
      <c r="I1659" s="27">
        <v>1.2987088507977369E-4</v>
      </c>
      <c r="J1659" s="27">
        <v>6.6168066889900345E-4</v>
      </c>
    </row>
    <row r="1660" spans="8:10" x14ac:dyDescent="0.3">
      <c r="H1660" s="28">
        <v>4781</v>
      </c>
      <c r="I1660" s="27">
        <v>1.2987088507977369E-4</v>
      </c>
      <c r="J1660" s="27">
        <v>6.6168066889900345E-4</v>
      </c>
    </row>
    <row r="1661" spans="8:10" x14ac:dyDescent="0.3">
      <c r="H1661" s="26" t="s">
        <v>713</v>
      </c>
      <c r="I1661" s="27">
        <v>1.5099913354797566E-3</v>
      </c>
      <c r="J1661" s="27">
        <v>8.6218996250476206E-4</v>
      </c>
    </row>
    <row r="1662" spans="8:10" x14ac:dyDescent="0.3">
      <c r="H1662" s="28">
        <v>6113</v>
      </c>
      <c r="I1662" s="27">
        <v>1.5099913354797566E-3</v>
      </c>
      <c r="J1662" s="27">
        <v>8.6218996250476206E-4</v>
      </c>
    </row>
    <row r="1663" spans="8:10" x14ac:dyDescent="0.3">
      <c r="H1663" s="26" t="s">
        <v>130</v>
      </c>
      <c r="I1663" s="27">
        <v>3.2661558411853529E-3</v>
      </c>
      <c r="J1663" s="27">
        <v>3.1379704449301226E-3</v>
      </c>
    </row>
    <row r="1664" spans="8:10" x14ac:dyDescent="0.3">
      <c r="H1664" s="28">
        <v>4718</v>
      </c>
      <c r="I1664" s="27">
        <v>9.3817176684493219E-4</v>
      </c>
      <c r="J1664" s="27">
        <v>1.1228520441922483E-3</v>
      </c>
    </row>
    <row r="1665" spans="8:10" x14ac:dyDescent="0.3">
      <c r="H1665" s="28">
        <v>5911</v>
      </c>
      <c r="I1665" s="27">
        <v>8.2574622453706844E-4</v>
      </c>
      <c r="J1665" s="27">
        <v>7.0178252762015519E-5</v>
      </c>
    </row>
    <row r="1666" spans="8:10" x14ac:dyDescent="0.3">
      <c r="H1666" s="28">
        <v>9134</v>
      </c>
      <c r="I1666" s="27">
        <v>1.5022378498033523E-3</v>
      </c>
      <c r="J1666" s="27">
        <v>1.9449401479758586E-3</v>
      </c>
    </row>
    <row r="1667" spans="8:10" x14ac:dyDescent="0.3">
      <c r="H1667" s="26" t="s">
        <v>294</v>
      </c>
      <c r="I1667" s="27">
        <v>1.1242554230786379E-3</v>
      </c>
      <c r="J1667" s="27">
        <v>1.4937942373629018E-3</v>
      </c>
    </row>
    <row r="1668" spans="8:10" x14ac:dyDescent="0.3">
      <c r="H1668" s="28">
        <v>8646</v>
      </c>
      <c r="I1668" s="27">
        <v>1.1242554230786379E-3</v>
      </c>
      <c r="J1668" s="27">
        <v>1.4937942373629018E-3</v>
      </c>
    </row>
    <row r="1669" spans="8:10" x14ac:dyDescent="0.3">
      <c r="H1669" s="26" t="s">
        <v>218</v>
      </c>
      <c r="I1669" s="27">
        <v>8.7226713859549481E-4</v>
      </c>
      <c r="J1669" s="27">
        <v>6.717061335792914E-4</v>
      </c>
    </row>
    <row r="1670" spans="8:10" x14ac:dyDescent="0.3">
      <c r="H1670" s="28">
        <v>3498</v>
      </c>
      <c r="I1670" s="27">
        <v>8.7226713859549481E-4</v>
      </c>
      <c r="J1670" s="27">
        <v>6.717061335792914E-4</v>
      </c>
    </row>
    <row r="1671" spans="8:10" x14ac:dyDescent="0.3">
      <c r="H1671" s="26" t="s">
        <v>215</v>
      </c>
      <c r="I1671" s="27">
        <v>1.3316611649224555E-3</v>
      </c>
      <c r="J1671" s="27">
        <v>1.8346600364926914E-3</v>
      </c>
    </row>
    <row r="1672" spans="8:10" x14ac:dyDescent="0.3">
      <c r="H1672" s="28">
        <v>1776</v>
      </c>
      <c r="I1672" s="27">
        <v>1.3316611649224555E-3</v>
      </c>
      <c r="J1672" s="27">
        <v>1.8346600364926914E-3</v>
      </c>
    </row>
    <row r="1673" spans="8:10" x14ac:dyDescent="0.3">
      <c r="H1673" s="26" t="s">
        <v>302</v>
      </c>
      <c r="I1673" s="27">
        <v>1.7891168198303151E-3</v>
      </c>
      <c r="J1673" s="27">
        <v>1.4336414492811742E-3</v>
      </c>
    </row>
    <row r="1674" spans="8:10" x14ac:dyDescent="0.3">
      <c r="H1674" s="28">
        <v>3603</v>
      </c>
      <c r="I1674" s="27">
        <v>1.7891168198303151E-3</v>
      </c>
      <c r="J1674" s="27">
        <v>1.4336414492811742E-3</v>
      </c>
    </row>
    <row r="1675" spans="8:10" x14ac:dyDescent="0.3">
      <c r="H1675" s="26" t="s">
        <v>132</v>
      </c>
      <c r="I1675" s="27">
        <v>1.8608365623370556E-4</v>
      </c>
      <c r="J1675" s="27">
        <v>1.1429029735528242E-3</v>
      </c>
    </row>
    <row r="1676" spans="8:10" x14ac:dyDescent="0.3">
      <c r="H1676" s="28">
        <v>4989</v>
      </c>
      <c r="I1676" s="27">
        <v>1.8608365623370556E-4</v>
      </c>
      <c r="J1676" s="27">
        <v>1.1429029735528242E-3</v>
      </c>
    </row>
    <row r="1677" spans="8:10" x14ac:dyDescent="0.3">
      <c r="H1677" s="26" t="s">
        <v>104</v>
      </c>
      <c r="I1677" s="27">
        <v>1.4731622785168358E-4</v>
      </c>
      <c r="J1677" s="27">
        <v>1.5739979548052053E-3</v>
      </c>
    </row>
    <row r="1678" spans="8:10" x14ac:dyDescent="0.3">
      <c r="H1678" s="28">
        <v>1697</v>
      </c>
      <c r="I1678" s="27">
        <v>1.4731622785168358E-4</v>
      </c>
      <c r="J1678" s="27">
        <v>1.5739979548052053E-3</v>
      </c>
    </row>
    <row r="1679" spans="8:10" x14ac:dyDescent="0.3">
      <c r="H1679" s="26" t="s">
        <v>405</v>
      </c>
      <c r="I1679" s="27">
        <v>2.1574073894595237E-3</v>
      </c>
      <c r="J1679" s="27">
        <v>2.1655003709421931E-3</v>
      </c>
    </row>
    <row r="1680" spans="8:10" x14ac:dyDescent="0.3">
      <c r="H1680" s="28">
        <v>7621</v>
      </c>
      <c r="I1680" s="27">
        <v>1.1494542515269521E-3</v>
      </c>
      <c r="J1680" s="27">
        <v>4.6117137529324485E-4</v>
      </c>
    </row>
    <row r="1681" spans="8:10" x14ac:dyDescent="0.3">
      <c r="H1681" s="28">
        <v>9520</v>
      </c>
      <c r="I1681" s="27">
        <v>1.0079531379325718E-3</v>
      </c>
      <c r="J1681" s="27">
        <v>1.7043289956489482E-3</v>
      </c>
    </row>
    <row r="1682" spans="8:10" x14ac:dyDescent="0.3">
      <c r="H1682" s="26" t="s">
        <v>553</v>
      </c>
      <c r="I1682" s="27">
        <v>6.3384745404605953E-4</v>
      </c>
      <c r="J1682" s="27">
        <v>1.0025464680287931E-5</v>
      </c>
    </row>
    <row r="1683" spans="8:10" x14ac:dyDescent="0.3">
      <c r="H1683" s="28">
        <v>4590</v>
      </c>
      <c r="I1683" s="27">
        <v>6.3384745404605953E-4</v>
      </c>
      <c r="J1683" s="27">
        <v>1.0025464680287931E-5</v>
      </c>
    </row>
    <row r="1684" spans="8:10" x14ac:dyDescent="0.3">
      <c r="H1684" s="26" t="s">
        <v>508</v>
      </c>
      <c r="I1684" s="27">
        <v>2.2911550173774996E-3</v>
      </c>
      <c r="J1684" s="27">
        <v>9.0229182122591382E-4</v>
      </c>
    </row>
    <row r="1685" spans="8:10" x14ac:dyDescent="0.3">
      <c r="H1685" s="28">
        <v>3287</v>
      </c>
      <c r="I1685" s="27">
        <v>7.7341019622133875E-4</v>
      </c>
      <c r="J1685" s="27">
        <v>9.0229182122591388E-5</v>
      </c>
    </row>
    <row r="1686" spans="8:10" x14ac:dyDescent="0.3">
      <c r="H1686" s="28">
        <v>5871</v>
      </c>
      <c r="I1686" s="27">
        <v>1.517744821156161E-3</v>
      </c>
      <c r="J1686" s="27">
        <v>8.1206263910332246E-4</v>
      </c>
    </row>
    <row r="1687" spans="8:10" x14ac:dyDescent="0.3">
      <c r="H1687" s="26" t="s">
        <v>458</v>
      </c>
      <c r="I1687" s="27">
        <v>3.6441382679100671E-4</v>
      </c>
      <c r="J1687" s="27">
        <v>1.0326228620696569E-3</v>
      </c>
    </row>
    <row r="1688" spans="8:10" x14ac:dyDescent="0.3">
      <c r="H1688" s="28">
        <v>2904</v>
      </c>
      <c r="I1688" s="27">
        <v>3.6441382679100671E-4</v>
      </c>
      <c r="J1688" s="27">
        <v>1.0326228620696569E-3</v>
      </c>
    </row>
    <row r="1689" spans="8:10" x14ac:dyDescent="0.3">
      <c r="H1689" s="26" t="s">
        <v>359</v>
      </c>
      <c r="I1689" s="27">
        <v>1.8201307625359325E-3</v>
      </c>
      <c r="J1689" s="27">
        <v>2.1053475828604657E-4</v>
      </c>
    </row>
    <row r="1690" spans="8:10" x14ac:dyDescent="0.3">
      <c r="H1690" s="28">
        <v>4111</v>
      </c>
      <c r="I1690" s="27">
        <v>1.8201307625359325E-3</v>
      </c>
      <c r="J1690" s="27">
        <v>2.1053475828604657E-4</v>
      </c>
    </row>
    <row r="1691" spans="8:10" x14ac:dyDescent="0.3">
      <c r="H1691" s="26" t="s">
        <v>349</v>
      </c>
      <c r="I1691" s="27">
        <v>5.1173005464269028E-4</v>
      </c>
      <c r="J1691" s="27">
        <v>5.5140055741583621E-4</v>
      </c>
    </row>
    <row r="1692" spans="8:10" x14ac:dyDescent="0.3">
      <c r="H1692" s="28">
        <v>4118</v>
      </c>
      <c r="I1692" s="27">
        <v>5.1173005464269028E-4</v>
      </c>
      <c r="J1692" s="27">
        <v>5.5140055741583621E-4</v>
      </c>
    </row>
    <row r="1693" spans="8:10" x14ac:dyDescent="0.3">
      <c r="H1693" s="26" t="s">
        <v>355</v>
      </c>
      <c r="I1693" s="27">
        <v>1.0409054520572904E-3</v>
      </c>
      <c r="J1693" s="27">
        <v>1.2130812263148397E-3</v>
      </c>
    </row>
    <row r="1694" spans="8:10" x14ac:dyDescent="0.3">
      <c r="H1694" s="28">
        <v>2701</v>
      </c>
      <c r="I1694" s="27">
        <v>1.0409054520572904E-3</v>
      </c>
      <c r="J1694" s="27">
        <v>1.2130812263148397E-3</v>
      </c>
    </row>
    <row r="1695" spans="8:10" x14ac:dyDescent="0.3">
      <c r="H1695" s="26" t="s">
        <v>401</v>
      </c>
      <c r="I1695" s="27">
        <v>9.0134270988201132E-4</v>
      </c>
      <c r="J1695" s="27">
        <v>3.5089126381007761E-4</v>
      </c>
    </row>
    <row r="1696" spans="8:10" x14ac:dyDescent="0.3">
      <c r="H1696" s="28">
        <v>5943</v>
      </c>
      <c r="I1696" s="27">
        <v>9.0134270988201132E-4</v>
      </c>
      <c r="J1696" s="27">
        <v>3.5089126381007761E-4</v>
      </c>
    </row>
    <row r="1697" spans="8:10" x14ac:dyDescent="0.3">
      <c r="H1697" s="26" t="s">
        <v>101</v>
      </c>
      <c r="I1697" s="27">
        <v>2.1341469324303109E-3</v>
      </c>
      <c r="J1697" s="27">
        <v>2.2356786237042086E-3</v>
      </c>
    </row>
    <row r="1698" spans="8:10" x14ac:dyDescent="0.3">
      <c r="H1698" s="28">
        <v>1235</v>
      </c>
      <c r="I1698" s="27">
        <v>1.9965225616741327E-4</v>
      </c>
      <c r="J1698" s="27">
        <v>3.6091672849036555E-4</v>
      </c>
    </row>
    <row r="1699" spans="8:10" x14ac:dyDescent="0.3">
      <c r="H1699" s="28">
        <v>5785</v>
      </c>
      <c r="I1699" s="27">
        <v>1.9344946762628974E-3</v>
      </c>
      <c r="J1699" s="27">
        <v>1.8747618952138431E-3</v>
      </c>
    </row>
    <row r="1700" spans="8:10" x14ac:dyDescent="0.3">
      <c r="H1700" s="26" t="s">
        <v>658</v>
      </c>
      <c r="I1700" s="27">
        <v>9.7306245238875202E-4</v>
      </c>
      <c r="J1700" s="27">
        <v>5.0127323401439658E-5</v>
      </c>
    </row>
    <row r="1701" spans="8:10" x14ac:dyDescent="0.3">
      <c r="H1701" s="28">
        <v>1425</v>
      </c>
      <c r="I1701" s="27">
        <v>9.7306245238875202E-4</v>
      </c>
      <c r="J1701" s="27">
        <v>5.0127323401439658E-5</v>
      </c>
    </row>
    <row r="1702" spans="8:10" x14ac:dyDescent="0.3">
      <c r="H1702" s="24" t="s">
        <v>738</v>
      </c>
      <c r="I1702" s="27">
        <v>1</v>
      </c>
      <c r="J1702" s="27">
        <v>1</v>
      </c>
    </row>
  </sheetData>
  <conditionalFormatting sqref="O5:O9">
    <cfRule type="colorScale" priority="11">
      <colorScale>
        <cfvo type="min"/>
        <cfvo type="percentile" val="50"/>
        <cfvo type="max"/>
        <color rgb="FFF8696B"/>
        <color rgb="FFFFEB84"/>
        <color rgb="FF63BE7B"/>
      </colorScale>
    </cfRule>
    <cfRule type="colorScale" priority="12">
      <colorScale>
        <cfvo type="min"/>
        <cfvo type="percentile" val="50"/>
        <cfvo type="max"/>
        <color rgb="FFF8696B"/>
        <color rgb="FFFFEB84"/>
        <color rgb="FF63BE7B"/>
      </colorScale>
    </cfRule>
  </conditionalFormatting>
  <conditionalFormatting pivot="1" sqref="P5:V9">
    <cfRule type="colorScale" priority="10">
      <colorScale>
        <cfvo type="min"/>
        <cfvo type="percentile" val="50"/>
        <cfvo type="max"/>
        <color rgb="FFF8696B"/>
        <color rgb="FFFFEB84"/>
        <color rgb="FF63BE7B"/>
      </colorScale>
    </cfRule>
  </conditionalFormatting>
  <conditionalFormatting pivot="1" sqref="AJ5:AP10">
    <cfRule type="colorScale" priority="9">
      <colorScale>
        <cfvo type="min"/>
        <cfvo type="percentile" val="50"/>
        <cfvo type="max"/>
        <color rgb="FFF8696B"/>
        <color rgb="FFFFEB84"/>
        <color rgb="FF63BE7B"/>
      </colorScale>
    </cfRule>
  </conditionalFormatting>
  <conditionalFormatting pivot="1" sqref="AC5:AF11">
    <cfRule type="colorScale" priority="8">
      <colorScale>
        <cfvo type="min"/>
        <cfvo type="percentile" val="50"/>
        <cfvo type="max"/>
        <color rgb="FFF8696B"/>
        <color rgb="FFFFEB84"/>
        <color rgb="FF63BE7B"/>
      </colorScale>
    </cfRule>
  </conditionalFormatting>
  <conditionalFormatting pivot="1" sqref="AC16:AC40">
    <cfRule type="colorScale" priority="7">
      <colorScale>
        <cfvo type="min"/>
        <cfvo type="percentile" val="50"/>
        <cfvo type="max"/>
        <color rgb="FFF8696B"/>
        <color rgb="FFFFEB84"/>
        <color rgb="FF63BE7B"/>
      </colorScale>
    </cfRule>
  </conditionalFormatting>
  <conditionalFormatting pivot="1" sqref="AC42:AC66">
    <cfRule type="colorScale" priority="6">
      <colorScale>
        <cfvo type="min"/>
        <cfvo type="percentile" val="50"/>
        <cfvo type="max"/>
        <color rgb="FFF8696B"/>
        <color rgb="FFFFEB84"/>
        <color rgb="FF63BE7B"/>
      </colorScale>
    </cfRule>
  </conditionalFormatting>
  <conditionalFormatting pivot="1" sqref="AC68:AC92">
    <cfRule type="colorScale" priority="5">
      <colorScale>
        <cfvo type="min"/>
        <cfvo type="percentile" val="50"/>
        <cfvo type="max"/>
        <color rgb="FFF8696B"/>
        <color rgb="FFFFEB84"/>
        <color rgb="FF63BE7B"/>
      </colorScale>
    </cfRule>
  </conditionalFormatting>
  <conditionalFormatting pivot="1" sqref="AC94:AC118">
    <cfRule type="colorScale" priority="4">
      <colorScale>
        <cfvo type="min"/>
        <cfvo type="percentile" val="50"/>
        <cfvo type="max"/>
        <color rgb="FFF8696B"/>
        <color rgb="FFFFEB84"/>
        <color rgb="FF63BE7B"/>
      </colorScale>
    </cfRule>
  </conditionalFormatting>
  <conditionalFormatting pivot="1" sqref="AC120:AC144">
    <cfRule type="colorScale" priority="3">
      <colorScale>
        <cfvo type="min"/>
        <cfvo type="percentile" val="50"/>
        <cfvo type="max"/>
        <color rgb="FFF8696B"/>
        <color rgb="FFFFEB84"/>
        <color rgb="FF63BE7B"/>
      </colorScale>
    </cfRule>
  </conditionalFormatting>
  <conditionalFormatting pivot="1" sqref="AC146:AC170">
    <cfRule type="colorScale" priority="2">
      <colorScale>
        <cfvo type="min"/>
        <cfvo type="percentile" val="50"/>
        <cfvo type="max"/>
        <color rgb="FFF8696B"/>
        <color rgb="FFFFEB84"/>
        <color rgb="FF63BE7B"/>
      </colorScale>
    </cfRule>
  </conditionalFormatting>
  <conditionalFormatting pivot="1" sqref="AC172:AC19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92CA-920E-4EB9-8788-EBDB8B60DA8E}">
  <sheetPr codeName="Sheet3"/>
  <dimension ref="A1"/>
  <sheetViews>
    <sheetView showGridLines="0" showRowColHeaders="0" tabSelected="1" zoomScale="55" zoomScaleNormal="65" workbookViewId="0">
      <selection activeCell="AE69" sqref="AE6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streaming_service_data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Ishan Agarwal</cp:lastModifiedBy>
  <dcterms:created xsi:type="dcterms:W3CDTF">2025-07-22T07:56:03Z</dcterms:created>
  <dcterms:modified xsi:type="dcterms:W3CDTF">2025-07-30T14:25:12Z</dcterms:modified>
</cp:coreProperties>
</file>