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BA73963-1DB8-41F6-AEC1-E7FA1AAF36DE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2" l="1"/>
  <c r="C96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C98" i="2" s="1"/>
  <c r="L50" i="2"/>
  <c r="L79" i="2"/>
  <c r="C23" i="4"/>
  <c r="K24" i="4"/>
  <c r="K23" i="4"/>
  <c r="L76" i="2"/>
  <c r="L51" i="2"/>
  <c r="L74" i="2"/>
  <c r="L52" i="2"/>
  <c r="L55" i="2"/>
  <c r="L77" i="2"/>
  <c r="L75" i="2"/>
  <c r="L73" i="2"/>
  <c r="L71" i="2"/>
  <c r="L70" i="2"/>
  <c r="L68" i="2"/>
  <c r="L69" i="2"/>
  <c r="L67" i="2"/>
  <c r="L66" i="2"/>
  <c r="L65" i="2"/>
  <c r="L64" i="2"/>
  <c r="L63" i="2"/>
  <c r="L62" i="2"/>
  <c r="L61" i="2"/>
  <c r="L60" i="2"/>
  <c r="L59" i="2"/>
  <c r="L58" i="2"/>
  <c r="L57" i="2"/>
  <c r="L56" i="2"/>
  <c r="L53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29" i="4" l="1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C86" i="2" l="1"/>
  <c r="E5" i="4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<sst xmlns="http://schemas.openxmlformats.org/spreadsheetml/2006/main" count="505" uniqueCount="269">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</sst>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249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250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251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252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253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247</v>
      </c>
      <c r="B1" s="1">
        <v>41865</v>
      </c>
    </row>
    <row r="2" spans="1:5" x14ac:dyDescent="0.55000000000000004">
      <c r="A2" t="s">
        <v>248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54"/>
  <sheetViews>
    <sheetView tabSelected="1" topLeftCell="A64" workbookViewId="0">
      <selection activeCell="J87" sqref="J8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680.66903588389926</v>
      </c>
    </row>
    <row r="35" spans="1:12" x14ac:dyDescent="0.55000000000000004">
      <c r="A35" t="s">
        <v>118</v>
      </c>
      <c r="B35">
        <v>675</v>
      </c>
    </row>
    <row r="36" spans="1:12" x14ac:dyDescent="0.55000000000000004">
      <c r="A36" t="s">
        <v>119</v>
      </c>
      <c r="B36" s="15">
        <f>C84/B35</f>
        <v>467201.48148148146</v>
      </c>
    </row>
    <row r="37" spans="1:12" x14ac:dyDescent="0.55000000000000004">
      <c r="A37" t="s">
        <v>117</v>
      </c>
      <c r="B37" s="15">
        <f>B36+C37</f>
        <v>469201.48148148146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3.2374151829270219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33.320440401501685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33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12137000</v>
      </c>
      <c r="D43" s="23"/>
      <c r="E43" s="24">
        <f t="shared" si="0"/>
        <v>25.867352254894843</v>
      </c>
      <c r="F43" s="25">
        <f t="shared" si="1"/>
        <v>25</v>
      </c>
      <c r="G43" s="22">
        <f t="shared" si="3"/>
        <v>25.495097567963924</v>
      </c>
      <c r="H43" s="22">
        <f t="shared" si="2"/>
        <v>26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11511000</v>
      </c>
      <c r="D44" s="1"/>
      <c r="E44" s="12">
        <f t="shared" si="0"/>
        <v>24.533170619271196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K139+K145*(1/3)</f>
        <v>5764333.333333333</v>
      </c>
      <c r="L44" s="1">
        <f>E224+E232*(1/3)+E249*0.7+E241*0.3</f>
        <v>6331333.333333333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7.7706489512520882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18.505909172715821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10.181127273760621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E212*(2.5/9)+E237</f>
        <v>3775055.5555555555</v>
      </c>
    </row>
    <row r="48" spans="1:12" x14ac:dyDescent="0.55000000000000004">
      <c r="A48">
        <v>8</v>
      </c>
      <c r="B48" t="s">
        <v>84</v>
      </c>
      <c r="C48" s="1">
        <v>9118000</v>
      </c>
      <c r="D48" s="1"/>
      <c r="E48" s="12">
        <f t="shared" si="0"/>
        <v>19.433016219834489</v>
      </c>
      <c r="F48" s="15">
        <f t="shared" si="1"/>
        <v>19</v>
      </c>
      <c r="G48">
        <f t="shared" si="3"/>
        <v>19.493588689617926</v>
      </c>
      <c r="H48">
        <f t="shared" si="2"/>
        <v>19</v>
      </c>
      <c r="K48" s="1">
        <f>K141</f>
        <v>6491000</v>
      </c>
      <c r="L48" s="1">
        <f>E223+E249*0.3</f>
        <v>6606300</v>
      </c>
    </row>
    <row r="49" spans="1:12" x14ac:dyDescent="0.55000000000000004">
      <c r="A49" s="22">
        <v>9</v>
      </c>
      <c r="B49" s="22" t="s">
        <v>85</v>
      </c>
      <c r="C49" s="23">
        <v>1544000</v>
      </c>
      <c r="D49" s="23"/>
      <c r="E49" s="24">
        <f t="shared" si="0"/>
        <v>3.2906971971292442</v>
      </c>
      <c r="F49" s="25">
        <f t="shared" si="1"/>
        <v>3</v>
      </c>
      <c r="G49" s="22">
        <f t="shared" si="3"/>
        <v>3.4641016151377544</v>
      </c>
      <c r="H49" s="22">
        <f t="shared" si="2"/>
        <v>3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17541000</v>
      </c>
      <c r="D50" s="1"/>
      <c r="E50" s="12">
        <f t="shared" si="0"/>
        <v>37.3847924448472</v>
      </c>
      <c r="F50" s="15">
        <f t="shared" si="1"/>
        <v>37</v>
      </c>
      <c r="G50">
        <f t="shared" si="3"/>
        <v>37.49666651850535</v>
      </c>
      <c r="H50">
        <f t="shared" si="2"/>
        <v>37</v>
      </c>
      <c r="K50" s="11">
        <f>K127+K129*(2.5/9)</f>
        <v>10099055.555555556</v>
      </c>
      <c r="L50" s="11">
        <f>E210+E212*(3/9)+E227*0.8</f>
        <v>14555666.666666666</v>
      </c>
    </row>
    <row r="51" spans="1:12" x14ac:dyDescent="0.55000000000000004">
      <c r="A51" s="22">
        <v>11</v>
      </c>
      <c r="B51" s="22" t="s">
        <v>87</v>
      </c>
      <c r="C51" s="23">
        <v>40239000</v>
      </c>
      <c r="D51" s="23"/>
      <c r="E51" s="24">
        <f t="shared" si="0"/>
        <v>85.760598779328788</v>
      </c>
      <c r="F51" s="25">
        <f t="shared" si="1"/>
        <v>85</v>
      </c>
      <c r="G51" s="22">
        <f t="shared" si="3"/>
        <v>85.498537999196216</v>
      </c>
      <c r="H51" s="22">
        <f t="shared" si="2"/>
        <v>86</v>
      </c>
      <c r="I51" s="22"/>
      <c r="J51" s="22"/>
      <c r="K51" s="26">
        <f>K122*0.75+K132</f>
        <v>22651750</v>
      </c>
      <c r="L51" s="26">
        <f>E205*0.75+E215+E246</f>
        <v>24289750</v>
      </c>
    </row>
    <row r="52" spans="1:12" x14ac:dyDescent="0.55000000000000004">
      <c r="A52">
        <v>12</v>
      </c>
      <c r="B52" t="s">
        <v>88</v>
      </c>
      <c r="C52" s="1">
        <v>11511000</v>
      </c>
      <c r="D52" s="1"/>
      <c r="E52" s="12">
        <f t="shared" si="0"/>
        <v>24.533170619271196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K152</f>
        <v>2461000</v>
      </c>
      <c r="L52" s="1">
        <f>E240+E227*0.2+E253</f>
        <v>4383000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2.3401460637615998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647000</v>
      </c>
      <c r="D54" s="1"/>
      <c r="E54" s="12">
        <f t="shared" si="0"/>
        <v>1.3789385275535111</v>
      </c>
      <c r="F54" s="15">
        <f t="shared" si="1"/>
        <v>1</v>
      </c>
      <c r="G54">
        <f t="shared" si="3"/>
        <v>1.4142135623730951</v>
      </c>
      <c r="H54">
        <f t="shared" si="2"/>
        <v>1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20.078794231965421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K124*0.1+K135*0.8</f>
        <v>4234300</v>
      </c>
      <c r="L55" s="26">
        <f>E207*0.1+E218*0.8+E251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22.335820353571552</v>
      </c>
      <c r="F56" s="15">
        <f t="shared" si="1"/>
        <v>22</v>
      </c>
      <c r="G56">
        <f t="shared" si="3"/>
        <v>22.494443758403985</v>
      </c>
      <c r="H56">
        <f t="shared" si="2"/>
        <v>22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49.991317005092974</v>
      </c>
      <c r="F57" s="25">
        <f t="shared" si="1"/>
        <v>49</v>
      </c>
      <c r="G57" s="22">
        <f t="shared" si="3"/>
        <v>49.497474683058329</v>
      </c>
      <c r="H57" s="22">
        <f t="shared" si="2"/>
        <v>50</v>
      </c>
      <c r="I57" s="22"/>
      <c r="J57" s="22"/>
      <c r="K57" s="26">
        <f>K124*0.8+K134+K138*0.2+K150+K144*0.3</f>
        <v>15797500</v>
      </c>
      <c r="L57" s="26">
        <f>E207*0.8+E217+E222*0.2+E239+E230*0.3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19.398915730745063</v>
      </c>
      <c r="F58" s="15">
        <f t="shared" si="1"/>
        <v>19</v>
      </c>
      <c r="G58">
        <f t="shared" si="3"/>
        <v>19.493588689617926</v>
      </c>
      <c r="H58">
        <f t="shared" si="2"/>
        <v>19</v>
      </c>
      <c r="K58" s="1">
        <f>K153+K143+(K124*0.1)+K142*0.6</f>
        <v>6915700</v>
      </c>
      <c r="L58" s="1">
        <f>E243+E229+(E207*0.1)+E228*0.6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5302000</v>
      </c>
      <c r="D59" s="23"/>
      <c r="E59" s="24">
        <f t="shared" si="0"/>
        <v>11.300049572007287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K128*0.1+K146*0.9</f>
        <v>2430900</v>
      </c>
      <c r="L59" s="26">
        <f>E211*0.1+E233*0.9</f>
        <v>2790900</v>
      </c>
    </row>
    <row r="60" spans="1:12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14.499101704708711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K123*(1/3)+K151+K142*0.1+K149*0.7</f>
        <v>8023766.666666666</v>
      </c>
      <c r="L60" s="11">
        <f>E206*(1/3)+E228*0.1+E238*0.3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3.1990521327014219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E225*0.2+E234*0.1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24.750561237216264</v>
      </c>
      <c r="F62" s="15">
        <f t="shared" si="1"/>
        <v>24</v>
      </c>
      <c r="G62">
        <f t="shared" si="3"/>
        <v>24.494897427831781</v>
      </c>
      <c r="H62">
        <f t="shared" si="2"/>
        <v>25</v>
      </c>
      <c r="K62" s="11">
        <f>K130*0.6</f>
        <v>4045800</v>
      </c>
      <c r="L62" s="11">
        <f>E213*0.6+E231+E242*0.9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18.92790272519742</v>
      </c>
      <c r="F63" s="25">
        <f t="shared" si="1"/>
        <v>18</v>
      </c>
      <c r="G63" s="22">
        <f t="shared" si="3"/>
        <v>18.493242008906929</v>
      </c>
      <c r="H63" s="22">
        <f t="shared" si="2"/>
        <v>19</v>
      </c>
      <c r="I63" s="22"/>
      <c r="J63" s="22"/>
      <c r="K63" s="26">
        <f>K144*0.7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47.320822453277593</v>
      </c>
      <c r="F64" s="15">
        <f t="shared" si="1"/>
        <v>47</v>
      </c>
      <c r="G64">
        <f t="shared" si="3"/>
        <v>47.497368348151667</v>
      </c>
      <c r="H64">
        <f t="shared" si="2"/>
        <v>47</v>
      </c>
      <c r="K64" s="27">
        <f>K123*(2/3)+K147*(2/3)</f>
        <v>13566666.666666664</v>
      </c>
      <c r="L64" s="27">
        <f>E206*(2/3)+E236*(2/3)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15.545560463640355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E221+E238*0.7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7.5148952830814215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E211*0.1+E242*0.1</f>
        <v>876200</v>
      </c>
    </row>
    <row r="67" spans="1:12" x14ac:dyDescent="0.55000000000000004">
      <c r="A67" s="22">
        <v>27</v>
      </c>
      <c r="B67" s="22" t="s">
        <v>103</v>
      </c>
      <c r="C67" s="23">
        <v>8562000</v>
      </c>
      <c r="D67" s="23"/>
      <c r="E67" s="24">
        <f t="shared" si="0"/>
        <v>18.248024223977065</v>
      </c>
      <c r="F67" s="25">
        <f t="shared" si="1"/>
        <v>18</v>
      </c>
      <c r="G67" s="22">
        <f t="shared" si="3"/>
        <v>18.493242008906929</v>
      </c>
      <c r="H67" s="22">
        <f t="shared" si="2"/>
        <v>18</v>
      </c>
      <c r="I67" s="22"/>
      <c r="J67" s="22"/>
      <c r="K67" s="26">
        <f>K130*0.4</f>
        <v>2697200</v>
      </c>
      <c r="L67" s="26">
        <f>E213*0.4+E225*0.8+E234*0.9</f>
        <v>5651900</v>
      </c>
    </row>
    <row r="68" spans="1:12" x14ac:dyDescent="0.55000000000000004">
      <c r="A68">
        <v>28</v>
      </c>
      <c r="B68" t="s">
        <v>234</v>
      </c>
      <c r="C68" s="1">
        <v>3443000</v>
      </c>
      <c r="D68" s="1"/>
      <c r="E68" s="12">
        <f t="shared" si="0"/>
        <v>7.337998995930044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5337000</v>
      </c>
      <c r="D69" s="23"/>
      <c r="E69" s="24">
        <f t="shared" si="0"/>
        <v>11.374644391890399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267</v>
      </c>
      <c r="C70" s="1">
        <v>2534000</v>
      </c>
      <c r="D70" s="1"/>
      <c r="E70" s="12">
        <f t="shared" si="0"/>
        <v>5.4006649595372442</v>
      </c>
      <c r="F70" s="15">
        <f t="shared" si="1"/>
        <v>5</v>
      </c>
      <c r="G70">
        <f t="shared" si="3"/>
        <v>5.4772255750516612</v>
      </c>
      <c r="H70">
        <f t="shared" si="2"/>
        <v>5</v>
      </c>
      <c r="L70" s="1">
        <f>E245</f>
        <v>1248000</v>
      </c>
    </row>
    <row r="71" spans="1:12" x14ac:dyDescent="0.55000000000000004">
      <c r="A71" s="22">
        <v>31</v>
      </c>
      <c r="B71" s="22" t="s">
        <v>195</v>
      </c>
      <c r="C71" s="23">
        <v>6921000</v>
      </c>
      <c r="D71" s="23"/>
      <c r="E71" s="24">
        <f t="shared" si="0"/>
        <v>14.750592811743198</v>
      </c>
      <c r="F71" s="25">
        <f t="shared" si="1"/>
        <v>14</v>
      </c>
      <c r="G71" s="22">
        <f t="shared" si="3"/>
        <v>14.491376746189438</v>
      </c>
      <c r="H71" s="22">
        <f t="shared" si="2"/>
        <v>15</v>
      </c>
      <c r="I71" s="22"/>
      <c r="J71" s="22"/>
      <c r="K71" s="26">
        <f>K147*(1/3)</f>
        <v>1770666.6666666665</v>
      </c>
      <c r="L71" s="26">
        <f>E236*(1/3)+E235+E244</f>
        <v>5658666.666666666</v>
      </c>
    </row>
    <row r="72" spans="1:12" x14ac:dyDescent="0.55000000000000004">
      <c r="A72">
        <v>32</v>
      </c>
      <c r="B72" t="s">
        <v>105</v>
      </c>
      <c r="C72" s="1">
        <v>1072000</v>
      </c>
      <c r="D72" s="1"/>
      <c r="E72" s="12">
        <f t="shared" si="0"/>
        <v>2.2847327689912889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10.468850150452621</v>
      </c>
      <c r="F73" s="25">
        <f t="shared" si="1"/>
        <v>10</v>
      </c>
      <c r="G73" s="22">
        <f t="shared" si="3"/>
        <v>10.488088481701515</v>
      </c>
      <c r="H73" s="22">
        <f t="shared" si="2"/>
        <v>10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1683000</v>
      </c>
      <c r="D74" s="1"/>
      <c r="E74" s="12">
        <f t="shared" si="0"/>
        <v>3.5869451960935996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E254</f>
        <v>670000</v>
      </c>
    </row>
    <row r="75" spans="1:12" x14ac:dyDescent="0.55000000000000004">
      <c r="A75" s="22">
        <v>35</v>
      </c>
      <c r="B75" s="22" t="s">
        <v>107</v>
      </c>
      <c r="C75" s="23">
        <v>1426000</v>
      </c>
      <c r="D75" s="23"/>
      <c r="E75" s="24">
        <f t="shared" si="0"/>
        <v>3.0392060900947553</v>
      </c>
      <c r="F75" s="25">
        <f t="shared" si="1"/>
        <v>3</v>
      </c>
      <c r="G75" s="22">
        <f t="shared" si="3"/>
        <v>3.4641016151377544</v>
      </c>
      <c r="H75" s="22">
        <f t="shared" si="2"/>
        <v>3</v>
      </c>
      <c r="I75" s="22"/>
      <c r="J75" s="22"/>
      <c r="K75" s="22"/>
      <c r="L75" s="26">
        <f>E241*0.6</f>
        <v>732600</v>
      </c>
    </row>
    <row r="76" spans="1:12" x14ac:dyDescent="0.55000000000000004">
      <c r="A76">
        <v>36</v>
      </c>
      <c r="B76" t="s">
        <v>114</v>
      </c>
      <c r="C76" s="1">
        <v>7304000</v>
      </c>
      <c r="D76" s="1"/>
      <c r="E76" s="12">
        <f t="shared" si="0"/>
        <v>15.566873269321244</v>
      </c>
      <c r="F76" s="15">
        <f t="shared" si="1"/>
        <v>15</v>
      </c>
      <c r="G76">
        <f t="shared" si="3"/>
        <v>15.491933384829668</v>
      </c>
      <c r="H76">
        <f t="shared" si="2"/>
        <v>16</v>
      </c>
      <c r="L76" s="1">
        <f>E219+E248</f>
        <v>6788000</v>
      </c>
    </row>
    <row r="77" spans="1:12" x14ac:dyDescent="0.55000000000000004">
      <c r="A77" s="22">
        <v>37</v>
      </c>
      <c r="B77" s="22" t="s">
        <v>115</v>
      </c>
      <c r="C77" s="23">
        <v>3201000</v>
      </c>
      <c r="D77" s="23"/>
      <c r="E77" s="24">
        <f t="shared" si="0"/>
        <v>6.8222290984525324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K145*(2/3)</f>
        <v>1648666.6666666665</v>
      </c>
      <c r="L77" s="23">
        <f>E232*(2/3)</f>
        <v>1648666.6666666665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2.2762076467189329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7.5276829664899552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1331000</v>
      </c>
      <c r="D80" s="1"/>
      <c r="E80" s="12">
        <f t="shared" si="0"/>
        <v>2.8367344361263109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1" x14ac:dyDescent="0.55000000000000004">
      <c r="A81" s="22">
        <v>41</v>
      </c>
      <c r="B81" s="22" t="s">
        <v>112</v>
      </c>
      <c r="C81" s="23">
        <v>3121000</v>
      </c>
      <c r="D81" s="23"/>
      <c r="E81" s="24">
        <f>C81/$B$37</f>
        <v>6.6517266530054213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111</v>
      </c>
      <c r="C82" s="1">
        <v>435000</v>
      </c>
      <c r="D82" s="1"/>
      <c r="E82" s="12">
        <f t="shared" si="0"/>
        <v>0.92710704711866654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113</v>
      </c>
      <c r="C83" s="23">
        <v>292000</v>
      </c>
      <c r="D83" s="23"/>
      <c r="E83" s="24">
        <f>C83/$B$37</f>
        <v>0.62233392588195546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315361000</v>
      </c>
      <c r="D84" s="7"/>
      <c r="E84" s="7">
        <f>SUM(E41:E83)</f>
        <v>672.12277123308002</v>
      </c>
      <c r="F84" s="7"/>
      <c r="G84" s="7"/>
      <c r="H84" s="7">
        <f>SUM(H41:H83)</f>
        <v>672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73.466923281304076</v>
      </c>
      <c r="C86" s="12">
        <f>$C$84/C32</f>
        <v>68.301431325470134</v>
      </c>
    </row>
    <row r="87" spans="1:11" x14ac:dyDescent="0.55000000000000004">
      <c r="J87" s="1">
        <f>C80+C82+C83</f>
        <v>2058000</v>
      </c>
    </row>
    <row r="90" spans="1:11" x14ac:dyDescent="0.55000000000000004">
      <c r="A90" t="s">
        <v>254</v>
      </c>
      <c r="B90" t="s">
        <v>124</v>
      </c>
      <c r="C90" t="s">
        <v>63</v>
      </c>
    </row>
    <row r="91" spans="1:11" x14ac:dyDescent="0.55000000000000004">
      <c r="A91" t="s">
        <v>255</v>
      </c>
      <c r="B91" t="s">
        <v>262</v>
      </c>
      <c r="C91" s="1">
        <f>C46+C49+C53+C54+C72+C45+C51</f>
        <v>56929000</v>
      </c>
    </row>
    <row r="92" spans="1:11" x14ac:dyDescent="0.55000000000000004">
      <c r="A92" t="s">
        <v>256</v>
      </c>
      <c r="B92" t="s">
        <v>263</v>
      </c>
      <c r="C92" s="1">
        <f>C42+C43+C41+C47+C79+C50</f>
        <v>55140000</v>
      </c>
    </row>
    <row r="93" spans="1:11" x14ac:dyDescent="0.55000000000000004">
      <c r="A93" t="s">
        <v>257</v>
      </c>
      <c r="B93" t="s">
        <v>265</v>
      </c>
      <c r="C93" s="1">
        <f>C57+C58+C63+C74+C65+C69</f>
        <v>55753000</v>
      </c>
      <c r="J93" s="1"/>
    </row>
    <row r="94" spans="1:11" x14ac:dyDescent="0.55000000000000004">
      <c r="A94" t="s">
        <v>258</v>
      </c>
      <c r="B94" t="s">
        <v>264</v>
      </c>
      <c r="C94" s="1">
        <f>C52+C48+C75+C44+C77+C67+C61+C59</f>
        <v>52132000</v>
      </c>
    </row>
    <row r="95" spans="1:11" x14ac:dyDescent="0.55000000000000004">
      <c r="A95" t="s">
        <v>259</v>
      </c>
      <c r="B95" t="s">
        <v>266</v>
      </c>
      <c r="C95" s="1">
        <f>C56+C55+C60+C64+C68</f>
        <v>52350000</v>
      </c>
      <c r="J95" s="15"/>
    </row>
    <row r="96" spans="1:11" x14ac:dyDescent="0.55000000000000004">
      <c r="A96" t="s">
        <v>260</v>
      </c>
      <c r="B96" t="s">
        <v>268</v>
      </c>
      <c r="C96" s="1">
        <f>C66+C62+C76+C71+C70+C81+C78+C83+C82+C80</f>
        <v>38145000</v>
      </c>
    </row>
    <row r="97" spans="1:3" x14ac:dyDescent="0.55000000000000004">
      <c r="A97" s="3" t="s">
        <v>261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315361000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238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239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240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241</v>
      </c>
      <c r="C226" t="s">
        <v>79</v>
      </c>
      <c r="D226" s="1">
        <v>1021000</v>
      </c>
      <c r="E226" t="s">
        <v>242</v>
      </c>
    </row>
    <row r="227" spans="1:5" x14ac:dyDescent="0.55000000000000004">
      <c r="A227">
        <v>23</v>
      </c>
      <c r="B227" t="s">
        <v>243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244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26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27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28</v>
      </c>
      <c r="B232" t="s">
        <v>194</v>
      </c>
      <c r="C232" t="s">
        <v>115</v>
      </c>
      <c r="D232" s="1">
        <v>877000</v>
      </c>
      <c r="E232" s="1">
        <v>2473000</v>
      </c>
    </row>
    <row r="233" spans="1:5" x14ac:dyDescent="0.55000000000000004">
      <c r="A233">
        <v>29</v>
      </c>
      <c r="B233" t="s">
        <v>214</v>
      </c>
      <c r="C233" t="s">
        <v>95</v>
      </c>
      <c r="D233" s="1">
        <v>851000</v>
      </c>
      <c r="E233" s="1">
        <v>2329000</v>
      </c>
    </row>
    <row r="234" spans="1:5" x14ac:dyDescent="0.55000000000000004">
      <c r="A234">
        <v>30</v>
      </c>
      <c r="B234" t="s">
        <v>203</v>
      </c>
      <c r="C234" t="s">
        <v>103</v>
      </c>
      <c r="D234" s="1">
        <v>824000</v>
      </c>
      <c r="E234" s="1">
        <v>1651000</v>
      </c>
    </row>
    <row r="235" spans="1:5" x14ac:dyDescent="0.55000000000000004">
      <c r="A235">
        <v>31</v>
      </c>
      <c r="B235" t="s">
        <v>204</v>
      </c>
      <c r="C235" t="s">
        <v>195</v>
      </c>
      <c r="D235" s="1">
        <v>802000</v>
      </c>
      <c r="E235" s="1">
        <v>2547000</v>
      </c>
    </row>
    <row r="236" spans="1:5" x14ac:dyDescent="0.55000000000000004">
      <c r="A236">
        <v>32</v>
      </c>
      <c r="B236" t="s">
        <v>164</v>
      </c>
      <c r="C236" t="s">
        <v>100</v>
      </c>
      <c r="D236" s="1">
        <v>788000</v>
      </c>
      <c r="E236" s="1">
        <v>5312000</v>
      </c>
    </row>
    <row r="237" spans="1:5" x14ac:dyDescent="0.55000000000000004">
      <c r="A237">
        <v>33</v>
      </c>
      <c r="B237" t="s">
        <v>165</v>
      </c>
      <c r="C237" t="s">
        <v>83</v>
      </c>
      <c r="D237" s="1">
        <v>765000</v>
      </c>
      <c r="E237" s="1">
        <v>1252000</v>
      </c>
    </row>
    <row r="238" spans="1:5" x14ac:dyDescent="0.55000000000000004">
      <c r="A238">
        <v>34</v>
      </c>
      <c r="B238" t="s">
        <v>158</v>
      </c>
      <c r="C238" t="s">
        <v>101</v>
      </c>
      <c r="D238" s="1">
        <v>741000</v>
      </c>
      <c r="E238" s="1">
        <v>1782000</v>
      </c>
    </row>
    <row r="239" spans="1:5" x14ac:dyDescent="0.55000000000000004">
      <c r="A239">
        <v>35</v>
      </c>
      <c r="B239" t="s">
        <v>166</v>
      </c>
      <c r="C239" t="s">
        <v>93</v>
      </c>
      <c r="D239" s="1">
        <v>729000</v>
      </c>
      <c r="E239" s="1">
        <v>2175000</v>
      </c>
    </row>
    <row r="240" spans="1:5" x14ac:dyDescent="0.55000000000000004">
      <c r="A240">
        <v>36</v>
      </c>
      <c r="B240" t="s">
        <v>168</v>
      </c>
      <c r="C240" t="s">
        <v>88</v>
      </c>
      <c r="D240" s="1">
        <v>701000</v>
      </c>
      <c r="E240" s="1">
        <v>2461000</v>
      </c>
    </row>
    <row r="241" spans="1:5" x14ac:dyDescent="0.55000000000000004">
      <c r="A241">
        <v>37</v>
      </c>
      <c r="B241" t="s">
        <v>215</v>
      </c>
      <c r="C241" t="s">
        <v>107</v>
      </c>
      <c r="D241" s="1">
        <v>682000</v>
      </c>
      <c r="E241" s="1">
        <v>1221000</v>
      </c>
    </row>
    <row r="242" spans="1:5" x14ac:dyDescent="0.55000000000000004">
      <c r="A242">
        <v>38</v>
      </c>
      <c r="B242" t="s">
        <v>216</v>
      </c>
      <c r="C242" t="s">
        <v>98</v>
      </c>
      <c r="D242" s="1">
        <v>668000</v>
      </c>
      <c r="E242" s="1">
        <v>1814000</v>
      </c>
    </row>
    <row r="243" spans="1:5" x14ac:dyDescent="0.55000000000000004">
      <c r="A243">
        <v>39</v>
      </c>
      <c r="B243" t="s">
        <v>169</v>
      </c>
      <c r="C243" t="s">
        <v>94</v>
      </c>
      <c r="D243" s="1">
        <v>656000</v>
      </c>
      <c r="E243" s="1">
        <v>1567000</v>
      </c>
    </row>
    <row r="244" spans="1:5" x14ac:dyDescent="0.55000000000000004">
      <c r="A244">
        <v>40</v>
      </c>
      <c r="B244" t="s">
        <v>217</v>
      </c>
      <c r="C244" t="s">
        <v>195</v>
      </c>
      <c r="D244" s="1">
        <v>634000</v>
      </c>
      <c r="E244" s="1">
        <v>1341000</v>
      </c>
    </row>
    <row r="245" spans="1:5" x14ac:dyDescent="0.55000000000000004">
      <c r="A245">
        <v>41</v>
      </c>
      <c r="B245" t="s">
        <v>201</v>
      </c>
      <c r="C245" t="s">
        <v>202</v>
      </c>
      <c r="D245" s="1">
        <v>613000</v>
      </c>
      <c r="E245" s="1">
        <v>1248000</v>
      </c>
    </row>
    <row r="246" spans="1:5" x14ac:dyDescent="0.55000000000000004">
      <c r="A246">
        <v>42</v>
      </c>
      <c r="B246" t="s">
        <v>230</v>
      </c>
      <c r="C246" t="s">
        <v>87</v>
      </c>
      <c r="D246" s="1">
        <v>606000</v>
      </c>
      <c r="E246" s="1">
        <v>1638000</v>
      </c>
    </row>
    <row r="247" spans="1:5" x14ac:dyDescent="0.55000000000000004">
      <c r="A247">
        <v>43</v>
      </c>
      <c r="B247" t="s">
        <v>218</v>
      </c>
      <c r="C247" t="s">
        <v>79</v>
      </c>
      <c r="D247" s="1">
        <v>584000</v>
      </c>
      <c r="E247" t="s">
        <v>222</v>
      </c>
    </row>
    <row r="248" spans="1:5" x14ac:dyDescent="0.55000000000000004">
      <c r="A248">
        <v>44</v>
      </c>
      <c r="B248" t="s">
        <v>231</v>
      </c>
      <c r="C248" t="s">
        <v>114</v>
      </c>
      <c r="D248" s="1">
        <v>565000</v>
      </c>
      <c r="E248" s="1">
        <v>1641000</v>
      </c>
    </row>
    <row r="249" spans="1:5" x14ac:dyDescent="0.55000000000000004">
      <c r="A249">
        <v>45</v>
      </c>
      <c r="B249" t="s">
        <v>220</v>
      </c>
      <c r="C249" t="s">
        <v>80</v>
      </c>
      <c r="D249" s="1">
        <v>524000</v>
      </c>
      <c r="E249" s="1">
        <v>1051000</v>
      </c>
    </row>
    <row r="250" spans="1:5" x14ac:dyDescent="0.55000000000000004">
      <c r="A250">
        <v>46</v>
      </c>
      <c r="B250" t="s">
        <v>224</v>
      </c>
      <c r="C250" t="s">
        <v>91</v>
      </c>
      <c r="D250" s="1">
        <v>501000</v>
      </c>
      <c r="E250" t="s">
        <v>225</v>
      </c>
    </row>
    <row r="251" spans="1:5" x14ac:dyDescent="0.55000000000000004">
      <c r="A251">
        <v>47</v>
      </c>
      <c r="B251" t="s">
        <v>232</v>
      </c>
      <c r="C251" t="s">
        <v>91</v>
      </c>
      <c r="D251" s="1">
        <v>479000</v>
      </c>
      <c r="E251" s="1">
        <v>993000</v>
      </c>
    </row>
    <row r="252" spans="1:5" x14ac:dyDescent="0.55000000000000004">
      <c r="A252">
        <v>48</v>
      </c>
      <c r="B252" t="s">
        <v>233</v>
      </c>
      <c r="C252" t="s">
        <v>234</v>
      </c>
      <c r="D252" s="1">
        <v>460000</v>
      </c>
      <c r="E252" t="s">
        <v>235</v>
      </c>
    </row>
    <row r="253" spans="1:5" x14ac:dyDescent="0.55000000000000004">
      <c r="A253">
        <v>49</v>
      </c>
      <c r="B253" t="s">
        <v>236</v>
      </c>
      <c r="C253" t="s">
        <v>88</v>
      </c>
      <c r="D253" s="1">
        <v>447000</v>
      </c>
      <c r="E253" s="1">
        <v>934000</v>
      </c>
    </row>
    <row r="254" spans="1:5" x14ac:dyDescent="0.55000000000000004">
      <c r="A254">
        <v>50</v>
      </c>
      <c r="B254" t="s">
        <v>237</v>
      </c>
      <c r="C254" t="s">
        <v>226</v>
      </c>
      <c r="D254" s="1">
        <v>429000</v>
      </c>
      <c r="E254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245</v>
      </c>
      <c r="C21" s="1">
        <v>221000</v>
      </c>
      <c r="K21" s="1"/>
    </row>
    <row r="22" spans="1:11" x14ac:dyDescent="0.55000000000000004">
      <c r="A22">
        <v>7</v>
      </c>
      <c r="B22" t="s">
        <v>246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2024-06-16T16:14:50Z</dcterms:modified>
</cp:coreProperties>
</file>