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0" documentId="8_{3874B1FE-5A36-4606-8032-234B58DCBC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ompleteData" sheetId="5" r:id="rId1"/>
    <sheet name="Power-NMED" sheetId="7" r:id="rId2"/>
    <sheet name="Energy-NMED" sheetId="8" r:id="rId3"/>
    <sheet name="EDP-NMED" sheetId="9" r:id="rId4"/>
    <sheet name="Sheet1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5" l="1"/>
  <c r="H12" i="5"/>
  <c r="H50" i="5"/>
  <c r="I50" i="5" s="1"/>
  <c r="J50" i="5" s="1"/>
  <c r="H51" i="5"/>
  <c r="I51" i="5" s="1"/>
  <c r="J51" i="5" s="1"/>
  <c r="H52" i="5"/>
  <c r="H53" i="5"/>
  <c r="I53" i="5" s="1"/>
  <c r="J53" i="5" s="1"/>
  <c r="H54" i="5"/>
  <c r="I54" i="5" s="1"/>
  <c r="J54" i="5" s="1"/>
  <c r="H55" i="5"/>
  <c r="I55" i="5" s="1"/>
  <c r="J55" i="5" s="1"/>
  <c r="H56" i="5"/>
  <c r="I56" i="5" s="1"/>
  <c r="J56" i="5" s="1"/>
  <c r="H58" i="5"/>
  <c r="I58" i="5" s="1"/>
  <c r="J58" i="5" s="1"/>
  <c r="H59" i="5"/>
  <c r="I59" i="5" s="1"/>
  <c r="J59" i="5" s="1"/>
  <c r="H60" i="5"/>
  <c r="H61" i="5"/>
  <c r="I61" i="5" s="1"/>
  <c r="J61" i="5" s="1"/>
  <c r="H62" i="5"/>
  <c r="I62" i="5" s="1"/>
  <c r="J62" i="5" s="1"/>
  <c r="H63" i="5"/>
  <c r="I63" i="5" s="1"/>
  <c r="J63" i="5" s="1"/>
  <c r="H64" i="5"/>
  <c r="I64" i="5" s="1"/>
  <c r="J64" i="5" s="1"/>
  <c r="H43" i="5"/>
  <c r="I43" i="5" s="1"/>
  <c r="J43" i="5" s="1"/>
  <c r="H44" i="5"/>
  <c r="H45" i="5"/>
  <c r="I45" i="5" s="1"/>
  <c r="J45" i="5" s="1"/>
  <c r="H46" i="5"/>
  <c r="I46" i="5" s="1"/>
  <c r="J46" i="5" s="1"/>
  <c r="H47" i="5"/>
  <c r="I47" i="5" s="1"/>
  <c r="J47" i="5" s="1"/>
  <c r="H48" i="5"/>
  <c r="I48" i="5" s="1"/>
  <c r="J48" i="5" s="1"/>
  <c r="H42" i="5"/>
  <c r="I42" i="5" s="1"/>
  <c r="J42" i="5" s="1"/>
  <c r="H27" i="5"/>
  <c r="I27" i="5" s="1"/>
  <c r="J27" i="5" s="1"/>
  <c r="H28" i="5"/>
  <c r="H29" i="5"/>
  <c r="I29" i="5" s="1"/>
  <c r="J29" i="5" s="1"/>
  <c r="H30" i="5"/>
  <c r="I30" i="5" s="1"/>
  <c r="J30" i="5" s="1"/>
  <c r="H31" i="5"/>
  <c r="I31" i="5" s="1"/>
  <c r="J31" i="5" s="1"/>
  <c r="H32" i="5"/>
  <c r="I32" i="5" s="1"/>
  <c r="J32" i="5" s="1"/>
  <c r="H26" i="5"/>
  <c r="I26" i="5" s="1"/>
  <c r="J26" i="5" s="1"/>
  <c r="H3" i="5"/>
  <c r="H4" i="5"/>
  <c r="K4" i="5" s="1"/>
  <c r="H5" i="5"/>
  <c r="H6" i="5"/>
  <c r="H7" i="5"/>
  <c r="H8" i="5"/>
  <c r="I8" i="5" s="1"/>
  <c r="J8" i="5" s="1"/>
  <c r="H2" i="5"/>
  <c r="I3" i="5"/>
  <c r="J3" i="5" s="1"/>
  <c r="I4" i="5"/>
  <c r="I5" i="5"/>
  <c r="J5" i="5" s="1"/>
  <c r="I6" i="5"/>
  <c r="J6" i="5" s="1"/>
  <c r="I7" i="5"/>
  <c r="J7" i="5" s="1"/>
  <c r="I2" i="5"/>
  <c r="J2" i="5" s="1"/>
  <c r="N20" i="6"/>
  <c r="N21" i="6"/>
  <c r="N22" i="6"/>
  <c r="M20" i="6"/>
  <c r="M21" i="6"/>
  <c r="M22" i="6"/>
  <c r="M13" i="6"/>
  <c r="M14" i="6"/>
  <c r="M15" i="6"/>
  <c r="M16" i="6"/>
  <c r="M17" i="6"/>
  <c r="M18" i="6"/>
  <c r="M19" i="6"/>
  <c r="N13" i="6"/>
  <c r="N14" i="6"/>
  <c r="N15" i="6"/>
  <c r="N16" i="6"/>
  <c r="N17" i="6"/>
  <c r="N18" i="6"/>
  <c r="N19" i="6"/>
  <c r="N12" i="6"/>
  <c r="M12" i="6"/>
  <c r="E13" i="6"/>
  <c r="E17" i="6"/>
  <c r="E16" i="6"/>
  <c r="E15" i="6"/>
  <c r="E14" i="6"/>
  <c r="E12" i="6"/>
  <c r="F12" i="6" s="1"/>
  <c r="G12" i="6" s="1"/>
  <c r="J4" i="5" l="1"/>
  <c r="I28" i="5"/>
  <c r="K28" i="5"/>
  <c r="I44" i="5"/>
  <c r="K36" i="5"/>
  <c r="I60" i="5"/>
  <c r="K60" i="5"/>
  <c r="I52" i="5"/>
  <c r="K52" i="5"/>
  <c r="I12" i="5"/>
  <c r="K12" i="5"/>
  <c r="K20" i="5"/>
  <c r="I20" i="5"/>
  <c r="H16" i="6"/>
  <c r="F16" i="6"/>
  <c r="H17" i="6"/>
  <c r="F17" i="6"/>
  <c r="I17" i="6"/>
  <c r="G17" i="6"/>
  <c r="J17" i="6" s="1"/>
  <c r="H13" i="6"/>
  <c r="F13" i="6"/>
  <c r="H14" i="6"/>
  <c r="F14" i="6"/>
  <c r="H15" i="6"/>
  <c r="F15" i="6"/>
  <c r="G16" i="6"/>
  <c r="L20" i="5" l="1"/>
  <c r="J20" i="5"/>
  <c r="J12" i="5"/>
  <c r="L12" i="5"/>
  <c r="J52" i="5"/>
  <c r="L52" i="5"/>
  <c r="J60" i="5"/>
  <c r="L60" i="5"/>
  <c r="J44" i="5"/>
  <c r="M36" i="5" s="1"/>
  <c r="L36" i="5"/>
  <c r="L4" i="5"/>
  <c r="J28" i="5"/>
  <c r="M28" i="5" s="1"/>
  <c r="L28" i="5"/>
  <c r="M4" i="5"/>
  <c r="I16" i="6"/>
  <c r="J16" i="6"/>
  <c r="I15" i="6"/>
  <c r="G15" i="6"/>
  <c r="J15" i="6" s="1"/>
  <c r="I14" i="6"/>
  <c r="G14" i="6"/>
  <c r="J14" i="6" s="1"/>
  <c r="I13" i="6"/>
  <c r="G13" i="6"/>
  <c r="J13" i="6" s="1"/>
  <c r="M60" i="5" l="1"/>
  <c r="M52" i="5"/>
  <c r="M12" i="5"/>
  <c r="M20" i="5"/>
</calcChain>
</file>

<file path=xl/sharedStrings.xml><?xml version="1.0" encoding="utf-8"?>
<sst xmlns="http://schemas.openxmlformats.org/spreadsheetml/2006/main" count="133" uniqueCount="95">
  <si>
    <t>Design</t>
  </si>
  <si>
    <t>ER (in %)</t>
  </si>
  <si>
    <t>MED</t>
  </si>
  <si>
    <t>MRED</t>
  </si>
  <si>
    <t>NMED (in 10^-3)</t>
  </si>
  <si>
    <t>Power</t>
  </si>
  <si>
    <t>Delay (in ps)</t>
  </si>
  <si>
    <t>Power-NMED</t>
  </si>
  <si>
    <t>Energy-NMED</t>
  </si>
  <si>
    <t>EDP-NMED</t>
  </si>
  <si>
    <t>Normalized Power-NMED</t>
  </si>
  <si>
    <t>Normalized Energy-NMED</t>
  </si>
  <si>
    <t>NormalizedEDP-NMED</t>
  </si>
  <si>
    <t>Area</t>
  </si>
  <si>
    <t>HOERAA(K=6)</t>
  </si>
  <si>
    <t>HOERAA(K=7)</t>
  </si>
  <si>
    <t>HOERAA</t>
  </si>
  <si>
    <t>HOERAA(K=8)</t>
  </si>
  <si>
    <t>HERLOA</t>
  </si>
  <si>
    <t>HOERAA(K=9)</t>
  </si>
  <si>
    <t>CPETA</t>
  </si>
  <si>
    <t>HOERAA(K=10)</t>
  </si>
  <si>
    <t>ECPETA</t>
  </si>
  <si>
    <t>HOERAA(K=11)</t>
  </si>
  <si>
    <t>ETAI</t>
  </si>
  <si>
    <t>HOERAA(K=12)</t>
  </si>
  <si>
    <t>LOA</t>
  </si>
  <si>
    <t>LOAWA</t>
  </si>
  <si>
    <t>HERLOA(K=6)</t>
  </si>
  <si>
    <t>OLOCA</t>
  </si>
  <si>
    <t>HERLOA(K=7)</t>
  </si>
  <si>
    <t>HERLOA(K=8)</t>
  </si>
  <si>
    <t>HERLOA(K=9)</t>
  </si>
  <si>
    <t>HERLOA(K=10)</t>
  </si>
  <si>
    <t>HERLOA(K=11)</t>
  </si>
  <si>
    <t>HERLOA(K=12)</t>
  </si>
  <si>
    <t>CPETA(K=6)</t>
  </si>
  <si>
    <t>CPETA(K=7)</t>
  </si>
  <si>
    <t>CPETA(K=8)</t>
  </si>
  <si>
    <t>CPETA(K=9)</t>
  </si>
  <si>
    <t>CPETA(K=10)</t>
  </si>
  <si>
    <t>CPETA(K=11)</t>
  </si>
  <si>
    <t>CPETA(K=12)</t>
  </si>
  <si>
    <t>ECPETA(K=6)</t>
  </si>
  <si>
    <t>ECPETA(K=7)</t>
  </si>
  <si>
    <t>ECPETA(K=8)</t>
  </si>
  <si>
    <t>ECPETA(K=9)</t>
  </si>
  <si>
    <t>ECPETA(K=10)</t>
  </si>
  <si>
    <t>ECPETA(K=11)</t>
  </si>
  <si>
    <t>ECPETA(K=12)</t>
  </si>
  <si>
    <t>ETAI(K=6)</t>
  </si>
  <si>
    <t>ETAI(K=7)</t>
  </si>
  <si>
    <t>ETAI(K=8)</t>
  </si>
  <si>
    <t>ETAI(K=9)</t>
  </si>
  <si>
    <t>ETAI(K=10)</t>
  </si>
  <si>
    <t>ETAI(K=11)</t>
  </si>
  <si>
    <t>ETAI(K=12)</t>
  </si>
  <si>
    <t>LOA(K=6)</t>
  </si>
  <si>
    <t>LOA(K=7)</t>
  </si>
  <si>
    <t>LOA(K=8)</t>
  </si>
  <si>
    <t>LOA(K=9)</t>
  </si>
  <si>
    <t>LOA(K=10)</t>
  </si>
  <si>
    <t>LOA(K=11)</t>
  </si>
  <si>
    <t>LOA(K=12)</t>
  </si>
  <si>
    <t>LOAWA(K=6)</t>
  </si>
  <si>
    <t>LOAWA(K=7)</t>
  </si>
  <si>
    <t>LOAWA(K=8)</t>
  </si>
  <si>
    <t>LOAWA(K=9)</t>
  </si>
  <si>
    <t>LOAWA(K=10)</t>
  </si>
  <si>
    <t>LOAWA(K=11)</t>
  </si>
  <si>
    <t>LOAWA(K=12)</t>
  </si>
  <si>
    <t>OLOCA(K=6)</t>
  </si>
  <si>
    <t>OLOCA(K=7)</t>
  </si>
  <si>
    <t>OLOCA(K=8)</t>
  </si>
  <si>
    <t>OLOCA(K=9)</t>
  </si>
  <si>
    <t>OLOCA(K=10)</t>
  </si>
  <si>
    <t>OLOCA(K=11)</t>
  </si>
  <si>
    <t>OLOCA(K=12)</t>
  </si>
  <si>
    <t>For N=16, K=8</t>
  </si>
  <si>
    <t>Power(W)</t>
  </si>
  <si>
    <t>Delay(ps)</t>
  </si>
  <si>
    <t>NMED(*10^-3)</t>
  </si>
  <si>
    <t>Normalized EDP-NMED</t>
  </si>
  <si>
    <t>PDP</t>
  </si>
  <si>
    <t>EDP</t>
  </si>
  <si>
    <t>ETAI8</t>
  </si>
  <si>
    <t>RCA</t>
  </si>
  <si>
    <t>NA</t>
  </si>
  <si>
    <t>CLA</t>
  </si>
  <si>
    <t>ETAI6</t>
  </si>
  <si>
    <t>ETAI7</t>
  </si>
  <si>
    <t>ETAI9</t>
  </si>
  <si>
    <t>ETAI10</t>
  </si>
  <si>
    <t>ETAI11</t>
  </si>
  <si>
    <t>ETAI12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</si>
</sst>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C47E-4307-4A0C-92D5-34994388BB44}">
  <dimension ref="A1:T64"/>
  <sheetViews>
    <sheetView tabSelected="1" workbookViewId="0">
      <selection activeCell="K4" sqref="K4"/>
    </sheetView>
  </sheetViews>
  <sheetFormatPr defaultRowHeight="15"/>
  <cols>
    <col min="1" max="1" width="14.140625" customWidth="1"/>
    <col min="2" max="2" width="9.5703125" customWidth="1"/>
    <col min="4" max="4" width="11.5703125" customWidth="1"/>
    <col min="5" max="5" width="15.42578125" customWidth="1"/>
    <col min="6" max="6" width="12.140625" customWidth="1"/>
    <col min="7" max="7" width="11" customWidth="1"/>
    <col min="8" max="8" width="21.85546875" customWidth="1"/>
    <col min="9" max="9" width="22.42578125" customWidth="1"/>
    <col min="10" max="10" width="20" customWidth="1"/>
    <col min="11" max="11" width="22.140625" customWidth="1"/>
    <col min="12" max="12" width="22" customWidth="1"/>
    <col min="13" max="13" width="20.71093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>
      <c r="A2" t="s">
        <v>14</v>
      </c>
      <c r="B2" s="2">
        <v>0.99709999999999999</v>
      </c>
      <c r="C2">
        <v>386.63</v>
      </c>
      <c r="D2">
        <v>5.89</v>
      </c>
      <c r="E2">
        <v>5.9</v>
      </c>
      <c r="F2" s="1">
        <v>9.45155E-7</v>
      </c>
      <c r="G2">
        <v>298</v>
      </c>
      <c r="H2" s="1">
        <f>F2*E2</f>
        <v>5.5764145000000002E-6</v>
      </c>
      <c r="I2" s="1">
        <f>H2*G2</f>
        <v>1.6617715210000001E-3</v>
      </c>
      <c r="J2" s="1">
        <f>I2*G2</f>
        <v>0.49520791325800001</v>
      </c>
      <c r="K2" s="1"/>
      <c r="Q2" t="s">
        <v>0</v>
      </c>
      <c r="R2" t="s">
        <v>10</v>
      </c>
      <c r="S2" t="s">
        <v>11</v>
      </c>
      <c r="T2" t="s">
        <v>12</v>
      </c>
    </row>
    <row r="3" spans="1:20">
      <c r="A3" t="s">
        <v>15</v>
      </c>
      <c r="B3" s="2">
        <v>0.99409999999999998</v>
      </c>
      <c r="C3">
        <v>193.69</v>
      </c>
      <c r="D3">
        <v>5.17</v>
      </c>
      <c r="E3">
        <v>2.96</v>
      </c>
      <c r="F3" s="1">
        <v>1.1106499999999999E-6</v>
      </c>
      <c r="G3">
        <v>341</v>
      </c>
      <c r="H3" s="1">
        <f t="shared" ref="H3:H9" si="0">F3*E3</f>
        <v>3.2875239999999997E-6</v>
      </c>
      <c r="I3" s="1">
        <f t="shared" ref="I3:I20" si="1">H3*G3</f>
        <v>1.1210456839999999E-3</v>
      </c>
      <c r="J3" s="1">
        <f t="shared" ref="J3:J20" si="2">I3*G3</f>
        <v>0.38227657824399996</v>
      </c>
      <c r="Q3" t="s">
        <v>16</v>
      </c>
      <c r="R3">
        <v>2.4281932263701274</v>
      </c>
      <c r="S3">
        <v>2.4409062799113324</v>
      </c>
      <c r="T3">
        <v>2.4536858939422821</v>
      </c>
    </row>
    <row r="4" spans="1:20">
      <c r="A4" t="s">
        <v>17</v>
      </c>
      <c r="B4" s="2">
        <v>0.98829999999999996</v>
      </c>
      <c r="C4">
        <v>96.49</v>
      </c>
      <c r="D4">
        <v>4.45</v>
      </c>
      <c r="E4">
        <v>4.45</v>
      </c>
      <c r="F4" s="1">
        <v>1.2769400000000001E-6</v>
      </c>
      <c r="G4">
        <v>384</v>
      </c>
      <c r="H4" s="1">
        <f t="shared" si="0"/>
        <v>5.6823830000000002E-6</v>
      </c>
      <c r="I4" s="1">
        <f t="shared" si="1"/>
        <v>2.1820350720000003E-3</v>
      </c>
      <c r="J4" s="1">
        <f t="shared" si="2"/>
        <v>0.83790146764800011</v>
      </c>
      <c r="K4" s="1">
        <f>H4/H44</f>
        <v>2.4281932263701274</v>
      </c>
      <c r="L4" s="1">
        <f t="shared" ref="L4:M4" si="3">I4/I44</f>
        <v>2.4409062799113324</v>
      </c>
      <c r="M4" s="1">
        <f t="shared" si="3"/>
        <v>2.4536858939422821</v>
      </c>
      <c r="N4">
        <v>48.222000000000001</v>
      </c>
      <c r="Q4" t="s">
        <v>18</v>
      </c>
      <c r="R4">
        <v>0.87422806863708824</v>
      </c>
      <c r="S4">
        <v>0.8101485243390818</v>
      </c>
      <c r="T4">
        <v>0.75076590998962045</v>
      </c>
    </row>
    <row r="5" spans="1:20">
      <c r="A5" t="s">
        <v>19</v>
      </c>
      <c r="B5" s="2">
        <v>0.97660000000000002</v>
      </c>
      <c r="C5">
        <v>48.16</v>
      </c>
      <c r="D5">
        <v>3.73</v>
      </c>
      <c r="E5">
        <v>0.73</v>
      </c>
      <c r="F5" s="1">
        <v>1.44362E-6</v>
      </c>
      <c r="G5">
        <v>428</v>
      </c>
      <c r="H5" s="1">
        <f t="shared" si="0"/>
        <v>1.0538425999999999E-6</v>
      </c>
      <c r="I5" s="1">
        <f t="shared" si="1"/>
        <v>4.5104463279999995E-4</v>
      </c>
      <c r="J5" s="1">
        <f t="shared" si="2"/>
        <v>0.19304710283839999</v>
      </c>
      <c r="Q5" t="s">
        <v>20</v>
      </c>
      <c r="R5">
        <v>0.86688808655374139</v>
      </c>
      <c r="S5">
        <v>0.80334655141367661</v>
      </c>
      <c r="T5">
        <v>0.7444625109959202</v>
      </c>
    </row>
    <row r="6" spans="1:20">
      <c r="A6" t="s">
        <v>21</v>
      </c>
      <c r="B6" s="2">
        <v>0.95309999999999995</v>
      </c>
      <c r="C6">
        <v>24.07</v>
      </c>
      <c r="D6">
        <v>2.98</v>
      </c>
      <c r="E6">
        <v>0.37</v>
      </c>
      <c r="F6" s="1">
        <v>1.61049E-6</v>
      </c>
      <c r="G6">
        <v>471</v>
      </c>
      <c r="H6" s="1">
        <f t="shared" si="0"/>
        <v>5.9588130000000002E-7</v>
      </c>
      <c r="I6" s="1">
        <f t="shared" si="1"/>
        <v>2.8066009230000001E-4</v>
      </c>
      <c r="J6" s="1">
        <f t="shared" si="2"/>
        <v>0.13219090347330001</v>
      </c>
      <c r="Q6" t="s">
        <v>22</v>
      </c>
      <c r="R6">
        <v>1.0005370124519204</v>
      </c>
      <c r="S6">
        <v>0.97696415090200595</v>
      </c>
      <c r="T6">
        <v>0.95394667090693241</v>
      </c>
    </row>
    <row r="7" spans="1:20">
      <c r="A7" t="s">
        <v>23</v>
      </c>
      <c r="B7" s="2">
        <v>0.90629999999999999</v>
      </c>
      <c r="C7">
        <v>11.83</v>
      </c>
      <c r="D7">
        <v>2.25</v>
      </c>
      <c r="E7">
        <v>0.18</v>
      </c>
      <c r="F7" s="1">
        <v>1.7774699999999999E-6</v>
      </c>
      <c r="G7">
        <v>514</v>
      </c>
      <c r="H7" s="1">
        <f t="shared" si="0"/>
        <v>3.199446E-7</v>
      </c>
      <c r="I7" s="1">
        <f t="shared" si="1"/>
        <v>1.6445152439999999E-4</v>
      </c>
      <c r="J7" s="1">
        <f t="shared" si="2"/>
        <v>8.4528083541599991E-2</v>
      </c>
      <c r="Q7" t="s">
        <v>24</v>
      </c>
      <c r="R7">
        <v>1.8724302499152623</v>
      </c>
      <c r="S7">
        <v>1.656757655684185</v>
      </c>
      <c r="T7">
        <v>1.4659269309456924</v>
      </c>
    </row>
    <row r="8" spans="1:20">
      <c r="A8" t="s">
        <v>25</v>
      </c>
      <c r="B8" s="2">
        <v>0.8125</v>
      </c>
      <c r="C8">
        <v>5.7</v>
      </c>
      <c r="D8">
        <v>1.46</v>
      </c>
      <c r="E8">
        <v>0.09</v>
      </c>
      <c r="F8" s="1">
        <v>1.9444899999999999E-6</v>
      </c>
      <c r="G8">
        <v>557</v>
      </c>
      <c r="H8" s="1">
        <f t="shared" si="0"/>
        <v>1.7500409999999999E-7</v>
      </c>
      <c r="I8" s="1">
        <f t="shared" si="1"/>
        <v>9.7477283699999991E-5</v>
      </c>
      <c r="J8" s="1">
        <f t="shared" si="2"/>
        <v>5.4294847020899997E-2</v>
      </c>
      <c r="Q8" t="s">
        <v>26</v>
      </c>
      <c r="R8">
        <v>1</v>
      </c>
      <c r="S8">
        <v>1</v>
      </c>
      <c r="T8">
        <v>1</v>
      </c>
    </row>
    <row r="9" spans="1:20">
      <c r="I9" s="1"/>
      <c r="J9" s="1"/>
      <c r="Q9" t="s">
        <v>27</v>
      </c>
      <c r="R9">
        <v>1.5772534738086459</v>
      </c>
      <c r="S9">
        <v>1.3955802988149801</v>
      </c>
      <c r="T9">
        <v>1.2348328298415268</v>
      </c>
    </row>
    <row r="10" spans="1:20">
      <c r="A10" s="3" t="s">
        <v>28</v>
      </c>
      <c r="B10" s="4">
        <v>0.91249999999999998</v>
      </c>
      <c r="C10" s="3">
        <v>346.69</v>
      </c>
      <c r="D10" s="3">
        <v>5.88</v>
      </c>
      <c r="E10" s="3">
        <v>5.29</v>
      </c>
      <c r="I10" s="1"/>
      <c r="J10" s="1"/>
      <c r="Q10" t="s">
        <v>29</v>
      </c>
      <c r="R10">
        <v>0.94826827051650797</v>
      </c>
      <c r="S10">
        <v>0.94826827051650797</v>
      </c>
      <c r="T10">
        <v>0.94826827051650808</v>
      </c>
    </row>
    <row r="11" spans="1:20">
      <c r="A11" s="3" t="s">
        <v>30</v>
      </c>
      <c r="B11" s="4">
        <v>0.8831</v>
      </c>
      <c r="C11" s="3">
        <v>173.44</v>
      </c>
      <c r="D11" s="3">
        <v>5.17</v>
      </c>
      <c r="E11" s="3">
        <v>2.65</v>
      </c>
      <c r="I11" s="1"/>
      <c r="J11" s="1"/>
    </row>
    <row r="12" spans="1:20">
      <c r="A12" s="3" t="s">
        <v>31</v>
      </c>
      <c r="B12" s="4">
        <v>0.84389999999999998</v>
      </c>
      <c r="C12" s="3">
        <v>86.26</v>
      </c>
      <c r="D12" s="3">
        <v>4.45</v>
      </c>
      <c r="E12" s="3">
        <v>1.32</v>
      </c>
      <c r="F12" s="5">
        <v>1.5498800000000001E-6</v>
      </c>
      <c r="G12" s="3">
        <v>354</v>
      </c>
      <c r="H12" s="1">
        <f>F12*E12</f>
        <v>2.0458416000000001E-6</v>
      </c>
      <c r="I12" s="1">
        <f t="shared" si="1"/>
        <v>7.2422792640000004E-4</v>
      </c>
      <c r="J12" s="1">
        <f t="shared" si="2"/>
        <v>0.25637668594560004</v>
      </c>
      <c r="K12" s="1">
        <f>H12/H44</f>
        <v>0.87422806863708824</v>
      </c>
      <c r="L12" s="1">
        <f t="shared" ref="L12:M12" si="4">I12/I44</f>
        <v>0.8101485243390818</v>
      </c>
      <c r="M12" s="1">
        <f t="shared" si="4"/>
        <v>0.75076590998962045</v>
      </c>
    </row>
    <row r="13" spans="1:20">
      <c r="A13" s="3" t="s">
        <v>32</v>
      </c>
      <c r="B13" s="4">
        <v>0.79220000000000002</v>
      </c>
      <c r="C13" s="3">
        <v>42.94</v>
      </c>
      <c r="D13" s="3">
        <v>3.73</v>
      </c>
      <c r="E13" s="3">
        <v>0.66</v>
      </c>
      <c r="H13" s="1"/>
      <c r="I13" s="1"/>
      <c r="J13" s="1"/>
      <c r="K13" s="1"/>
    </row>
    <row r="14" spans="1:20">
      <c r="A14" s="3" t="s">
        <v>33</v>
      </c>
      <c r="B14" s="4">
        <v>0.72289999999999999</v>
      </c>
      <c r="C14" s="3">
        <v>21.36</v>
      </c>
      <c r="D14" s="3">
        <v>2.98</v>
      </c>
      <c r="E14" s="3">
        <v>0.33</v>
      </c>
      <c r="H14" s="1"/>
      <c r="I14" s="1"/>
      <c r="J14" s="1"/>
      <c r="K14" s="1"/>
    </row>
    <row r="15" spans="1:20">
      <c r="A15" s="3" t="s">
        <v>34</v>
      </c>
      <c r="B15" s="4">
        <v>0.63070000000000004</v>
      </c>
      <c r="C15" s="3">
        <v>10.39</v>
      </c>
      <c r="D15" s="3">
        <v>2.25</v>
      </c>
      <c r="E15" s="3">
        <v>0.16</v>
      </c>
      <c r="H15" s="1"/>
      <c r="I15" s="1"/>
      <c r="J15" s="1"/>
      <c r="K15" s="1"/>
    </row>
    <row r="16" spans="1:20">
      <c r="A16" s="3" t="s">
        <v>35</v>
      </c>
      <c r="B16" s="4">
        <v>0.50770000000000004</v>
      </c>
      <c r="C16" s="3">
        <v>4.92</v>
      </c>
      <c r="D16" s="3">
        <v>1.46</v>
      </c>
      <c r="E16" s="3">
        <v>0.08</v>
      </c>
      <c r="H16" s="1"/>
      <c r="I16" s="1"/>
      <c r="J16" s="1"/>
      <c r="K16" s="1"/>
    </row>
    <row r="17" spans="1:14">
      <c r="H17" s="1"/>
      <c r="I17" s="1"/>
      <c r="J17" s="1"/>
      <c r="K17" s="1"/>
    </row>
    <row r="18" spans="1:14">
      <c r="A18" t="s">
        <v>36</v>
      </c>
      <c r="B18" s="2">
        <v>0.92479999999999996</v>
      </c>
      <c r="C18">
        <v>361.01</v>
      </c>
      <c r="D18">
        <v>5.88</v>
      </c>
      <c r="E18">
        <v>4.97</v>
      </c>
      <c r="H18" s="1"/>
      <c r="I18" s="1"/>
      <c r="J18" s="1"/>
      <c r="K18" s="1"/>
    </row>
    <row r="19" spans="1:14">
      <c r="A19" t="s">
        <v>37</v>
      </c>
      <c r="B19" s="2">
        <v>0.89980000000000004</v>
      </c>
      <c r="C19">
        <v>180.87</v>
      </c>
      <c r="D19">
        <v>5.17</v>
      </c>
      <c r="E19">
        <v>2.5</v>
      </c>
      <c r="H19" s="1"/>
      <c r="I19" s="1"/>
      <c r="J19" s="1"/>
      <c r="K19" s="1"/>
    </row>
    <row r="20" spans="1:14">
      <c r="A20" t="s">
        <v>38</v>
      </c>
      <c r="B20" s="2">
        <v>0.86629999999999996</v>
      </c>
      <c r="C20">
        <v>90.06</v>
      </c>
      <c r="D20">
        <v>4.45</v>
      </c>
      <c r="E20">
        <v>1.24</v>
      </c>
      <c r="F20" s="10">
        <v>1.63602E-6</v>
      </c>
      <c r="G20" s="9">
        <v>354</v>
      </c>
      <c r="H20" s="1">
        <f t="shared" ref="H20" si="5">F20*E20</f>
        <v>2.0286648E-6</v>
      </c>
      <c r="I20" s="1">
        <f t="shared" si="1"/>
        <v>7.1814733919999994E-4</v>
      </c>
      <c r="J20" s="1">
        <f t="shared" si="2"/>
        <v>0.25422415807679999</v>
      </c>
      <c r="K20" s="1">
        <f>H20/H44</f>
        <v>0.86688808655374139</v>
      </c>
      <c r="L20" s="1">
        <f t="shared" ref="L20:M20" si="6">I20/I44</f>
        <v>0.80334655141367661</v>
      </c>
      <c r="M20" s="1">
        <f t="shared" si="6"/>
        <v>0.7444625109959202</v>
      </c>
    </row>
    <row r="21" spans="1:14">
      <c r="A21" t="s">
        <v>39</v>
      </c>
      <c r="B21" s="2">
        <v>0.82179999999999997</v>
      </c>
      <c r="C21">
        <v>44.93</v>
      </c>
      <c r="D21">
        <v>3.73</v>
      </c>
      <c r="E21">
        <v>0.62</v>
      </c>
    </row>
    <row r="22" spans="1:14">
      <c r="A22" t="s">
        <v>40</v>
      </c>
      <c r="B22" s="2">
        <v>0.76239999999999997</v>
      </c>
      <c r="C22">
        <v>22.43</v>
      </c>
      <c r="D22">
        <v>2.98</v>
      </c>
      <c r="E22">
        <v>0.31</v>
      </c>
    </row>
    <row r="23" spans="1:14">
      <c r="A23" t="s">
        <v>41</v>
      </c>
      <c r="B23" s="2">
        <v>0.68340000000000001</v>
      </c>
      <c r="C23">
        <v>11</v>
      </c>
      <c r="D23">
        <v>2.25</v>
      </c>
      <c r="E23">
        <v>0.15</v>
      </c>
    </row>
    <row r="24" spans="1:14">
      <c r="A24" t="s">
        <v>42</v>
      </c>
      <c r="B24" s="2">
        <v>0.57799999999999996</v>
      </c>
      <c r="C24">
        <v>5.28</v>
      </c>
      <c r="D24">
        <v>1.46</v>
      </c>
      <c r="E24">
        <v>7.0000000000000007E-2</v>
      </c>
    </row>
    <row r="25" spans="1:14">
      <c r="B25" s="2"/>
    </row>
    <row r="26" spans="1:14">
      <c r="A26" t="s">
        <v>43</v>
      </c>
      <c r="B26" s="2">
        <v>0.92479999999999996</v>
      </c>
      <c r="C26">
        <v>325.99</v>
      </c>
      <c r="D26">
        <v>5.18</v>
      </c>
      <c r="E26">
        <v>5.51</v>
      </c>
      <c r="F26" s="1">
        <v>1.49532E-6</v>
      </c>
      <c r="G26">
        <v>286</v>
      </c>
      <c r="H26" s="1">
        <f>F26*E26</f>
        <v>8.2392131999999994E-6</v>
      </c>
      <c r="I26" s="1">
        <f>H26*G26</f>
        <v>2.3564149752E-3</v>
      </c>
      <c r="J26" s="1">
        <f>I26*G26</f>
        <v>0.67393468290720004</v>
      </c>
    </row>
    <row r="27" spans="1:14">
      <c r="A27" t="s">
        <v>44</v>
      </c>
      <c r="B27" s="2">
        <v>0.89980000000000004</v>
      </c>
      <c r="C27">
        <v>163.89</v>
      </c>
      <c r="D27">
        <v>4.45</v>
      </c>
      <c r="E27">
        <v>2.76</v>
      </c>
      <c r="F27" s="1">
        <v>1.61536E-6</v>
      </c>
      <c r="G27">
        <v>329</v>
      </c>
      <c r="H27" s="1">
        <f t="shared" ref="H27:H40" si="7">F27*E27</f>
        <v>4.4583935999999992E-6</v>
      </c>
      <c r="I27" s="1">
        <f t="shared" ref="I27:I32" si="8">H27*G27</f>
        <v>1.4668114943999998E-3</v>
      </c>
      <c r="J27" s="1">
        <f t="shared" ref="J27:J32" si="9">I27*G27</f>
        <v>0.48258098165759994</v>
      </c>
    </row>
    <row r="28" spans="1:14">
      <c r="A28" t="s">
        <v>45</v>
      </c>
      <c r="B28" s="2">
        <v>0.86629999999999996</v>
      </c>
      <c r="C28">
        <v>81.55</v>
      </c>
      <c r="D28">
        <v>3.73</v>
      </c>
      <c r="E28">
        <v>1.37</v>
      </c>
      <c r="F28" s="1">
        <v>1.7090700000000001E-6</v>
      </c>
      <c r="G28">
        <v>373</v>
      </c>
      <c r="H28" s="1">
        <f t="shared" si="7"/>
        <v>2.3414259000000005E-6</v>
      </c>
      <c r="I28" s="1">
        <f t="shared" si="8"/>
        <v>8.7335186070000017E-4</v>
      </c>
      <c r="J28" s="1">
        <f t="shared" si="9"/>
        <v>0.32576024404110004</v>
      </c>
      <c r="K28" s="1">
        <f>H28/H44</f>
        <v>1.0005370124519204</v>
      </c>
      <c r="L28" s="1">
        <f t="shared" ref="L28:M28" si="10">I28/I44</f>
        <v>0.97696415090200595</v>
      </c>
      <c r="M28" s="1">
        <f t="shared" si="10"/>
        <v>0.95394667090693241</v>
      </c>
      <c r="N28">
        <v>68.742000000000004</v>
      </c>
    </row>
    <row r="29" spans="1:14">
      <c r="A29" t="s">
        <v>46</v>
      </c>
      <c r="B29" s="2">
        <v>0.82179999999999997</v>
      </c>
      <c r="C29">
        <v>40.78</v>
      </c>
      <c r="D29">
        <v>2.98</v>
      </c>
      <c r="E29">
        <v>0.69</v>
      </c>
      <c r="F29" s="1">
        <v>1.8209100000000001E-6</v>
      </c>
      <c r="G29">
        <v>416</v>
      </c>
      <c r="H29" s="1">
        <f t="shared" si="7"/>
        <v>1.2564278999999999E-6</v>
      </c>
      <c r="I29" s="1">
        <f t="shared" si="8"/>
        <v>5.2267400639999999E-4</v>
      </c>
      <c r="J29" s="1">
        <f t="shared" si="9"/>
        <v>0.2174323866624</v>
      </c>
    </row>
    <row r="30" spans="1:14">
      <c r="A30" t="s">
        <v>47</v>
      </c>
      <c r="B30" s="2">
        <v>0.76239999999999997</v>
      </c>
      <c r="C30">
        <v>20.239999999999998</v>
      </c>
      <c r="D30">
        <v>2.25</v>
      </c>
      <c r="E30">
        <v>0.34</v>
      </c>
      <c r="F30" s="1">
        <v>1.90724E-6</v>
      </c>
      <c r="G30">
        <v>459</v>
      </c>
      <c r="H30" s="1">
        <f t="shared" si="7"/>
        <v>6.4846160000000006E-7</v>
      </c>
      <c r="I30" s="1">
        <f t="shared" si="8"/>
        <v>2.9764387440000005E-4</v>
      </c>
      <c r="J30" s="1">
        <f t="shared" si="9"/>
        <v>0.13661853834960003</v>
      </c>
    </row>
    <row r="31" spans="1:14">
      <c r="A31" t="s">
        <v>48</v>
      </c>
      <c r="B31" s="2">
        <v>0.68340000000000001</v>
      </c>
      <c r="C31">
        <v>10.01</v>
      </c>
      <c r="D31">
        <v>1.47</v>
      </c>
      <c r="E31">
        <v>0.17</v>
      </c>
      <c r="F31" s="1">
        <v>2.0145200000000001E-6</v>
      </c>
      <c r="G31">
        <v>503</v>
      </c>
      <c r="H31" s="1">
        <f t="shared" si="7"/>
        <v>3.4246840000000004E-7</v>
      </c>
      <c r="I31" s="1">
        <f t="shared" si="8"/>
        <v>1.7226160520000003E-4</v>
      </c>
      <c r="J31" s="1">
        <f t="shared" si="9"/>
        <v>8.6647587415600011E-2</v>
      </c>
    </row>
    <row r="32" spans="1:14">
      <c r="A32" t="s">
        <v>49</v>
      </c>
      <c r="B32" s="2">
        <v>0.57799999999999996</v>
      </c>
      <c r="C32">
        <v>4.71</v>
      </c>
      <c r="D32">
        <v>0.64</v>
      </c>
      <c r="E32">
        <v>0.08</v>
      </c>
      <c r="F32" s="1">
        <v>2.0720900000000002E-6</v>
      </c>
      <c r="G32">
        <v>544</v>
      </c>
      <c r="H32" s="1">
        <f t="shared" si="7"/>
        <v>1.6576720000000002E-7</v>
      </c>
      <c r="I32" s="1">
        <f t="shared" si="8"/>
        <v>9.0177356800000014E-5</v>
      </c>
      <c r="J32" s="1">
        <f t="shared" si="9"/>
        <v>4.9056482099200008E-2</v>
      </c>
    </row>
    <row r="34" spans="1:14">
      <c r="A34" s="3" t="s">
        <v>50</v>
      </c>
      <c r="B34" s="4">
        <v>0.94340000000000002</v>
      </c>
      <c r="C34" s="3">
        <v>709.92</v>
      </c>
      <c r="D34" s="3">
        <v>6.57</v>
      </c>
      <c r="E34" s="3">
        <v>10.83</v>
      </c>
      <c r="F34" s="3">
        <v>1.3794099999999999E-6</v>
      </c>
      <c r="G34" s="3">
        <v>252</v>
      </c>
      <c r="H34" s="3">
        <v>1.4939010299999999E-5</v>
      </c>
      <c r="I34" s="3">
        <v>3.7646305956E-3</v>
      </c>
      <c r="J34" s="3">
        <v>0.94868691009119999</v>
      </c>
    </row>
    <row r="35" spans="1:14">
      <c r="A35" s="3" t="s">
        <v>51</v>
      </c>
      <c r="B35" s="4">
        <v>0.92479999999999996</v>
      </c>
      <c r="C35" s="3">
        <v>361.01</v>
      </c>
      <c r="D35" s="3">
        <v>5.88</v>
      </c>
      <c r="E35" s="3">
        <v>5.51</v>
      </c>
      <c r="F35" s="3">
        <v>1.49835E-6</v>
      </c>
      <c r="G35" s="3">
        <v>295</v>
      </c>
      <c r="H35" s="3">
        <v>8.2559084999999999E-6</v>
      </c>
      <c r="I35" s="3">
        <v>2.4354930075000001E-3</v>
      </c>
      <c r="J35" s="3">
        <v>0.71847043721250003</v>
      </c>
    </row>
    <row r="36" spans="1:14">
      <c r="A36" s="3" t="s">
        <v>52</v>
      </c>
      <c r="B36" s="4">
        <v>0.89980000000000004</v>
      </c>
      <c r="C36" s="3">
        <v>180.87</v>
      </c>
      <c r="D36" s="3">
        <v>5.17</v>
      </c>
      <c r="E36" s="3">
        <v>2.76</v>
      </c>
      <c r="F36" s="3">
        <v>1.5876099999999999E-6</v>
      </c>
      <c r="G36" s="3">
        <v>338</v>
      </c>
      <c r="H36" s="3">
        <v>4.3818035999999996E-6</v>
      </c>
      <c r="I36" s="3">
        <v>1.4810496167999999E-3</v>
      </c>
      <c r="J36" s="3">
        <v>0.50059477047839995</v>
      </c>
      <c r="K36" s="1">
        <f>H36/H44</f>
        <v>1.8724302499152623</v>
      </c>
      <c r="L36" s="1">
        <f t="shared" ref="L36:M36" si="11">I36/I44</f>
        <v>1.656757655684185</v>
      </c>
      <c r="M36" s="1">
        <f t="shared" si="11"/>
        <v>1.4659269309456924</v>
      </c>
      <c r="N36">
        <v>68.742000000000004</v>
      </c>
    </row>
    <row r="37" spans="1:14">
      <c r="A37" s="3" t="s">
        <v>53</v>
      </c>
      <c r="B37" s="4">
        <v>0.86629999999999996</v>
      </c>
      <c r="C37" s="3">
        <v>90.06</v>
      </c>
      <c r="D37" s="3">
        <v>4.45</v>
      </c>
      <c r="E37" s="3">
        <v>1.37</v>
      </c>
      <c r="F37" s="3">
        <v>1.67387E-6</v>
      </c>
      <c r="G37" s="3">
        <v>382</v>
      </c>
      <c r="H37" s="3">
        <v>2.2932019E-6</v>
      </c>
      <c r="I37" s="3">
        <v>8.7600312580000006E-4</v>
      </c>
      <c r="J37" s="3">
        <v>0.33463319405560005</v>
      </c>
    </row>
    <row r="38" spans="1:14">
      <c r="A38" s="3" t="s">
        <v>54</v>
      </c>
      <c r="B38" s="4">
        <v>0.82179999999999997</v>
      </c>
      <c r="C38" s="3">
        <v>44.93</v>
      </c>
      <c r="D38" s="3">
        <v>3.73</v>
      </c>
      <c r="E38" s="3">
        <v>0.69</v>
      </c>
      <c r="F38" s="3">
        <v>1.7782200000000001E-6</v>
      </c>
      <c r="G38" s="3">
        <v>425</v>
      </c>
      <c r="H38" s="3">
        <v>1.2269718000000001E-6</v>
      </c>
      <c r="I38" s="3">
        <v>5.2146301500000005E-4</v>
      </c>
      <c r="J38" s="3">
        <v>0.22162178137500002</v>
      </c>
    </row>
    <row r="39" spans="1:14">
      <c r="A39" s="3" t="s">
        <v>55</v>
      </c>
      <c r="B39" s="4">
        <v>0.76239999999999997</v>
      </c>
      <c r="C39" s="3">
        <v>22.43</v>
      </c>
      <c r="D39" s="3">
        <v>2.98</v>
      </c>
      <c r="E39" s="3">
        <v>0.34</v>
      </c>
      <c r="F39" s="3">
        <v>1.8729300000000001E-6</v>
      </c>
      <c r="G39" s="3">
        <v>468</v>
      </c>
      <c r="H39" s="3">
        <v>6.3679620000000007E-7</v>
      </c>
      <c r="I39" s="3">
        <v>2.9802062160000001E-4</v>
      </c>
      <c r="J39" s="3">
        <v>0.13947365090880001</v>
      </c>
    </row>
    <row r="40" spans="1:14">
      <c r="A40" s="3" t="s">
        <v>56</v>
      </c>
      <c r="B40" s="4">
        <v>0.68340000000000001</v>
      </c>
      <c r="C40" s="3">
        <v>11</v>
      </c>
      <c r="D40" s="3">
        <v>2.25</v>
      </c>
      <c r="E40" s="3">
        <v>0.17</v>
      </c>
      <c r="F40" s="3">
        <v>1.9717300000000001E-6</v>
      </c>
      <c r="G40" s="3">
        <v>512</v>
      </c>
      <c r="H40" s="3">
        <v>3.3519410000000002E-7</v>
      </c>
      <c r="I40" s="3">
        <v>1.7161937920000001E-4</v>
      </c>
      <c r="J40" s="3">
        <v>8.7869122150400006E-2</v>
      </c>
    </row>
    <row r="42" spans="1:14">
      <c r="A42" t="s">
        <v>57</v>
      </c>
      <c r="B42" s="2">
        <v>0.94340000000000002</v>
      </c>
      <c r="C42">
        <v>449.13</v>
      </c>
      <c r="D42">
        <v>5.89</v>
      </c>
      <c r="E42">
        <v>6.85</v>
      </c>
      <c r="F42" s="1">
        <v>1.0773499999999999E-6</v>
      </c>
      <c r="G42">
        <v>295</v>
      </c>
      <c r="H42" s="1">
        <f>F42*E42</f>
        <v>7.3798474999999991E-6</v>
      </c>
      <c r="I42" s="1">
        <f>H42*G42</f>
        <v>2.1770550125E-3</v>
      </c>
      <c r="J42" s="1">
        <f>I42*G42</f>
        <v>0.64223122868749993</v>
      </c>
    </row>
    <row r="43" spans="1:14">
      <c r="A43" t="s">
        <v>58</v>
      </c>
      <c r="B43" s="2">
        <v>0.92479999999999996</v>
      </c>
      <c r="C43">
        <v>225.52</v>
      </c>
      <c r="D43">
        <v>5.18</v>
      </c>
      <c r="E43">
        <v>3.44</v>
      </c>
      <c r="F43" s="1">
        <v>1.22254E-6</v>
      </c>
      <c r="G43">
        <v>338</v>
      </c>
      <c r="H43" s="1">
        <f t="shared" ref="H43:H64" si="12">F43*E43</f>
        <v>4.2055375999999998E-6</v>
      </c>
      <c r="I43" s="1">
        <f t="shared" ref="I43:I64" si="13">H43*G43</f>
        <v>1.4214717087999999E-3</v>
      </c>
      <c r="J43" s="1">
        <f t="shared" ref="J43:J64" si="14">I43*G43</f>
        <v>0.48045743757439996</v>
      </c>
    </row>
    <row r="44" spans="1:14">
      <c r="A44" t="s">
        <v>59</v>
      </c>
      <c r="B44" s="2">
        <v>0.89980000000000004</v>
      </c>
      <c r="C44">
        <v>112.35</v>
      </c>
      <c r="D44">
        <v>4.45</v>
      </c>
      <c r="E44">
        <v>1.71</v>
      </c>
      <c r="F44" s="1">
        <v>1.36852E-6</v>
      </c>
      <c r="G44">
        <v>382</v>
      </c>
      <c r="H44" s="1">
        <f t="shared" si="12"/>
        <v>2.3401692000000001E-6</v>
      </c>
      <c r="I44" s="1">
        <f t="shared" si="13"/>
        <v>8.9394463440000001E-4</v>
      </c>
      <c r="J44" s="1">
        <f t="shared" si="14"/>
        <v>0.34148685034080001</v>
      </c>
      <c r="K44">
        <v>1</v>
      </c>
      <c r="L44">
        <v>1</v>
      </c>
      <c r="M44">
        <v>1</v>
      </c>
      <c r="N44">
        <v>53.351999999999997</v>
      </c>
    </row>
    <row r="45" spans="1:14">
      <c r="A45" t="s">
        <v>60</v>
      </c>
      <c r="B45" s="2">
        <v>0.86629999999999996</v>
      </c>
      <c r="C45">
        <v>56.02</v>
      </c>
      <c r="D45">
        <v>3.73</v>
      </c>
      <c r="E45">
        <v>0.85</v>
      </c>
      <c r="F45" s="1">
        <v>1.51489E-6</v>
      </c>
      <c r="G45">
        <v>425</v>
      </c>
      <c r="H45" s="1">
        <f t="shared" si="12"/>
        <v>1.2876564999999999E-6</v>
      </c>
      <c r="I45" s="1">
        <f t="shared" si="13"/>
        <v>5.4725401250000001E-4</v>
      </c>
      <c r="J45" s="1">
        <f t="shared" si="14"/>
        <v>0.23258295531250001</v>
      </c>
    </row>
    <row r="46" spans="1:14">
      <c r="A46" t="s">
        <v>61</v>
      </c>
      <c r="B46" s="2">
        <v>0.82179999999999997</v>
      </c>
      <c r="C46">
        <v>27.96</v>
      </c>
      <c r="D46">
        <v>2.98</v>
      </c>
      <c r="E46">
        <v>0.43</v>
      </c>
      <c r="F46" s="1">
        <v>1.6614600000000001E-6</v>
      </c>
      <c r="G46">
        <v>468</v>
      </c>
      <c r="H46" s="1">
        <f t="shared" si="12"/>
        <v>7.1442780000000004E-7</v>
      </c>
      <c r="I46" s="1">
        <f t="shared" si="13"/>
        <v>3.3435221039999999E-4</v>
      </c>
      <c r="J46" s="1">
        <f t="shared" si="14"/>
        <v>0.15647683446720001</v>
      </c>
    </row>
    <row r="47" spans="1:14">
      <c r="A47" t="s">
        <v>62</v>
      </c>
      <c r="B47" s="2">
        <v>0.76239999999999997</v>
      </c>
      <c r="C47">
        <v>13.73</v>
      </c>
      <c r="D47">
        <v>2.25</v>
      </c>
      <c r="E47">
        <v>0.21</v>
      </c>
      <c r="F47" s="1">
        <v>1.8081300000000001E-6</v>
      </c>
      <c r="G47">
        <v>512</v>
      </c>
      <c r="H47" s="1">
        <f t="shared" si="12"/>
        <v>3.797073E-7</v>
      </c>
      <c r="I47" s="1">
        <f t="shared" si="13"/>
        <v>1.944101376E-4</v>
      </c>
      <c r="J47" s="1">
        <f t="shared" si="14"/>
        <v>9.9537990451200001E-2</v>
      </c>
    </row>
    <row r="48" spans="1:14">
      <c r="A48" t="s">
        <v>63</v>
      </c>
      <c r="B48" s="2">
        <v>0.68340000000000001</v>
      </c>
      <c r="C48">
        <v>6.64</v>
      </c>
      <c r="D48">
        <v>1.47</v>
      </c>
      <c r="E48">
        <v>0.1</v>
      </c>
      <c r="F48" s="1">
        <v>1.95485E-6</v>
      </c>
      <c r="G48">
        <v>555</v>
      </c>
      <c r="H48" s="1">
        <f t="shared" si="12"/>
        <v>1.9548500000000001E-7</v>
      </c>
      <c r="I48" s="1">
        <f t="shared" si="13"/>
        <v>1.08494175E-4</v>
      </c>
      <c r="J48" s="1">
        <f t="shared" si="14"/>
        <v>6.0214267124999998E-2</v>
      </c>
    </row>
    <row r="49" spans="1:14">
      <c r="H49" s="1"/>
      <c r="I49" s="1"/>
      <c r="J49" s="1"/>
    </row>
    <row r="50" spans="1:14">
      <c r="A50" t="s">
        <v>64</v>
      </c>
      <c r="B50" s="2">
        <v>0.94340000000000002</v>
      </c>
      <c r="C50">
        <v>759.15</v>
      </c>
      <c r="D50">
        <v>6.57</v>
      </c>
      <c r="E50">
        <v>11.58</v>
      </c>
      <c r="F50" s="1">
        <v>9.62389E-7</v>
      </c>
      <c r="G50">
        <v>252</v>
      </c>
      <c r="H50" s="1">
        <f t="shared" si="12"/>
        <v>1.1144464620000001E-5</v>
      </c>
      <c r="I50" s="1">
        <f t="shared" si="13"/>
        <v>2.8084050842400003E-3</v>
      </c>
      <c r="J50" s="1">
        <f t="shared" si="14"/>
        <v>0.70771808122848012</v>
      </c>
    </row>
    <row r="51" spans="1:14">
      <c r="A51" t="s">
        <v>65</v>
      </c>
      <c r="B51" s="2">
        <v>0.92479999999999996</v>
      </c>
      <c r="C51">
        <v>386.06</v>
      </c>
      <c r="D51">
        <v>5.88</v>
      </c>
      <c r="E51">
        <v>5.89</v>
      </c>
      <c r="F51" s="1">
        <v>1.1060099999999999E-6</v>
      </c>
      <c r="G51">
        <v>295</v>
      </c>
      <c r="H51" s="1">
        <f t="shared" si="12"/>
        <v>6.5143988999999997E-6</v>
      </c>
      <c r="I51" s="1">
        <f t="shared" si="13"/>
        <v>1.9217476754999998E-3</v>
      </c>
      <c r="J51" s="1">
        <f t="shared" si="14"/>
        <v>0.56691556427249989</v>
      </c>
    </row>
    <row r="52" spans="1:14">
      <c r="A52" t="s">
        <v>66</v>
      </c>
      <c r="B52" s="2">
        <v>0.89980000000000004</v>
      </c>
      <c r="C52">
        <v>193.35</v>
      </c>
      <c r="D52">
        <v>5.17</v>
      </c>
      <c r="E52">
        <v>2.95</v>
      </c>
      <c r="F52" s="1">
        <v>1.2512E-6</v>
      </c>
      <c r="G52">
        <v>338</v>
      </c>
      <c r="H52" s="1">
        <f t="shared" si="12"/>
        <v>3.6910400000000002E-6</v>
      </c>
      <c r="I52" s="1">
        <f t="shared" si="13"/>
        <v>1.2475715200000001E-3</v>
      </c>
      <c r="J52" s="1">
        <f t="shared" si="14"/>
        <v>0.42167917376000003</v>
      </c>
      <c r="K52" s="1">
        <f>H52/H44</f>
        <v>1.5772534738086459</v>
      </c>
      <c r="L52" s="1">
        <f t="shared" ref="L52:M52" si="15">I52/I44</f>
        <v>1.3955802988149801</v>
      </c>
      <c r="M52" s="1">
        <f t="shared" si="15"/>
        <v>1.2348328298415268</v>
      </c>
      <c r="N52">
        <v>50.616</v>
      </c>
    </row>
    <row r="53" spans="1:14">
      <c r="A53" t="s">
        <v>67</v>
      </c>
      <c r="B53" s="2">
        <v>0.86629999999999996</v>
      </c>
      <c r="C53">
        <v>96.21</v>
      </c>
      <c r="D53">
        <v>4.45</v>
      </c>
      <c r="E53">
        <v>1.47</v>
      </c>
      <c r="F53" s="1">
        <v>1.39718E-6</v>
      </c>
      <c r="G53">
        <v>382</v>
      </c>
      <c r="H53" s="1">
        <f t="shared" si="12"/>
        <v>2.0538546E-6</v>
      </c>
      <c r="I53" s="1">
        <f t="shared" si="13"/>
        <v>7.8457245719999995E-4</v>
      </c>
      <c r="J53" s="1">
        <f t="shared" si="14"/>
        <v>0.29970667865039996</v>
      </c>
    </row>
    <row r="54" spans="1:14">
      <c r="A54" t="s">
        <v>68</v>
      </c>
      <c r="B54" s="2">
        <v>0.82179999999999997</v>
      </c>
      <c r="C54">
        <v>47.91</v>
      </c>
      <c r="D54">
        <v>3.73</v>
      </c>
      <c r="E54">
        <v>0.73</v>
      </c>
      <c r="F54" s="1">
        <v>1.54355E-6</v>
      </c>
      <c r="G54">
        <v>425</v>
      </c>
      <c r="H54" s="1">
        <f t="shared" si="12"/>
        <v>1.1267915E-6</v>
      </c>
      <c r="I54" s="1">
        <f t="shared" si="13"/>
        <v>4.7888638750000001E-4</v>
      </c>
      <c r="J54" s="1">
        <f t="shared" si="14"/>
        <v>0.2035267146875</v>
      </c>
    </row>
    <row r="55" spans="1:14">
      <c r="A55" t="s">
        <v>69</v>
      </c>
      <c r="B55" s="2">
        <v>0.76239999999999997</v>
      </c>
      <c r="C55">
        <v>23.83</v>
      </c>
      <c r="D55">
        <v>2.98</v>
      </c>
      <c r="E55">
        <v>0.36</v>
      </c>
      <c r="F55" s="1">
        <v>1.69012E-6</v>
      </c>
      <c r="G55">
        <v>468</v>
      </c>
      <c r="H55" s="1">
        <f t="shared" si="12"/>
        <v>6.0844319999999998E-7</v>
      </c>
      <c r="I55" s="1">
        <f t="shared" si="13"/>
        <v>2.8475141760000002E-4</v>
      </c>
      <c r="J55" s="1">
        <f t="shared" si="14"/>
        <v>0.13326366343680002</v>
      </c>
    </row>
    <row r="56" spans="1:14">
      <c r="A56" t="s">
        <v>70</v>
      </c>
      <c r="B56" s="2">
        <v>0.68340000000000001</v>
      </c>
      <c r="C56">
        <v>11.61</v>
      </c>
      <c r="D56">
        <v>2.25</v>
      </c>
      <c r="E56">
        <v>0.18</v>
      </c>
      <c r="F56" s="1">
        <v>1.8367900000000001E-6</v>
      </c>
      <c r="G56">
        <v>512</v>
      </c>
      <c r="H56" s="1">
        <f t="shared" si="12"/>
        <v>3.3062220000000002E-7</v>
      </c>
      <c r="I56" s="1">
        <f t="shared" si="13"/>
        <v>1.6927856640000001E-4</v>
      </c>
      <c r="J56" s="1">
        <f t="shared" si="14"/>
        <v>8.6670625996800005E-2</v>
      </c>
    </row>
    <row r="57" spans="1:14">
      <c r="H57" s="1"/>
      <c r="I57" s="1"/>
      <c r="J57" s="1"/>
    </row>
    <row r="58" spans="1:14">
      <c r="A58" t="s">
        <v>71</v>
      </c>
      <c r="B58" s="2">
        <v>0.99509999999999998</v>
      </c>
      <c r="C58">
        <v>448.04</v>
      </c>
      <c r="D58">
        <v>5.89</v>
      </c>
      <c r="E58">
        <v>6.84</v>
      </c>
      <c r="F58" s="1">
        <v>9.5551499999999999E-7</v>
      </c>
      <c r="G58">
        <v>295</v>
      </c>
      <c r="H58" s="1">
        <f t="shared" si="12"/>
        <v>6.5357225999999998E-6</v>
      </c>
      <c r="I58" s="1">
        <f t="shared" si="13"/>
        <v>1.928038167E-3</v>
      </c>
      <c r="J58" s="1">
        <f t="shared" si="14"/>
        <v>0.56877125926499994</v>
      </c>
    </row>
    <row r="59" spans="1:14">
      <c r="A59" t="s">
        <v>72</v>
      </c>
      <c r="B59" s="2">
        <v>0.99339999999999995</v>
      </c>
      <c r="C59">
        <v>226.7</v>
      </c>
      <c r="D59">
        <v>5.18</v>
      </c>
      <c r="E59">
        <v>3.46</v>
      </c>
      <c r="F59" s="1">
        <v>1.10071E-6</v>
      </c>
      <c r="G59">
        <v>338</v>
      </c>
      <c r="H59" s="1">
        <f t="shared" si="12"/>
        <v>3.8084565999999997E-6</v>
      </c>
      <c r="I59" s="1">
        <f t="shared" si="13"/>
        <v>1.2872583307999999E-3</v>
      </c>
      <c r="J59" s="1">
        <f t="shared" si="14"/>
        <v>0.43509331581039995</v>
      </c>
    </row>
    <row r="60" spans="1:14">
      <c r="A60" t="s">
        <v>73</v>
      </c>
      <c r="B60" s="2">
        <v>0.99119999999999997</v>
      </c>
      <c r="C60">
        <v>116.51</v>
      </c>
      <c r="D60">
        <v>4.45</v>
      </c>
      <c r="E60">
        <v>1.78</v>
      </c>
      <c r="F60" s="1">
        <v>1.24669E-6</v>
      </c>
      <c r="G60">
        <v>382</v>
      </c>
      <c r="H60" s="1">
        <f t="shared" si="12"/>
        <v>2.2191082000000002E-6</v>
      </c>
      <c r="I60" s="1">
        <f t="shared" si="13"/>
        <v>8.4769933240000004E-4</v>
      </c>
      <c r="J60" s="1">
        <f t="shared" si="14"/>
        <v>0.32382114497680003</v>
      </c>
      <c r="K60" s="1">
        <f>H60/H44</f>
        <v>0.94826827051650797</v>
      </c>
      <c r="L60" s="1">
        <f t="shared" ref="L60:M60" si="16">I60/I44</f>
        <v>0.94826827051650797</v>
      </c>
      <c r="M60" s="1">
        <f t="shared" si="16"/>
        <v>0.94826827051650808</v>
      </c>
      <c r="N60">
        <v>45.143999999999998</v>
      </c>
    </row>
    <row r="61" spans="1:14">
      <c r="A61" t="s">
        <v>74</v>
      </c>
      <c r="B61" s="2">
        <v>0.98829999999999996</v>
      </c>
      <c r="C61">
        <v>64.150000000000006</v>
      </c>
      <c r="D61">
        <v>3.73</v>
      </c>
      <c r="E61">
        <v>0.98</v>
      </c>
      <c r="F61" s="1">
        <v>1.39306E-6</v>
      </c>
      <c r="G61">
        <v>425</v>
      </c>
      <c r="H61" s="1">
        <f t="shared" si="12"/>
        <v>1.3651988E-6</v>
      </c>
      <c r="I61" s="1">
        <f t="shared" si="13"/>
        <v>5.8020949000000004E-4</v>
      </c>
      <c r="J61" s="1">
        <f t="shared" si="14"/>
        <v>0.24658903325000001</v>
      </c>
    </row>
    <row r="62" spans="1:14">
      <c r="A62" t="s">
        <v>75</v>
      </c>
      <c r="B62" s="2">
        <v>0.97660000000000002</v>
      </c>
      <c r="C62">
        <v>32.08</v>
      </c>
      <c r="D62">
        <v>2.98</v>
      </c>
      <c r="E62">
        <v>0.49</v>
      </c>
      <c r="F62" s="1">
        <v>1.5599300000000001E-6</v>
      </c>
      <c r="G62">
        <v>468</v>
      </c>
      <c r="H62" s="1">
        <f t="shared" si="12"/>
        <v>7.6436570000000003E-7</v>
      </c>
      <c r="I62" s="1">
        <f t="shared" si="13"/>
        <v>3.5772314759999999E-4</v>
      </c>
      <c r="J62" s="1">
        <f t="shared" si="14"/>
        <v>0.16741443307679998</v>
      </c>
    </row>
    <row r="63" spans="1:14">
      <c r="A63" t="s">
        <v>76</v>
      </c>
      <c r="B63" s="2">
        <v>0.95309999999999995</v>
      </c>
      <c r="C63">
        <v>15.84</v>
      </c>
      <c r="D63">
        <v>2.25</v>
      </c>
      <c r="E63">
        <v>0.24</v>
      </c>
      <c r="F63" s="1">
        <v>1.72691E-6</v>
      </c>
      <c r="G63">
        <v>512</v>
      </c>
      <c r="H63" s="1">
        <f t="shared" si="12"/>
        <v>4.1445839999999999E-7</v>
      </c>
      <c r="I63" s="1">
        <f t="shared" si="13"/>
        <v>2.1220270079999999E-4</v>
      </c>
      <c r="J63" s="1">
        <f t="shared" si="14"/>
        <v>0.1086477828096</v>
      </c>
    </row>
    <row r="64" spans="1:14">
      <c r="A64" t="s">
        <v>77</v>
      </c>
      <c r="B64" s="2">
        <v>0.90629999999999999</v>
      </c>
      <c r="C64">
        <v>7.73</v>
      </c>
      <c r="D64">
        <v>1.47</v>
      </c>
      <c r="E64">
        <v>0.12</v>
      </c>
      <c r="F64" s="1">
        <v>1.89393E-6</v>
      </c>
      <c r="G64">
        <v>555</v>
      </c>
      <c r="H64" s="1">
        <f t="shared" si="12"/>
        <v>2.2727159999999998E-7</v>
      </c>
      <c r="I64" s="1">
        <f t="shared" si="13"/>
        <v>1.2613573799999999E-4</v>
      </c>
      <c r="J64" s="1">
        <f t="shared" si="14"/>
        <v>7.0005334589999996E-2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9259-E243-4B86-AB6C-8C1A86FB824A}">
  <dimension ref="A1:B7"/>
  <sheetViews>
    <sheetView workbookViewId="0">
      <selection activeCell="B4" sqref="B4:B7"/>
    </sheetView>
  </sheetViews>
  <sheetFormatPr defaultRowHeight="15"/>
  <sheetData>
    <row r="1" spans="1:2">
      <c r="A1" t="s">
        <v>50</v>
      </c>
      <c r="B1">
        <v>1.4939010299999999E-5</v>
      </c>
    </row>
    <row r="2" spans="1:2">
      <c r="A2" t="s">
        <v>51</v>
      </c>
      <c r="B2">
        <v>8.2559084999999999E-6</v>
      </c>
    </row>
    <row r="3" spans="1:2">
      <c r="A3" t="s">
        <v>52</v>
      </c>
      <c r="B3">
        <v>4.3818035999999996E-6</v>
      </c>
    </row>
    <row r="4" spans="1:2">
      <c r="A4" t="s">
        <v>53</v>
      </c>
      <c r="B4">
        <v>2.2932019E-6</v>
      </c>
    </row>
    <row r="5" spans="1:2">
      <c r="A5" t="s">
        <v>54</v>
      </c>
      <c r="B5">
        <v>1.2269718000000001E-6</v>
      </c>
    </row>
    <row r="6" spans="1:2">
      <c r="A6" t="s">
        <v>55</v>
      </c>
      <c r="B6">
        <v>6.3679620000000007E-7</v>
      </c>
    </row>
    <row r="7" spans="1:2">
      <c r="A7" t="s">
        <v>56</v>
      </c>
      <c r="B7">
        <v>3.3519410000000002E-7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695-3C89-4873-9D81-49089E592175}">
  <dimension ref="A1:B7"/>
  <sheetViews>
    <sheetView workbookViewId="0">
      <selection activeCell="B4" sqref="B4:B7"/>
    </sheetView>
  </sheetViews>
  <sheetFormatPr defaultRowHeight="15"/>
  <sheetData>
    <row r="1" spans="1:2">
      <c r="A1" t="s">
        <v>50</v>
      </c>
      <c r="B1">
        <v>3.7646305956E-3</v>
      </c>
    </row>
    <row r="2" spans="1:2">
      <c r="A2" t="s">
        <v>51</v>
      </c>
      <c r="B2">
        <v>2.4354930075000001E-3</v>
      </c>
    </row>
    <row r="3" spans="1:2">
      <c r="A3" t="s">
        <v>52</v>
      </c>
      <c r="B3">
        <v>1.4810496167999999E-3</v>
      </c>
    </row>
    <row r="4" spans="1:2">
      <c r="A4" t="s">
        <v>53</v>
      </c>
      <c r="B4">
        <v>8.7600312580000006E-4</v>
      </c>
    </row>
    <row r="5" spans="1:2">
      <c r="A5" t="s">
        <v>54</v>
      </c>
      <c r="B5">
        <v>5.2146301500000005E-4</v>
      </c>
    </row>
    <row r="6" spans="1:2">
      <c r="A6" t="s">
        <v>55</v>
      </c>
      <c r="B6">
        <v>2.9802062160000001E-4</v>
      </c>
    </row>
    <row r="7" spans="1:2">
      <c r="A7" t="s">
        <v>56</v>
      </c>
      <c r="B7">
        <v>1.7161937920000001E-4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EFDA-21A9-44D6-836A-23D07E5ED6CC}">
  <dimension ref="A1:B7"/>
  <sheetViews>
    <sheetView workbookViewId="0">
      <selection activeCell="B4" sqref="B4:B7"/>
    </sheetView>
  </sheetViews>
  <sheetFormatPr defaultRowHeight="15"/>
  <sheetData>
    <row r="1" spans="1:2">
      <c r="A1" t="s">
        <v>50</v>
      </c>
      <c r="B1">
        <v>0.94868691009119999</v>
      </c>
    </row>
    <row r="2" spans="1:2">
      <c r="A2" t="s">
        <v>51</v>
      </c>
      <c r="B2">
        <v>0.71847043721250003</v>
      </c>
    </row>
    <row r="3" spans="1:2">
      <c r="A3" t="s">
        <v>52</v>
      </c>
      <c r="B3">
        <v>0.50059477047839995</v>
      </c>
    </row>
    <row r="4" spans="1:2">
      <c r="A4" t="s">
        <v>53</v>
      </c>
      <c r="B4">
        <v>0.33463319405560005</v>
      </c>
    </row>
    <row r="5" spans="1:2">
      <c r="A5" t="s">
        <v>54</v>
      </c>
      <c r="B5">
        <v>0.22162178137500002</v>
      </c>
    </row>
    <row r="6" spans="1:2">
      <c r="A6" t="s">
        <v>55</v>
      </c>
      <c r="B6">
        <v>0.13947365090880001</v>
      </c>
    </row>
    <row r="7" spans="1:2">
      <c r="A7" t="s">
        <v>56</v>
      </c>
      <c r="B7">
        <v>8.7869122150400006E-2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0889-D41C-48D4-94DD-B11385C00480}">
  <dimension ref="A1:N29"/>
  <sheetViews>
    <sheetView workbookViewId="0">
      <selection activeCell="B14" sqref="B14:C14"/>
    </sheetView>
  </sheetViews>
  <sheetFormatPr defaultRowHeight="15"/>
  <cols>
    <col min="5" max="10" width="9.28515625" bestFit="1" customWidth="1"/>
    <col min="13" max="14" width="9.28515625" bestFit="1" customWidth="1"/>
  </cols>
  <sheetData>
    <row r="1" spans="1:14">
      <c r="A1" s="3"/>
      <c r="B1" s="3"/>
      <c r="C1" s="3"/>
      <c r="D1" s="3"/>
      <c r="E1" s="3"/>
    </row>
    <row r="10" spans="1:14">
      <c r="A10" t="s">
        <v>78</v>
      </c>
    </row>
    <row r="11" spans="1:14">
      <c r="A11" s="3"/>
      <c r="B11" s="3" t="s">
        <v>79</v>
      </c>
      <c r="C11" s="3" t="s">
        <v>80</v>
      </c>
      <c r="D11" s="3" t="s">
        <v>81</v>
      </c>
      <c r="E11" s="3" t="s">
        <v>7</v>
      </c>
      <c r="F11" s="3" t="s">
        <v>8</v>
      </c>
      <c r="G11" s="3" t="s">
        <v>9</v>
      </c>
      <c r="H11" s="6" t="s">
        <v>10</v>
      </c>
      <c r="I11" s="3" t="s">
        <v>11</v>
      </c>
      <c r="J11" s="3" t="s">
        <v>82</v>
      </c>
      <c r="M11" t="s">
        <v>83</v>
      </c>
      <c r="N11" t="s">
        <v>84</v>
      </c>
    </row>
    <row r="12" spans="1:14">
      <c r="A12" s="3" t="s">
        <v>26</v>
      </c>
      <c r="B12" s="5">
        <v>1.36852E-6</v>
      </c>
      <c r="C12" s="3">
        <v>382</v>
      </c>
      <c r="D12" s="3">
        <v>1.71</v>
      </c>
      <c r="E12" s="5">
        <f>B12*D12</f>
        <v>2.3401692000000001E-6</v>
      </c>
      <c r="F12" s="5">
        <f>E12*C12</f>
        <v>8.9394463440000001E-4</v>
      </c>
      <c r="G12" s="5">
        <f>F12*C12</f>
        <v>0.34148685034080001</v>
      </c>
      <c r="H12" s="3">
        <v>1</v>
      </c>
      <c r="I12" s="7">
        <v>1</v>
      </c>
      <c r="J12" s="7">
        <v>1</v>
      </c>
      <c r="M12" s="1">
        <f>B12*C12</f>
        <v>5.2277463999999998E-4</v>
      </c>
      <c r="N12" s="1">
        <f>B12*C12*C12</f>
        <v>0.19969991247999999</v>
      </c>
    </row>
    <row r="13" spans="1:14">
      <c r="A13" s="3" t="s">
        <v>18</v>
      </c>
      <c r="B13" s="5">
        <v>1.5498800000000001E-6</v>
      </c>
      <c r="C13" s="3">
        <v>354</v>
      </c>
      <c r="D13" s="3">
        <v>1.32</v>
      </c>
      <c r="E13" s="5">
        <f>B13*D13</f>
        <v>2.0458416000000001E-6</v>
      </c>
      <c r="F13" s="5">
        <f>E13*C13</f>
        <v>7.2422792640000004E-4</v>
      </c>
      <c r="G13" s="5">
        <f>F13*C13</f>
        <v>0.25637668594560004</v>
      </c>
      <c r="H13" s="5">
        <f>E13/E12</f>
        <v>0.87422806863708824</v>
      </c>
      <c r="I13" s="5">
        <f>F13/F12</f>
        <v>0.8101485243390818</v>
      </c>
      <c r="J13" s="5">
        <f>G13/G12</f>
        <v>0.75076590998962045</v>
      </c>
      <c r="M13" s="1">
        <f t="shared" ref="M13:M22" si="0">B13*C13</f>
        <v>5.4865752000000001E-4</v>
      </c>
      <c r="N13" s="1">
        <f t="shared" ref="N13:N22" si="1">B13*C13*C13</f>
        <v>0.19422476208</v>
      </c>
    </row>
    <row r="14" spans="1:14">
      <c r="A14" s="9" t="s">
        <v>20</v>
      </c>
      <c r="B14" s="10">
        <v>1.63602E-6</v>
      </c>
      <c r="C14" s="9">
        <v>354</v>
      </c>
      <c r="D14" s="9">
        <v>1.37</v>
      </c>
      <c r="E14" s="10">
        <f>B14*D14</f>
        <v>2.2413474E-6</v>
      </c>
      <c r="F14" s="5">
        <f>E14*C14</f>
        <v>7.9343697959999998E-4</v>
      </c>
      <c r="G14" s="5">
        <f>F14*C14</f>
        <v>0.2808766907784</v>
      </c>
      <c r="H14" s="5">
        <f>E14/E12</f>
        <v>0.9577715149827627</v>
      </c>
      <c r="I14" s="5">
        <f>F14/F12</f>
        <v>0.88756836728769117</v>
      </c>
      <c r="J14" s="5">
        <f>G14/G12</f>
        <v>0.82251100005194411</v>
      </c>
      <c r="M14" s="1">
        <f t="shared" si="0"/>
        <v>5.7915107999999998E-4</v>
      </c>
      <c r="N14" s="1">
        <f t="shared" si="1"/>
        <v>0.20501948232</v>
      </c>
    </row>
    <row r="15" spans="1:14">
      <c r="A15" s="3" t="s">
        <v>22</v>
      </c>
      <c r="B15" s="5">
        <v>1.7090700000000001E-6</v>
      </c>
      <c r="C15" s="3">
        <v>373</v>
      </c>
      <c r="D15" s="3">
        <v>1.24</v>
      </c>
      <c r="E15" s="3">
        <f>B15*D15</f>
        <v>2.1192467999999999E-6</v>
      </c>
      <c r="F15" s="8">
        <f>E15*C15</f>
        <v>7.9047905639999998E-4</v>
      </c>
      <c r="G15" s="5">
        <f>F15*C15</f>
        <v>0.29484868803719999</v>
      </c>
      <c r="H15" s="5">
        <f>E15/E12</f>
        <v>0.90559554411706633</v>
      </c>
      <c r="I15" s="5">
        <f>F15/F12</f>
        <v>0.88425952344415115</v>
      </c>
      <c r="J15" s="5">
        <f>G15/G12</f>
        <v>0.86342618388656645</v>
      </c>
      <c r="M15" s="1">
        <f t="shared" si="0"/>
        <v>6.3748310999999999E-4</v>
      </c>
      <c r="N15" s="1">
        <f t="shared" si="1"/>
        <v>0.23778120003</v>
      </c>
    </row>
    <row r="16" spans="1:14">
      <c r="A16" t="s">
        <v>16</v>
      </c>
      <c r="B16" s="1">
        <v>1.2769400000000001E-6</v>
      </c>
      <c r="C16">
        <v>384</v>
      </c>
      <c r="D16">
        <v>1.47</v>
      </c>
      <c r="E16">
        <f>B16*D16</f>
        <v>1.8771018E-6</v>
      </c>
      <c r="F16" s="8">
        <f>E16*C16</f>
        <v>7.2080709119999998E-4</v>
      </c>
      <c r="G16" s="5">
        <f>F16*C16</f>
        <v>0.27678992302079997</v>
      </c>
      <c r="H16" s="5">
        <f>E16/E12</f>
        <v>0.80212225680091842</v>
      </c>
      <c r="I16" s="5">
        <f>F16/F12</f>
        <v>0.80632184976846255</v>
      </c>
      <c r="J16" s="5">
        <f>G16/G12</f>
        <v>0.81054343013374242</v>
      </c>
      <c r="M16" s="1">
        <f t="shared" si="0"/>
        <v>4.9034496000000005E-4</v>
      </c>
      <c r="N16" s="1">
        <f t="shared" si="1"/>
        <v>0.18829246464000002</v>
      </c>
    </row>
    <row r="17" spans="1:14">
      <c r="A17" t="s">
        <v>85</v>
      </c>
      <c r="B17" s="1">
        <v>1.5876099999999999E-6</v>
      </c>
      <c r="C17">
        <v>338</v>
      </c>
      <c r="D17">
        <v>2.76</v>
      </c>
      <c r="E17" s="1">
        <f>B17*D17</f>
        <v>4.3818035999999996E-6</v>
      </c>
      <c r="F17" s="8">
        <f>E17*C17</f>
        <v>1.4810496167999999E-3</v>
      </c>
      <c r="G17" s="5">
        <f>F17*C17</f>
        <v>0.50059477047839995</v>
      </c>
      <c r="H17" s="1">
        <f>E17/E12</f>
        <v>1.8724302499152623</v>
      </c>
      <c r="I17" s="1">
        <f>F17/F12</f>
        <v>1.656757655684185</v>
      </c>
      <c r="J17" s="1">
        <f>G17/G12</f>
        <v>1.4659269309456924</v>
      </c>
      <c r="M17" s="1">
        <f t="shared" si="0"/>
        <v>5.3661217999999994E-4</v>
      </c>
      <c r="N17" s="1">
        <f t="shared" si="1"/>
        <v>0.18137491683999998</v>
      </c>
    </row>
    <row r="18" spans="1:14">
      <c r="A18" t="s">
        <v>27</v>
      </c>
      <c r="B18" s="1">
        <v>1.2500000000000001E-6</v>
      </c>
      <c r="C18">
        <v>338</v>
      </c>
      <c r="D18">
        <v>2.95</v>
      </c>
      <c r="M18" s="1">
        <f t="shared" si="0"/>
        <v>4.2250000000000002E-4</v>
      </c>
      <c r="N18" s="1">
        <f t="shared" si="1"/>
        <v>0.14280500000000002</v>
      </c>
    </row>
    <row r="19" spans="1:14">
      <c r="A19" t="s">
        <v>29</v>
      </c>
      <c r="B19" s="1">
        <v>1.2500000000000001E-6</v>
      </c>
      <c r="C19">
        <v>382</v>
      </c>
      <c r="D19">
        <v>1.78</v>
      </c>
      <c r="M19" s="1">
        <f t="shared" si="0"/>
        <v>4.7750000000000006E-4</v>
      </c>
      <c r="N19" s="1">
        <f t="shared" si="1"/>
        <v>0.18240500000000001</v>
      </c>
    </row>
    <row r="20" spans="1:14">
      <c r="M20" s="1">
        <f t="shared" si="0"/>
        <v>0</v>
      </c>
      <c r="N20" s="1">
        <f t="shared" si="1"/>
        <v>0</v>
      </c>
    </row>
    <row r="21" spans="1:14">
      <c r="A21" t="s">
        <v>86</v>
      </c>
      <c r="B21" s="1">
        <v>2.5136500000000001E-6</v>
      </c>
      <c r="C21">
        <v>709</v>
      </c>
      <c r="D21" t="s">
        <v>87</v>
      </c>
      <c r="M21" s="1">
        <f t="shared" si="0"/>
        <v>1.7821778500000001E-3</v>
      </c>
      <c r="N21" s="1">
        <f t="shared" si="1"/>
        <v>1.2635640956500001</v>
      </c>
    </row>
    <row r="22" spans="1:14">
      <c r="A22" t="s">
        <v>88</v>
      </c>
      <c r="B22" s="1">
        <v>2.5136500000000001E-6</v>
      </c>
      <c r="C22">
        <v>709</v>
      </c>
      <c r="D22" t="s">
        <v>87</v>
      </c>
      <c r="M22" s="1">
        <f t="shared" si="0"/>
        <v>1.7821778500000001E-3</v>
      </c>
      <c r="N22" s="1">
        <f t="shared" si="1"/>
        <v>1.2635640956500001</v>
      </c>
    </row>
    <row r="24" spans="1:14">
      <c r="A24" t="s">
        <v>89</v>
      </c>
      <c r="B24">
        <v>1.3794099999999999E-6</v>
      </c>
      <c r="C24">
        <v>252</v>
      </c>
      <c r="D24">
        <v>10.83</v>
      </c>
      <c r="E24">
        <v>1.4939010299999999E-5</v>
      </c>
      <c r="F24">
        <v>3.7646305956E-3</v>
      </c>
      <c r="G24">
        <v>0.94868691009119999</v>
      </c>
      <c r="H24">
        <v>6.3837308430518611</v>
      </c>
      <c r="I24">
        <v>4.211256995939971</v>
      </c>
      <c r="J24">
        <v>2.7781067093635414</v>
      </c>
    </row>
    <row r="25" spans="1:14">
      <c r="A25" t="s">
        <v>90</v>
      </c>
      <c r="B25">
        <v>1.49835E-6</v>
      </c>
      <c r="C25">
        <v>295</v>
      </c>
      <c r="D25">
        <v>5.51</v>
      </c>
      <c r="E25">
        <v>8.2559084999999999E-6</v>
      </c>
      <c r="F25">
        <v>2.4354930075000001E-3</v>
      </c>
      <c r="G25">
        <v>0.71847043721250003</v>
      </c>
      <c r="H25">
        <v>3.5279109305429706</v>
      </c>
      <c r="I25">
        <v>2.7244338337962737</v>
      </c>
      <c r="J25">
        <v>2.1039475941620438</v>
      </c>
    </row>
    <row r="26" spans="1:14">
      <c r="A26" t="s">
        <v>91</v>
      </c>
      <c r="B26">
        <v>1.67387E-6</v>
      </c>
      <c r="C26">
        <v>382</v>
      </c>
      <c r="D26">
        <v>1.37</v>
      </c>
      <c r="E26">
        <v>2.2932019E-6</v>
      </c>
      <c r="F26">
        <v>8.7600312580000006E-4</v>
      </c>
      <c r="G26">
        <v>0.33463319405560005</v>
      </c>
      <c r="H26">
        <v>0.97992995549210715</v>
      </c>
      <c r="I26">
        <v>0.97992995549210726</v>
      </c>
      <c r="J26">
        <v>0.97992995549210726</v>
      </c>
    </row>
    <row r="27" spans="1:14">
      <c r="A27" t="s">
        <v>92</v>
      </c>
      <c r="B27">
        <v>1.7782200000000001E-6</v>
      </c>
      <c r="C27">
        <v>425</v>
      </c>
      <c r="D27">
        <v>0.69</v>
      </c>
      <c r="E27">
        <v>1.2269718000000001E-6</v>
      </c>
      <c r="F27">
        <v>5.2146301500000005E-4</v>
      </c>
      <c r="G27">
        <v>0.22162178137500002</v>
      </c>
      <c r="H27">
        <v>0.52430901150224518</v>
      </c>
      <c r="I27">
        <v>0.58332808871323094</v>
      </c>
      <c r="J27">
        <v>0.64899067461550564</v>
      </c>
    </row>
    <row r="28" spans="1:14">
      <c r="A28" t="s">
        <v>93</v>
      </c>
      <c r="B28">
        <v>1.8729300000000001E-6</v>
      </c>
      <c r="C28">
        <v>468</v>
      </c>
      <c r="D28">
        <v>0.34</v>
      </c>
      <c r="E28">
        <v>6.3679620000000007E-7</v>
      </c>
      <c r="F28">
        <v>2.9802062160000001E-4</v>
      </c>
      <c r="G28">
        <v>0.13947365090880001</v>
      </c>
      <c r="H28">
        <v>0.27211545216474092</v>
      </c>
      <c r="I28">
        <v>0.33337704610758834</v>
      </c>
      <c r="J28">
        <v>0.40843051722081508</v>
      </c>
    </row>
    <row r="29" spans="1:14">
      <c r="A29" t="s">
        <v>94</v>
      </c>
      <c r="B29">
        <v>1.9717300000000001E-6</v>
      </c>
      <c r="C29">
        <v>512</v>
      </c>
      <c r="D29">
        <v>0.17</v>
      </c>
      <c r="E29">
        <v>3.3519410000000002E-7</v>
      </c>
      <c r="F29">
        <v>1.7161937920000001E-4</v>
      </c>
      <c r="G29">
        <v>8.7869122150400006E-2</v>
      </c>
      <c r="H29">
        <v>0.14323498488912681</v>
      </c>
      <c r="I29">
        <v>0.1919798750346412</v>
      </c>
      <c r="J29">
        <v>0.25731334036056619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2024-11-14T15:07:12Z</dcterms:created>
  <dcterms:modified xsi:type="dcterms:W3CDTF">2024-11-18T09:36:43Z</dcterms:modified>
  <cp:category/>
  <cp:contentStatus/>
</cp:coreProperties>
</file>