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4.1 - DES-OPF\DES-OPF-Design\7-bus test case\Results outputs - with battery\"/>
    </mc:Choice>
  </mc:AlternateContent>
  <xr:revisionPtr revIDLastSave="0" documentId="13_ncr:1_{B72407E0-D05C-4909-B544-B1618BB22392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mall - With battery" sheetId="1" r:id="rId1"/>
    <sheet name="Large - With battery" sheetId="3" r:id="rId2"/>
    <sheet name="Large - batts" sheetId="5" r:id="rId3"/>
    <sheet name="Small - PV caps" sheetId="4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5" l="1"/>
  <c r="A25" i="5"/>
  <c r="B30" i="3"/>
  <c r="D28" i="3"/>
  <c r="C28" i="3"/>
  <c r="B27" i="3"/>
  <c r="D25" i="3"/>
  <c r="B25" i="3"/>
  <c r="D23" i="3"/>
  <c r="B23" i="3"/>
  <c r="B24" i="3"/>
  <c r="B20" i="3"/>
  <c r="B19" i="3"/>
  <c r="D21" i="3"/>
  <c r="C21" i="3"/>
  <c r="E30" i="3"/>
  <c r="D30" i="3"/>
  <c r="C30" i="3"/>
  <c r="E29" i="3"/>
  <c r="D29" i="3"/>
  <c r="C29" i="3"/>
  <c r="B29" i="3"/>
  <c r="E28" i="3"/>
  <c r="B28" i="3"/>
  <c r="E27" i="3"/>
  <c r="D27" i="3"/>
  <c r="C27" i="3"/>
  <c r="E26" i="3"/>
  <c r="D26" i="3"/>
  <c r="C26" i="3"/>
  <c r="B26" i="3"/>
  <c r="E25" i="3"/>
  <c r="C25" i="3"/>
  <c r="E24" i="3"/>
  <c r="D24" i="3"/>
  <c r="C24" i="3"/>
  <c r="E23" i="3"/>
  <c r="C23" i="3"/>
  <c r="E21" i="3"/>
  <c r="E20" i="3"/>
  <c r="D20" i="3"/>
  <c r="C20" i="3"/>
  <c r="E19" i="3"/>
  <c r="D19" i="3"/>
  <c r="C19" i="3"/>
  <c r="C20" i="1"/>
  <c r="D20" i="1"/>
  <c r="E20" i="1"/>
  <c r="D19" i="1"/>
  <c r="C19" i="1"/>
  <c r="B20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B30" i="1"/>
  <c r="B29" i="1"/>
  <c r="B28" i="1"/>
  <c r="B27" i="1"/>
  <c r="B26" i="1"/>
  <c r="C25" i="1"/>
  <c r="D25" i="1"/>
  <c r="E25" i="1"/>
  <c r="B25" i="1"/>
  <c r="C24" i="1"/>
  <c r="D24" i="1"/>
  <c r="E24" i="1"/>
  <c r="B24" i="1"/>
  <c r="C23" i="1"/>
  <c r="D23" i="1"/>
  <c r="E23" i="1"/>
  <c r="B23" i="1"/>
  <c r="D21" i="1"/>
  <c r="E21" i="1"/>
  <c r="C21" i="1"/>
  <c r="E19" i="1"/>
  <c r="B19" i="1"/>
  <c r="C15" i="1"/>
  <c r="C16" i="3"/>
  <c r="C15" i="3"/>
  <c r="D15" i="3"/>
  <c r="E15" i="1"/>
  <c r="D15" i="1"/>
</calcChain>
</file>

<file path=xl/sharedStrings.xml><?xml version="1.0" encoding="utf-8"?>
<sst xmlns="http://schemas.openxmlformats.org/spreadsheetml/2006/main" count="111" uniqueCount="50">
  <si>
    <t>MILP</t>
  </si>
  <si>
    <t>BL-2</t>
  </si>
  <si>
    <t>Objective</t>
  </si>
  <si>
    <t>annual_grid</t>
  </si>
  <si>
    <t>carb_grid</t>
  </si>
  <si>
    <t>annual_PV_inv_cost</t>
  </si>
  <si>
    <t>annual_PV_op_cost</t>
  </si>
  <si>
    <t>annual_boiler_inv_cost</t>
  </si>
  <si>
    <t>annual_boiler_op_cost</t>
  </si>
  <si>
    <t>annual_batt_inv_cost</t>
  </si>
  <si>
    <t>annual_batt_op_cost</t>
  </si>
  <si>
    <t>annual_export_inc</t>
  </si>
  <si>
    <t>annual_FIT</t>
  </si>
  <si>
    <t>time taken</t>
  </si>
  <si>
    <t>MINLP</t>
  </si>
  <si>
    <t>solver termination</t>
  </si>
  <si>
    <t>optimal</t>
  </si>
  <si>
    <t>locallyOptimal</t>
  </si>
  <si>
    <t>NLP</t>
  </si>
  <si>
    <t>(2, 'DES_res[2].panels_PV[2]')</t>
  </si>
  <si>
    <t>(4, 'DES_res[2].panels_PV[4]')</t>
  </si>
  <si>
    <t>(5, 'DES_res[2].panels_PV[5]')</t>
  </si>
  <si>
    <t>(6, 'DES_res[2].panels_PV[6]')</t>
  </si>
  <si>
    <t>(7, 'DES_res[2].panels_PV[7]')</t>
  </si>
  <si>
    <t>BL</t>
  </si>
  <si>
    <t>MILP check</t>
  </si>
  <si>
    <t>Breakdown</t>
  </si>
  <si>
    <t>Time taken (s)</t>
  </si>
  <si>
    <t>Objective value (£)</t>
  </si>
  <si>
    <t>% Difference with MILP obj.</t>
  </si>
  <si>
    <t>-</t>
  </si>
  <si>
    <t>Relative optimality gap</t>
  </si>
  <si>
    <t>PV investment (£)</t>
  </si>
  <si>
    <t>Boiler investment (£)</t>
  </si>
  <si>
    <t>Battery investment (£)</t>
  </si>
  <si>
    <t>Grid electricity (£)</t>
  </si>
  <si>
    <t>PV operation (£)</t>
  </si>
  <si>
    <t>Boiler operation (£)</t>
  </si>
  <si>
    <t>Generation income (£)</t>
  </si>
  <si>
    <t>Export income (£)</t>
  </si>
  <si>
    <t>MILP Check</t>
  </si>
  <si>
    <t xml:space="preserve">Network constraints respected? </t>
  </si>
  <si>
    <t>No</t>
  </si>
  <si>
    <t>Yes</t>
  </si>
  <si>
    <t xml:space="preserve">Reduces energy wastage? </t>
  </si>
  <si>
    <t>Case 1</t>
  </si>
  <si>
    <t>Case 2</t>
  </si>
  <si>
    <t>Yes*</t>
  </si>
  <si>
    <t>Model</t>
  </si>
  <si>
    <t>Case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</si>
</sst>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justify" vertical="center"/>
    </xf>
    <xf numFmtId="3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justify" vertical="center"/>
    </xf>
    <xf numFmtId="3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opLeftCell="A4" workbookViewId="0">
      <selection activeCell="E26" sqref="E26"/>
    </sheetView>
  </sheetViews>
  <sheetFormatPr defaultRowHeight="14.5" x14ac:dyDescent="0.35"/>
  <cols>
    <col min="1" max="1" width="20.453125" bestFit="1" customWidth="1"/>
    <col min="2" max="2" width="11.81640625" bestFit="1" customWidth="1"/>
    <col min="3" max="4" width="12.6328125" bestFit="1" customWidth="1"/>
  </cols>
  <sheetData>
    <row r="1" spans="1:5" x14ac:dyDescent="0.35">
      <c r="B1" s="1" t="s">
        <v>0</v>
      </c>
      <c r="C1" s="1" t="s">
        <v>25</v>
      </c>
      <c r="D1" s="1" t="s">
        <v>1</v>
      </c>
      <c r="E1" s="1" t="s">
        <v>14</v>
      </c>
    </row>
    <row r="2" spans="1:5" x14ac:dyDescent="0.35">
      <c r="A2" s="1" t="s">
        <v>2</v>
      </c>
      <c r="B2">
        <v>32614.85719278334</v>
      </c>
      <c r="C2">
        <v>33106.109143104288</v>
      </c>
      <c r="D2">
        <v>33010.346601701989</v>
      </c>
      <c r="E2">
        <v>32903.476644490518</v>
      </c>
    </row>
    <row r="3" spans="1:5" x14ac:dyDescent="0.35">
      <c r="A3" s="1" t="s">
        <v>3</v>
      </c>
      <c r="B3">
        <v>23589.796842244101</v>
      </c>
      <c r="C3">
        <v>23589.796842244112</v>
      </c>
      <c r="D3">
        <v>21942.601371126711</v>
      </c>
      <c r="E3">
        <v>20339.317423803059</v>
      </c>
    </row>
    <row r="4" spans="1:5" x14ac:dyDescent="0.35">
      <c r="A4" s="1" t="s">
        <v>4</v>
      </c>
      <c r="B4">
        <v>0</v>
      </c>
      <c r="C4">
        <v>0</v>
      </c>
      <c r="D4">
        <v>0</v>
      </c>
      <c r="E4">
        <v>0</v>
      </c>
    </row>
    <row r="5" spans="1:5" x14ac:dyDescent="0.35">
      <c r="A5" s="1" t="s">
        <v>5</v>
      </c>
      <c r="B5">
        <v>54230.968802446077</v>
      </c>
      <c r="C5">
        <v>54230.968802446077</v>
      </c>
      <c r="D5">
        <v>54230.968802446077</v>
      </c>
      <c r="E5">
        <v>54230.968802446077</v>
      </c>
    </row>
    <row r="6" spans="1:5" x14ac:dyDescent="0.35">
      <c r="A6" s="1" t="s">
        <v>6</v>
      </c>
      <c r="B6">
        <v>3839.2857142857142</v>
      </c>
      <c r="C6">
        <v>3839.2857142857142</v>
      </c>
      <c r="D6">
        <v>3839.2857142857142</v>
      </c>
      <c r="E6">
        <v>3839.2857142857142</v>
      </c>
    </row>
    <row r="7" spans="1:5" x14ac:dyDescent="0.35">
      <c r="A7" s="1" t="s">
        <v>7</v>
      </c>
      <c r="B7">
        <v>1439.9542539966019</v>
      </c>
      <c r="C7">
        <v>1439.954253996603</v>
      </c>
      <c r="D7">
        <v>1439.954253996603</v>
      </c>
      <c r="E7">
        <v>1439.954253996603</v>
      </c>
    </row>
    <row r="8" spans="1:5" x14ac:dyDescent="0.35">
      <c r="A8" s="1" t="s">
        <v>8</v>
      </c>
      <c r="B8">
        <v>5239.7868557317024</v>
      </c>
      <c r="C8">
        <v>5239.7868557316997</v>
      </c>
      <c r="D8">
        <v>5239.7868557317024</v>
      </c>
      <c r="E8">
        <v>5239.7868557317024</v>
      </c>
    </row>
    <row r="9" spans="1:5" x14ac:dyDescent="0.35">
      <c r="A9" s="1" t="s">
        <v>9</v>
      </c>
      <c r="B9">
        <v>584.94438918944445</v>
      </c>
      <c r="C9">
        <v>584.94438918944445</v>
      </c>
      <c r="D9">
        <v>1502.0829516473621</v>
      </c>
      <c r="E9">
        <v>2340.7914565243009</v>
      </c>
    </row>
    <row r="10" spans="1:5" x14ac:dyDescent="0.35">
      <c r="A10" s="1" t="s">
        <v>10</v>
      </c>
      <c r="B10">
        <v>242.94561382664969</v>
      </c>
      <c r="C10">
        <v>242.94561382664969</v>
      </c>
      <c r="D10">
        <v>623.86180883312454</v>
      </c>
      <c r="E10">
        <v>972.20355944177652</v>
      </c>
    </row>
    <row r="11" spans="1:5" x14ac:dyDescent="0.35">
      <c r="A11" s="1" t="s">
        <v>11</v>
      </c>
      <c r="B11">
        <v>13697.447654521849</v>
      </c>
      <c r="C11">
        <v>13533.043309204861</v>
      </c>
      <c r="D11">
        <v>13134.035673474409</v>
      </c>
      <c r="E11">
        <v>12707.881826729081</v>
      </c>
    </row>
    <row r="12" spans="1:5" x14ac:dyDescent="0.35">
      <c r="A12" s="1" t="s">
        <v>12</v>
      </c>
      <c r="B12">
        <v>42855.377624415109</v>
      </c>
      <c r="C12">
        <v>42528.530019411148</v>
      </c>
      <c r="D12">
        <v>42674.159482890907</v>
      </c>
      <c r="E12">
        <v>42790.949595009653</v>
      </c>
    </row>
    <row r="13" spans="1:5" x14ac:dyDescent="0.35">
      <c r="A13" s="1" t="s">
        <v>13</v>
      </c>
      <c r="B13">
        <v>3.2049374999996871</v>
      </c>
      <c r="C13">
        <v>5.6159291000000167</v>
      </c>
      <c r="D13">
        <v>5.9336106000000646</v>
      </c>
      <c r="E13">
        <v>10.10209639999994</v>
      </c>
    </row>
    <row r="14" spans="1:5" x14ac:dyDescent="0.35">
      <c r="A14" s="1" t="s">
        <v>15</v>
      </c>
      <c r="B14" t="s">
        <v>16</v>
      </c>
      <c r="C14" t="s">
        <v>17</v>
      </c>
      <c r="D14" t="s">
        <v>17</v>
      </c>
      <c r="E14" t="s">
        <v>17</v>
      </c>
    </row>
    <row r="15" spans="1:5" x14ac:dyDescent="0.35">
      <c r="C15">
        <f>(C2-$B$2)*100/$B$2</f>
        <v>1.5062213745631443</v>
      </c>
      <c r="D15">
        <f>(D2-$B$2)*100/$B$2</f>
        <v>1.2126050608805325</v>
      </c>
      <c r="E15">
        <f>(E2-$B$2)*100/$B$2</f>
        <v>0.88493244045551323</v>
      </c>
    </row>
    <row r="17" spans="1:5" ht="15" thickBot="1" x14ac:dyDescent="0.4"/>
    <row r="18" spans="1:5" ht="15" thickBot="1" x14ac:dyDescent="0.4">
      <c r="A18" s="2" t="s">
        <v>26</v>
      </c>
      <c r="B18" s="2" t="s">
        <v>0</v>
      </c>
      <c r="C18" s="2" t="s">
        <v>40</v>
      </c>
      <c r="D18" s="2" t="s">
        <v>24</v>
      </c>
      <c r="E18" s="2" t="s">
        <v>14</v>
      </c>
    </row>
    <row r="19" spans="1:5" x14ac:dyDescent="0.35">
      <c r="A19" s="3" t="s">
        <v>27</v>
      </c>
      <c r="B19" s="7">
        <f>B13</f>
        <v>3.2049374999996871</v>
      </c>
      <c r="C19" s="7">
        <f>C13</f>
        <v>5.6159291000000167</v>
      </c>
      <c r="D19" s="7">
        <f>D13</f>
        <v>5.9336106000000646</v>
      </c>
      <c r="E19" s="7">
        <f t="shared" ref="E19" si="0">E13</f>
        <v>10.10209639999994</v>
      </c>
    </row>
    <row r="20" spans="1:5" x14ac:dyDescent="0.35">
      <c r="A20" s="3" t="s">
        <v>28</v>
      </c>
      <c r="B20" s="4">
        <f>B2</f>
        <v>32614.85719278334</v>
      </c>
      <c r="C20" s="4">
        <f t="shared" ref="C20:E20" si="1">C2</f>
        <v>33106.109143104288</v>
      </c>
      <c r="D20" s="4">
        <f t="shared" si="1"/>
        <v>33010.346601701989</v>
      </c>
      <c r="E20" s="4">
        <f t="shared" si="1"/>
        <v>32903.476644490518</v>
      </c>
    </row>
    <row r="21" spans="1:5" ht="29" x14ac:dyDescent="0.35">
      <c r="A21" s="3" t="s">
        <v>29</v>
      </c>
      <c r="B21" s="4" t="s">
        <v>30</v>
      </c>
      <c r="C21" s="4">
        <f>C15</f>
        <v>1.5062213745631443</v>
      </c>
      <c r="D21" s="4">
        <f t="shared" ref="D21:E21" si="2">D15</f>
        <v>1.2126050608805325</v>
      </c>
      <c r="E21" s="4">
        <f t="shared" si="2"/>
        <v>0.88493244045551323</v>
      </c>
    </row>
    <row r="22" spans="1:5" x14ac:dyDescent="0.35">
      <c r="A22" s="3" t="s">
        <v>31</v>
      </c>
      <c r="B22" s="4">
        <v>0</v>
      </c>
      <c r="C22" s="4" t="s">
        <v>30</v>
      </c>
      <c r="D22" s="4" t="s">
        <v>30</v>
      </c>
      <c r="E22" s="4">
        <v>0</v>
      </c>
    </row>
    <row r="23" spans="1:5" x14ac:dyDescent="0.35">
      <c r="A23" s="3" t="s">
        <v>32</v>
      </c>
      <c r="B23" s="4">
        <f>B5</f>
        <v>54230.968802446077</v>
      </c>
      <c r="C23" s="4">
        <f t="shared" ref="C23:E23" si="3">C5</f>
        <v>54230.968802446077</v>
      </c>
      <c r="D23" s="4">
        <f t="shared" si="3"/>
        <v>54230.968802446077</v>
      </c>
      <c r="E23" s="4">
        <f t="shared" si="3"/>
        <v>54230.968802446077</v>
      </c>
    </row>
    <row r="24" spans="1:5" x14ac:dyDescent="0.35">
      <c r="A24" s="3" t="s">
        <v>33</v>
      </c>
      <c r="B24" s="4">
        <f>B7</f>
        <v>1439.9542539966019</v>
      </c>
      <c r="C24" s="4">
        <f t="shared" ref="C24:E24" si="4">C7</f>
        <v>1439.954253996603</v>
      </c>
      <c r="D24" s="4">
        <f t="shared" si="4"/>
        <v>1439.954253996603</v>
      </c>
      <c r="E24" s="4">
        <f t="shared" si="4"/>
        <v>1439.954253996603</v>
      </c>
    </row>
    <row r="25" spans="1:5" x14ac:dyDescent="0.35">
      <c r="A25" s="3" t="s">
        <v>34</v>
      </c>
      <c r="B25" s="4">
        <f>B9</f>
        <v>584.94438918944445</v>
      </c>
      <c r="C25" s="4">
        <f t="shared" ref="C25:E25" si="5">C9</f>
        <v>584.94438918944445</v>
      </c>
      <c r="D25" s="4">
        <f t="shared" si="5"/>
        <v>1502.0829516473621</v>
      </c>
      <c r="E25" s="4">
        <f t="shared" si="5"/>
        <v>2340.7914565243009</v>
      </c>
    </row>
    <row r="26" spans="1:5" x14ac:dyDescent="0.35">
      <c r="A26" s="3" t="s">
        <v>35</v>
      </c>
      <c r="B26" s="4">
        <f>B3</f>
        <v>23589.796842244101</v>
      </c>
      <c r="C26" s="4">
        <f t="shared" ref="C26:E26" si="6">C3</f>
        <v>23589.796842244112</v>
      </c>
      <c r="D26" s="4">
        <f t="shared" si="6"/>
        <v>21942.601371126711</v>
      </c>
      <c r="E26" s="4">
        <f t="shared" si="6"/>
        <v>20339.317423803059</v>
      </c>
    </row>
    <row r="27" spans="1:5" x14ac:dyDescent="0.35">
      <c r="A27" s="3" t="s">
        <v>36</v>
      </c>
      <c r="B27" s="4">
        <f>B6</f>
        <v>3839.2857142857142</v>
      </c>
      <c r="C27" s="4">
        <f t="shared" ref="C27:E27" si="7">C6</f>
        <v>3839.2857142857142</v>
      </c>
      <c r="D27" s="4">
        <f t="shared" si="7"/>
        <v>3839.2857142857142</v>
      </c>
      <c r="E27" s="4">
        <f t="shared" si="7"/>
        <v>3839.2857142857142</v>
      </c>
    </row>
    <row r="28" spans="1:5" x14ac:dyDescent="0.35">
      <c r="A28" s="3" t="s">
        <v>37</v>
      </c>
      <c r="B28" s="4">
        <f>B8</f>
        <v>5239.7868557317024</v>
      </c>
      <c r="C28" s="4">
        <f t="shared" ref="C28:E28" si="8">C8</f>
        <v>5239.7868557316997</v>
      </c>
      <c r="D28" s="4">
        <f t="shared" si="8"/>
        <v>5239.7868557317024</v>
      </c>
      <c r="E28" s="4">
        <f t="shared" si="8"/>
        <v>5239.7868557317024</v>
      </c>
    </row>
    <row r="29" spans="1:5" x14ac:dyDescent="0.35">
      <c r="A29" s="3" t="s">
        <v>38</v>
      </c>
      <c r="B29" s="4">
        <f>B12</f>
        <v>42855.377624415109</v>
      </c>
      <c r="C29" s="4">
        <f t="shared" ref="C29:E29" si="9">C12</f>
        <v>42528.530019411148</v>
      </c>
      <c r="D29" s="4">
        <f t="shared" si="9"/>
        <v>42674.159482890907</v>
      </c>
      <c r="E29" s="4">
        <f t="shared" si="9"/>
        <v>42790.949595009653</v>
      </c>
    </row>
    <row r="30" spans="1:5" ht="15" thickBot="1" x14ac:dyDescent="0.4">
      <c r="A30" s="5" t="s">
        <v>39</v>
      </c>
      <c r="B30" s="6">
        <f>B11</f>
        <v>13697.447654521849</v>
      </c>
      <c r="C30" s="6">
        <f t="shared" ref="C30:E30" si="10">C11</f>
        <v>13533.043309204861</v>
      </c>
      <c r="D30" s="6">
        <f t="shared" si="10"/>
        <v>13134.035673474409</v>
      </c>
      <c r="E30" s="6">
        <f t="shared" si="10"/>
        <v>12707.881826729081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384D-C560-4B0B-985C-75B711D80623}">
  <dimension ref="A1:F30"/>
  <sheetViews>
    <sheetView workbookViewId="0">
      <selection activeCell="I18" sqref="I18"/>
    </sheetView>
  </sheetViews>
  <sheetFormatPr defaultRowHeight="14.5" x14ac:dyDescent="0.35"/>
  <cols>
    <col min="1" max="1" width="20.453125" bestFit="1" customWidth="1"/>
    <col min="2" max="2" width="11.81640625" bestFit="1" customWidth="1"/>
    <col min="3" max="4" width="12.6328125" bestFit="1" customWidth="1"/>
    <col min="5" max="5" width="11.81640625" bestFit="1" customWidth="1"/>
  </cols>
  <sheetData>
    <row r="1" spans="1:6" x14ac:dyDescent="0.35">
      <c r="B1" s="1" t="s">
        <v>0</v>
      </c>
      <c r="C1" s="1" t="s">
        <v>25</v>
      </c>
      <c r="D1" s="1" t="s">
        <v>24</v>
      </c>
      <c r="F1" s="1"/>
    </row>
    <row r="2" spans="1:6" x14ac:dyDescent="0.35">
      <c r="A2" s="1" t="s">
        <v>2</v>
      </c>
      <c r="B2">
        <v>21296.81798190979</v>
      </c>
      <c r="C2">
        <v>29249.590791824859</v>
      </c>
      <c r="D2">
        <v>27881.929510608599</v>
      </c>
    </row>
    <row r="3" spans="1:6" x14ac:dyDescent="0.35">
      <c r="A3" s="1" t="s">
        <v>3</v>
      </c>
      <c r="B3">
        <v>4961.7756820127161</v>
      </c>
      <c r="C3">
        <v>4962.3367413879987</v>
      </c>
      <c r="D3">
        <v>4764.2359071087503</v>
      </c>
    </row>
    <row r="4" spans="1:6" x14ac:dyDescent="0.35">
      <c r="A4" s="1" t="s">
        <v>4</v>
      </c>
      <c r="B4">
        <v>0</v>
      </c>
      <c r="C4">
        <v>0</v>
      </c>
      <c r="D4">
        <v>0</v>
      </c>
    </row>
    <row r="5" spans="1:6" x14ac:dyDescent="0.35">
      <c r="A5" s="1" t="s">
        <v>5</v>
      </c>
      <c r="B5">
        <v>19422.25394320162</v>
      </c>
      <c r="C5">
        <v>19422.25394320162</v>
      </c>
      <c r="D5">
        <v>17364.179060062841</v>
      </c>
    </row>
    <row r="6" spans="1:6" x14ac:dyDescent="0.35">
      <c r="A6" s="1" t="s">
        <v>6</v>
      </c>
      <c r="B6">
        <v>1375</v>
      </c>
      <c r="C6">
        <v>1375</v>
      </c>
      <c r="D6">
        <v>1229.298426300498</v>
      </c>
    </row>
    <row r="7" spans="1:6" x14ac:dyDescent="0.35">
      <c r="A7" s="1" t="s">
        <v>7</v>
      </c>
      <c r="B7">
        <v>3359.399934075248</v>
      </c>
      <c r="C7">
        <v>3359.399934075248</v>
      </c>
      <c r="D7">
        <v>3359.399934075248</v>
      </c>
    </row>
    <row r="8" spans="1:6" x14ac:dyDescent="0.35">
      <c r="A8" s="1" t="s">
        <v>8</v>
      </c>
      <c r="B8">
        <v>13804.15854618831</v>
      </c>
      <c r="C8">
        <v>13804.158546188301</v>
      </c>
      <c r="D8">
        <v>13804.158546188301</v>
      </c>
    </row>
    <row r="9" spans="1:6" x14ac:dyDescent="0.35">
      <c r="A9" s="1" t="s">
        <v>9</v>
      </c>
      <c r="B9">
        <v>64.089933848246517</v>
      </c>
      <c r="C9">
        <v>64.089933848246517</v>
      </c>
      <c r="D9">
        <v>252.90509820127161</v>
      </c>
    </row>
    <row r="10" spans="1:6" x14ac:dyDescent="0.35">
      <c r="A10" s="1" t="s">
        <v>10</v>
      </c>
      <c r="B10">
        <v>26.618544611475681</v>
      </c>
      <c r="C10">
        <v>26.618544611475691</v>
      </c>
      <c r="D10">
        <v>105.03936007923301</v>
      </c>
    </row>
    <row r="11" spans="1:6" x14ac:dyDescent="0.35">
      <c r="A11" s="1" t="s">
        <v>11</v>
      </c>
      <c r="B11">
        <v>6368.2735923535456</v>
      </c>
      <c r="C11">
        <v>3706.9545567437631</v>
      </c>
      <c r="D11">
        <v>3413.4520244678401</v>
      </c>
    </row>
    <row r="12" spans="1:6" x14ac:dyDescent="0.35">
      <c r="A12" s="1" t="s">
        <v>12</v>
      </c>
      <c r="B12">
        <v>15348.20500967427</v>
      </c>
      <c r="C12">
        <v>10057.312294744261</v>
      </c>
      <c r="D12">
        <v>9583.8347969397055</v>
      </c>
    </row>
    <row r="13" spans="1:6" x14ac:dyDescent="0.35">
      <c r="A13" s="1" t="s">
        <v>13</v>
      </c>
      <c r="B13">
        <v>81.235839599999991</v>
      </c>
      <c r="C13">
        <v>375.31822740000013</v>
      </c>
      <c r="D13">
        <v>402.22891900000002</v>
      </c>
    </row>
    <row r="14" spans="1:6" x14ac:dyDescent="0.35">
      <c r="A14" s="1" t="s">
        <v>15</v>
      </c>
      <c r="B14" t="s">
        <v>16</v>
      </c>
      <c r="C14" t="s">
        <v>17</v>
      </c>
      <c r="D14" t="s">
        <v>17</v>
      </c>
    </row>
    <row r="15" spans="1:6" x14ac:dyDescent="0.35">
      <c r="C15">
        <f>(C2-$B$2)*100/$B$2</f>
        <v>37.342540170416136</v>
      </c>
      <c r="D15">
        <f>(D2-$B$2)*100/$B$2</f>
        <v>30.920635816545072</v>
      </c>
    </row>
    <row r="16" spans="1:6" x14ac:dyDescent="0.35">
      <c r="C16">
        <f>(C2-D2)*100/D2</f>
        <v>4.9051887915285368</v>
      </c>
    </row>
    <row r="17" spans="1:5" ht="15" thickBot="1" x14ac:dyDescent="0.4"/>
    <row r="18" spans="1:5" ht="15" thickBot="1" x14ac:dyDescent="0.4">
      <c r="A18" s="2" t="s">
        <v>26</v>
      </c>
      <c r="B18" s="2" t="s">
        <v>0</v>
      </c>
      <c r="C18" s="2" t="s">
        <v>40</v>
      </c>
      <c r="D18" s="2" t="s">
        <v>24</v>
      </c>
      <c r="E18" s="2" t="s">
        <v>14</v>
      </c>
    </row>
    <row r="19" spans="1:5" x14ac:dyDescent="0.35">
      <c r="A19" s="3" t="s">
        <v>27</v>
      </c>
      <c r="B19" s="7">
        <f>B13</f>
        <v>81.235839599999991</v>
      </c>
      <c r="C19" s="7">
        <f>C13</f>
        <v>375.31822740000013</v>
      </c>
      <c r="D19" s="7">
        <f>D13</f>
        <v>402.22891900000002</v>
      </c>
      <c r="E19" s="7">
        <f>E13</f>
        <v>0</v>
      </c>
    </row>
    <row r="20" spans="1:5" x14ac:dyDescent="0.35">
      <c r="A20" s="3" t="s">
        <v>28</v>
      </c>
      <c r="B20" s="4">
        <f>B2</f>
        <v>21296.81798190979</v>
      </c>
      <c r="C20" s="4">
        <f>C2</f>
        <v>29249.590791824859</v>
      </c>
      <c r="D20" s="4">
        <f>D2</f>
        <v>27881.929510608599</v>
      </c>
      <c r="E20" s="4">
        <f>E2</f>
        <v>0</v>
      </c>
    </row>
    <row r="21" spans="1:5" ht="29" x14ac:dyDescent="0.35">
      <c r="A21" s="3" t="s">
        <v>29</v>
      </c>
      <c r="B21" s="4" t="s">
        <v>30</v>
      </c>
      <c r="C21" s="4">
        <f>C15</f>
        <v>37.342540170416136</v>
      </c>
      <c r="D21" s="4">
        <f>D15</f>
        <v>30.920635816545072</v>
      </c>
      <c r="E21" s="4" t="e">
        <f>#REF!</f>
        <v>#REF!</v>
      </c>
    </row>
    <row r="22" spans="1:5" x14ac:dyDescent="0.35">
      <c r="A22" s="3" t="s">
        <v>31</v>
      </c>
      <c r="B22" s="4">
        <v>0</v>
      </c>
      <c r="C22" s="4" t="s">
        <v>30</v>
      </c>
      <c r="D22" s="4" t="s">
        <v>30</v>
      </c>
      <c r="E22" s="4">
        <v>0</v>
      </c>
    </row>
    <row r="23" spans="1:5" x14ac:dyDescent="0.35">
      <c r="A23" s="3" t="s">
        <v>32</v>
      </c>
      <c r="B23" s="4">
        <f>B5</f>
        <v>19422.25394320162</v>
      </c>
      <c r="C23" s="4">
        <f t="shared" ref="C23:E23" si="0">C5</f>
        <v>19422.25394320162</v>
      </c>
      <c r="D23" s="4">
        <f>D5</f>
        <v>17364.179060062841</v>
      </c>
      <c r="E23" s="4">
        <f t="shared" si="0"/>
        <v>0</v>
      </c>
    </row>
    <row r="24" spans="1:5" x14ac:dyDescent="0.35">
      <c r="A24" s="3" t="s">
        <v>33</v>
      </c>
      <c r="B24" s="4">
        <f>B7</f>
        <v>3359.399934075248</v>
      </c>
      <c r="C24" s="4">
        <f t="shared" ref="C24:E24" si="1">C7</f>
        <v>3359.399934075248</v>
      </c>
      <c r="D24" s="4">
        <f t="shared" si="1"/>
        <v>3359.399934075248</v>
      </c>
      <c r="E24" s="4">
        <f t="shared" si="1"/>
        <v>0</v>
      </c>
    </row>
    <row r="25" spans="1:5" x14ac:dyDescent="0.35">
      <c r="A25" s="3" t="s">
        <v>34</v>
      </c>
      <c r="B25" s="4">
        <f>B9</f>
        <v>64.089933848246517</v>
      </c>
      <c r="C25" s="4">
        <f t="shared" ref="C25:E25" si="2">C9</f>
        <v>64.089933848246517</v>
      </c>
      <c r="D25" s="4">
        <f>D9</f>
        <v>252.90509820127161</v>
      </c>
      <c r="E25" s="4">
        <f t="shared" si="2"/>
        <v>0</v>
      </c>
    </row>
    <row r="26" spans="1:5" x14ac:dyDescent="0.35">
      <c r="A26" s="3" t="s">
        <v>35</v>
      </c>
      <c r="B26" s="4">
        <f>B3</f>
        <v>4961.7756820127161</v>
      </c>
      <c r="C26" s="4">
        <f t="shared" ref="C26:E26" si="3">C3</f>
        <v>4962.3367413879987</v>
      </c>
      <c r="D26" s="4">
        <f t="shared" si="3"/>
        <v>4764.2359071087503</v>
      </c>
      <c r="E26" s="4">
        <f t="shared" si="3"/>
        <v>0</v>
      </c>
    </row>
    <row r="27" spans="1:5" x14ac:dyDescent="0.35">
      <c r="A27" s="3" t="s">
        <v>36</v>
      </c>
      <c r="B27" s="4">
        <f>B6</f>
        <v>1375</v>
      </c>
      <c r="C27" s="4">
        <f t="shared" ref="C27:E27" si="4">C6</f>
        <v>1375</v>
      </c>
      <c r="D27" s="4">
        <f t="shared" si="4"/>
        <v>1229.298426300498</v>
      </c>
      <c r="E27" s="4">
        <f t="shared" si="4"/>
        <v>0</v>
      </c>
    </row>
    <row r="28" spans="1:5" x14ac:dyDescent="0.35">
      <c r="A28" s="3" t="s">
        <v>37</v>
      </c>
      <c r="B28" s="4">
        <f>B8</f>
        <v>13804.15854618831</v>
      </c>
      <c r="C28" s="4">
        <f>C8</f>
        <v>13804.158546188301</v>
      </c>
      <c r="D28" s="4">
        <f>D8</f>
        <v>13804.158546188301</v>
      </c>
      <c r="E28" s="4">
        <f t="shared" ref="E28" si="5">E8</f>
        <v>0</v>
      </c>
    </row>
    <row r="29" spans="1:5" x14ac:dyDescent="0.35">
      <c r="A29" s="3" t="s">
        <v>38</v>
      </c>
      <c r="B29" s="4">
        <f>B12</f>
        <v>15348.20500967427</v>
      </c>
      <c r="C29" s="4">
        <f t="shared" ref="C29:E29" si="6">C12</f>
        <v>10057.312294744261</v>
      </c>
      <c r="D29" s="4">
        <f t="shared" si="6"/>
        <v>9583.8347969397055</v>
      </c>
      <c r="E29" s="4">
        <f t="shared" si="6"/>
        <v>0</v>
      </c>
    </row>
    <row r="30" spans="1:5" ht="15" thickBot="1" x14ac:dyDescent="0.4">
      <c r="A30" s="5" t="s">
        <v>39</v>
      </c>
      <c r="B30" s="6">
        <f>B11</f>
        <v>6368.2735923535456</v>
      </c>
      <c r="C30" s="6">
        <f t="shared" ref="C30:E30" si="7">C11</f>
        <v>3706.9545567437631</v>
      </c>
      <c r="D30" s="6">
        <f t="shared" si="7"/>
        <v>3413.4520244678401</v>
      </c>
      <c r="E30" s="6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A2997-AC3B-4C39-90EB-A5701357C55E}">
  <dimension ref="A1:B25"/>
  <sheetViews>
    <sheetView workbookViewId="0">
      <selection activeCell="C27" sqref="C27"/>
    </sheetView>
  </sheetViews>
  <sheetFormatPr defaultRowHeight="14.5" x14ac:dyDescent="0.35"/>
  <sheetData>
    <row r="1" spans="1:2" x14ac:dyDescent="0.35">
      <c r="A1" s="1" t="s">
        <v>0</v>
      </c>
      <c r="B1" s="1" t="s">
        <v>18</v>
      </c>
    </row>
    <row r="2" spans="1:2" x14ac:dyDescent="0.35">
      <c r="A2">
        <v>0.33091021940627702</v>
      </c>
      <c r="B2">
        <v>1.4739270521488439</v>
      </c>
    </row>
    <row r="3" spans="1:2" x14ac:dyDescent="0.35">
      <c r="A3">
        <v>0</v>
      </c>
      <c r="B3">
        <v>0</v>
      </c>
    </row>
    <row r="4" spans="1:2" x14ac:dyDescent="0.35">
      <c r="A4">
        <v>0</v>
      </c>
      <c r="B4">
        <v>0</v>
      </c>
    </row>
    <row r="5" spans="1:2" x14ac:dyDescent="0.35">
      <c r="A5">
        <v>0</v>
      </c>
      <c r="B5">
        <v>0</v>
      </c>
    </row>
    <row r="6" spans="1:2" x14ac:dyDescent="0.35">
      <c r="A6">
        <v>0</v>
      </c>
      <c r="B6">
        <v>0</v>
      </c>
    </row>
    <row r="7" spans="1:2" x14ac:dyDescent="0.35">
      <c r="A7">
        <v>0</v>
      </c>
      <c r="B7">
        <v>0</v>
      </c>
    </row>
    <row r="8" spans="1:2" x14ac:dyDescent="0.35">
      <c r="A8">
        <v>0</v>
      </c>
      <c r="B8">
        <v>0</v>
      </c>
    </row>
    <row r="9" spans="1:2" x14ac:dyDescent="0.35">
      <c r="A9">
        <v>1.4743918204500781</v>
      </c>
      <c r="B9">
        <v>3.554543619523991</v>
      </c>
    </row>
    <row r="10" spans="1:2" x14ac:dyDescent="0.35">
      <c r="A10">
        <v>0</v>
      </c>
      <c r="B10">
        <v>0</v>
      </c>
    </row>
    <row r="11" spans="1:2" x14ac:dyDescent="0.35">
      <c r="A11">
        <v>0</v>
      </c>
      <c r="B11">
        <v>0</v>
      </c>
    </row>
    <row r="12" spans="1:2" x14ac:dyDescent="0.35">
      <c r="A12">
        <v>0</v>
      </c>
      <c r="B12">
        <v>0</v>
      </c>
    </row>
    <row r="13" spans="1:2" x14ac:dyDescent="0.35">
      <c r="A13">
        <v>0</v>
      </c>
      <c r="B13">
        <v>0</v>
      </c>
    </row>
    <row r="14" spans="1:2" x14ac:dyDescent="0.35">
      <c r="A14">
        <v>0.48350036633356802</v>
      </c>
      <c r="B14">
        <v>2.1932209124653288</v>
      </c>
    </row>
    <row r="15" spans="1:2" x14ac:dyDescent="0.35">
      <c r="A15">
        <v>0</v>
      </c>
      <c r="B15">
        <v>0</v>
      </c>
    </row>
    <row r="16" spans="1:2" x14ac:dyDescent="0.35">
      <c r="A16">
        <v>0</v>
      </c>
      <c r="B16">
        <v>0</v>
      </c>
    </row>
    <row r="17" spans="1:2" x14ac:dyDescent="0.35">
      <c r="A17">
        <v>0</v>
      </c>
      <c r="B17">
        <v>0</v>
      </c>
    </row>
    <row r="18" spans="1:2" x14ac:dyDescent="0.35">
      <c r="A18">
        <v>0</v>
      </c>
      <c r="B18">
        <v>0</v>
      </c>
    </row>
    <row r="19" spans="1:2" x14ac:dyDescent="0.35">
      <c r="A19">
        <v>0.131065285762412</v>
      </c>
      <c r="B19">
        <v>2.3273411503375612</v>
      </c>
    </row>
    <row r="20" spans="1:2" x14ac:dyDescent="0.35">
      <c r="A20">
        <v>0</v>
      </c>
      <c r="B20">
        <v>0</v>
      </c>
    </row>
    <row r="21" spans="1:2" x14ac:dyDescent="0.35">
      <c r="A21">
        <v>0</v>
      </c>
      <c r="B21">
        <v>0</v>
      </c>
    </row>
    <row r="22" spans="1:2" x14ac:dyDescent="0.35">
      <c r="A22">
        <v>0</v>
      </c>
      <c r="B22">
        <v>0</v>
      </c>
    </row>
    <row r="23" spans="1:2" x14ac:dyDescent="0.35">
      <c r="A23">
        <v>0</v>
      </c>
      <c r="B23">
        <v>0</v>
      </c>
    </row>
    <row r="25" spans="1:2" x14ac:dyDescent="0.35">
      <c r="A25">
        <f>SUM(A1:A23)</f>
        <v>2.419867691952335</v>
      </c>
      <c r="B25">
        <f>SUM(B1:B23)</f>
        <v>9.5490327344757251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F5CF-66BE-4EC9-A815-AEC97A0A8299}">
  <dimension ref="A1:D6"/>
  <sheetViews>
    <sheetView tabSelected="1" workbookViewId="0">
      <selection activeCell="L5" sqref="L5"/>
    </sheetView>
  </sheetViews>
  <sheetFormatPr defaultRowHeight="14.5" x14ac:dyDescent="0.35"/>
  <sheetData>
    <row r="1" spans="1:4" x14ac:dyDescent="0.35">
      <c r="B1" s="1" t="s">
        <v>0</v>
      </c>
      <c r="C1" s="1" t="s">
        <v>18</v>
      </c>
      <c r="D1" s="1" t="s">
        <v>14</v>
      </c>
    </row>
    <row r="2" spans="1:4" x14ac:dyDescent="0.35">
      <c r="A2" s="1" t="s">
        <v>19</v>
      </c>
      <c r="B2">
        <v>85.714285714285694</v>
      </c>
      <c r="C2">
        <v>85.714285714285694</v>
      </c>
      <c r="D2">
        <v>85.714285714285694</v>
      </c>
    </row>
    <row r="3" spans="1:4" x14ac:dyDescent="0.35">
      <c r="A3" s="1" t="s">
        <v>20</v>
      </c>
      <c r="B3">
        <v>400</v>
      </c>
      <c r="C3">
        <v>400</v>
      </c>
      <c r="D3">
        <v>400</v>
      </c>
    </row>
    <row r="4" spans="1:4" x14ac:dyDescent="0.35">
      <c r="A4" s="1" t="s">
        <v>21</v>
      </c>
      <c r="B4">
        <v>342.85714285714278</v>
      </c>
      <c r="C4">
        <v>342.85714285714289</v>
      </c>
      <c r="D4">
        <v>342.85714285714278</v>
      </c>
    </row>
    <row r="5" spans="1:4" x14ac:dyDescent="0.35">
      <c r="A5" s="1" t="s">
        <v>22</v>
      </c>
      <c r="B5">
        <v>85.714285714285694</v>
      </c>
      <c r="C5">
        <v>85.714285714285694</v>
      </c>
      <c r="D5">
        <v>85.714285714285694</v>
      </c>
    </row>
    <row r="6" spans="1:4" x14ac:dyDescent="0.35">
      <c r="A6" s="1" t="s">
        <v>23</v>
      </c>
      <c r="B6">
        <v>314.28571428571428</v>
      </c>
      <c r="C6">
        <v>314.28571428571428</v>
      </c>
      <c r="D6">
        <v>314.28571428571428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8D980-3620-4AFA-BEF9-0E280FFD1EC6}">
  <dimension ref="A2:D8"/>
  <sheetViews>
    <sheetView workbookViewId="0">
      <selection activeCell="F13" sqref="F13"/>
    </sheetView>
  </sheetViews>
  <sheetFormatPr defaultRowHeight="14.5" x14ac:dyDescent="0.35"/>
  <cols>
    <col min="1" max="1" width="9.81640625" bestFit="1" customWidth="1"/>
    <col min="2" max="2" width="10.26953125" bestFit="1" customWidth="1"/>
    <col min="3" max="3" width="21.6328125" customWidth="1"/>
    <col min="4" max="4" width="17.90625" customWidth="1"/>
  </cols>
  <sheetData>
    <row r="2" spans="1:4" s="8" customFormat="1" ht="29" x14ac:dyDescent="0.35">
      <c r="A2" s="10" t="s">
        <v>49</v>
      </c>
      <c r="B2" s="10" t="s">
        <v>48</v>
      </c>
      <c r="C2" s="14" t="s">
        <v>41</v>
      </c>
      <c r="D2" s="14" t="s">
        <v>44</v>
      </c>
    </row>
    <row r="3" spans="1:4" x14ac:dyDescent="0.35">
      <c r="A3" s="15" t="s">
        <v>45</v>
      </c>
      <c r="B3" s="11" t="s">
        <v>0</v>
      </c>
      <c r="C3" s="11" t="s">
        <v>47</v>
      </c>
      <c r="D3" s="11" t="s">
        <v>42</v>
      </c>
    </row>
    <row r="4" spans="1:4" x14ac:dyDescent="0.35">
      <c r="A4" s="16"/>
      <c r="B4" s="12" t="s">
        <v>24</v>
      </c>
      <c r="C4" s="12" t="s">
        <v>43</v>
      </c>
      <c r="D4" s="12" t="s">
        <v>43</v>
      </c>
    </row>
    <row r="5" spans="1:4" x14ac:dyDescent="0.35">
      <c r="A5" s="17"/>
      <c r="B5" s="13" t="s">
        <v>14</v>
      </c>
      <c r="C5" s="13" t="s">
        <v>43</v>
      </c>
      <c r="D5" s="13" t="s">
        <v>43</v>
      </c>
    </row>
    <row r="6" spans="1:4" x14ac:dyDescent="0.35">
      <c r="A6" s="9"/>
      <c r="B6" s="9"/>
      <c r="C6" s="9"/>
      <c r="D6" s="9"/>
    </row>
    <row r="7" spans="1:4" x14ac:dyDescent="0.35">
      <c r="A7" s="15" t="s">
        <v>46</v>
      </c>
      <c r="B7" s="11" t="s">
        <v>0</v>
      </c>
      <c r="C7" s="11" t="s">
        <v>47</v>
      </c>
      <c r="D7" s="11" t="s">
        <v>42</v>
      </c>
    </row>
    <row r="8" spans="1:4" x14ac:dyDescent="0.35">
      <c r="A8" s="17"/>
      <c r="B8" s="13" t="s">
        <v>24</v>
      </c>
      <c r="C8" s="13" t="s">
        <v>43</v>
      </c>
      <c r="D8" s="13" t="s">
        <v>43</v>
      </c>
    </row>
  </sheetData>
  <mergeCells count="2">
    <mergeCell ref="A3:A5"/>
    <mergeCell ref="A7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Small - With battery</vt:lpstr>
      <vt:lpstr>Large - With battery</vt:lpstr>
      <vt:lpstr>Large - batts</vt:lpstr>
      <vt:lpstr>Small - PV caps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Ishanki</dc:creator>
  <cp:lastModifiedBy>Ishanki</cp:lastModifiedBy>
  <dcterms:created xsi:type="dcterms:W3CDTF">2015-06-05T18:19:34Z</dcterms:created>
  <dcterms:modified xsi:type="dcterms:W3CDTF">2022-03-09T09:07:50Z</dcterms:modified>
</cp:coreProperties>
</file>