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640" documentId="6_{2C4651EB-3CE6-4A53-9CFF-6F9EFD1F8CE0}" xr6:coauthVersionLast="46" xr6:coauthVersionMax="46" xr10:uidLastSave="{50761D8B-BBEF-48D9-8176-7D535994C2CF}"/>
  <bookViews>
    <workbookView xWindow="-110" yWindow="-110" windowWidth="19420" windowHeight="10420" firstSheet="1" activeTab="3" xr2:uid="{00000000-000D-0000-FFFF-FFFF00000000}"/>
  </bookViews>
  <sheets>
    <sheet name="Guidance" sheetId="4" r:id="rId1"/>
    <sheet name="Res_Scalars" sheetId="1" r:id="rId2"/>
    <sheet name="Grid" sheetId="12" r:id="rId3"/>
    <sheet name="Network" sheetId="16" r:id="rId4"/>
    <sheet name="Irradiance" sheetId="6" r:id="rId5"/>
    <sheet name="Roof_areas_res" sheetId="2" r:id="rId6"/>
    <sheet name="Stor_vol_res" sheetId="8" r:id="rId7"/>
    <sheet name="batter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2" l="1"/>
  <c r="B4" i="12"/>
  <c r="B22" i="1" l="1"/>
  <c r="B21" i="1" l="1"/>
  <c r="I2" i="7" l="1"/>
  <c r="H2" i="7"/>
</calcChain>
</file>

<file path=xl/sharedStrings.xml><?xml version="1.0" encoding="utf-8"?>
<sst xmlns="http://schemas.openxmlformats.org/spreadsheetml/2006/main" count="105" uniqueCount="75">
  <si>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</si>
  <si>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</si>
  <si>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</si>
  <si>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</si>
  <si>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</si>
  <si>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</si>
  <si>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</si>
  <si>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</si>
  <si>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</si>
  <si>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</si>
  <si>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</si>
  <si>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</si>
  <si>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</si>
  <si>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</si>
  <si>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</si>
  <si>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</si>
  <si>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</si>
  <si>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</si>
  <si>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</si>
  <si>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</si>
  <si>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</si>
  <si>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</si>
  <si>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</si>
  <si>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</si>
  <si>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</si>
  <si>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</si>
  <si>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</si>
  <si>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</si>
  <si>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</si>
  <si>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</si>
  <si>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</si>
  <si>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</si>
  <si>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</si>
  <si>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</si>
  <si>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</si>
  <si>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</si>
  <si>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</si>
  <si>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</si>
  <si>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volume_available</t>
  </si>
  <si>
    <t>Residence</t>
  </si>
  <si>
    <t>type</t>
  </si>
  <si>
    <t>vol_energy_density (kWh/m3)</t>
  </si>
  <si>
    <t>Capacity_cost (£/kWh)</t>
  </si>
  <si>
    <t>OM_cost (£/kW/y)</t>
  </si>
  <si>
    <t>Charge_efficiency</t>
  </si>
  <si>
    <t>Discharge_efficiency</t>
  </si>
  <si>
    <t>c_carbon</t>
  </si>
  <si>
    <t>£/kg</t>
  </si>
  <si>
    <t>Inverter efficiency</t>
  </si>
  <si>
    <t>Bus from</t>
  </si>
  <si>
    <t>Bus to</t>
  </si>
  <si>
    <t>Voltage_UB</t>
  </si>
  <si>
    <t>Voltage_LB</t>
  </si>
  <si>
    <t>Power_factor</t>
  </si>
  <si>
    <t>Frequency</t>
  </si>
  <si>
    <t>Hz</t>
  </si>
  <si>
    <t>Line</t>
  </si>
  <si>
    <t>S_base</t>
  </si>
  <si>
    <t>kVA</t>
  </si>
  <si>
    <t>V_base</t>
  </si>
  <si>
    <t>I_line</t>
  </si>
  <si>
    <t>A</t>
  </si>
  <si>
    <t>Resistance (p.u.)</t>
  </si>
  <si>
    <t>Reactance (p.u.)</t>
  </si>
  <si>
    <t>Export_tariff</t>
  </si>
  <si>
    <t>Gen_tariff</t>
  </si>
  <si>
    <t>inverter PF</t>
  </si>
  <si>
    <t>kV</t>
  </si>
  <si>
    <t>night</t>
  </si>
  <si>
    <t>day</t>
  </si>
  <si>
    <t>B</t>
  </si>
  <si>
    <t>C</t>
  </si>
  <si>
    <t>D</t>
  </si>
  <si>
    <t>E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</si>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</sst>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0"/>
      <color rgb="FF000000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 x14ac:dyDescent="0.35"/>
  <sheetData>
    <row r="1" spans="1:12" s="6" customFormat="1" ht="21" x14ac:dyDescent="0.5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5" workbookViewId="0">
      <selection activeCell="F6" sqref="F6"/>
    </sheetView>
  </sheetViews>
  <sheetFormatPr defaultRowHeight="14.5" x14ac:dyDescent="0.35"/>
  <cols>
    <col min="1" max="1" width="20.08984375" style="1" bestFit="1" customWidth="1"/>
    <col min="2" max="16384" width="8.7265625" style="1"/>
  </cols>
  <sheetData>
    <row r="1" spans="1:3" s="2" customFormat="1" x14ac:dyDescent="0.35">
      <c r="A1" s="2" t="s">
        <v>12</v>
      </c>
      <c r="B1" s="2" t="s">
        <v>13</v>
      </c>
      <c r="C1" s="2" t="s">
        <v>14</v>
      </c>
    </row>
    <row r="2" spans="1:3" x14ac:dyDescent="0.35">
      <c r="A2" s="1" t="s">
        <v>0</v>
      </c>
      <c r="B2" s="1">
        <v>7.4999999999999997E-2</v>
      </c>
    </row>
    <row r="3" spans="1:3" x14ac:dyDescent="0.35">
      <c r="A3" s="1" t="s">
        <v>1</v>
      </c>
      <c r="B3" s="2">
        <v>20</v>
      </c>
    </row>
    <row r="4" spans="1:3" x14ac:dyDescent="0.35">
      <c r="A4" s="1" t="s">
        <v>25</v>
      </c>
      <c r="B4" s="1">
        <v>0.1389</v>
      </c>
      <c r="C4" s="1" t="s">
        <v>15</v>
      </c>
    </row>
    <row r="5" spans="1:3" x14ac:dyDescent="0.35">
      <c r="A5" s="1" t="s">
        <v>26</v>
      </c>
      <c r="B5" s="1">
        <v>2.5139999999999999E-2</v>
      </c>
      <c r="C5" s="1" t="s">
        <v>15</v>
      </c>
    </row>
    <row r="6" spans="1:3" x14ac:dyDescent="0.35">
      <c r="A6" s="2" t="s">
        <v>2</v>
      </c>
      <c r="B6" s="2">
        <v>0.25</v>
      </c>
      <c r="C6" s="1" t="s">
        <v>16</v>
      </c>
    </row>
    <row r="7" spans="1:3" x14ac:dyDescent="0.35">
      <c r="A7" s="1" t="s">
        <v>3</v>
      </c>
      <c r="B7" s="2">
        <v>450</v>
      </c>
      <c r="C7" s="1" t="s">
        <v>17</v>
      </c>
    </row>
    <row r="8" spans="1:3" x14ac:dyDescent="0.35">
      <c r="A8" s="1" t="s">
        <v>4</v>
      </c>
      <c r="B8" s="2">
        <v>0.13500000000000001</v>
      </c>
    </row>
    <row r="9" spans="1:3" x14ac:dyDescent="0.35">
      <c r="A9" s="1" t="s">
        <v>5</v>
      </c>
      <c r="B9" s="1">
        <v>12.5</v>
      </c>
      <c r="C9" s="1" t="s">
        <v>18</v>
      </c>
    </row>
    <row r="10" spans="1:3" x14ac:dyDescent="0.35">
      <c r="A10" s="1" t="s">
        <v>6</v>
      </c>
      <c r="B10" s="1">
        <v>5.0000000000000001E-3</v>
      </c>
      <c r="C10" s="1" t="s">
        <v>15</v>
      </c>
    </row>
    <row r="11" spans="1:3" x14ac:dyDescent="0.35">
      <c r="A11" s="1" t="s">
        <v>64</v>
      </c>
      <c r="B11" s="2">
        <v>4.7699999999999999E-2</v>
      </c>
      <c r="C11" s="1" t="s">
        <v>15</v>
      </c>
    </row>
    <row r="12" spans="1:3" x14ac:dyDescent="0.35">
      <c r="A12" s="1" t="s">
        <v>7</v>
      </c>
      <c r="B12" s="1">
        <v>40</v>
      </c>
      <c r="C12" s="1" t="s">
        <v>19</v>
      </c>
    </row>
    <row r="13" spans="1:3" x14ac:dyDescent="0.35">
      <c r="A13" s="1" t="s">
        <v>8</v>
      </c>
      <c r="B13" s="1">
        <v>0.94</v>
      </c>
    </row>
    <row r="14" spans="1:3" x14ac:dyDescent="0.35">
      <c r="A14" s="1" t="s">
        <v>9</v>
      </c>
      <c r="B14" s="1">
        <v>1.75</v>
      </c>
      <c r="C14" s="1" t="s">
        <v>20</v>
      </c>
    </row>
    <row r="15" spans="1:3" x14ac:dyDescent="0.35">
      <c r="A15" s="1" t="s">
        <v>10</v>
      </c>
      <c r="B15" s="1">
        <v>0.25</v>
      </c>
      <c r="C15" s="1" t="s">
        <v>21</v>
      </c>
    </row>
    <row r="16" spans="1:3" x14ac:dyDescent="0.35">
      <c r="A16" s="1" t="s">
        <v>11</v>
      </c>
      <c r="B16" s="1">
        <v>5000</v>
      </c>
      <c r="C16" s="1" t="s">
        <v>21</v>
      </c>
    </row>
    <row r="17" spans="1:3" x14ac:dyDescent="0.35">
      <c r="A17" s="2" t="s">
        <v>46</v>
      </c>
      <c r="B17" s="2">
        <v>0</v>
      </c>
      <c r="C17" s="1" t="s">
        <v>47</v>
      </c>
    </row>
    <row r="18" spans="1:3" x14ac:dyDescent="0.35">
      <c r="A18" s="2" t="s">
        <v>65</v>
      </c>
      <c r="B18" s="2">
        <v>0.15859999999999999</v>
      </c>
      <c r="C18" s="1" t="s">
        <v>15</v>
      </c>
    </row>
    <row r="19" spans="1:3" x14ac:dyDescent="0.35">
      <c r="A19" s="1" t="s">
        <v>66</v>
      </c>
      <c r="B19" s="1">
        <v>1</v>
      </c>
    </row>
    <row r="20" spans="1:3" x14ac:dyDescent="0.35">
      <c r="A20" s="1" t="s">
        <v>48</v>
      </c>
      <c r="B20" s="1">
        <v>0.9</v>
      </c>
    </row>
    <row r="21" spans="1:3" x14ac:dyDescent="0.35">
      <c r="A21" s="1" t="s">
        <v>68</v>
      </c>
      <c r="B21" s="1">
        <f>0.07</f>
        <v>7.0000000000000007E-2</v>
      </c>
      <c r="C21" s="1" t="s">
        <v>15</v>
      </c>
    </row>
    <row r="22" spans="1:3" x14ac:dyDescent="0.35">
      <c r="A22" s="1" t="s">
        <v>69</v>
      </c>
      <c r="B22" s="1">
        <f>0.28</f>
        <v>0.28000000000000003</v>
      </c>
      <c r="C22" s="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CA3A-6C28-4C12-BFC3-17ADEBA28C07}">
  <dimension ref="A1:C8"/>
  <sheetViews>
    <sheetView workbookViewId="0">
      <selection activeCell="D9" sqref="D9"/>
    </sheetView>
  </sheetViews>
  <sheetFormatPr defaultRowHeight="14.5" x14ac:dyDescent="0.35"/>
  <cols>
    <col min="1" max="1" width="15.1796875" customWidth="1"/>
    <col min="2" max="3" width="8.7265625" style="15"/>
  </cols>
  <sheetData>
    <row r="1" spans="1:3" x14ac:dyDescent="0.35">
      <c r="A1" s="2" t="s">
        <v>12</v>
      </c>
      <c r="B1" s="2" t="s">
        <v>13</v>
      </c>
      <c r="C1" s="2" t="s">
        <v>14</v>
      </c>
    </row>
    <row r="2" spans="1:3" s="14" customFormat="1" x14ac:dyDescent="0.35">
      <c r="A2" s="13" t="s">
        <v>59</v>
      </c>
      <c r="B2" s="13">
        <v>0.4</v>
      </c>
      <c r="C2" s="13" t="s">
        <v>67</v>
      </c>
    </row>
    <row r="3" spans="1:3" x14ac:dyDescent="0.35">
      <c r="A3" t="s">
        <v>53</v>
      </c>
      <c r="B3" s="15">
        <v>0.85</v>
      </c>
    </row>
    <row r="4" spans="1:3" x14ac:dyDescent="0.35">
      <c r="A4" t="s">
        <v>51</v>
      </c>
      <c r="B4" s="15">
        <f>(B2*1.1)</f>
        <v>0.44000000000000006</v>
      </c>
      <c r="C4" s="15" t="s">
        <v>67</v>
      </c>
    </row>
    <row r="5" spans="1:3" x14ac:dyDescent="0.35">
      <c r="A5" t="s">
        <v>52</v>
      </c>
      <c r="B5" s="15">
        <f>B2*0.9</f>
        <v>0.36000000000000004</v>
      </c>
      <c r="C5" s="15" t="s">
        <v>67</v>
      </c>
    </row>
    <row r="6" spans="1:3" x14ac:dyDescent="0.35">
      <c r="A6" t="s">
        <v>54</v>
      </c>
      <c r="B6" s="15">
        <v>50</v>
      </c>
      <c r="C6" s="15" t="s">
        <v>55</v>
      </c>
    </row>
    <row r="7" spans="1:3" x14ac:dyDescent="0.35">
      <c r="A7" t="s">
        <v>57</v>
      </c>
      <c r="B7" s="15">
        <v>100</v>
      </c>
      <c r="C7" s="15" t="s">
        <v>58</v>
      </c>
    </row>
    <row r="8" spans="1:3" x14ac:dyDescent="0.35">
      <c r="A8" t="s">
        <v>60</v>
      </c>
      <c r="B8" s="15">
        <v>250</v>
      </c>
      <c r="C8" s="15" t="s">
        <v>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EF8-76E4-489B-8C94-9E29DBA93D01}">
  <dimension ref="A1:E7"/>
  <sheetViews>
    <sheetView tabSelected="1" workbookViewId="0">
      <selection activeCell="E9" sqref="E9"/>
    </sheetView>
  </sheetViews>
  <sheetFormatPr defaultRowHeight="14.5" x14ac:dyDescent="0.35"/>
  <cols>
    <col min="4" max="4" width="18.90625" style="13" bestFit="1" customWidth="1"/>
    <col min="5" max="5" width="18.6328125" style="13" bestFit="1" customWidth="1"/>
  </cols>
  <sheetData>
    <row r="1" spans="1:5" x14ac:dyDescent="0.35">
      <c r="A1" t="s">
        <v>56</v>
      </c>
      <c r="B1" t="s">
        <v>49</v>
      </c>
      <c r="C1" t="s">
        <v>50</v>
      </c>
      <c r="D1" s="13" t="s">
        <v>62</v>
      </c>
      <c r="E1" s="13" t="s">
        <v>63</v>
      </c>
    </row>
    <row r="2" spans="1:5" ht="16" x14ac:dyDescent="0.35">
      <c r="A2">
        <v>1</v>
      </c>
      <c r="B2">
        <v>1</v>
      </c>
      <c r="C2">
        <v>2</v>
      </c>
      <c r="D2" s="16">
        <v>1.2425E-2</v>
      </c>
      <c r="E2" s="16">
        <v>3.6312499999999999E-3</v>
      </c>
    </row>
    <row r="3" spans="1:5" ht="16" x14ac:dyDescent="0.35">
      <c r="A3">
        <v>2</v>
      </c>
      <c r="B3">
        <v>2</v>
      </c>
      <c r="C3">
        <v>3</v>
      </c>
      <c r="D3" s="16">
        <v>6.2125000000000001E-3</v>
      </c>
      <c r="E3" s="16">
        <v>1.815625E-3</v>
      </c>
    </row>
    <row r="4" spans="1:5" ht="16" x14ac:dyDescent="0.45">
      <c r="A4">
        <v>3</v>
      </c>
      <c r="B4">
        <v>3</v>
      </c>
      <c r="C4">
        <v>4</v>
      </c>
      <c r="D4" s="17">
        <v>2.1743749999999999E-2</v>
      </c>
      <c r="E4" s="17">
        <v>3.7624999999999998E-3</v>
      </c>
    </row>
    <row r="5" spans="1:5" ht="16" x14ac:dyDescent="0.35">
      <c r="A5">
        <v>4</v>
      </c>
      <c r="B5">
        <v>3</v>
      </c>
      <c r="C5">
        <v>5</v>
      </c>
      <c r="D5" s="16">
        <v>1.2425E-2</v>
      </c>
      <c r="E5" s="16">
        <v>3.6312499999999999E-3</v>
      </c>
    </row>
    <row r="6" spans="1:5" ht="16" x14ac:dyDescent="0.45">
      <c r="A6">
        <v>5</v>
      </c>
      <c r="B6">
        <v>5</v>
      </c>
      <c r="C6">
        <v>6</v>
      </c>
      <c r="D6" s="17">
        <v>1.8637500000000001E-2</v>
      </c>
      <c r="E6" s="17">
        <v>5.4468750000000003E-3</v>
      </c>
    </row>
    <row r="7" spans="1:5" ht="16" x14ac:dyDescent="0.45">
      <c r="A7">
        <v>6</v>
      </c>
      <c r="B7">
        <v>6</v>
      </c>
      <c r="C7">
        <v>7</v>
      </c>
      <c r="D7" s="17">
        <v>6.2125000000000001E-3</v>
      </c>
      <c r="E7" s="17">
        <v>1.815625E-3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Z5"/>
  <sheetViews>
    <sheetView workbookViewId="0">
      <selection activeCell="H19" sqref="H19"/>
    </sheetView>
  </sheetViews>
  <sheetFormatPr defaultRowHeight="14.5" x14ac:dyDescent="0.35"/>
  <cols>
    <col min="13" max="13" width="9.81640625" customWidth="1"/>
  </cols>
  <sheetData>
    <row r="1" spans="1:26" x14ac:dyDescent="0.3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6" x14ac:dyDescent="0.35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3.2662835249042147E-3</v>
      </c>
      <c r="K2" s="18">
        <v>3.1599616858237554E-2</v>
      </c>
      <c r="L2" s="18">
        <v>8.4805236270753481E-2</v>
      </c>
      <c r="M2" s="18">
        <v>0.13025542784163471</v>
      </c>
      <c r="N2" s="18">
        <v>0.16466475095785438</v>
      </c>
      <c r="O2" s="18">
        <v>0.16358876117496807</v>
      </c>
      <c r="P2" s="18">
        <v>0.1449712643678161</v>
      </c>
      <c r="Q2" s="18">
        <v>0.10448914431673048</v>
      </c>
      <c r="R2" s="18">
        <v>5.5488505747126445E-2</v>
      </c>
      <c r="S2" s="18">
        <v>1.6580459770114943E-2</v>
      </c>
      <c r="T2" s="18">
        <v>1.4814814814814814E-3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2"/>
    </row>
    <row r="3" spans="1:26" x14ac:dyDescent="0.35">
      <c r="A3" t="s">
        <v>20</v>
      </c>
      <c r="B3" s="18">
        <v>0</v>
      </c>
      <c r="C3" s="18">
        <v>0</v>
      </c>
      <c r="D3" s="18">
        <v>0</v>
      </c>
      <c r="E3" s="18">
        <v>0</v>
      </c>
      <c r="F3" s="18">
        <v>6.0386473429951689E-6</v>
      </c>
      <c r="G3" s="18">
        <v>2.5694444444444441E-3</v>
      </c>
      <c r="H3" s="18">
        <v>2.3864734299516906E-2</v>
      </c>
      <c r="I3" s="18">
        <v>8.3891908212560387E-2</v>
      </c>
      <c r="J3" s="18">
        <v>0.17195350241545898</v>
      </c>
      <c r="K3" s="18">
        <v>0.26284118357487918</v>
      </c>
      <c r="L3" s="18">
        <v>0.35449275362318844</v>
      </c>
      <c r="M3" s="18">
        <v>0.41276268115942033</v>
      </c>
      <c r="N3" s="18">
        <v>0.44173007246376811</v>
      </c>
      <c r="O3" s="18">
        <v>0.45028079710144925</v>
      </c>
      <c r="P3" s="18">
        <v>0.41931159420289849</v>
      </c>
      <c r="Q3" s="18">
        <v>0.37850543478260884</v>
      </c>
      <c r="R3" s="18">
        <v>0.29222524154589369</v>
      </c>
      <c r="S3" s="18">
        <v>0.21164251207729465</v>
      </c>
      <c r="T3" s="18">
        <v>0.11132850241545893</v>
      </c>
      <c r="U3" s="18">
        <v>3.7481884057971017E-2</v>
      </c>
      <c r="V3" s="18">
        <v>4.9365942028985503E-3</v>
      </c>
      <c r="W3" s="18">
        <v>2.113526570048309E-5</v>
      </c>
      <c r="X3" s="18">
        <v>0</v>
      </c>
      <c r="Y3" s="18">
        <v>0</v>
      </c>
      <c r="Z3" s="12"/>
    </row>
    <row r="4" spans="1:26" x14ac:dyDescent="0.35">
      <c r="A4" t="s">
        <v>33</v>
      </c>
      <c r="B4" s="18">
        <v>0</v>
      </c>
      <c r="C4" s="18">
        <v>0</v>
      </c>
      <c r="D4" s="18">
        <v>0</v>
      </c>
      <c r="E4" s="18">
        <v>0</v>
      </c>
      <c r="F4" s="18">
        <v>9.1575091575091575E-6</v>
      </c>
      <c r="G4" s="18">
        <v>1.0006105006105007E-2</v>
      </c>
      <c r="H4" s="18">
        <v>5.4838217338217358E-2</v>
      </c>
      <c r="I4" s="18">
        <v>0.15958791208791212</v>
      </c>
      <c r="J4" s="18">
        <v>0.28781440781440781</v>
      </c>
      <c r="K4" s="18">
        <v>0.40093101343101339</v>
      </c>
      <c r="L4" s="18">
        <v>0.51883394383394377</v>
      </c>
      <c r="M4" s="18">
        <v>0.56513431013430993</v>
      </c>
      <c r="N4" s="18">
        <v>0.61727106227106232</v>
      </c>
      <c r="O4" s="18">
        <v>0.62580891330891297</v>
      </c>
      <c r="P4" s="18">
        <v>0.57481074481074479</v>
      </c>
      <c r="Q4" s="18">
        <v>0.51351343101343105</v>
      </c>
      <c r="R4" s="18">
        <v>0.44822344322344321</v>
      </c>
      <c r="S4" s="18">
        <v>0.33957264957264965</v>
      </c>
      <c r="T4" s="18">
        <v>0.22045482295482297</v>
      </c>
      <c r="U4" s="18">
        <v>0.1077014652014652</v>
      </c>
      <c r="V4" s="18">
        <v>2.1855921855921851E-2</v>
      </c>
      <c r="W4" s="18">
        <v>6.4102564102564081E-4</v>
      </c>
      <c r="X4" s="18">
        <v>0</v>
      </c>
      <c r="Y4" s="18">
        <v>0</v>
      </c>
      <c r="Z4" s="12"/>
    </row>
    <row r="5" spans="1:26" x14ac:dyDescent="0.35">
      <c r="A5" t="s">
        <v>34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6.2734082397003748E-4</v>
      </c>
      <c r="I5" s="18">
        <v>1.5383895131086137E-2</v>
      </c>
      <c r="J5" s="18">
        <v>6.1694756554307138E-2</v>
      </c>
      <c r="K5" s="18">
        <v>0.14143258426966288</v>
      </c>
      <c r="L5" s="18">
        <v>0.21977840199750312</v>
      </c>
      <c r="M5" s="18">
        <v>0.27413545568039954</v>
      </c>
      <c r="N5" s="18">
        <v>0.31273720349563061</v>
      </c>
      <c r="O5" s="18">
        <v>0.30215667915106115</v>
      </c>
      <c r="P5" s="18">
        <v>0.27397940074906363</v>
      </c>
      <c r="Q5" s="18">
        <v>0.21598314606741564</v>
      </c>
      <c r="R5" s="18">
        <v>0.14035580524344574</v>
      </c>
      <c r="S5" s="18">
        <v>7.1089263420724108E-2</v>
      </c>
      <c r="T5" s="18">
        <v>1.9485018726591759E-2</v>
      </c>
      <c r="U5" s="18">
        <v>1.669787765293383E-3</v>
      </c>
      <c r="V5" s="18">
        <v>0</v>
      </c>
      <c r="W5" s="18">
        <v>0</v>
      </c>
      <c r="X5" s="18">
        <v>0</v>
      </c>
      <c r="Y5" s="18">
        <v>0</v>
      </c>
      <c r="Z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6"/>
  <sheetViews>
    <sheetView workbookViewId="0">
      <selection activeCell="A2" sqref="A2:A6"/>
    </sheetView>
  </sheetViews>
  <sheetFormatPr defaultRowHeight="14.5" x14ac:dyDescent="0.35"/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t="s">
        <v>61</v>
      </c>
      <c r="B2">
        <v>150</v>
      </c>
      <c r="C2" t="s">
        <v>20</v>
      </c>
    </row>
    <row r="3" spans="1:3" x14ac:dyDescent="0.35">
      <c r="A3" t="s">
        <v>70</v>
      </c>
      <c r="B3">
        <v>700</v>
      </c>
      <c r="C3" t="s">
        <v>20</v>
      </c>
    </row>
    <row r="4" spans="1:3" x14ac:dyDescent="0.35">
      <c r="A4" t="s">
        <v>71</v>
      </c>
      <c r="B4">
        <v>600</v>
      </c>
      <c r="C4" t="s">
        <v>20</v>
      </c>
    </row>
    <row r="5" spans="1:3" x14ac:dyDescent="0.35">
      <c r="A5" t="s">
        <v>72</v>
      </c>
      <c r="B5">
        <v>150</v>
      </c>
      <c r="C5" t="s">
        <v>20</v>
      </c>
    </row>
    <row r="6" spans="1:3" x14ac:dyDescent="0.35">
      <c r="A6" t="s">
        <v>73</v>
      </c>
      <c r="B6">
        <v>550</v>
      </c>
      <c r="C6" t="s">
        <v>20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D9C-C853-4F3A-BC43-217664E7AF0A}">
  <dimension ref="A2:C7"/>
  <sheetViews>
    <sheetView topLeftCell="A2" workbookViewId="0">
      <selection activeCell="A3" sqref="A3:A7"/>
    </sheetView>
  </sheetViews>
  <sheetFormatPr defaultRowHeight="14.5" x14ac:dyDescent="0.35"/>
  <cols>
    <col min="1" max="1" width="9.1796875" bestFit="1" customWidth="1"/>
    <col min="2" max="2" width="15.453125" bestFit="1" customWidth="1"/>
  </cols>
  <sheetData>
    <row r="2" spans="1:3" s="8" customFormat="1" x14ac:dyDescent="0.35">
      <c r="A2" s="8" t="s">
        <v>39</v>
      </c>
      <c r="B2" s="8" t="s">
        <v>38</v>
      </c>
      <c r="C2" s="8" t="s">
        <v>14</v>
      </c>
    </row>
    <row r="3" spans="1:3" x14ac:dyDescent="0.35">
      <c r="A3" t="s">
        <v>61</v>
      </c>
      <c r="B3">
        <v>5</v>
      </c>
      <c r="C3" t="s">
        <v>33</v>
      </c>
    </row>
    <row r="4" spans="1:3" x14ac:dyDescent="0.35">
      <c r="A4" t="s">
        <v>70</v>
      </c>
      <c r="B4">
        <v>5</v>
      </c>
      <c r="C4" t="s">
        <v>33</v>
      </c>
    </row>
    <row r="5" spans="1:3" x14ac:dyDescent="0.35">
      <c r="A5" t="s">
        <v>71</v>
      </c>
      <c r="B5">
        <v>5</v>
      </c>
      <c r="C5" t="s">
        <v>33</v>
      </c>
    </row>
    <row r="6" spans="1:3" x14ac:dyDescent="0.35">
      <c r="A6" t="s">
        <v>72</v>
      </c>
      <c r="B6">
        <v>5</v>
      </c>
      <c r="C6" t="s">
        <v>33</v>
      </c>
    </row>
    <row r="7" spans="1:3" x14ac:dyDescent="0.35">
      <c r="A7" t="s">
        <v>73</v>
      </c>
      <c r="B7">
        <v>5</v>
      </c>
      <c r="C7" t="s">
        <v>33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I3"/>
  <sheetViews>
    <sheetView workbookViewId="0">
      <selection activeCell="C10" sqref="C10"/>
    </sheetView>
  </sheetViews>
  <sheetFormatPr defaultRowHeight="14.5" x14ac:dyDescent="0.35"/>
  <cols>
    <col min="1" max="1" width="6.26953125" bestFit="1" customWidth="1"/>
    <col min="2" max="2" width="18.90625" bestFit="1" customWidth="1"/>
    <col min="3" max="3" width="26.453125" bestFit="1" customWidth="1"/>
    <col min="4" max="4" width="9.08984375" bestFit="1" customWidth="1"/>
    <col min="5" max="5" width="8.54296875" bestFit="1" customWidth="1"/>
    <col min="6" max="6" width="20" bestFit="1" customWidth="1"/>
    <col min="7" max="7" width="16.54296875" bestFit="1" customWidth="1"/>
    <col min="8" max="8" width="15.54296875" bestFit="1" customWidth="1"/>
    <col min="9" max="9" width="17.90625" bestFit="1" customWidth="1"/>
  </cols>
  <sheetData>
    <row r="1" spans="1:9" s="8" customFormat="1" x14ac:dyDescent="0.35">
      <c r="A1" s="8" t="s">
        <v>40</v>
      </c>
      <c r="B1" s="9" t="s">
        <v>35</v>
      </c>
      <c r="C1" s="9" t="s">
        <v>41</v>
      </c>
      <c r="D1" s="9" t="s">
        <v>36</v>
      </c>
      <c r="E1" s="9" t="s">
        <v>37</v>
      </c>
      <c r="F1" s="9" t="s">
        <v>42</v>
      </c>
      <c r="G1" s="9" t="s">
        <v>43</v>
      </c>
      <c r="H1" s="8" t="s">
        <v>44</v>
      </c>
      <c r="I1" s="8" t="s">
        <v>45</v>
      </c>
    </row>
    <row r="2" spans="1:9" x14ac:dyDescent="0.35">
      <c r="A2" s="10" t="s">
        <v>74</v>
      </c>
      <c r="B2">
        <v>0.89</v>
      </c>
      <c r="C2">
        <v>20</v>
      </c>
      <c r="D2">
        <v>0.85</v>
      </c>
      <c r="E2">
        <v>0.9</v>
      </c>
      <c r="F2">
        <v>270</v>
      </c>
      <c r="G2">
        <v>11</v>
      </c>
      <c r="H2" s="11">
        <f>SQRT(B2)</f>
        <v>0.94339811320566036</v>
      </c>
      <c r="I2" s="11">
        <f>SQRT(B2)</f>
        <v>0.94339811320566036</v>
      </c>
    </row>
    <row r="3" spans="1:9" x14ac:dyDescent="0.35">
      <c r="A3" s="10"/>
      <c r="H3" s="11"/>
      <c r="I3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Guidance</vt:lpstr>
      <vt:lpstr>Res_Scalars</vt:lpstr>
      <vt:lpstr>Grid</vt:lpstr>
      <vt:lpstr>Network</vt:lpstr>
      <vt:lpstr>Irradiance</vt:lpstr>
      <vt:lpstr>Roof_areas_res</vt:lpstr>
      <vt:lpstr>Stor_vol_res</vt:lpstr>
      <vt:lpstr>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 De Mel</cp:lastModifiedBy>
  <dcterms:created xsi:type="dcterms:W3CDTF">2015-06-05T18:19:34Z</dcterms:created>
  <dcterms:modified xsi:type="dcterms:W3CDTF">2021-02-10T12:32:26Z</dcterms:modified>
</cp:coreProperties>
</file>