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/>
  <xr:revisionPtr revIDLastSave="0" documentId="8_{911410AA-0212-4C2B-88BC-9ECEF140A5C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3Z8tTjMxEPMVRuUefLL/hZsLhtg=="/>
    </ext>
  </extLst>
</workbook>
</file>

<file path=xl/calcChain.xml><?xml version="1.0" encoding="utf-8"?>
<calcChain xmlns="http://schemas.openxmlformats.org/spreadsheetml/2006/main">
  <c r="B24" i="3" l="1"/>
  <c r="B23" i="3"/>
  <c r="B22" i="3"/>
  <c r="B21" i="3"/>
  <c r="B20" i="3"/>
  <c r="B19" i="3"/>
  <c r="B18" i="3"/>
  <c r="B36" i="2"/>
  <c r="C37" i="1"/>
  <c r="B37" i="1"/>
  <c r="D37" i="1" s="1"/>
  <c r="C36" i="1"/>
  <c r="B36" i="1"/>
  <c r="D36" i="1" s="1"/>
  <c r="E36" i="1" s="1"/>
  <c r="C30" i="3" s="1"/>
  <c r="C44" i="2" l="1"/>
  <c r="B44" i="2"/>
  <c r="D44" i="2" s="1"/>
  <c r="C43" i="2"/>
  <c r="B43" i="2"/>
  <c r="D43" i="2" s="1"/>
  <c r="E43" i="2" s="1"/>
  <c r="A30" i="3" s="1"/>
  <c r="B35" i="3" s="1"/>
</calcChain>
</file>

<file path=xl/sharedStrings.xml><?xml version="1.0" encoding="utf-8"?>
<sst xmlns="http://schemas.openxmlformats.org/spreadsheetml/2006/main" count="141" uniqueCount="48">
  <si>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</si>
  <si>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</si>
  <si>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</si>
  <si>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</si>
  <si>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</si>
  <si>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</si>
  <si>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</si>
  <si>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</si>
  <si>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</si>
  <si>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</si>
  <si>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</si>
  <si>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</si>
  <si>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</si>
  <si>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</si>
  <si>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</si>
  <si>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</si>
  <si>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Trip End Date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</si>
  <si>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</si>
  <si>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</si>
  <si>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</si>
  <si>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</si>
  <si>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</si>
  <si>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</si>
  <si>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</si>
  <si>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</si>
  <si>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</si>
  <si>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</si>
  <si>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</si>
  <si>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</si>
  <si>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</si>
  <si>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</si>
  <si>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</si>
  <si>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</si>
  <si>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</si>
  <si>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</si>
  <si>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</si>
  <si>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</si>
  <si>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</si>
  <si>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</si>
  <si>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</si>
  <si>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</si>
  <si>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</si>
  <si>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</si>
  <si>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</si>
  <si>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</si>
  <si>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Answer - I have used data validation drop down in input table(i.e:Text Input) in Sheet1 and Sheet2.</t>
  </si>
  <si>
    <t>Questions 6. Automate all the sheets such like whenever you are changing any values in 
Input table in sheet 1 and sheet 2 have reflections in sheet 3 which is your end product ?(Hint: Use VLOOKUP and HLOOKUP)</t>
  </si>
  <si>
    <t>Answer - I have automated all the sheets such like whenever we are changing any values in input table in sheet1 and sheet2 have reflections in sheet3 which is our end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</si>
</sst>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yy"/>
    <numFmt numFmtId="165" formatCode="d/m/yyyy"/>
    <numFmt numFmtId="166" formatCode="d&quot;-&quot;mmm&quot;-&quot;yyyy"/>
  </numFmts>
  <fonts count="12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theme="0"/>
      <name val="Arial"/>
    </font>
    <font>
      <b/>
      <sz val="11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FFFFFF"/>
      <name val="Arial"/>
    </font>
    <font>
      <sz val="11"/>
      <color rgb="FFFFFFFF"/>
      <name val="Calibri"/>
    </font>
    <font>
      <sz val="10"/>
      <color theme="0"/>
      <name val="Arial"/>
    </font>
    <font>
      <b/>
      <sz val="10"/>
      <color theme="1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>
      <alignment wrapText="1"/>
    </xf>
    <xf numFmtId="0" fontId="5" fillId="0" borderId="1" xfId="0" applyFont="1" applyBorder="1"/>
    <xf numFmtId="164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5" fillId="0" borderId="0" xfId="0" applyFont="1"/>
    <xf numFmtId="0" fontId="8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165" fontId="6" fillId="4" borderId="1" xfId="0" applyNumberFormat="1" applyFont="1" applyFill="1" applyBorder="1" applyAlignment="1">
      <alignment horizontal="right" wrapText="1"/>
    </xf>
    <xf numFmtId="0" fontId="6" fillId="6" borderId="1" xfId="0" applyFont="1" applyFill="1" applyBorder="1" applyAlignment="1">
      <alignment horizontal="right" wrapText="1"/>
    </xf>
    <xf numFmtId="164" fontId="6" fillId="4" borderId="1" xfId="0" applyNumberFormat="1" applyFont="1" applyFill="1" applyBorder="1" applyAlignment="1">
      <alignment horizontal="right" wrapText="1"/>
    </xf>
    <xf numFmtId="166" fontId="8" fillId="2" borderId="3" xfId="0" applyNumberFormat="1" applyFont="1" applyFill="1" applyBorder="1" applyAlignment="1">
      <alignment wrapText="1"/>
    </xf>
    <xf numFmtId="3" fontId="6" fillId="4" borderId="1" xfId="0" applyNumberFormat="1" applyFont="1" applyFill="1" applyBorder="1" applyAlignment="1">
      <alignment horizontal="right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164" fontId="4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8" xfId="0" applyFont="1" applyBorder="1"/>
    <xf numFmtId="15" fontId="6" fillId="0" borderId="7" xfId="0" applyNumberFormat="1" applyFont="1" applyBorder="1" applyAlignment="1">
      <alignment wrapText="1"/>
    </xf>
    <xf numFmtId="164" fontId="6" fillId="0" borderId="7" xfId="0" applyNumberFormat="1" applyFont="1" applyBorder="1" applyAlignment="1">
      <alignment horizontal="right" wrapText="1"/>
    </xf>
    <xf numFmtId="0" fontId="6" fillId="0" borderId="7" xfId="0" applyFont="1" applyBorder="1" applyAlignment="1">
      <alignment horizontal="right" wrapText="1"/>
    </xf>
    <xf numFmtId="0" fontId="7" fillId="2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right" wrapText="1"/>
    </xf>
    <xf numFmtId="0" fontId="8" fillId="2" borderId="1" xfId="0" applyFont="1" applyFill="1" applyBorder="1" applyAlignment="1">
      <alignment wrapText="1"/>
    </xf>
    <xf numFmtId="166" fontId="8" fillId="3" borderId="3" xfId="0" applyNumberFormat="1" applyFont="1" applyFill="1" applyBorder="1" applyAlignment="1">
      <alignment wrapText="1"/>
    </xf>
    <xf numFmtId="15" fontId="6" fillId="0" borderId="1" xfId="0" applyNumberFormat="1" applyFont="1" applyBorder="1" applyAlignment="1">
      <alignment wrapText="1"/>
    </xf>
    <xf numFmtId="166" fontId="8" fillId="2" borderId="1" xfId="0" applyNumberFormat="1" applyFont="1" applyFill="1" applyBorder="1" applyAlignment="1">
      <alignment wrapText="1"/>
    </xf>
    <xf numFmtId="0" fontId="6" fillId="7" borderId="1" xfId="0" applyFont="1" applyFill="1" applyBorder="1" applyAlignment="1">
      <alignment horizontal="right" wrapText="1"/>
    </xf>
    <xf numFmtId="0" fontId="11" fillId="0" borderId="0" xfId="0" applyFont="1"/>
    <xf numFmtId="0" fontId="7" fillId="2" borderId="8" xfId="0" applyFont="1" applyFill="1" applyBorder="1"/>
    <xf numFmtId="0" fontId="8" fillId="2" borderId="9" xfId="0" applyFont="1" applyFill="1" applyBorder="1" applyAlignment="1">
      <alignment horizontal="center" vertical="top" wrapText="1"/>
    </xf>
    <xf numFmtId="0" fontId="7" fillId="3" borderId="9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wrapText="1"/>
    </xf>
    <xf numFmtId="164" fontId="6" fillId="4" borderId="9" xfId="0" applyNumberFormat="1" applyFont="1" applyFill="1" applyBorder="1" applyAlignment="1">
      <alignment horizontal="right" wrapText="1"/>
    </xf>
    <xf numFmtId="0" fontId="9" fillId="2" borderId="9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right" wrapText="1"/>
    </xf>
    <xf numFmtId="0" fontId="6" fillId="5" borderId="7" xfId="0" applyFont="1" applyFill="1" applyBorder="1" applyAlignment="1">
      <alignment horizontal="right" wrapText="1"/>
    </xf>
    <xf numFmtId="0" fontId="6" fillId="3" borderId="9" xfId="0" applyFont="1" applyFill="1" applyBorder="1" applyAlignment="1">
      <alignment horizontal="right" wrapText="1"/>
    </xf>
    <xf numFmtId="0" fontId="7" fillId="2" borderId="6" xfId="0" applyFont="1" applyFill="1" applyBorder="1"/>
    <xf numFmtId="15" fontId="5" fillId="4" borderId="9" xfId="0" applyNumberFormat="1" applyFont="1" applyFill="1" applyBorder="1"/>
    <xf numFmtId="15" fontId="5" fillId="3" borderId="9" xfId="0" applyNumberFormat="1" applyFont="1" applyFill="1" applyBorder="1"/>
    <xf numFmtId="3" fontId="6" fillId="4" borderId="9" xfId="0" applyNumberFormat="1" applyFont="1" applyFill="1" applyBorder="1" applyAlignment="1">
      <alignment horizontal="right" wrapText="1"/>
    </xf>
    <xf numFmtId="0" fontId="6" fillId="6" borderId="7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wrapText="1"/>
    </xf>
    <xf numFmtId="0" fontId="8" fillId="3" borderId="9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wrapText="1"/>
    </xf>
    <xf numFmtId="0" fontId="6" fillId="3" borderId="9" xfId="0" applyFont="1" applyFill="1" applyBorder="1" applyAlignment="1">
      <alignment horizontal="center" wrapText="1"/>
    </xf>
    <xf numFmtId="3" fontId="6" fillId="3" borderId="9" xfId="0" applyNumberFormat="1" applyFont="1" applyFill="1" applyBorder="1" applyAlignment="1">
      <alignment horizontal="right" wrapText="1"/>
    </xf>
    <xf numFmtId="0" fontId="9" fillId="3" borderId="9" xfId="0" applyFont="1" applyFill="1" applyBorder="1" applyAlignment="1">
      <alignment vertical="top"/>
    </xf>
    <xf numFmtId="0" fontId="5" fillId="3" borderId="9" xfId="0" applyFont="1" applyFill="1" applyBorder="1"/>
    <xf numFmtId="0" fontId="8" fillId="3" borderId="9" xfId="0" applyFont="1" applyFill="1" applyBorder="1" applyAlignment="1">
      <alignment horizontal="center" vertical="top" wrapText="1"/>
    </xf>
    <xf numFmtId="0" fontId="8" fillId="2" borderId="8" xfId="0" applyFont="1" applyFill="1" applyBorder="1" applyAlignment="1">
      <alignment wrapText="1"/>
    </xf>
    <xf numFmtId="0" fontId="10" fillId="0" borderId="0" xfId="0" applyFont="1" applyAlignment="1">
      <alignment vertical="center"/>
    </xf>
    <xf numFmtId="0" fontId="1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8" fillId="3" borderId="9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2" fillId="0" borderId="9" xfId="0" applyFont="1" applyBorder="1" applyAlignment="1"/>
    <xf numFmtId="0" fontId="0" fillId="0" borderId="0" xfId="0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1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41</xdr:row>
      <xdr:rowOff>38100</xdr:rowOff>
    </xdr:from>
    <xdr:ext cx="857250" cy="219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47625</xdr:colOff>
      <xdr:row>33</xdr:row>
      <xdr:rowOff>180975</xdr:rowOff>
    </xdr:from>
    <xdr:ext cx="857250" cy="2190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33</xdr:row>
      <xdr:rowOff>180975</xdr:rowOff>
    </xdr:from>
    <xdr:ext cx="1190625" cy="2190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55450" y="3675225"/>
          <a:ext cx="11811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1238250" cy="219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31638" y="3675225"/>
          <a:ext cx="1228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133350</xdr:colOff>
      <xdr:row>6</xdr:row>
      <xdr:rowOff>133350</xdr:rowOff>
    </xdr:from>
    <xdr:ext cx="723900" cy="295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88813" y="3637125"/>
          <a:ext cx="714375" cy="2857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85725</xdr:colOff>
      <xdr:row>18</xdr:row>
      <xdr:rowOff>314325</xdr:rowOff>
    </xdr:from>
    <xdr:ext cx="1647825" cy="219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526850" y="3675225"/>
          <a:ext cx="16383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/>
  </sheetViews>
  <sheetFormatPr defaultColWidth="12.5703125" defaultRowHeight="15" customHeight="1"/>
  <cols>
    <col min="4" max="4" width="16" customWidth="1"/>
    <col min="6" max="6" width="15.7109375" customWidth="1"/>
    <col min="7" max="7" width="16.7109375" customWidth="1"/>
    <col min="9" max="9" width="15.7109375" customWidth="1"/>
    <col min="13" max="26" width="8.5703125" hidden="1" customWidth="1"/>
  </cols>
  <sheetData>
    <row r="1" spans="1:12" ht="15.75" customHeight="1">
      <c r="A1" s="63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ht="15.7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5"/>
    </row>
    <row r="3" spans="1:12" ht="15.75" customHeigh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ht="15.75" customHeight="1"/>
    <row r="5" spans="1:12" ht="15.75" customHeight="1">
      <c r="A5" s="64" t="s">
        <v>1</v>
      </c>
      <c r="B5" s="75"/>
    </row>
    <row r="6" spans="1:12" ht="15.75" customHeight="1">
      <c r="A6" s="75"/>
      <c r="B6" s="75"/>
    </row>
    <row r="7" spans="1:12" ht="15.75" customHeight="1"/>
    <row r="8" spans="1:12" ht="15.75" customHeight="1">
      <c r="A8" s="1" t="s">
        <v>2</v>
      </c>
      <c r="B8" s="2" t="s">
        <v>3</v>
      </c>
      <c r="C8" s="1" t="s">
        <v>4</v>
      </c>
      <c r="D8" s="1" t="s">
        <v>5</v>
      </c>
    </row>
    <row r="9" spans="1:12" ht="15.75" customHeight="1">
      <c r="A9" s="3" t="s">
        <v>6</v>
      </c>
      <c r="B9" s="4">
        <v>44197</v>
      </c>
      <c r="C9" s="4">
        <v>44316</v>
      </c>
      <c r="D9" s="5">
        <v>1200</v>
      </c>
    </row>
    <row r="10" spans="1:12" ht="15.75" customHeight="1">
      <c r="A10" s="3" t="s">
        <v>6</v>
      </c>
      <c r="B10" s="4">
        <v>44317</v>
      </c>
      <c r="C10" s="4">
        <v>44561</v>
      </c>
      <c r="D10" s="5">
        <v>1300</v>
      </c>
    </row>
    <row r="11" spans="1:12" ht="15.75" customHeight="1">
      <c r="A11" s="3" t="s">
        <v>7</v>
      </c>
      <c r="B11" s="4">
        <v>44197</v>
      </c>
      <c r="C11" s="4">
        <v>44316</v>
      </c>
      <c r="D11" s="5">
        <v>2100</v>
      </c>
    </row>
    <row r="12" spans="1:12" ht="15.75" customHeight="1">
      <c r="A12" s="3" t="s">
        <v>7</v>
      </c>
      <c r="B12" s="4">
        <v>44317</v>
      </c>
      <c r="C12" s="4">
        <v>44561</v>
      </c>
      <c r="D12" s="5">
        <v>2200</v>
      </c>
    </row>
    <row r="13" spans="1:12" ht="15.75" customHeight="1">
      <c r="A13" s="3" t="s">
        <v>8</v>
      </c>
      <c r="B13" s="4">
        <v>44197</v>
      </c>
      <c r="C13" s="4">
        <v>44316</v>
      </c>
      <c r="D13" s="5">
        <v>2800</v>
      </c>
    </row>
    <row r="14" spans="1:12" ht="15.75" customHeight="1">
      <c r="A14" s="3" t="s">
        <v>8</v>
      </c>
      <c r="B14" s="4">
        <v>44317</v>
      </c>
      <c r="C14" s="4">
        <v>44561</v>
      </c>
      <c r="D14" s="5">
        <v>3000</v>
      </c>
    </row>
    <row r="15" spans="1:12" ht="15.75" customHeight="1"/>
    <row r="16" spans="1:12" ht="15.75" customHeight="1"/>
    <row r="17" spans="1:14" ht="15.75" customHeight="1"/>
    <row r="18" spans="1:14" ht="15.75" customHeight="1">
      <c r="A18" s="65" t="s">
        <v>9</v>
      </c>
      <c r="B18" s="75"/>
    </row>
    <row r="19" spans="1:14" ht="15.75" customHeight="1">
      <c r="A19" s="75"/>
      <c r="B19" s="75"/>
    </row>
    <row r="20" spans="1:14" ht="15.75" customHeight="1">
      <c r="A20" s="39" t="s">
        <v>10</v>
      </c>
      <c r="B20" s="3" t="s">
        <v>6</v>
      </c>
      <c r="C20" s="6"/>
      <c r="G20" s="40" t="s">
        <v>11</v>
      </c>
      <c r="H20" s="7" t="s">
        <v>12</v>
      </c>
      <c r="I20" s="8" t="s">
        <v>13</v>
      </c>
      <c r="J20" s="9" t="s">
        <v>14</v>
      </c>
      <c r="N20" s="41"/>
    </row>
    <row r="21" spans="1:14" ht="15.75" customHeight="1">
      <c r="A21" s="42" t="s">
        <v>15</v>
      </c>
      <c r="B21" s="10">
        <v>44211</v>
      </c>
      <c r="C21" s="43"/>
      <c r="F21" s="44" t="s">
        <v>15</v>
      </c>
      <c r="G21" s="45">
        <v>352</v>
      </c>
      <c r="H21" s="46">
        <v>2800</v>
      </c>
      <c r="I21" s="46">
        <v>985600</v>
      </c>
      <c r="J21" s="11">
        <v>1255600</v>
      </c>
      <c r="N21" s="47"/>
    </row>
    <row r="22" spans="1:14" ht="15.75" customHeight="1">
      <c r="A22" s="48" t="s">
        <v>16</v>
      </c>
      <c r="B22" s="12">
        <v>44433</v>
      </c>
      <c r="C22" s="43"/>
      <c r="F22" s="44" t="s">
        <v>16</v>
      </c>
      <c r="G22" s="45">
        <v>90</v>
      </c>
      <c r="H22" s="46">
        <v>3000</v>
      </c>
      <c r="I22" s="46">
        <v>270000</v>
      </c>
      <c r="J22" s="49"/>
      <c r="N22" s="50"/>
    </row>
    <row r="23" spans="1:14" ht="15.75" customHeight="1">
      <c r="A23" s="13" t="s">
        <v>17</v>
      </c>
      <c r="B23" s="14">
        <v>6</v>
      </c>
      <c r="C23" s="51"/>
      <c r="H23" s="66" t="s">
        <v>18</v>
      </c>
      <c r="I23" s="76"/>
    </row>
    <row r="24" spans="1:14" ht="15.75" customHeight="1">
      <c r="C24" s="51"/>
    </row>
    <row r="25" spans="1:14" ht="15.75" customHeight="1"/>
    <row r="26" spans="1:14" ht="15.75" customHeight="1"/>
    <row r="27" spans="1:14" ht="15.75" customHeight="1"/>
    <row r="28" spans="1:14" ht="15.75" customHeight="1"/>
    <row r="29" spans="1:14" ht="15.75" customHeight="1"/>
    <row r="30" spans="1:14" ht="15.75" customHeight="1">
      <c r="A30" s="16" t="s">
        <v>19</v>
      </c>
      <c r="B30" s="16"/>
      <c r="C30" s="16"/>
      <c r="D30" s="16"/>
      <c r="E30" s="16"/>
      <c r="F30" s="16"/>
    </row>
    <row r="31" spans="1:14" ht="15.75" customHeight="1">
      <c r="A31" s="67" t="s">
        <v>20</v>
      </c>
      <c r="B31" s="76"/>
      <c r="C31" s="76"/>
      <c r="D31" s="76"/>
      <c r="E31" s="76"/>
      <c r="F31" s="76"/>
      <c r="G31" s="76"/>
    </row>
    <row r="32" spans="1:14" ht="15.75" customHeight="1">
      <c r="A32" s="76"/>
      <c r="B32" s="76"/>
      <c r="C32" s="76"/>
      <c r="D32" s="76"/>
      <c r="E32" s="76"/>
      <c r="F32" s="76"/>
      <c r="G32" s="76"/>
    </row>
    <row r="33" spans="1:8" ht="15.75" customHeight="1">
      <c r="A33" s="17"/>
      <c r="B33" s="17"/>
      <c r="C33" s="17"/>
      <c r="D33" s="17"/>
      <c r="E33" s="17"/>
      <c r="F33" s="17"/>
    </row>
    <row r="34" spans="1:8" ht="15.75" customHeight="1">
      <c r="A34" s="17"/>
      <c r="B34" s="17"/>
      <c r="C34" s="17"/>
      <c r="D34" s="17"/>
      <c r="E34" s="17"/>
      <c r="F34" s="17"/>
    </row>
    <row r="35" spans="1:8" ht="15.75" customHeight="1">
      <c r="B35" s="40" t="s">
        <v>11</v>
      </c>
      <c r="C35" s="7" t="s">
        <v>12</v>
      </c>
      <c r="D35" s="18" t="s">
        <v>13</v>
      </c>
      <c r="E35" s="8" t="s">
        <v>14</v>
      </c>
      <c r="F35" s="19"/>
      <c r="G35" s="62" t="s">
        <v>21</v>
      </c>
      <c r="H35" s="76"/>
    </row>
    <row r="36" spans="1:8" ht="15.75" customHeight="1">
      <c r="A36" s="44" t="s">
        <v>15</v>
      </c>
      <c r="B36" s="45">
        <f>IFERROR(IF(B20="Swift Dzire",IF(MONTH(B21)&lt;=4,C9-B21,C10-B21),
IF(B20="Innova",IF(MONTH(B21)&lt;=4,C11-B21,C12-B21),
IF(B20="Ertiga",IF(MONTH(B21)&lt;=4,C13-B21,C14-B21)
))),0)</f>
        <v>105</v>
      </c>
      <c r="C36" s="46">
        <f>IFERROR(IF(B20="Swift Dzire",IF(MONTH(B21)&lt;=4,1200,1300),
IF(B20="Innova",IF(MONTH(B21)&lt;=4,2100,2200),
IF(B20="Ertiga",IF(MONTH(B21)&lt;=4,2800,3000)
))),0)</f>
        <v>1200</v>
      </c>
      <c r="D36" s="46">
        <f t="shared" ref="D36:D37" si="0">B36*C36</f>
        <v>126000</v>
      </c>
      <c r="E36" s="52">
        <f>(D36+D37)*B23</f>
        <v>1660800</v>
      </c>
      <c r="F36" s="19"/>
      <c r="G36" s="19"/>
    </row>
    <row r="37" spans="1:8" ht="15.75" customHeight="1">
      <c r="A37" s="44" t="s">
        <v>16</v>
      </c>
      <c r="B37" s="45">
        <f>IFERROR(IF(B21&lt;=B22, IF(B20="Swift Dzire",IF(MONTH(B22)&gt;=5,B22-B10,B22-B9),
IF(B20="Innova",IF(MONTH(B22)&gt;=5,B22-B12,B22-B11),
IF(B20="Ertiga",IF(MONTH(B22)&gt;=5,B22-B14,B22-B13)
)))),0)</f>
        <v>116</v>
      </c>
      <c r="C37" s="46">
        <f>IFERROR(IF(B20="Swift Dzire",IF(MONTH(B22)&gt;=5,1300,1200),
IF(B20="Innova",IF(MONTH(B22)&gt;=5,2200,2100),
IF(B20="Ertiga",IF(MONTH(B22)&gt;=5,3000,2800)
))),0)</f>
        <v>1300</v>
      </c>
      <c r="D37" s="46">
        <f t="shared" si="0"/>
        <v>150800</v>
      </c>
      <c r="E37" s="49"/>
    </row>
    <row r="38" spans="1:8" ht="15.75" customHeight="1"/>
    <row r="39" spans="1:8" ht="15.75" customHeight="1"/>
    <row r="40" spans="1:8" ht="15.75" hidden="1" customHeight="1"/>
    <row r="41" spans="1:8" ht="15.75" hidden="1" customHeight="1"/>
    <row r="42" spans="1:8" ht="15.75" hidden="1" customHeight="1"/>
    <row r="43" spans="1:8" ht="15.75" hidden="1" customHeight="1"/>
    <row r="44" spans="1:8" ht="15.75" hidden="1" customHeight="1"/>
    <row r="45" spans="1:8" ht="15.75" hidden="1" customHeight="1"/>
    <row r="46" spans="1:8" ht="15.75" hidden="1" customHeight="1"/>
    <row r="47" spans="1:8" ht="15.75" hidden="1" customHeight="1"/>
    <row r="48" spans="1: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6">
    <mergeCell ref="G35:H35"/>
    <mergeCell ref="A1:L3"/>
    <mergeCell ref="A5:B6"/>
    <mergeCell ref="A18:B19"/>
    <mergeCell ref="H23:I23"/>
    <mergeCell ref="A31:G32"/>
  </mergeCells>
  <conditionalFormatting sqref="K16">
    <cfRule type="notContainsBlanks" dxfId="0" priority="1">
      <formula>LEN(TRIM(K16))&gt;0</formula>
    </cfRule>
  </conditionalFormatting>
  <dataValidations count="2">
    <dataValidation type="list" allowBlank="1" showDropDown="1" showInputMessage="1" prompt="Swift Dzire" sqref="A9:A14" xr:uid="{00000000-0002-0000-0000-000000000000}">
      <formula1>"Swift Dzire,Innova,Ertiga"</formula1>
    </dataValidation>
    <dataValidation type="list" allowBlank="1" showErrorMessage="1" sqref="B20" xr:uid="{00000000-0002-0000-0000-000001000000}">
      <formula1>"Swift Dzire,Innova,Ertiga"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workbookViewId="0"/>
  </sheetViews>
  <sheetFormatPr defaultColWidth="12.5703125" defaultRowHeight="15" customHeight="1"/>
  <cols>
    <col min="2" max="2" width="16.42578125" customWidth="1"/>
    <col min="4" max="4" width="12.140625" customWidth="1"/>
    <col min="5" max="5" width="13.42578125" customWidth="1"/>
    <col min="10" max="10" width="11.5703125" customWidth="1"/>
    <col min="11" max="11" width="14" customWidth="1"/>
    <col min="13" max="26" width="8.5703125" hidden="1" customWidth="1"/>
  </cols>
  <sheetData>
    <row r="1" spans="1:12" ht="15.75" customHeight="1">
      <c r="A1" s="63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ht="15.7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5"/>
    </row>
    <row r="3" spans="1:12" ht="15.75" customHeigh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ht="15.75" customHeight="1"/>
    <row r="5" spans="1:12" ht="15.75" customHeight="1">
      <c r="A5" s="68" t="s">
        <v>22</v>
      </c>
      <c r="B5" s="77"/>
    </row>
    <row r="6" spans="1:12" ht="15.75" customHeight="1">
      <c r="A6" s="78"/>
      <c r="B6" s="79"/>
    </row>
    <row r="7" spans="1:12" ht="15.75" customHeight="1"/>
    <row r="8" spans="1:12" ht="15.75" customHeight="1">
      <c r="A8" s="53" t="s">
        <v>23</v>
      </c>
      <c r="B8" s="20" t="s">
        <v>24</v>
      </c>
      <c r="C8" s="21" t="s">
        <v>3</v>
      </c>
      <c r="D8" s="21" t="s">
        <v>4</v>
      </c>
      <c r="E8" s="21" t="s">
        <v>5</v>
      </c>
    </row>
    <row r="9" spans="1:12" ht="15.75" customHeight="1">
      <c r="A9" s="22" t="s">
        <v>25</v>
      </c>
      <c r="B9" s="23" t="s">
        <v>26</v>
      </c>
      <c r="C9" s="24">
        <v>44197</v>
      </c>
      <c r="D9" s="24">
        <v>44377</v>
      </c>
      <c r="E9" s="25">
        <v>4000</v>
      </c>
    </row>
    <row r="10" spans="1:12" ht="15.75" customHeight="1">
      <c r="A10" s="22" t="s">
        <v>25</v>
      </c>
      <c r="B10" s="23" t="s">
        <v>27</v>
      </c>
      <c r="C10" s="24">
        <v>44197</v>
      </c>
      <c r="D10" s="24">
        <v>44377</v>
      </c>
      <c r="E10" s="25">
        <v>7000</v>
      </c>
    </row>
    <row r="11" spans="1:12" ht="15.75" customHeight="1">
      <c r="A11" s="22" t="s">
        <v>25</v>
      </c>
      <c r="B11" s="23" t="s">
        <v>26</v>
      </c>
      <c r="C11" s="24">
        <v>44378</v>
      </c>
      <c r="D11" s="24">
        <v>44561</v>
      </c>
      <c r="E11" s="25">
        <v>4500</v>
      </c>
    </row>
    <row r="12" spans="1:12" ht="15.75" customHeight="1">
      <c r="A12" s="22" t="s">
        <v>25</v>
      </c>
      <c r="B12" s="23" t="s">
        <v>27</v>
      </c>
      <c r="C12" s="24">
        <v>44378</v>
      </c>
      <c r="D12" s="24">
        <v>44561</v>
      </c>
      <c r="E12" s="25">
        <v>8000</v>
      </c>
    </row>
    <row r="13" spans="1:12" ht="15.75" customHeight="1">
      <c r="A13" s="22" t="s">
        <v>28</v>
      </c>
      <c r="B13" s="23" t="s">
        <v>26</v>
      </c>
      <c r="C13" s="24">
        <v>44197</v>
      </c>
      <c r="D13" s="24">
        <v>44377</v>
      </c>
      <c r="E13" s="25">
        <v>6000</v>
      </c>
    </row>
    <row r="14" spans="1:12" ht="15.75" customHeight="1">
      <c r="A14" s="22" t="s">
        <v>28</v>
      </c>
      <c r="B14" s="23" t="s">
        <v>27</v>
      </c>
      <c r="C14" s="24">
        <v>44197</v>
      </c>
      <c r="D14" s="24">
        <v>44377</v>
      </c>
      <c r="E14" s="25">
        <v>9000</v>
      </c>
    </row>
    <row r="15" spans="1:12" ht="15.75" customHeight="1">
      <c r="A15" s="22" t="s">
        <v>28</v>
      </c>
      <c r="B15" s="23" t="s">
        <v>26</v>
      </c>
      <c r="C15" s="24">
        <v>44378</v>
      </c>
      <c r="D15" s="24">
        <v>44561</v>
      </c>
      <c r="E15" s="25">
        <v>6500</v>
      </c>
    </row>
    <row r="16" spans="1:12" ht="15.75" customHeight="1">
      <c r="A16" s="22" t="s">
        <v>28</v>
      </c>
      <c r="B16" s="23" t="s">
        <v>27</v>
      </c>
      <c r="C16" s="24">
        <v>44378</v>
      </c>
      <c r="D16" s="24">
        <v>44561</v>
      </c>
      <c r="E16" s="25">
        <v>9500</v>
      </c>
    </row>
    <row r="17" spans="1:12" ht="15.75" customHeight="1"/>
    <row r="18" spans="1:12" ht="15.75" customHeight="1">
      <c r="A18" s="65" t="s">
        <v>9</v>
      </c>
      <c r="B18" s="75"/>
    </row>
    <row r="19" spans="1:12" ht="15.75" customHeight="1">
      <c r="A19" s="75"/>
      <c r="B19" s="75"/>
    </row>
    <row r="20" spans="1:12" ht="15.75" customHeight="1">
      <c r="A20" s="26" t="s">
        <v>23</v>
      </c>
      <c r="B20" s="3" t="s">
        <v>28</v>
      </c>
      <c r="C20" s="6"/>
      <c r="E20" s="27" t="s">
        <v>29</v>
      </c>
      <c r="F20" s="54"/>
      <c r="I20" s="28" t="s">
        <v>30</v>
      </c>
      <c r="J20" s="28" t="s">
        <v>31</v>
      </c>
      <c r="K20" s="9" t="s">
        <v>32</v>
      </c>
      <c r="L20" s="9" t="s">
        <v>33</v>
      </c>
    </row>
    <row r="21" spans="1:12" ht="15.75" customHeight="1">
      <c r="A21" s="26" t="s">
        <v>24</v>
      </c>
      <c r="B21" s="29" t="s">
        <v>27</v>
      </c>
      <c r="C21" s="55"/>
      <c r="E21" s="30" t="s">
        <v>34</v>
      </c>
      <c r="F21" s="56"/>
      <c r="H21" s="31" t="s">
        <v>15</v>
      </c>
      <c r="I21" s="32">
        <v>168</v>
      </c>
      <c r="J21" s="32">
        <v>9000</v>
      </c>
      <c r="K21" s="32">
        <v>1512000</v>
      </c>
      <c r="L21" s="11">
        <v>1787500</v>
      </c>
    </row>
    <row r="22" spans="1:12" ht="15.75" customHeight="1">
      <c r="A22" s="33" t="s">
        <v>15</v>
      </c>
      <c r="B22" s="12">
        <v>44216</v>
      </c>
      <c r="C22" s="43"/>
      <c r="E22" s="69" t="s">
        <v>18</v>
      </c>
      <c r="F22" s="76"/>
      <c r="H22" s="31" t="s">
        <v>16</v>
      </c>
      <c r="I22" s="32">
        <v>29</v>
      </c>
      <c r="J22" s="32">
        <v>9500</v>
      </c>
      <c r="K22" s="32">
        <v>275500</v>
      </c>
      <c r="L22" s="49"/>
    </row>
    <row r="23" spans="1:12" ht="15.75" customHeight="1">
      <c r="A23" s="26" t="s">
        <v>16</v>
      </c>
      <c r="B23" s="12">
        <v>44402</v>
      </c>
      <c r="C23" s="43"/>
      <c r="J23" s="66" t="s">
        <v>35</v>
      </c>
      <c r="K23" s="76"/>
    </row>
    <row r="24" spans="1:12" ht="15.75" customHeight="1">
      <c r="A24" s="26" t="s">
        <v>36</v>
      </c>
      <c r="B24" s="14">
        <v>5</v>
      </c>
      <c r="C24" s="51"/>
    </row>
    <row r="25" spans="1:12" ht="15.75" customHeight="1">
      <c r="A25" s="34"/>
      <c r="B25" s="57"/>
      <c r="C25" s="51"/>
    </row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>
      <c r="A30" s="16" t="s">
        <v>19</v>
      </c>
    </row>
    <row r="31" spans="1:12" ht="15.75" customHeight="1">
      <c r="A31" s="67" t="s">
        <v>37</v>
      </c>
      <c r="B31" s="76"/>
      <c r="C31" s="76"/>
      <c r="D31" s="76"/>
      <c r="E31" s="76"/>
      <c r="F31" s="76"/>
    </row>
    <row r="32" spans="1:12" ht="15.75" customHeight="1">
      <c r="A32" s="76"/>
      <c r="B32" s="76"/>
      <c r="C32" s="76"/>
      <c r="D32" s="76"/>
      <c r="E32" s="76"/>
      <c r="F32" s="76"/>
    </row>
    <row r="33" spans="1:8" ht="15.75" customHeight="1">
      <c r="A33" s="17"/>
      <c r="B33" s="17"/>
      <c r="C33" s="17"/>
      <c r="D33" s="17"/>
      <c r="E33" s="17"/>
      <c r="F33" s="17"/>
    </row>
    <row r="34" spans="1:8" ht="15.75" customHeight="1">
      <c r="A34" s="17"/>
      <c r="B34" s="17"/>
      <c r="C34" s="17"/>
      <c r="D34" s="17"/>
      <c r="E34" s="17"/>
      <c r="F34" s="17"/>
    </row>
    <row r="35" spans="1:8" ht="15.75" customHeight="1">
      <c r="B35" s="27" t="s">
        <v>29</v>
      </c>
      <c r="C35" s="54"/>
      <c r="D35" s="80" t="s">
        <v>21</v>
      </c>
      <c r="E35" s="76"/>
    </row>
    <row r="36" spans="1:8" ht="15.75" customHeight="1">
      <c r="B36" s="30" t="str">
        <f>B20&amp;" "&amp;B21</f>
        <v>Taj Deluxe</v>
      </c>
      <c r="C36" s="56"/>
    </row>
    <row r="37" spans="1:8" ht="15.75" customHeight="1"/>
    <row r="38" spans="1:8" ht="15.75" customHeight="1">
      <c r="A38" s="67" t="s">
        <v>38</v>
      </c>
      <c r="B38" s="76"/>
      <c r="C38" s="76"/>
      <c r="D38" s="76"/>
      <c r="E38" s="76"/>
      <c r="F38" s="76"/>
      <c r="G38" s="76"/>
    </row>
    <row r="39" spans="1:8" ht="15.75" customHeight="1">
      <c r="A39" s="76"/>
      <c r="B39" s="76"/>
      <c r="C39" s="76"/>
      <c r="D39" s="76"/>
      <c r="E39" s="76"/>
      <c r="F39" s="76"/>
      <c r="G39" s="76"/>
    </row>
    <row r="40" spans="1:8" ht="15.75" customHeight="1">
      <c r="A40" s="17"/>
      <c r="B40" s="17"/>
      <c r="C40" s="17"/>
      <c r="D40" s="17"/>
      <c r="E40" s="17"/>
      <c r="F40" s="17"/>
    </row>
    <row r="41" spans="1:8" ht="15.75" customHeight="1">
      <c r="A41" s="17"/>
      <c r="B41" s="17"/>
      <c r="C41" s="17"/>
      <c r="D41" s="17"/>
      <c r="E41" s="17"/>
      <c r="F41" s="17"/>
    </row>
    <row r="42" spans="1:8" ht="15.75" customHeight="1">
      <c r="B42" s="40" t="s">
        <v>30</v>
      </c>
      <c r="C42" s="7" t="s">
        <v>31</v>
      </c>
      <c r="D42" s="8" t="s">
        <v>32</v>
      </c>
      <c r="E42" s="9" t="s">
        <v>33</v>
      </c>
      <c r="F42" s="19"/>
      <c r="G42" s="62" t="s">
        <v>21</v>
      </c>
      <c r="H42" s="76"/>
    </row>
    <row r="43" spans="1:8" ht="15.75" customHeight="1">
      <c r="A43" s="44" t="s">
        <v>15</v>
      </c>
      <c r="B43" s="45">
        <f>IFERROR(IF(B36="Radisson Standard",IF(MONTH(B22)&lt;=6,D9-B22,D11-B22),
IF(B36="Radisson Deluxe",IF(MONTH(B22)&lt;=6,D10-B22,D12-B22),
IF(B36="Taj Standard",IF(MONTH(B22)&lt;=6,D13-B22,D15-B22),
IF(B36="Taj Deluxe",IF(MONTH(B22)&lt;=6,D14-B22,D16-B22),
)))),0)</f>
        <v>161</v>
      </c>
      <c r="C43" s="46">
        <f>IF(B36="Radisson Standard",IF(MONTH(B22)&lt;=6,4000,4500),
IF(B36="Radisson Deluxe",IF(MONTH(B22)&lt;=6,7000,8000),
IF(B36="Taj Standard",IF(MONTH(B22)&lt;=6,6000,6500),
IF(B36="Taj Deluxe",IF(MONTH(B22)&lt;=6,9000,9500),0
))))</f>
        <v>9000</v>
      </c>
      <c r="D43" s="46">
        <f t="shared" ref="D43:D44" si="0">B43*C43</f>
        <v>1449000</v>
      </c>
      <c r="E43" s="11">
        <f>(D43+D44)*B24</f>
        <v>8385000</v>
      </c>
      <c r="F43" s="19"/>
      <c r="G43" s="19"/>
    </row>
    <row r="44" spans="1:8" ht="15.75" customHeight="1">
      <c r="A44" s="44" t="s">
        <v>16</v>
      </c>
      <c r="B44" s="45">
        <f>IFERROR(IF(B22&lt;=B23,IF(B36="Radisson Standard",IF(MONTH(B23)&gt;=7,B23-C11,B23-C9),
IF(B36="Radisson Deluxe",IF(MONTH(B23)&gt;=7,B23-C12,B23-C10),
IF(B36="Taj Standard",IF(MONTH(B23)&gt;=7,B23-C15,B23-C13),
IF(B36="Taj Deluxe",IF(MONTH(B23)&gt;=7,B23-C16,B23-C14)
))))),0)</f>
        <v>24</v>
      </c>
      <c r="C44" s="46">
        <f>IF(B36="Radisson Standard",IF(MONTH(B23)&gt;=7,4500,4000),
IF(B36="Radisson Deluxe",IF(MONTH(B23)&gt;=7,8000,7000),
IF(B36="Taj Standard",IF(MONTH(B23)&gt;=7,6500,6000),
IF(B36="Taj Deluxe",IF(MONTH(B23)&gt;=7,9500,9000)
))))</f>
        <v>9500</v>
      </c>
      <c r="D44" s="46">
        <f t="shared" si="0"/>
        <v>228000</v>
      </c>
      <c r="E44" s="49"/>
    </row>
    <row r="45" spans="1:8" ht="15.75" customHeight="1"/>
    <row r="46" spans="1:8" ht="15.75" hidden="1" customHeight="1"/>
    <row r="47" spans="1:8" ht="15.75" hidden="1" customHeight="1"/>
    <row r="48" spans="1: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9">
    <mergeCell ref="A38:G39"/>
    <mergeCell ref="G42:H42"/>
    <mergeCell ref="A1:L3"/>
    <mergeCell ref="A5:B6"/>
    <mergeCell ref="A18:B19"/>
    <mergeCell ref="E22:F22"/>
    <mergeCell ref="J23:K23"/>
    <mergeCell ref="A31:F32"/>
    <mergeCell ref="D35:E35"/>
  </mergeCells>
  <dataValidations count="2">
    <dataValidation type="list" allowBlank="1" showErrorMessage="1" sqref="B20" xr:uid="{00000000-0002-0000-0100-000000000000}">
      <formula1>"Taj,Radisson"</formula1>
    </dataValidation>
    <dataValidation type="list" allowBlank="1" showErrorMessage="1" sqref="B21" xr:uid="{00000000-0002-0000-0100-000001000000}">
      <formula1>"Standard,Deluxe"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showGridLines="0" workbookViewId="0"/>
  </sheetViews>
  <sheetFormatPr defaultColWidth="12.5703125" defaultRowHeight="15" customHeight="1"/>
  <cols>
    <col min="1" max="1" width="17.28515625" customWidth="1"/>
    <col min="5" max="5" width="17.85546875" customWidth="1"/>
    <col min="6" max="6" width="11" customWidth="1"/>
    <col min="7" max="7" width="14.7109375" customWidth="1"/>
    <col min="13" max="26" width="8.5703125" hidden="1" customWidth="1"/>
  </cols>
  <sheetData>
    <row r="1" spans="1:12" ht="15.75" customHeight="1">
      <c r="A1" s="63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ht="15.7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5"/>
    </row>
    <row r="3" spans="1:12" ht="15.75" customHeigh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ht="15.75" customHeight="1"/>
    <row r="5" spans="1:12" ht="15.75" customHeight="1">
      <c r="A5" s="64" t="s">
        <v>1</v>
      </c>
      <c r="B5" s="75"/>
      <c r="F5" s="71" t="s">
        <v>22</v>
      </c>
      <c r="G5" s="77"/>
    </row>
    <row r="6" spans="1:12" ht="15.75" customHeight="1">
      <c r="A6" s="75"/>
      <c r="B6" s="75"/>
      <c r="F6" s="78"/>
      <c r="G6" s="79"/>
    </row>
    <row r="7" spans="1:12" ht="15.75" customHeight="1">
      <c r="A7" s="1" t="s">
        <v>2</v>
      </c>
      <c r="B7" s="2" t="s">
        <v>3</v>
      </c>
      <c r="C7" s="1" t="s">
        <v>4</v>
      </c>
      <c r="D7" s="1" t="s">
        <v>5</v>
      </c>
      <c r="F7" s="1" t="s">
        <v>23</v>
      </c>
      <c r="G7" s="1" t="s">
        <v>24</v>
      </c>
      <c r="H7" s="1" t="s">
        <v>3</v>
      </c>
      <c r="I7" s="1" t="s">
        <v>4</v>
      </c>
      <c r="J7" s="1" t="s">
        <v>5</v>
      </c>
    </row>
    <row r="8" spans="1:12" ht="15.75" customHeight="1">
      <c r="A8" s="3" t="s">
        <v>6</v>
      </c>
      <c r="B8" s="4">
        <v>44197</v>
      </c>
      <c r="C8" s="4">
        <v>44316</v>
      </c>
      <c r="D8" s="5">
        <v>1200</v>
      </c>
      <c r="F8" s="3" t="s">
        <v>25</v>
      </c>
      <c r="G8" s="35" t="s">
        <v>26</v>
      </c>
      <c r="H8" s="4">
        <v>44197</v>
      </c>
      <c r="I8" s="4">
        <v>44377</v>
      </c>
      <c r="J8" s="5">
        <v>4000</v>
      </c>
    </row>
    <row r="9" spans="1:12" ht="15.75" customHeight="1">
      <c r="A9" s="3" t="s">
        <v>6</v>
      </c>
      <c r="B9" s="4">
        <v>44317</v>
      </c>
      <c r="C9" s="4">
        <v>44561</v>
      </c>
      <c r="D9" s="5">
        <v>1300</v>
      </c>
      <c r="F9" s="3" t="s">
        <v>25</v>
      </c>
      <c r="G9" s="35" t="s">
        <v>27</v>
      </c>
      <c r="H9" s="4">
        <v>44197</v>
      </c>
      <c r="I9" s="4">
        <v>44377</v>
      </c>
      <c r="J9" s="5">
        <v>7000</v>
      </c>
    </row>
    <row r="10" spans="1:12" ht="15.75" customHeight="1">
      <c r="A10" s="3" t="s">
        <v>7</v>
      </c>
      <c r="B10" s="4">
        <v>44197</v>
      </c>
      <c r="C10" s="4">
        <v>44316</v>
      </c>
      <c r="D10" s="5">
        <v>2100</v>
      </c>
      <c r="F10" s="3" t="s">
        <v>25</v>
      </c>
      <c r="G10" s="35" t="s">
        <v>26</v>
      </c>
      <c r="H10" s="4">
        <v>44378</v>
      </c>
      <c r="I10" s="4">
        <v>44561</v>
      </c>
      <c r="J10" s="5">
        <v>4500</v>
      </c>
    </row>
    <row r="11" spans="1:12" ht="15.75" customHeight="1">
      <c r="A11" s="3" t="s">
        <v>7</v>
      </c>
      <c r="B11" s="4">
        <v>44317</v>
      </c>
      <c r="C11" s="4">
        <v>44561</v>
      </c>
      <c r="D11" s="5">
        <v>2200</v>
      </c>
      <c r="F11" s="3" t="s">
        <v>25</v>
      </c>
      <c r="G11" s="35" t="s">
        <v>27</v>
      </c>
      <c r="H11" s="4">
        <v>44378</v>
      </c>
      <c r="I11" s="4">
        <v>44561</v>
      </c>
      <c r="J11" s="5">
        <v>8000</v>
      </c>
    </row>
    <row r="12" spans="1:12" ht="15.75" customHeight="1">
      <c r="A12" s="3" t="s">
        <v>8</v>
      </c>
      <c r="B12" s="4">
        <v>44197</v>
      </c>
      <c r="C12" s="4">
        <v>44316</v>
      </c>
      <c r="D12" s="5">
        <v>2800</v>
      </c>
      <c r="F12" s="3" t="s">
        <v>28</v>
      </c>
      <c r="G12" s="35" t="s">
        <v>26</v>
      </c>
      <c r="H12" s="4">
        <v>44197</v>
      </c>
      <c r="I12" s="4">
        <v>44377</v>
      </c>
      <c r="J12" s="5">
        <v>6000</v>
      </c>
    </row>
    <row r="13" spans="1:12" ht="15.75" customHeight="1">
      <c r="A13" s="3" t="s">
        <v>8</v>
      </c>
      <c r="B13" s="4">
        <v>44317</v>
      </c>
      <c r="C13" s="4">
        <v>44561</v>
      </c>
      <c r="D13" s="5">
        <v>3000</v>
      </c>
      <c r="F13" s="3" t="s">
        <v>28</v>
      </c>
      <c r="G13" s="35" t="s">
        <v>27</v>
      </c>
      <c r="H13" s="4">
        <v>44197</v>
      </c>
      <c r="I13" s="4">
        <v>44377</v>
      </c>
      <c r="J13" s="5">
        <v>9000</v>
      </c>
    </row>
    <row r="14" spans="1:12" ht="15.75" customHeight="1">
      <c r="F14" s="3" t="s">
        <v>28</v>
      </c>
      <c r="G14" s="35" t="s">
        <v>26</v>
      </c>
      <c r="H14" s="4">
        <v>44378</v>
      </c>
      <c r="I14" s="4">
        <v>44561</v>
      </c>
      <c r="J14" s="5">
        <v>6500</v>
      </c>
    </row>
    <row r="15" spans="1:12" ht="15.75" customHeight="1">
      <c r="F15" s="3" t="s">
        <v>28</v>
      </c>
      <c r="G15" s="35" t="s">
        <v>27</v>
      </c>
      <c r="H15" s="4">
        <v>44378</v>
      </c>
      <c r="I15" s="4">
        <v>44561</v>
      </c>
      <c r="J15" s="5">
        <v>9500</v>
      </c>
    </row>
    <row r="16" spans="1:12" ht="15.75" customHeight="1">
      <c r="A16" s="65" t="s">
        <v>9</v>
      </c>
      <c r="B16" s="75"/>
    </row>
    <row r="17" spans="1:11" ht="15.75" customHeight="1">
      <c r="A17" s="75"/>
      <c r="B17" s="75"/>
    </row>
    <row r="18" spans="1:11" ht="15.75" customHeight="1">
      <c r="A18" s="26" t="s">
        <v>10</v>
      </c>
      <c r="B18" s="3" t="str">
        <f>VLOOKUP(A18,Sheet1!A20:B23,2,0)</f>
        <v>Swift Dzire</v>
      </c>
      <c r="C18" s="6"/>
    </row>
    <row r="19" spans="1:11" ht="15.75" customHeight="1">
      <c r="A19" s="26" t="s">
        <v>23</v>
      </c>
      <c r="B19" s="3" t="str">
        <f>VLOOKUP(A19,Sheet2!A20:B20,2,0)</f>
        <v>Taj</v>
      </c>
      <c r="C19" s="6"/>
      <c r="E19" s="72" t="s">
        <v>39</v>
      </c>
      <c r="F19" s="76"/>
    </row>
    <row r="20" spans="1:11" ht="15.75" customHeight="1">
      <c r="A20" s="26" t="s">
        <v>24</v>
      </c>
      <c r="B20" s="29" t="str">
        <f>VLOOKUP(A20,Sheet2!A21:B21,2,0)</f>
        <v>Deluxe</v>
      </c>
      <c r="C20" s="55"/>
      <c r="E20" s="76"/>
      <c r="F20" s="76"/>
      <c r="H20" s="58"/>
      <c r="I20" s="41"/>
      <c r="J20" s="19"/>
      <c r="K20" s="19"/>
    </row>
    <row r="21" spans="1:11" ht="15.75" customHeight="1">
      <c r="A21" s="33" t="s">
        <v>15</v>
      </c>
      <c r="B21" s="12">
        <f>VLOOKUP(A21,Sheet1!A21:B22,2,0)</f>
        <v>44211</v>
      </c>
      <c r="C21" s="43"/>
      <c r="E21" s="76"/>
      <c r="F21" s="76"/>
      <c r="H21" s="47"/>
      <c r="I21" s="47"/>
      <c r="J21" s="19"/>
      <c r="K21" s="19"/>
    </row>
    <row r="22" spans="1:11" ht="15.75" customHeight="1">
      <c r="A22" s="26" t="s">
        <v>16</v>
      </c>
      <c r="B22" s="12">
        <f>VLOOKUP(A22,Sheet1!A22:B23,2,0)</f>
        <v>44433</v>
      </c>
      <c r="C22" s="43"/>
      <c r="E22" s="76"/>
      <c r="F22" s="76"/>
      <c r="G22" s="47"/>
      <c r="H22" s="47"/>
      <c r="I22" s="50"/>
    </row>
    <row r="23" spans="1:11" ht="15.75" customHeight="1">
      <c r="A23" s="26" t="s">
        <v>36</v>
      </c>
      <c r="B23" s="14">
        <f>VLOOKUP(A23,Sheet2!A24:B24,2,0)</f>
        <v>5</v>
      </c>
      <c r="C23" s="51"/>
      <c r="E23" s="76"/>
      <c r="F23" s="76"/>
      <c r="G23" s="59"/>
      <c r="H23" s="59"/>
      <c r="I23" s="59"/>
    </row>
    <row r="24" spans="1:11" ht="15.75" customHeight="1">
      <c r="A24" s="36" t="s">
        <v>17</v>
      </c>
      <c r="B24" s="14">
        <f>VLOOKUP(A24,Sheet1!A23:B23,2,0)</f>
        <v>6</v>
      </c>
      <c r="C24" s="51"/>
      <c r="E24" s="17"/>
      <c r="F24" s="17"/>
      <c r="G24" s="59"/>
      <c r="H24" s="59"/>
      <c r="I24" s="59"/>
    </row>
    <row r="25" spans="1:11" ht="15.75" customHeight="1">
      <c r="F25" s="73"/>
      <c r="G25" s="75"/>
      <c r="H25" s="59"/>
      <c r="I25" s="59"/>
    </row>
    <row r="26" spans="1:11" ht="15.75" customHeight="1">
      <c r="F26" s="54"/>
      <c r="G26" s="54"/>
      <c r="H26" s="59"/>
      <c r="I26" s="59"/>
    </row>
    <row r="27" spans="1:11" ht="15.75" customHeight="1">
      <c r="A27" s="80" t="s">
        <v>40</v>
      </c>
      <c r="B27" s="76"/>
      <c r="C27" s="76"/>
      <c r="D27" s="76"/>
      <c r="E27" s="76"/>
      <c r="F27" s="54"/>
      <c r="G27" s="54"/>
      <c r="H27" s="59"/>
      <c r="I27" s="59"/>
    </row>
    <row r="28" spans="1:11" ht="15.75" customHeight="1">
      <c r="A28" s="16"/>
      <c r="B28" s="16"/>
      <c r="C28" s="16"/>
      <c r="D28" s="16"/>
      <c r="E28" s="16"/>
      <c r="F28" s="54"/>
      <c r="G28" s="54"/>
      <c r="H28" s="59"/>
      <c r="I28" s="59"/>
    </row>
    <row r="29" spans="1:11" ht="15.75" customHeight="1">
      <c r="A29" s="9" t="s">
        <v>33</v>
      </c>
      <c r="B29" s="60"/>
      <c r="C29" s="9" t="s">
        <v>14</v>
      </c>
      <c r="E29" s="66" t="s">
        <v>41</v>
      </c>
      <c r="F29" s="76"/>
      <c r="G29" s="56"/>
      <c r="H29" s="59"/>
      <c r="I29" s="59"/>
    </row>
    <row r="30" spans="1:11" ht="15.75" customHeight="1">
      <c r="A30" s="11">
        <f>HLOOKUP(A29,Sheet2!E42:E43,2,0)</f>
        <v>8385000</v>
      </c>
      <c r="B30" s="47"/>
      <c r="C30" s="11">
        <f>HLOOKUP(C29,Sheet1!E35:E36,2,0)</f>
        <v>1660800</v>
      </c>
      <c r="D30" s="17"/>
      <c r="H30" s="59"/>
      <c r="I30" s="59"/>
    </row>
    <row r="31" spans="1:11" ht="15.75" customHeight="1">
      <c r="F31" s="54"/>
      <c r="G31" s="54"/>
      <c r="H31" s="59"/>
      <c r="I31" s="59"/>
    </row>
    <row r="32" spans="1:11" ht="15.75" customHeight="1">
      <c r="F32" s="54"/>
      <c r="G32" s="54"/>
      <c r="H32" s="59"/>
      <c r="I32" s="59"/>
    </row>
    <row r="33" spans="1:12" ht="15.75" customHeight="1">
      <c r="A33" s="80" t="s">
        <v>42</v>
      </c>
      <c r="B33" s="76"/>
      <c r="C33" s="76"/>
      <c r="F33" s="74"/>
      <c r="G33" s="75"/>
      <c r="H33" s="59"/>
      <c r="I33" s="59"/>
    </row>
    <row r="34" spans="1:12" ht="15.75" customHeight="1">
      <c r="A34" s="16"/>
      <c r="B34" s="16"/>
      <c r="C34" s="16"/>
      <c r="F34" s="56"/>
      <c r="G34" s="56"/>
      <c r="H34" s="59"/>
      <c r="I34" s="59"/>
    </row>
    <row r="35" spans="1:12" ht="15.75" customHeight="1">
      <c r="A35" s="61" t="s">
        <v>43</v>
      </c>
      <c r="B35" s="37">
        <f>A30+C30</f>
        <v>10045800</v>
      </c>
      <c r="C35" s="47"/>
      <c r="D35" s="66" t="s">
        <v>41</v>
      </c>
      <c r="E35" s="76"/>
      <c r="F35" s="15"/>
      <c r="H35" s="59"/>
      <c r="I35" s="59"/>
    </row>
    <row r="36" spans="1:12" ht="15.75" customHeight="1">
      <c r="F36" s="59"/>
      <c r="G36" s="59"/>
      <c r="H36" s="59"/>
      <c r="I36" s="59"/>
    </row>
    <row r="37" spans="1:12" ht="15.75" customHeight="1">
      <c r="A37" s="80" t="s">
        <v>44</v>
      </c>
      <c r="B37" s="76"/>
      <c r="C37" s="76"/>
      <c r="D37" s="76"/>
      <c r="E37" s="76"/>
      <c r="F37" s="60"/>
      <c r="G37" s="60"/>
      <c r="H37" s="41"/>
      <c r="I37" s="41"/>
      <c r="J37" s="19"/>
      <c r="K37" s="19"/>
    </row>
    <row r="38" spans="1:12" ht="22.5" customHeight="1">
      <c r="A38" s="38" t="s">
        <v>45</v>
      </c>
      <c r="F38" s="47"/>
      <c r="G38" s="47"/>
      <c r="H38" s="47"/>
      <c r="I38" s="47"/>
      <c r="J38" s="19"/>
      <c r="K38" s="19"/>
    </row>
    <row r="39" spans="1:12" ht="27" customHeight="1">
      <c r="A39" s="70" t="s">
        <v>46</v>
      </c>
      <c r="B39" s="76"/>
      <c r="C39" s="76"/>
      <c r="D39" s="76"/>
      <c r="E39" s="76"/>
      <c r="F39" s="76"/>
      <c r="G39" s="76"/>
      <c r="H39" s="76"/>
      <c r="I39" s="16"/>
      <c r="J39" s="16"/>
      <c r="K39" s="16"/>
      <c r="L39" s="16"/>
    </row>
    <row r="40" spans="1:12" ht="33.75" customHeight="1">
      <c r="A40" s="76"/>
      <c r="B40" s="76"/>
      <c r="C40" s="76"/>
      <c r="D40" s="76"/>
      <c r="E40" s="76"/>
      <c r="F40" s="76"/>
      <c r="G40" s="76"/>
      <c r="H40" s="76"/>
    </row>
    <row r="41" spans="1:12" ht="15.75" customHeight="1">
      <c r="A41" s="38" t="s">
        <v>47</v>
      </c>
    </row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3">
    <mergeCell ref="A39:H40"/>
    <mergeCell ref="A1:L3"/>
    <mergeCell ref="A5:B6"/>
    <mergeCell ref="F5:G6"/>
    <mergeCell ref="A16:B17"/>
    <mergeCell ref="E19:F23"/>
    <mergeCell ref="F25:G25"/>
    <mergeCell ref="A27:E27"/>
    <mergeCell ref="E29:F29"/>
    <mergeCell ref="A33:C33"/>
    <mergeCell ref="F33:G33"/>
    <mergeCell ref="D35:E35"/>
    <mergeCell ref="A37:E3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2023-06-04T10:12:30Z</dcterms:created>
  <dcterms:modified xsi:type="dcterms:W3CDTF">2023-06-22T08:19:56Z</dcterms:modified>
  <cp:category/>
  <cp:contentStatus/>
</cp:coreProperties>
</file>