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Ex4.xml" ContentType="application/vnd.ms-office.chartex+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ishan\Desktop\Ecommerce Sales Analysis Excel\"/>
    </mc:Choice>
  </mc:AlternateContent>
  <xr:revisionPtr revIDLastSave="0" documentId="13_ncr:1_{FE89D191-77FF-495D-A38D-321EFA2AB8C8}" xr6:coauthVersionLast="47" xr6:coauthVersionMax="47" xr10:uidLastSave="{00000000-0000-0000-0000-000000000000}"/>
  <bookViews>
    <workbookView xWindow="-108" yWindow="-108" windowWidth="23256" windowHeight="12456" activeTab="1" xr2:uid="{00000000-000D-0000-FFFF-FFFF00000000}"/>
  </bookViews>
  <sheets>
    <sheet name="Detail1" sheetId="11" r:id="rId1"/>
    <sheet name="DashBoard" sheetId="10" r:id="rId2"/>
    <sheet name="Data" sheetId="1" r:id="rId3"/>
    <sheet name="KPI" sheetId="8" r:id="rId4"/>
    <sheet name="KPI YoY" sheetId="9" r:id="rId5"/>
    <sheet name="Combo Chart" sheetId="3" r:id="rId6"/>
    <sheet name="Waterfall chart" sheetId="4" r:id="rId7"/>
    <sheet name="Pie Chart" sheetId="5" r:id="rId8"/>
    <sheet name="Map chart" sheetId="6" r:id="rId9"/>
    <sheet name="sub category" sheetId="7" r:id="rId10"/>
    <sheet name="layout" sheetId="2" r:id="rId11"/>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chart'!$D$4:$D$47</definedName>
    <definedName name="_xlchart.v5.12" hidden="1">'Map chart'!$E$3</definedName>
    <definedName name="_xlchart.v5.13" hidden="1">'Map chart'!$E$4:$E$47</definedName>
    <definedName name="_xlchart.v5.3" hidden="1">'Map chart'!$D$3</definedName>
    <definedName name="_xlchart.v5.4" hidden="1">'Map chart'!$D$4:$D$47</definedName>
    <definedName name="_xlchart.v5.5" hidden="1">'Map chart'!$E$3</definedName>
    <definedName name="_xlchart.v5.6" hidden="1">'Map chart'!$E$4:$E$47</definedName>
    <definedName name="Slicer_Region">#N/A</definedName>
    <definedName name="Slicer_Segment">#N/A</definedName>
    <definedName name="Slicer_Year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6"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 i="6"/>
  <c r="D7" i="4"/>
  <c r="D5" i="4"/>
  <c r="D6"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F9" i="9"/>
  <c r="E9" i="9"/>
  <c r="D9" i="9"/>
  <c r="C9" i="9"/>
  <c r="B9" i="9"/>
  <c r="E26" i="6"/>
  <c r="E18" i="6"/>
  <c r="B17" i="8"/>
  <c r="E42" i="6"/>
  <c r="E30" i="6"/>
  <c r="H17" i="8"/>
  <c r="E40" i="6"/>
  <c r="E38" i="6"/>
  <c r="E17" i="8"/>
  <c r="E45" i="6"/>
  <c r="E13" i="6"/>
  <c r="E47" i="6"/>
  <c r="E5" i="6"/>
  <c r="E19" i="6"/>
  <c r="E20" i="6"/>
  <c r="E31" i="6"/>
  <c r="E7" i="6"/>
  <c r="K17" i="8"/>
  <c r="E43" i="6"/>
  <c r="E35" i="6"/>
  <c r="E27" i="6"/>
  <c r="E8" i="6"/>
  <c r="E25" i="6"/>
  <c r="E23" i="6"/>
  <c r="E14" i="6"/>
  <c r="E32" i="6"/>
  <c r="E33" i="6"/>
  <c r="E29" i="6"/>
  <c r="E24" i="6"/>
  <c r="E4" i="6"/>
  <c r="E28" i="6"/>
  <c r="E6" i="6"/>
  <c r="E34" i="6"/>
  <c r="E36" i="6"/>
  <c r="E11" i="6"/>
  <c r="E17" i="6"/>
  <c r="E44" i="6"/>
  <c r="E41" i="6"/>
  <c r="E16" i="6"/>
  <c r="E37" i="6"/>
  <c r="E15" i="6"/>
  <c r="E22" i="6"/>
  <c r="E21" i="6"/>
  <c r="E46" i="6"/>
  <c r="E9" i="6"/>
  <c r="E10" i="6"/>
  <c r="E39" i="6"/>
  <c r="N17" i="8"/>
  <c r="E12" i="6"/>
  <c r="E4" i="4"/>
  <c r="E7" i="4"/>
  <c r="E5" i="4"/>
  <c r="E6" i="4"/>
</calcChain>
</file>

<file path=xl/sharedStrings.xml><?xml version="1.0" encoding="utf-8"?>
<sst xmlns="http://schemas.openxmlformats.org/spreadsheetml/2006/main" count="139906" uniqueCount="10960">
  <si>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</si>
  <si>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</si>
  <si>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</si>
  <si>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</si>
  <si>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</si>
  <si>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</si>
  <si>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</si>
  <si>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</si>
  <si>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</si>
  <si>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</si>
  <si>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</si>
  <si>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</si>
  <si>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</si>
  <si>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</si>
  <si>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</si>
  <si>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</si>
  <si>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</si>
  <si>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</si>
  <si>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</si>
  <si>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</si>
  <si>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</si>
  <si>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</si>
  <si>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</si>
  <si>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</si>
  <si>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</si>
  <si>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</si>
  <si>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</si>
  <si>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</si>
  <si>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</si>
  <si>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</si>
  <si>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</si>
  <si>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</si>
  <si>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</si>
  <si>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</si>
  <si>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</si>
  <si>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</si>
  <si>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</si>
  <si>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</si>
  <si>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</si>
  <si>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</si>
  <si>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</si>
  <si>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</si>
  <si>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</si>
  <si>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</si>
  <si>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</si>
  <si>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</si>
  <si>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</si>
  <si>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</si>
  <si>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</si>
  <si>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</si>
  <si>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</si>
  <si>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</si>
  <si>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</si>
  <si>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</si>
  <si>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</si>
  <si>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</si>
  <si>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</si>
  <si>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</si>
  <si>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</si>
  <si>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</si>
  <si>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</si>
  <si>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</si>
  <si>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</si>
  <si>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</si>
  <si>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</si>
  <si>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</si>
  <si>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</si>
  <si>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</si>
  <si>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</si>
  <si>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</si>
  <si>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</si>
  <si>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</si>
  <si>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</si>
  <si>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</si>
  <si>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</si>
  <si>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</si>
  <si>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</si>
  <si>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</si>
  <si>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</si>
  <si>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</si>
  <si>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</si>
  <si>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</si>
  <si>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</si>
  <si>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</si>
  <si>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</si>
  <si>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</si>
  <si>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</si>
  <si>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</si>
  <si>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</si>
  <si>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</si>
  <si>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</si>
  <si>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</si>
  <si>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</si>
  <si>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</si>
  <si>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</si>
  <si>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</si>
  <si>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</si>
  <si>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</si>
  <si>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</si>
  <si>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</si>
  <si>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</si>
  <si>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</si>
  <si>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</si>
  <si>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</si>
  <si>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</si>
  <si>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</si>
  <si>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</si>
  <si>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</si>
  <si>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</si>
  <si>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</si>
  <si>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</si>
  <si>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</si>
  <si>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</si>
  <si>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</si>
  <si>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</si>
  <si>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</si>
  <si>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</si>
  <si>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</si>
  <si>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</si>
  <si>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</si>
  <si>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</si>
  <si>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</si>
  <si>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</si>
  <si>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</si>
  <si>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</si>
  <si>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</si>
  <si>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</si>
  <si>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</si>
  <si>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</si>
  <si>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</si>
  <si>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</si>
  <si>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</si>
  <si>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</si>
  <si>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</si>
  <si>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</si>
  <si>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</si>
  <si>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</si>
  <si>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</si>
  <si>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</si>
  <si>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</si>
  <si>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</si>
  <si>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</si>
  <si>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</si>
  <si>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</si>
  <si>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</si>
  <si>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</si>
  <si>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</si>
  <si>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</si>
  <si>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</si>
  <si>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</si>
  <si>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</si>
  <si>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</si>
  <si>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</si>
  <si>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</si>
  <si>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</si>
  <si>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</si>
  <si>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</si>
  <si>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</si>
  <si>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</si>
  <si>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</si>
  <si>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</si>
  <si>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</si>
  <si>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</si>
  <si>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</si>
  <si>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</si>
  <si>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</si>
  <si>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</si>
  <si>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</si>
  <si>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</si>
  <si>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</si>
  <si>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</si>
  <si>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</si>
  <si>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</si>
  <si>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</si>
  <si>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</si>
  <si>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</si>
  <si>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</si>
  <si>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</si>
  <si>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</si>
  <si>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</si>
  <si>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</si>
  <si>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</si>
  <si>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</si>
  <si>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</si>
  <si>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</si>
  <si>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</si>
  <si>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</si>
  <si>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</si>
  <si>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</si>
  <si>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</si>
  <si>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</si>
  <si>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</si>
  <si>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</si>
  <si>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</si>
  <si>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</si>
  <si>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</si>
  <si>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</si>
  <si>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</si>
  <si>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</si>
  <si>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</si>
  <si>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</si>
  <si>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</si>
  <si>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</si>
  <si>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</si>
  <si>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</si>
  <si>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</si>
  <si>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</si>
  <si>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</si>
  <si>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</si>
  <si>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</si>
  <si>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</si>
  <si>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</si>
  <si>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</si>
  <si>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</si>
  <si>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</si>
  <si>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</si>
  <si>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</si>
  <si>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</si>
  <si>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</si>
  <si>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</si>
  <si>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</si>
  <si>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</si>
  <si>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</si>
  <si>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</si>
  <si>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</si>
  <si>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</si>
  <si>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</si>
  <si>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</si>
  <si>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</si>
  <si>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</si>
  <si>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</si>
  <si>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</si>
  <si>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</si>
  <si>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</si>
  <si>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</si>
  <si>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</si>
  <si>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</si>
  <si>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</si>
  <si>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</si>
  <si>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</si>
  <si>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</si>
  <si>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</si>
  <si>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</si>
  <si>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</si>
  <si>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</si>
  <si>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</si>
  <si>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</si>
  <si>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</si>
  <si>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</si>
  <si>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</si>
  <si>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</si>
  <si>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</si>
  <si>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</si>
  <si>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</si>
  <si>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</si>
  <si>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</si>
  <si>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</si>
  <si>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</si>
  <si>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</si>
  <si>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</si>
  <si>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</si>
  <si>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</si>
  <si>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</si>
  <si>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</si>
  <si>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</si>
  <si>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</si>
  <si>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</si>
  <si>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</si>
  <si>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</si>
  <si>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</si>
  <si>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</si>
  <si>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</si>
  <si>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</si>
  <si>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</si>
  <si>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</si>
  <si>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</si>
  <si>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</si>
  <si>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</si>
  <si>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</si>
  <si>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</si>
  <si>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</si>
  <si>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</si>
  <si>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</si>
  <si>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</si>
  <si>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</si>
  <si>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</si>
  <si>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</si>
  <si>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</si>
  <si>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</si>
  <si>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</si>
  <si>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</si>
  <si>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</si>
  <si>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</si>
  <si>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</si>
  <si>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</si>
  <si>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</si>
  <si>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</si>
  <si>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</si>
  <si>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</si>
  <si>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</si>
  <si>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</si>
  <si>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</si>
  <si>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</si>
  <si>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</si>
  <si>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</si>
  <si>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</si>
  <si>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</si>
  <si>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</si>
  <si>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</si>
  <si>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</si>
  <si>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</si>
  <si>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</si>
  <si>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</si>
  <si>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</si>
  <si>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</si>
  <si>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</si>
  <si>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</si>
  <si>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</si>
  <si>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</si>
  <si>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</si>
  <si>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</si>
  <si>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</si>
  <si>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</si>
  <si>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</si>
  <si>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</si>
  <si>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</si>
  <si>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</si>
  <si>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</si>
  <si>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</si>
  <si>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</si>
  <si>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</si>
  <si>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</si>
  <si>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</si>
  <si>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</si>
  <si>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</si>
  <si>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</si>
  <si>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</si>
  <si>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</si>
  <si>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</si>
  <si>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</si>
  <si>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</si>
  <si>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</si>
  <si>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</si>
  <si>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</si>
  <si>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</si>
  <si>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</si>
  <si>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</si>
  <si>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</si>
  <si>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</si>
  <si>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</si>
  <si>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</si>
  <si>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</si>
  <si>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</si>
  <si>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</si>
  <si>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</si>
  <si>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</si>
  <si>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</si>
  <si>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</si>
  <si>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</si>
  <si>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</si>
  <si>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</si>
  <si>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</si>
  <si>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</si>
  <si>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</si>
  <si>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</si>
  <si>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</si>
  <si>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</si>
  <si>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</si>
  <si>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</si>
  <si>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</si>
  <si>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</si>
  <si>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</si>
  <si>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</si>
  <si>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</si>
  <si>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</si>
  <si>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</si>
  <si>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</si>
  <si>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</si>
  <si>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</si>
  <si>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</si>
  <si>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</si>
  <si>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</si>
  <si>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</si>
  <si>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</si>
  <si>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</si>
  <si>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</si>
  <si>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</si>
  <si>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</si>
  <si>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</si>
  <si>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</si>
  <si>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</si>
  <si>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</si>
  <si>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</si>
  <si>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</si>
  <si>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</si>
  <si>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</si>
  <si>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</si>
  <si>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</si>
  <si>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</si>
  <si>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</si>
  <si>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</si>
  <si>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</si>
  <si>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</si>
  <si>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</si>
  <si>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</si>
  <si>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</si>
  <si>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</si>
  <si>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</si>
  <si>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</si>
  <si>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</si>
  <si>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</si>
  <si>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</si>
  <si>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</si>
  <si>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</si>
  <si>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</si>
  <si>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</si>
  <si>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</si>
  <si>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</si>
  <si>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</si>
  <si>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</si>
  <si>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</si>
  <si>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</si>
  <si>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</si>
  <si>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</si>
  <si>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</si>
  <si>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</si>
  <si>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</si>
  <si>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</si>
  <si>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</si>
  <si>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</si>
  <si>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</si>
  <si>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</si>
  <si>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</si>
  <si>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</si>
  <si>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</si>
  <si>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</si>
  <si>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</si>
  <si>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</si>
  <si>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</si>
  <si>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</si>
  <si>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</si>
  <si>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</si>
  <si>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</si>
  <si>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</si>
  <si>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</si>
  <si>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</si>
  <si>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</si>
  <si>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</si>
  <si>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</si>
  <si>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</si>
  <si>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</si>
  <si>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</si>
  <si>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</si>
  <si>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</si>
  <si>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</si>
  <si>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</si>
  <si>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</si>
  <si>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</si>
  <si>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</si>
  <si>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</si>
  <si>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</si>
  <si>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</si>
  <si>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</si>
  <si>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</si>
  <si>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</si>
  <si>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</si>
  <si>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</si>
  <si>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</si>
  <si>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</si>
  <si>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</si>
  <si>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</si>
  <si>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</si>
  <si>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</si>
  <si>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</si>
  <si>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</si>
  <si>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</si>
  <si>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</si>
  <si>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</si>
  <si>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</si>
  <si>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</si>
  <si>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</si>
  <si>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</si>
  <si>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</si>
  <si>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</si>
  <si>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</si>
  <si>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</si>
  <si>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</si>
  <si>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</si>
  <si>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</si>
  <si>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</si>
  <si>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</si>
  <si>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</si>
  <si>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</si>
  <si>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</si>
  <si>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</si>
  <si>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</si>
  <si>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</si>
  <si>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</si>
  <si>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</si>
  <si>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</si>
  <si>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</si>
  <si>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</si>
  <si>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</si>
  <si>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</si>
  <si>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</si>
  <si>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</si>
  <si>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</si>
  <si>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</si>
  <si>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</si>
  <si>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</si>
  <si>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</si>
  <si>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</si>
  <si>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</si>
  <si>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</si>
  <si>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</si>
  <si>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</si>
  <si>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</si>
  <si>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</si>
  <si>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</si>
  <si>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</si>
  <si>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</si>
  <si>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</si>
  <si>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</si>
  <si>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</si>
  <si>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</si>
  <si>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</si>
  <si>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</si>
  <si>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</si>
  <si>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</si>
  <si>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</si>
  <si>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</si>
  <si>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</si>
  <si>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</si>
  <si>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</si>
  <si>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</si>
  <si>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</si>
  <si>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</si>
  <si>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</si>
  <si>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</si>
  <si>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</si>
  <si>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</si>
  <si>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</si>
  <si>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</si>
  <si>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</si>
  <si>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</si>
  <si>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</si>
  <si>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</si>
  <si>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</si>
  <si>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</si>
  <si>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</si>
  <si>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</si>
  <si>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</si>
  <si>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</si>
  <si>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</si>
  <si>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</si>
  <si>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</si>
  <si>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</si>
  <si>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</si>
  <si>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</si>
  <si>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</si>
  <si>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</si>
  <si>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</si>
  <si>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</si>
  <si>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</si>
  <si>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</si>
  <si>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</si>
  <si>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</si>
  <si>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</si>
  <si>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</si>
  <si>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</si>
  <si>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</si>
  <si>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</si>
  <si>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</si>
  <si>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</si>
  <si>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</si>
  <si>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</si>
  <si>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</si>
  <si>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</si>
  <si>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</si>
  <si>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</si>
  <si>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</si>
  <si>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</si>
  <si>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</si>
  <si>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</si>
  <si>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</si>
  <si>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</si>
  <si>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</si>
  <si>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</si>
  <si>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</si>
  <si>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</si>
  <si>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</si>
  <si>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</si>
  <si>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</si>
  <si>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</si>
  <si>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</si>
  <si>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</si>
  <si>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</si>
  <si>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</si>
  <si>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</si>
  <si>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</si>
  <si>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</si>
  <si>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</si>
  <si>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</si>
  <si>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</si>
  <si>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</si>
  <si>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</si>
  <si>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</si>
  <si>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</si>
  <si>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</si>
  <si>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</si>
  <si>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</si>
  <si>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</si>
  <si>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</si>
  <si>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</si>
  <si>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</si>
  <si>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</si>
  <si>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</si>
  <si>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</si>
  <si>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</si>
  <si>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</si>
  <si>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</si>
  <si>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</si>
  <si>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</si>
  <si>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</si>
  <si>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</si>
  <si>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</si>
  <si>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</si>
  <si>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</si>
  <si>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</si>
  <si>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</si>
  <si>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</si>
  <si>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</si>
  <si>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</si>
  <si>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</si>
  <si>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</si>
  <si>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</si>
  <si>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</si>
  <si>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</si>
  <si>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</si>
  <si>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</si>
  <si>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</si>
  <si>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</si>
  <si>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</si>
  <si>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</si>
  <si>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</si>
  <si>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</si>
  <si>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</si>
  <si>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</si>
  <si>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</si>
  <si>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</si>
  <si>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</si>
  <si>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</si>
  <si>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</si>
  <si>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</si>
  <si>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</si>
  <si>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</si>
  <si>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</si>
  <si>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</si>
  <si>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</si>
  <si>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</si>
  <si>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</si>
  <si>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</si>
  <si>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</si>
  <si>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</si>
  <si>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</si>
  <si>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</si>
  <si>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</si>
  <si>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</si>
  <si>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</si>
  <si>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</si>
  <si>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</si>
  <si>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</si>
  <si>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</si>
  <si>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</si>
  <si>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</si>
  <si>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</si>
  <si>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</si>
  <si>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</si>
  <si>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</si>
  <si>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</si>
  <si>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</si>
  <si>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</si>
  <si>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</si>
  <si>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</si>
  <si>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</si>
  <si>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</si>
  <si>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</si>
  <si>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</si>
  <si>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</si>
  <si>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</si>
  <si>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</si>
  <si>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</si>
  <si>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</si>
  <si>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</si>
  <si>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</si>
  <si>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</si>
  <si>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</si>
  <si>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</si>
  <si>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</si>
  <si>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</si>
  <si>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</si>
  <si>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</si>
  <si>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</si>
  <si>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</si>
  <si>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</si>
  <si>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</si>
  <si>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</si>
  <si>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</si>
  <si>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</si>
  <si>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</si>
  <si>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</si>
  <si>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</si>
  <si>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</si>
  <si>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</si>
  <si>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</si>
  <si>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</si>
  <si>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</si>
  <si>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</si>
  <si>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</si>
  <si>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</si>
  <si>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</si>
  <si>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</si>
  <si>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</si>
  <si>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</si>
  <si>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</si>
  <si>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</si>
  <si>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</si>
  <si>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</si>
  <si>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</si>
  <si>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</si>
  <si>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</si>
  <si>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</si>
  <si>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</si>
  <si>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</si>
  <si>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</si>
  <si>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</si>
  <si>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</si>
  <si>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</si>
  <si>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</si>
  <si>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</si>
  <si>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</si>
  <si>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</si>
  <si>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</si>
  <si>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</si>
  <si>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</si>
  <si>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</si>
  <si>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</si>
  <si>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</si>
  <si>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</si>
  <si>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</si>
  <si>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</si>
  <si>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</si>
  <si>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</si>
  <si>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</si>
  <si>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</si>
  <si>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</si>
  <si>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</si>
  <si>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</si>
  <si>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</si>
  <si>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</si>
  <si>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</si>
  <si>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</si>
  <si>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</si>
  <si>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</si>
  <si>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</si>
  <si>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</si>
  <si>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</si>
  <si>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</si>
  <si>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</si>
  <si>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</si>
  <si>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</si>
  <si>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</si>
  <si>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</si>
  <si>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</si>
  <si>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</si>
  <si>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</si>
  <si>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</si>
  <si>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</si>
  <si>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</si>
  <si>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</si>
  <si>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</si>
  <si>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</si>
  <si>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</si>
  <si>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</si>
  <si>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</si>
  <si>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</si>
  <si>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</si>
  <si>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</si>
  <si>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</si>
  <si>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</si>
  <si>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</si>
  <si>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</si>
  <si>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</si>
  <si>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</si>
  <si>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</si>
  <si>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</si>
  <si>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</si>
  <si>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</si>
  <si>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</si>
  <si>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</si>
  <si>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</si>
  <si>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</si>
  <si>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</si>
  <si>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</si>
  <si>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</si>
  <si>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</si>
  <si>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</si>
  <si>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</si>
  <si>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</si>
  <si>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</si>
  <si>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</si>
  <si>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</si>
  <si>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</si>
  <si>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</si>
  <si>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</si>
  <si>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</si>
  <si>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</si>
  <si>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</si>
  <si>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</si>
  <si>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</si>
  <si>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</si>
  <si>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</si>
  <si>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</si>
  <si>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</si>
  <si>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</si>
  <si>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</si>
  <si>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</si>
  <si>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</si>
  <si>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</si>
  <si>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</si>
  <si>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</si>
  <si>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</si>
  <si>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</si>
  <si>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</si>
  <si>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</si>
  <si>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</si>
  <si>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</si>
  <si>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</si>
  <si>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</si>
  <si>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</si>
  <si>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</si>
  <si>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</si>
  <si>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</si>
  <si>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</si>
  <si>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</si>
  <si>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</si>
  <si>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</si>
  <si>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</si>
  <si>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</si>
  <si>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</si>
  <si>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</si>
  <si>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</si>
  <si>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</si>
  <si>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</si>
  <si>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</si>
  <si>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</si>
  <si>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</si>
  <si>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</si>
  <si>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</si>
  <si>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</si>
  <si>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</si>
  <si>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</si>
  <si>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</si>
  <si>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</si>
  <si>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</si>
  <si>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</si>
  <si>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</si>
  <si>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</si>
  <si>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</si>
  <si>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</si>
  <si>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</si>
  <si>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</si>
  <si>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</si>
  <si>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</si>
  <si>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</si>
  <si>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</si>
  <si>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</si>
  <si>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</si>
  <si>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</si>
  <si>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</si>
  <si>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</si>
  <si>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</si>
  <si>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</si>
  <si>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</si>
  <si>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</si>
  <si>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</si>
  <si>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</si>
  <si>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</si>
  <si>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</si>
  <si>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</si>
  <si>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</si>
  <si>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</si>
  <si>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</si>
  <si>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</si>
  <si>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</si>
  <si>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</si>
  <si>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</si>
  <si>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</si>
  <si>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</si>
  <si>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</si>
  <si>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</si>
  <si>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</si>
  <si>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</si>
  <si>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</si>
  <si>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</si>
  <si>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</si>
  <si>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</si>
  <si>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</si>
  <si>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</si>
  <si>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</si>
  <si>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</si>
  <si>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</si>
  <si>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</si>
  <si>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</si>
  <si>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</si>
  <si>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</si>
  <si>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</si>
  <si>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</si>
  <si>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</si>
  <si>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</si>
  <si>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</si>
  <si>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</si>
  <si>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</si>
  <si>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</si>
  <si>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</si>
  <si>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</si>
  <si>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</si>
  <si>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</si>
  <si>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</si>
  <si>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</si>
  <si>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</si>
  <si>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</si>
  <si>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</si>
  <si>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</si>
  <si>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</si>
  <si>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</si>
  <si>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</si>
  <si>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</si>
  <si>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</si>
  <si>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</si>
  <si>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</si>
  <si>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</si>
  <si>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</si>
  <si>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</si>
  <si>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</si>
  <si>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</si>
  <si>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</si>
  <si>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</si>
  <si>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</si>
  <si>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</si>
  <si>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</si>
  <si>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</si>
  <si>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</si>
  <si>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</si>
  <si>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</si>
  <si>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</si>
  <si>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</si>
  <si>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</si>
  <si>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</si>
  <si>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</si>
  <si>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</si>
  <si>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</si>
  <si>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</si>
  <si>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</si>
  <si>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</si>
  <si>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</si>
  <si>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</si>
  <si>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</si>
  <si>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</si>
  <si>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</si>
  <si>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</si>
  <si>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</si>
  <si>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</si>
  <si>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</si>
  <si>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</si>
  <si>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</si>
  <si>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</si>
  <si>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</si>
  <si>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</si>
  <si>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</si>
  <si>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</si>
  <si>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</si>
  <si>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</si>
  <si>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</si>
  <si>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</si>
  <si>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</si>
  <si>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</si>
  <si>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</si>
  <si>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</si>
  <si>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</si>
  <si>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</si>
  <si>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</si>
  <si>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</si>
  <si>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</si>
  <si>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</si>
  <si>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</si>
  <si>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</si>
  <si>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</si>
  <si>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</si>
  <si>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</si>
  <si>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</si>
  <si>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</si>
  <si>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</si>
  <si>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</si>
  <si>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</si>
  <si>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</si>
  <si>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</si>
  <si>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</si>
  <si>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</si>
  <si>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</si>
  <si>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</si>
  <si>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</si>
  <si>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</si>
  <si>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</si>
  <si>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</si>
  <si>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</si>
  <si>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</si>
  <si>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</si>
  <si>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</si>
  <si>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</si>
  <si>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</si>
  <si>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</si>
  <si>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</si>
  <si>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</si>
  <si>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</si>
  <si>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</si>
  <si>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</si>
  <si>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</si>
  <si>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</si>
  <si>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</si>
  <si>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</si>
  <si>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</si>
  <si>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</si>
  <si>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</si>
  <si>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</si>
  <si>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</si>
  <si>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</si>
  <si>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</si>
  <si>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</si>
  <si>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</si>
  <si>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</si>
  <si>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</si>
  <si>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</si>
  <si>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</si>
  <si>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</si>
  <si>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</si>
  <si>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</si>
  <si>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</si>
  <si>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</si>
  <si>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</si>
  <si>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</si>
  <si>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</si>
  <si>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</si>
  <si>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</si>
  <si>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</si>
  <si>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</si>
  <si>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</si>
  <si>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</si>
  <si>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</si>
  <si>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</si>
  <si>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</si>
  <si>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</si>
  <si>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</si>
  <si>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</si>
  <si>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</si>
  <si>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</si>
  <si>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</si>
  <si>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</si>
  <si>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</si>
  <si>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</si>
  <si>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</si>
  <si>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</si>
  <si>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</si>
  <si>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</si>
  <si>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</si>
  <si>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</si>
  <si>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</si>
  <si>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</si>
  <si>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</si>
  <si>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</si>
  <si>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</si>
  <si>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</si>
  <si>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</si>
  <si>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</si>
  <si>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</si>
  <si>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</si>
  <si>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</si>
  <si>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</si>
  <si>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</si>
  <si>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</si>
  <si>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</si>
  <si>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</si>
  <si>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</si>
  <si>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</si>
  <si>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</si>
  <si>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</si>
  <si>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</si>
  <si>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</si>
  <si>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</si>
  <si>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</si>
  <si>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</si>
  <si>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</si>
  <si>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</si>
  <si>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</si>
  <si>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</si>
  <si>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</si>
  <si>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</si>
  <si>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</si>
  <si>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</si>
  <si>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</si>
  <si>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</si>
  <si>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</si>
  <si>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</si>
  <si>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</si>
  <si>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</si>
  <si>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</si>
  <si>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</si>
  <si>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</si>
  <si>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</si>
  <si>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</si>
  <si>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</si>
  <si>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</si>
  <si>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</si>
  <si>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</si>
  <si>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</si>
  <si>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</si>
  <si>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</si>
  <si>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</si>
  <si>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</si>
  <si>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</si>
  <si>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</si>
  <si>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</si>
  <si>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</si>
  <si>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</si>
  <si>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</si>
  <si>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</si>
  <si>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</si>
  <si>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</si>
  <si>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</si>
  <si>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</si>
  <si>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</si>
  <si>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</si>
  <si>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</si>
  <si>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</si>
  <si>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</si>
  <si>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</si>
  <si>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</si>
  <si>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</si>
  <si>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</si>
  <si>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</si>
  <si>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</si>
  <si>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</si>
  <si>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</si>
  <si>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</si>
  <si>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</si>
  <si>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</si>
  <si>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</si>
  <si>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</si>
  <si>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</si>
  <si>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</si>
  <si>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</si>
  <si>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</si>
  <si>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</si>
  <si>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</si>
  <si>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</si>
  <si>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</si>
  <si>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</si>
  <si>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</si>
  <si>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</si>
  <si>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</si>
  <si>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</si>
  <si>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</si>
  <si>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</si>
  <si>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</si>
  <si>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</si>
  <si>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</si>
  <si>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</si>
  <si>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</si>
  <si>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</si>
  <si>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</si>
  <si>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</si>
  <si>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</si>
  <si>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</si>
  <si>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</si>
  <si>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</si>
  <si>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</si>
  <si>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</si>
  <si>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</si>
  <si>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</si>
  <si>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</si>
  <si>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</si>
  <si>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</si>
  <si>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</si>
  <si>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</si>
  <si>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</si>
  <si>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</si>
  <si>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</si>
  <si>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</si>
  <si>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</si>
  <si>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</si>
  <si>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</si>
  <si>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</si>
  <si>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</si>
  <si>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</si>
  <si>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</si>
  <si>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</si>
  <si>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</si>
  <si>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</si>
  <si>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</si>
  <si>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</si>
  <si>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</si>
  <si>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</si>
  <si>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</si>
  <si>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</si>
  <si>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</si>
  <si>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</si>
  <si>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</si>
  <si>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</si>
  <si>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</si>
  <si>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</si>
  <si>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</si>
  <si>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</si>
  <si>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</si>
  <si>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</si>
  <si>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</si>
  <si>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</si>
  <si>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</si>
  <si>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</si>
  <si>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</si>
  <si>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</si>
  <si>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</si>
  <si>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</si>
  <si>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</si>
  <si>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</si>
  <si>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</si>
  <si>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</si>
  <si>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</si>
  <si>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</si>
  <si>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</si>
  <si>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</si>
  <si>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</si>
  <si>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</si>
  <si>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</si>
  <si>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</si>
  <si>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</si>
  <si>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</si>
  <si>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</si>
  <si>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</si>
  <si>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</si>
  <si>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</si>
  <si>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</si>
  <si>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</si>
  <si>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</si>
  <si>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</si>
  <si>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</si>
  <si>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</si>
  <si>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</si>
  <si>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</si>
  <si>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</si>
  <si>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</si>
  <si>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</si>
  <si>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</si>
  <si>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</si>
  <si>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</si>
  <si>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</si>
  <si>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</si>
  <si>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</si>
  <si>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</si>
  <si>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</si>
  <si>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</si>
  <si>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</si>
  <si>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</si>
  <si>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</si>
  <si>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</si>
  <si>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</si>
  <si>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</si>
  <si>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</si>
  <si>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</si>
  <si>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</si>
  <si>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</si>
  <si>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</si>
  <si>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</si>
  <si>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</si>
  <si>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</si>
  <si>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</si>
  <si>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</si>
  <si>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</si>
  <si>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</si>
  <si>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</si>
  <si>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</si>
  <si>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</si>
  <si>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</si>
  <si>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</si>
  <si>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</si>
  <si>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</si>
  <si>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</si>
  <si>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</si>
  <si>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</si>
  <si>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</si>
  <si>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</si>
  <si>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</si>
  <si>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</si>
  <si>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</si>
  <si>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</si>
  <si>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</si>
  <si>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</si>
  <si>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</si>
  <si>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</si>
  <si>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</si>
  <si>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</si>
  <si>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</si>
  <si>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</si>
  <si>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</si>
  <si>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</si>
  <si>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</si>
  <si>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</si>
  <si>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</si>
  <si>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</si>
  <si>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</si>
  <si>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</si>
  <si>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</si>
  <si>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</si>
  <si>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</si>
  <si>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</si>
  <si>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</si>
  <si>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</si>
  <si>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</si>
  <si>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</si>
  <si>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</si>
  <si>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</si>
  <si>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</si>
  <si>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</si>
  <si>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</si>
  <si>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</si>
  <si>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</si>
  <si>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</si>
  <si>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</si>
  <si>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</si>
  <si>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</si>
  <si>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</si>
  <si>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</si>
  <si>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</si>
  <si>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</si>
  <si>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</si>
  <si>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</si>
  <si>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</si>
  <si>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</si>
  <si>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</si>
  <si>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</si>
  <si>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</si>
  <si>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</si>
  <si>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</si>
  <si>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</si>
  <si>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</si>
  <si>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</si>
  <si>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</si>
  <si>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</si>
  <si>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</si>
  <si>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</si>
  <si>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</si>
  <si>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</si>
  <si>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</si>
  <si>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</si>
  <si>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</si>
  <si>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</si>
  <si>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</si>
  <si>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</si>
  <si>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</si>
  <si>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</si>
  <si>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</si>
  <si>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</si>
  <si>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</si>
  <si>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</si>
  <si>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</si>
  <si>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</si>
  <si>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</si>
  <si>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</si>
  <si>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</si>
  <si>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</si>
  <si>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</si>
  <si>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</si>
  <si>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</si>
  <si>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</si>
  <si>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</si>
  <si>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</si>
  <si>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</si>
  <si>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</si>
  <si>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</si>
  <si>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</si>
  <si>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</si>
  <si>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</si>
  <si>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</si>
  <si>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</si>
  <si>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</si>
  <si>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</si>
  <si>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</si>
  <si>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</si>
  <si>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</si>
  <si>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</si>
  <si>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</si>
  <si>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</si>
  <si>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</si>
  <si>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</si>
  <si>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</si>
  <si>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</si>
  <si>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</si>
  <si>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</si>
  <si>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</si>
  <si>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</si>
  <si>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</si>
  <si>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</si>
  <si>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</si>
  <si>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</si>
  <si>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</si>
  <si>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</si>
  <si>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</si>
  <si>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</si>
  <si>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</si>
  <si>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</si>
  <si>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</si>
  <si>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</si>
  <si>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</si>
  <si>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</si>
  <si>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</si>
  <si>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</si>
  <si>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</si>
  <si>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</si>
  <si>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</si>
  <si>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</si>
  <si>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</si>
  <si>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</si>
  <si>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</si>
  <si>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</si>
  <si>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</si>
  <si>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</si>
  <si>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</si>
  <si>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</si>
  <si>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</si>
  <si>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</si>
  <si>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</si>
  <si>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</si>
  <si>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</si>
  <si>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</si>
  <si>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</si>
  <si>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</si>
  <si>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</si>
  <si>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</si>
  <si>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</si>
  <si>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</si>
  <si>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</si>
  <si>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</si>
  <si>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</si>
  <si>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</si>
  <si>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</si>
  <si>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</si>
  <si>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</si>
  <si>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</si>
  <si>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</si>
  <si>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</si>
  <si>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</si>
  <si>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</si>
  <si>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</si>
  <si>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</si>
  <si>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</si>
  <si>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</si>
  <si>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</si>
  <si>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</si>
  <si>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</si>
  <si>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</si>
  <si>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</si>
  <si>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</si>
  <si>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</si>
  <si>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</si>
  <si>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</si>
  <si>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</si>
  <si>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</si>
  <si>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</si>
  <si>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</si>
  <si>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</si>
  <si>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</si>
  <si>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</si>
  <si>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</si>
  <si>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</si>
  <si>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</si>
  <si>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</si>
  <si>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</si>
  <si>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</si>
  <si>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</si>
  <si>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</si>
  <si>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</si>
  <si>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</si>
  <si>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</si>
  <si>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</si>
  <si>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</si>
  <si>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</si>
  <si>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</si>
  <si>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</si>
  <si>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</si>
  <si>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</si>
  <si>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</si>
  <si>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</si>
  <si>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</si>
  <si>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</si>
  <si>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</si>
  <si>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</si>
  <si>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</si>
  <si>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</si>
  <si>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</si>
  <si>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</si>
  <si>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</si>
  <si>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</si>
  <si>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</si>
  <si>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</si>
  <si>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</si>
  <si>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</si>
  <si>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</si>
  <si>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</si>
  <si>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</si>
  <si>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</si>
  <si>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</si>
  <si>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</si>
  <si>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</si>
  <si>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</si>
  <si>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</si>
  <si>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</si>
  <si>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</si>
  <si>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</si>
  <si>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</si>
  <si>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</si>
  <si>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</si>
  <si>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</si>
  <si>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</si>
  <si>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</si>
  <si>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</si>
  <si>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</si>
  <si>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</si>
  <si>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</si>
  <si>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</si>
  <si>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</si>
  <si>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</si>
  <si>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</si>
  <si>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</si>
  <si>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</si>
  <si>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</si>
  <si>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</si>
  <si>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</si>
  <si>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</si>
  <si>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</si>
  <si>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</si>
  <si>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</si>
  <si>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</si>
  <si>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</si>
  <si>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</si>
  <si>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</si>
  <si>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</si>
  <si>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</si>
  <si>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</si>
  <si>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</si>
  <si>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</si>
  <si>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</si>
  <si>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</si>
  <si>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</si>
  <si>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</si>
  <si>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</si>
  <si>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</si>
  <si>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</si>
  <si>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</si>
  <si>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</si>
  <si>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</si>
  <si>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</si>
  <si>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</si>
  <si>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</si>
  <si>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</si>
  <si>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</si>
  <si>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</si>
  <si>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</si>
  <si>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</si>
  <si>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</si>
  <si>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</si>
  <si>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</si>
  <si>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</si>
  <si>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</si>
  <si>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</si>
  <si>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</si>
  <si>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</si>
  <si>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</si>
  <si>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</si>
  <si>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</si>
  <si>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</si>
  <si>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</si>
  <si>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</si>
  <si>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</si>
  <si>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</si>
  <si>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</si>
  <si>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</si>
  <si>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</si>
  <si>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</si>
  <si>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</si>
  <si>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</si>
  <si>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</si>
  <si>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</si>
  <si>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</si>
  <si>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</si>
  <si>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</si>
  <si>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</si>
  <si>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</si>
  <si>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</si>
  <si>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</si>
  <si>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</si>
  <si>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</si>
  <si>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</si>
  <si>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</si>
  <si>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</si>
  <si>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</si>
  <si>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</si>
  <si>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</si>
  <si>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</si>
  <si>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</si>
  <si>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</si>
  <si>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</si>
  <si>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</si>
  <si>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</si>
  <si>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</si>
  <si>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</si>
  <si>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</si>
  <si>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</si>
  <si>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</si>
  <si>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</si>
  <si>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</si>
  <si>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</si>
  <si>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</si>
  <si>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</si>
  <si>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</si>
  <si>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</si>
  <si>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</si>
  <si>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</si>
  <si>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</si>
  <si>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</si>
  <si>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</si>
  <si>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</si>
  <si>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</si>
  <si>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</si>
  <si>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</si>
  <si>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</si>
  <si>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</si>
  <si>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</si>
  <si>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</si>
  <si>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</si>
  <si>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</si>
  <si>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</si>
  <si>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</si>
  <si>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</si>
  <si>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</si>
  <si>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</si>
  <si>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</si>
  <si>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</si>
  <si>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</si>
  <si>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</si>
  <si>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</si>
  <si>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</si>
  <si>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</si>
  <si>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</si>
  <si>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</si>
  <si>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</si>
  <si>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</si>
  <si>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</si>
  <si>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</si>
  <si>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</si>
  <si>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</si>
  <si>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</si>
  <si>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</si>
  <si>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</si>
  <si>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</si>
  <si>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</si>
  <si>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</si>
  <si>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</si>
  <si>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</si>
  <si>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</si>
  <si>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</si>
  <si>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</si>
  <si>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</si>
  <si>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</si>
  <si>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</si>
  <si>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</si>
  <si>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</si>
  <si>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</si>
  <si>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</si>
  <si>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</si>
  <si>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</si>
  <si>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</si>
  <si>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</si>
  <si>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</si>
  <si>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</si>
  <si>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</si>
  <si>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</si>
  <si>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</si>
  <si>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</si>
  <si>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</si>
  <si>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</si>
  <si>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</si>
  <si>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</si>
  <si>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</si>
  <si>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</si>
  <si>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</si>
  <si>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</si>
  <si>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</si>
  <si>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</si>
  <si>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</si>
  <si>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</si>
  <si>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</si>
  <si>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</si>
  <si>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</si>
  <si>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</si>
  <si>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</si>
  <si>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</si>
  <si>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</si>
  <si>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</si>
  <si>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</si>
  <si>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</si>
  <si>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</si>
  <si>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</si>
  <si>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</si>
  <si>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</si>
  <si>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</si>
  <si>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</si>
  <si>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</si>
  <si>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</si>
  <si>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</si>
  <si>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</si>
  <si>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</si>
  <si>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</si>
  <si>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</si>
  <si>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</si>
  <si>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</si>
  <si>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</si>
  <si>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</si>
  <si>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</si>
  <si>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</si>
  <si>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</si>
  <si>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</si>
  <si>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</si>
  <si>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</si>
  <si>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</si>
  <si>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</si>
  <si>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</si>
  <si>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</si>
  <si>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</si>
  <si>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</si>
  <si>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</si>
  <si>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</si>
  <si>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</si>
  <si>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</si>
  <si>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</si>
  <si>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</si>
  <si>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</si>
  <si>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</si>
  <si>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</si>
  <si>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</si>
  <si>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</si>
  <si>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</si>
  <si>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</si>
  <si>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</si>
  <si>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</si>
  <si>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</si>
  <si>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</si>
  <si>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</si>
  <si>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</si>
  <si>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</si>
  <si>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</si>
  <si>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</si>
  <si>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</si>
  <si>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</si>
  <si>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</si>
  <si>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</si>
  <si>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</si>
  <si>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</si>
  <si>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</si>
  <si>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</si>
  <si>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</si>
  <si>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</si>
  <si>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</si>
  <si>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</si>
  <si>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</si>
  <si>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</si>
  <si>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</si>
  <si>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</si>
  <si>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</si>
  <si>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</si>
  <si>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</si>
  <si>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</si>
  <si>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</si>
  <si>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</si>
  <si>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</si>
  <si>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</si>
  <si>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</si>
  <si>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</si>
  <si>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</si>
  <si>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</si>
  <si>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</si>
  <si>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</si>
  <si>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</si>
  <si>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</si>
  <si>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</si>
  <si>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</si>
  <si>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</si>
  <si>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</si>
  <si>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</si>
  <si>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</si>
  <si>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</si>
  <si>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</si>
  <si>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</si>
  <si>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</si>
  <si>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</si>
  <si>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</si>
  <si>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</si>
  <si>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</si>
  <si>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</si>
  <si>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</si>
  <si>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</si>
  <si>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</si>
  <si>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</si>
  <si>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</si>
  <si>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</si>
  <si>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</si>
  <si>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</si>
  <si>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</si>
  <si>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</si>
  <si>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</si>
  <si>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</si>
  <si>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</si>
  <si>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</si>
  <si>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</si>
  <si>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</si>
  <si>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</si>
  <si>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</si>
  <si>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</si>
  <si>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</si>
  <si>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</si>
  <si>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</si>
  <si>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</si>
  <si>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</si>
  <si>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</si>
  <si>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</si>
  <si>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</si>
  <si>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</si>
  <si>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</si>
  <si>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</si>
  <si>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</si>
  <si>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</si>
  <si>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</si>
  <si>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</si>
  <si>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</si>
  <si>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</si>
  <si>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</si>
  <si>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</si>
  <si>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</si>
  <si>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</si>
  <si>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</si>
  <si>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</si>
  <si>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</si>
  <si>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</si>
  <si>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</si>
  <si>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</si>
  <si>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</si>
  <si>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</si>
  <si>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</si>
  <si>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</si>
  <si>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</si>
  <si>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</si>
  <si>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</si>
  <si>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</si>
  <si>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</si>
  <si>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</si>
  <si>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</si>
  <si>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</si>
  <si>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</si>
  <si>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</si>
  <si>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</si>
  <si>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</si>
  <si>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</si>
  <si>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</si>
  <si>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</si>
  <si>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</si>
  <si>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</si>
  <si>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</si>
  <si>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</si>
  <si>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</si>
  <si>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</si>
  <si>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</si>
  <si>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</si>
  <si>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</si>
  <si>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</si>
  <si>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</si>
  <si>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</si>
  <si>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</si>
  <si>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</si>
  <si>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</si>
  <si>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</si>
  <si>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</si>
  <si>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</si>
  <si>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</si>
  <si>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</si>
  <si>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</si>
  <si>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</si>
  <si>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</si>
  <si>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</si>
  <si>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</si>
  <si>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</si>
  <si>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</si>
  <si>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</si>
  <si>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</si>
  <si>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</si>
  <si>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</si>
  <si>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</si>
  <si>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</si>
  <si>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</si>
  <si>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</si>
  <si>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</si>
  <si>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</si>
  <si>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</si>
  <si>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</si>
  <si>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</si>
  <si>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</si>
  <si>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</si>
  <si>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</si>
  <si>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</si>
  <si>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</si>
  <si>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</si>
  <si>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</si>
  <si>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</si>
  <si>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</si>
  <si>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</si>
  <si>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</si>
  <si>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</si>
  <si>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</si>
  <si>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</si>
  <si>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</si>
  <si>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</si>
  <si>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</si>
  <si>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</si>
  <si>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</si>
  <si>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</si>
  <si>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</si>
  <si>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</si>
  <si>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</si>
  <si>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</si>
  <si>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</si>
  <si>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</si>
  <si>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</si>
  <si>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</si>
  <si>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</si>
  <si>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</si>
  <si>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</si>
  <si>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</si>
  <si>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</si>
  <si>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</si>
  <si>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</si>
  <si>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</si>
  <si>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</si>
  <si>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</si>
  <si>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</si>
  <si>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</si>
  <si>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</si>
  <si>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</si>
  <si>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</si>
  <si>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</si>
  <si>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</si>
  <si>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</si>
  <si>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</si>
  <si>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</si>
  <si>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</si>
  <si>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</si>
  <si>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</si>
  <si>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</si>
  <si>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</si>
  <si>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</si>
  <si>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</si>
  <si>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</si>
  <si>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</si>
  <si>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</si>
  <si>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</si>
  <si>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</si>
  <si>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</si>
  <si>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</si>
  <si>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</si>
  <si>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</si>
  <si>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</si>
  <si>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</si>
  <si>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</si>
  <si>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</si>
  <si>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</si>
  <si>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</si>
  <si>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</si>
  <si>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</si>
  <si>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</si>
  <si>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</si>
  <si>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</si>
  <si>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</si>
  <si>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</si>
  <si>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</si>
  <si>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</si>
  <si>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</si>
  <si>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</si>
  <si>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</si>
  <si>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</si>
  <si>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</si>
  <si>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</si>
  <si>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</si>
  <si>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</si>
  <si>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</si>
  <si>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</si>
  <si>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</si>
  <si>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</si>
  <si>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</si>
  <si>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</si>
  <si>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</si>
  <si>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</si>
  <si>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</si>
  <si>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</si>
  <si>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</si>
  <si>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</si>
  <si>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</si>
  <si>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</si>
  <si>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</si>
  <si>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</si>
  <si>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</si>
  <si>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</si>
  <si>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</si>
  <si>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</si>
  <si>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</si>
  <si>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</si>
  <si>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</si>
  <si>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</si>
  <si>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</si>
  <si>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</si>
  <si>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</si>
  <si>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</si>
  <si>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</si>
  <si>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</si>
  <si>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</si>
  <si>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</si>
  <si>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</si>
  <si>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</si>
  <si>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</si>
  <si>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</si>
  <si>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</si>
  <si>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</si>
  <si>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</si>
  <si>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</si>
  <si>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</si>
  <si>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</si>
  <si>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</si>
  <si>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</si>
  <si>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</si>
  <si>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</si>
  <si>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</si>
  <si>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</si>
  <si>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</si>
  <si>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</si>
  <si>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</si>
  <si>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</si>
  <si>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</si>
  <si>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</si>
  <si>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</si>
  <si>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</si>
  <si>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</si>
  <si>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</si>
  <si>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</si>
  <si>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</si>
  <si>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</si>
  <si>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</si>
  <si>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</si>
  <si>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</si>
  <si>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</si>
  <si>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</si>
  <si>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</si>
  <si>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</si>
  <si>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</si>
  <si>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</si>
  <si>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</si>
  <si>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</si>
  <si>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</si>
  <si>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</si>
  <si>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</si>
  <si>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</si>
  <si>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</si>
  <si>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</si>
  <si>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</si>
  <si>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</si>
  <si>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</si>
  <si>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</si>
  <si>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</si>
  <si>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</si>
  <si>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</si>
  <si>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</si>
  <si>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</si>
  <si>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</si>
  <si>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</si>
  <si>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</si>
  <si>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</si>
  <si>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</si>
  <si>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</si>
  <si>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</si>
  <si>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</si>
  <si>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</si>
  <si>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</si>
  <si>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</si>
  <si>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</si>
  <si>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</si>
  <si>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</si>
  <si>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</si>
  <si>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</si>
  <si>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</si>
  <si>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</si>
  <si>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</si>
  <si>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</si>
  <si>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</si>
  <si>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</si>
  <si>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</si>
  <si>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</si>
  <si>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</si>
  <si>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</si>
  <si>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</si>
  <si>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</si>
  <si>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</si>
  <si>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</si>
  <si>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</si>
  <si>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</si>
  <si>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</si>
  <si>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</si>
  <si>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</si>
  <si>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</si>
  <si>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</si>
  <si>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</si>
  <si>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</si>
  <si>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</si>
  <si>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</si>
  <si>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</si>
  <si>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</si>
  <si>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</si>
  <si>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</si>
  <si>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</si>
  <si>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</si>
  <si>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</si>
  <si>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</si>
  <si>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</si>
  <si>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</si>
  <si>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</si>
  <si>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</si>
  <si>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</si>
  <si>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</si>
  <si>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</si>
  <si>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</si>
  <si>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</si>
  <si>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</si>
  <si>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</si>
  <si>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</si>
  <si>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</si>
  <si>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</si>
  <si>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</si>
  <si>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</si>
  <si>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</si>
  <si>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</si>
  <si>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</si>
  <si>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</si>
  <si>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</si>
  <si>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</si>
  <si>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</si>
  <si>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</si>
  <si>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</si>
  <si>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</si>
  <si>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</si>
  <si>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</si>
  <si>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</si>
  <si>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</si>
  <si>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</si>
  <si>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</si>
  <si>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</si>
  <si>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</si>
  <si>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</si>
  <si>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</si>
  <si>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</si>
  <si>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</si>
  <si>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</si>
  <si>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</si>
  <si>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</si>
  <si>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</si>
  <si>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</si>
  <si>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</si>
  <si>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</si>
  <si>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</si>
  <si>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</si>
  <si>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</si>
  <si>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</si>
  <si>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</si>
  <si>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</si>
  <si>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</si>
  <si>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</si>
  <si>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</si>
  <si>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</si>
  <si>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</si>
  <si>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</si>
  <si>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</si>
  <si>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</si>
  <si>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</si>
  <si>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</si>
  <si>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</si>
  <si>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</si>
  <si>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</si>
  <si>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</si>
  <si>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</si>
  <si>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</si>
  <si>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</si>
  <si>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</si>
  <si>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</si>
  <si>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</si>
  <si>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</si>
  <si>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</si>
  <si>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</si>
  <si>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</si>
  <si>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</si>
  <si>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</si>
  <si>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</si>
  <si>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</si>
  <si>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</si>
  <si>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</si>
  <si>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</si>
  <si>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</si>
  <si>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</si>
  <si>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</si>
  <si>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</si>
  <si>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</si>
  <si>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</si>
  <si>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</si>
  <si>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</si>
  <si>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</si>
  <si>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</si>
  <si>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</si>
  <si>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</si>
  <si>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</si>
  <si>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</si>
  <si>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</si>
  <si>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</si>
  <si>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</si>
  <si>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</si>
  <si>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</si>
  <si>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</si>
  <si>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</si>
  <si>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</si>
  <si>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</si>
  <si>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</si>
  <si>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</si>
  <si>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</si>
  <si>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</si>
  <si>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</si>
  <si>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</si>
  <si>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</si>
  <si>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</si>
  <si>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</si>
  <si>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</si>
  <si>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</si>
  <si>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</si>
  <si>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</si>
  <si>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</si>
  <si>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</si>
  <si>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</si>
  <si>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</si>
  <si>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</si>
  <si>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</si>
  <si>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</si>
  <si>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</si>
  <si>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</si>
  <si>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</si>
  <si>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</si>
  <si>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</si>
  <si>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</si>
  <si>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</si>
  <si>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</si>
  <si>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</si>
  <si>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</si>
  <si>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</si>
  <si>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</si>
  <si>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</si>
  <si>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</si>
  <si>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</si>
  <si>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</si>
  <si>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</si>
  <si>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</si>
  <si>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</si>
  <si>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</si>
  <si>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</si>
  <si>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</si>
  <si>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</si>
  <si>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</si>
  <si>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</si>
  <si>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</si>
  <si>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</si>
  <si>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</si>
  <si>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</si>
  <si>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</si>
  <si>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</si>
  <si>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</si>
  <si>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</si>
  <si>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</si>
  <si>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</si>
  <si>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</si>
  <si>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</si>
  <si>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</si>
  <si>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</si>
  <si>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</si>
  <si>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</si>
  <si>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</si>
  <si>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</si>
  <si>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</si>
  <si>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</si>
  <si>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</si>
  <si>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</si>
  <si>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</si>
  <si>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</si>
  <si>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</si>
  <si>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</si>
  <si>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</si>
  <si>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</si>
  <si>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</si>
  <si>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</si>
  <si>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</si>
  <si>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</si>
  <si>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</si>
  <si>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</si>
  <si>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</si>
  <si>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</si>
  <si>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</si>
  <si>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</si>
  <si>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</si>
  <si>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</si>
  <si>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</si>
  <si>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</si>
  <si>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</si>
  <si>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</si>
  <si>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</si>
  <si>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</si>
  <si>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</si>
  <si>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</si>
  <si>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</si>
  <si>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</si>
  <si>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</si>
  <si>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</si>
  <si>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</si>
  <si>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</si>
  <si>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</si>
  <si>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</si>
  <si>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</si>
  <si>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</si>
  <si>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</si>
  <si>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</si>
  <si>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</si>
  <si>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</si>
  <si>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</si>
  <si>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</si>
  <si>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</si>
  <si>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</si>
  <si>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</si>
  <si>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</si>
  <si>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</si>
  <si>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</si>
  <si>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</si>
  <si>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</si>
  <si>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</si>
  <si>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</si>
  <si>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</si>
  <si>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</si>
  <si>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</si>
  <si>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</si>
  <si>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</si>
  <si>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</si>
  <si>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</si>
  <si>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</si>
  <si>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</si>
  <si>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</si>
  <si>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</si>
  <si>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</si>
  <si>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</si>
  <si>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</si>
  <si>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</si>
  <si>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</si>
  <si>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</si>
  <si>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</si>
  <si>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</si>
  <si>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</si>
  <si>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</si>
  <si>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</si>
  <si>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</si>
  <si>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</si>
  <si>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</si>
  <si>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</si>
  <si>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</si>
  <si>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</si>
  <si>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</si>
  <si>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</si>
  <si>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</si>
  <si>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</si>
  <si>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</si>
  <si>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</si>
  <si>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</si>
  <si>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</si>
  <si>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</si>
  <si>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</si>
  <si>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</si>
  <si>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</si>
  <si>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</si>
  <si>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</si>
  <si>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</si>
  <si>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</si>
  <si>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</si>
  <si>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</si>
  <si>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</si>
  <si>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</si>
  <si>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</si>
  <si>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</si>
  <si>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</si>
  <si>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</si>
  <si>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</si>
  <si>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</si>
  <si>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</si>
  <si>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</si>
  <si>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</si>
  <si>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</si>
  <si>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</si>
  <si>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</si>
  <si>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</si>
  <si>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</si>
  <si>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</si>
  <si>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</si>
  <si>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</si>
  <si>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</si>
  <si>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</si>
  <si>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</si>
  <si>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</si>
  <si>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</si>
  <si>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</si>
  <si>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</si>
  <si>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</si>
  <si>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</si>
  <si>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</si>
  <si>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</si>
  <si>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</si>
  <si>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</si>
  <si>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</si>
  <si>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</si>
  <si>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</si>
  <si>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</si>
  <si>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</si>
  <si>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</si>
  <si>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</si>
  <si>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</si>
  <si>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</si>
  <si>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</si>
  <si>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</si>
  <si>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</si>
  <si>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</si>
  <si>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</si>
  <si>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</si>
  <si>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</si>
  <si>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</si>
  <si>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</si>
  <si>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</si>
  <si>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</si>
  <si>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</si>
  <si>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</si>
  <si>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</si>
  <si>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</si>
  <si>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</si>
  <si>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</si>
  <si>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</si>
  <si>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</si>
  <si>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</si>
  <si>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</si>
  <si>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</si>
  <si>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</si>
  <si>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</si>
  <si>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</si>
  <si>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</si>
  <si>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</si>
  <si>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</si>
  <si>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</si>
  <si>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</si>
  <si>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</si>
  <si>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</si>
  <si>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</si>
  <si>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</si>
  <si>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</si>
  <si>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</si>
  <si>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</si>
  <si>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</si>
  <si>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</si>
  <si>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</si>
  <si>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</si>
  <si>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</si>
  <si>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</si>
  <si>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</si>
  <si>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</si>
  <si>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</si>
  <si>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</si>
  <si>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</si>
  <si>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</si>
  <si>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</si>
  <si>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</si>
  <si>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</si>
  <si>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</si>
  <si>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</si>
  <si>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</si>
  <si>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</si>
  <si>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</si>
  <si>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</si>
  <si>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</si>
  <si>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</si>
  <si>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</si>
  <si>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</si>
  <si>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</si>
  <si>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</si>
  <si>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</si>
  <si>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</si>
  <si>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</si>
  <si>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</si>
  <si>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</si>
  <si>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</si>
  <si>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</si>
  <si>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</si>
  <si>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</si>
  <si>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</si>
  <si>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</si>
  <si>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</si>
  <si>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</si>
  <si>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</si>
  <si>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</si>
  <si>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</si>
  <si>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</si>
  <si>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</si>
  <si>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</si>
  <si>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</si>
  <si>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</si>
  <si>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</si>
  <si>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</si>
  <si>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</si>
  <si>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</si>
  <si>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</si>
  <si>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</si>
  <si>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</si>
  <si>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</si>
  <si>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</si>
  <si>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</si>
  <si>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</si>
  <si>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</si>
  <si>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</si>
  <si>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</si>
  <si>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</si>
  <si>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</si>
  <si>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</si>
  <si>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</si>
  <si>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</si>
  <si>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</si>
  <si>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</si>
  <si>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</si>
  <si>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</si>
  <si>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</si>
  <si>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</si>
  <si>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</si>
  <si>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</si>
  <si>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</si>
  <si>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</si>
  <si>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</si>
  <si>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</si>
  <si>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</si>
  <si>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</si>
  <si>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</si>
  <si>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</si>
  <si>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</si>
  <si>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</si>
  <si>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</si>
  <si>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</si>
  <si>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</si>
  <si>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</si>
  <si>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</si>
  <si>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</si>
  <si>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</si>
  <si>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</si>
  <si>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</si>
  <si>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</si>
  <si>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</si>
  <si>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</si>
  <si>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</si>
  <si>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</si>
  <si>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</si>
  <si>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</si>
  <si>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</si>
  <si>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</si>
  <si>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</si>
  <si>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</si>
  <si>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</si>
  <si>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</si>
  <si>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</si>
  <si>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</si>
  <si>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</si>
  <si>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</si>
  <si>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</si>
  <si>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</si>
  <si>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</si>
  <si>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</si>
  <si>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</si>
  <si>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</si>
  <si>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</si>
  <si>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</si>
  <si>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</si>
  <si>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</si>
  <si>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</si>
  <si>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</si>
  <si>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</si>
  <si>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</si>
  <si>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</si>
  <si>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</si>
  <si>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</si>
  <si>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</si>
  <si>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</si>
  <si>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</si>
  <si>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</si>
  <si>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</si>
  <si>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</si>
  <si>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</si>
  <si>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</si>
  <si>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</si>
  <si>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</si>
  <si>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</si>
  <si>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</si>
  <si>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</si>
  <si>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</si>
  <si>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</si>
  <si>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</si>
  <si>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</si>
  <si>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</si>
  <si>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</si>
  <si>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</si>
  <si>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</si>
  <si>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</si>
  <si>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</si>
  <si>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</si>
  <si>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</si>
  <si>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</si>
  <si>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</si>
  <si>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</si>
  <si>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</si>
  <si>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</si>
  <si>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</si>
  <si>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</si>
  <si>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</si>
  <si>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</si>
  <si>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</si>
  <si>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</si>
  <si>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</si>
  <si>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</si>
  <si>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</si>
  <si>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</si>
  <si>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</si>
  <si>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</si>
  <si>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</si>
  <si>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</si>
  <si>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</si>
  <si>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</si>
  <si>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</si>
  <si>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</si>
  <si>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</si>
  <si>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</si>
  <si>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</si>
  <si>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</si>
  <si>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</si>
  <si>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</si>
  <si>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</si>
  <si>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</si>
  <si>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</si>
  <si>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</si>
  <si>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</si>
  <si>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</si>
  <si>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</si>
  <si>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</si>
  <si>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</si>
  <si>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</si>
  <si>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</si>
  <si>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</si>
  <si>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</si>
  <si>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</si>
  <si>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</si>
  <si>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</si>
  <si>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</si>
  <si>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</si>
  <si>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</si>
  <si>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</si>
  <si>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</si>
  <si>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</si>
  <si>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</si>
  <si>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</si>
  <si>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</si>
  <si>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</si>
  <si>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</si>
  <si>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</si>
  <si>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</si>
  <si>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</si>
  <si>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</si>
  <si>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</si>
  <si>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</si>
  <si>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</si>
  <si>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</si>
  <si>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</si>
  <si>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</si>
  <si>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</si>
  <si>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</si>
  <si>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</si>
  <si>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</si>
  <si>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</si>
  <si>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</si>
  <si>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</si>
  <si>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</si>
  <si>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</si>
  <si>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</si>
  <si>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</si>
  <si>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</si>
  <si>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</si>
  <si>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</si>
  <si>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</si>
  <si>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</si>
  <si>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</si>
  <si>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</si>
  <si>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</si>
  <si>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</si>
  <si>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</si>
  <si>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</si>
  <si>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</si>
  <si>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</si>
  <si>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</si>
  <si>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</si>
  <si>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</si>
  <si>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</si>
  <si>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</si>
  <si>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</si>
  <si>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</si>
  <si>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</si>
  <si>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</si>
  <si>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</si>
  <si>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</si>
  <si>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</si>
  <si>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</si>
  <si>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</si>
  <si>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</si>
  <si>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</si>
  <si>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</si>
  <si>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</si>
  <si>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</si>
  <si>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</si>
  <si>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</si>
  <si>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</si>
  <si>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</si>
  <si>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</si>
  <si>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</si>
  <si>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</si>
  <si>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</si>
  <si>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</si>
  <si>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</si>
  <si>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</si>
  <si>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</si>
  <si>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</si>
  <si>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</si>
  <si>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</si>
  <si>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</si>
  <si>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</si>
  <si>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</si>
  <si>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</si>
  <si>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</si>
  <si>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</si>
  <si>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</si>
  <si>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</si>
  <si>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</si>
  <si>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</si>
  <si>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</si>
  <si>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</si>
  <si>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</si>
  <si>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</si>
  <si>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</si>
  <si>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</si>
  <si>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</si>
  <si>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</si>
  <si>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</si>
  <si>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</si>
  <si>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</si>
  <si>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</si>
  <si>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</si>
  <si>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</si>
  <si>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</si>
  <si>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</si>
  <si>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</si>
  <si>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</si>
  <si>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</si>
  <si>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</si>
  <si>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</si>
  <si>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</si>
  <si>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</si>
  <si>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</si>
  <si>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</si>
  <si>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</si>
  <si>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</si>
  <si>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</si>
  <si>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</si>
  <si>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</si>
  <si>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</si>
  <si>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</si>
  <si>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</si>
  <si>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</si>
  <si>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</si>
  <si>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</si>
  <si>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</si>
  <si>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</si>
  <si>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</si>
  <si>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</si>
  <si>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</si>
  <si>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</si>
  <si>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</si>
  <si>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</si>
  <si>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</si>
  <si>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</si>
  <si>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</si>
  <si>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</si>
  <si>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</si>
  <si>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</si>
  <si>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</si>
  <si>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</si>
  <si>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</si>
  <si>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</si>
  <si>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</si>
  <si>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</si>
  <si>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</si>
  <si>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</si>
  <si>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</si>
  <si>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</si>
  <si>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</si>
  <si>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</si>
  <si>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</si>
  <si>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</si>
  <si>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</si>
  <si>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</si>
  <si>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</si>
  <si>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</si>
  <si>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</si>
  <si>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</si>
  <si>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</si>
  <si>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</si>
  <si>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</si>
  <si>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</si>
  <si>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</si>
  <si>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</si>
  <si>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</si>
  <si>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</si>
  <si>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</si>
  <si>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</si>
  <si>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</si>
  <si>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</si>
  <si>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</si>
  <si>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</si>
  <si>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</si>
  <si>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</si>
  <si>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</si>
  <si>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</si>
  <si>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</si>
  <si>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</si>
  <si>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</si>
  <si>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</si>
  <si>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</si>
  <si>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</si>
  <si>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</si>
  <si>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</si>
  <si>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</si>
  <si>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</si>
  <si>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</si>
  <si>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</si>
  <si>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</si>
  <si>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</si>
  <si>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</si>
  <si>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</si>
  <si>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</si>
  <si>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</si>
  <si>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</si>
  <si>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</si>
  <si>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</si>
  <si>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</si>
  <si>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</si>
  <si>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</si>
  <si>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</si>
  <si>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</si>
  <si>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</si>
  <si>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</si>
  <si>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</si>
  <si>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</si>
  <si>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</si>
  <si>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</si>
  <si>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</si>
  <si>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</si>
  <si>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</si>
  <si>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</si>
  <si>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</si>
  <si>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</si>
  <si>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</si>
  <si>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</si>
  <si>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</si>
  <si>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</si>
  <si>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</si>
  <si>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</si>
  <si>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</si>
  <si>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</si>
  <si>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</si>
  <si>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</si>
  <si>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</si>
  <si>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</si>
  <si>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</si>
  <si>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</si>
  <si>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</si>
  <si>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</si>
  <si>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</si>
  <si>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</si>
  <si>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</si>
  <si>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</si>
  <si>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</si>
  <si>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</si>
  <si>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</si>
  <si>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</si>
  <si>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</si>
  <si>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</si>
  <si>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</si>
  <si>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</si>
  <si>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</si>
  <si>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</si>
  <si>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</si>
  <si>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</si>
  <si>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</si>
  <si>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</si>
  <si>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</si>
  <si>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</si>
  <si>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</si>
  <si>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</si>
  <si>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</si>
  <si>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</si>
  <si>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</si>
  <si>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</si>
  <si>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</si>
  <si>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</si>
  <si>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</si>
  <si>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</si>
  <si>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</si>
  <si>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</si>
  <si>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</si>
  <si>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</si>
  <si>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</si>
  <si>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</si>
  <si>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</si>
  <si>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</si>
  <si>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</si>
  <si>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</si>
  <si>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</si>
  <si>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</si>
  <si>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</si>
  <si>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</si>
  <si>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</si>
  <si>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</si>
  <si>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</si>
  <si>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</si>
  <si>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</si>
  <si>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</si>
  <si>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</si>
  <si>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</si>
  <si>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</si>
  <si>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</si>
  <si>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</si>
  <si>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</si>
  <si>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</si>
  <si>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</si>
  <si>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</si>
  <si>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</si>
  <si>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</si>
  <si>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</si>
  <si>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</si>
  <si>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</si>
  <si>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</si>
  <si>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</si>
  <si>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</si>
  <si>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</si>
  <si>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</si>
  <si>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</si>
  <si>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</si>
  <si>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</si>
  <si>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</si>
  <si>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</si>
  <si>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</si>
  <si>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</si>
  <si>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</si>
  <si>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</si>
  <si>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</si>
  <si>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</si>
  <si>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</si>
  <si>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</si>
  <si>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</si>
  <si>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</si>
  <si>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</si>
  <si>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</si>
  <si>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</si>
  <si>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</si>
  <si>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</si>
  <si>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</si>
  <si>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</si>
  <si>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</si>
  <si>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</si>
  <si>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</si>
  <si>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</si>
  <si>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</si>
  <si>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</si>
  <si>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</si>
  <si>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</si>
  <si>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</si>
  <si>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</si>
  <si>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</si>
  <si>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</si>
  <si>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</si>
  <si>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</si>
  <si>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</si>
  <si>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</si>
  <si>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</si>
  <si>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</si>
  <si>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</si>
  <si>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</si>
  <si>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</si>
  <si>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</si>
  <si>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</si>
  <si>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</si>
  <si>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</si>
  <si>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</si>
  <si>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</si>
  <si>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</si>
  <si>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</si>
  <si>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</si>
  <si>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</si>
  <si>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</si>
  <si>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</si>
  <si>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</si>
  <si>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</si>
  <si>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</si>
  <si>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</si>
  <si>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</si>
  <si>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</si>
  <si>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</si>
  <si>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</si>
  <si>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</si>
  <si>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</si>
  <si>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</si>
  <si>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</si>
  <si>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</si>
  <si>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</si>
  <si>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</si>
  <si>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</si>
  <si>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</si>
  <si>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</si>
  <si>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</si>
  <si>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</si>
  <si>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</si>
  <si>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</si>
  <si>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</si>
  <si>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</si>
  <si>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</si>
  <si>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</si>
  <si>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</si>
  <si>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</si>
  <si>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</si>
  <si>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</si>
  <si>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</si>
  <si>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</si>
  <si>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</si>
  <si>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</si>
  <si>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</si>
  <si>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</si>
  <si>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</si>
  <si>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</si>
  <si>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</si>
  <si>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</si>
  <si>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</si>
  <si>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</si>
  <si>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</si>
  <si>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</si>
  <si>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</si>
  <si>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</si>
  <si>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</si>
  <si>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</si>
  <si>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</si>
  <si>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</si>
  <si>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</si>
  <si>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</si>
  <si>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</si>
  <si>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</si>
  <si>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</si>
  <si>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</si>
  <si>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</si>
  <si>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</si>
  <si>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</si>
  <si>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</si>
  <si>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</si>
  <si>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</si>
  <si>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</si>
  <si>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</si>
  <si>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</si>
  <si>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</si>
  <si>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</si>
  <si>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</si>
  <si>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</si>
  <si>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</si>
  <si>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</si>
  <si>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</si>
  <si>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</si>
  <si>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</si>
  <si>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</si>
  <si>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</si>
  <si>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</si>
  <si>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</si>
  <si>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</si>
  <si>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</si>
  <si>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</si>
  <si>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</si>
  <si>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</si>
  <si>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</si>
  <si>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</si>
  <si>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</si>
  <si>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</si>
  <si>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</si>
  <si>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</si>
  <si>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</si>
  <si>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</si>
  <si>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</si>
  <si>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</si>
  <si>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</si>
  <si>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</si>
  <si>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</si>
  <si>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</si>
  <si>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</si>
  <si>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</si>
  <si>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</si>
  <si>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</si>
  <si>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</si>
  <si>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</si>
  <si>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</si>
  <si>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</si>
  <si>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</si>
  <si>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</si>
  <si>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</si>
  <si>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</si>
  <si>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</si>
  <si>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</si>
  <si>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</si>
  <si>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</si>
  <si>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</si>
  <si>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</si>
  <si>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</si>
  <si>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</si>
  <si>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</si>
  <si>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</si>
  <si>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</si>
  <si>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</si>
  <si>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</si>
  <si>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</si>
  <si>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</si>
  <si>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</si>
  <si>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</si>
  <si>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</si>
  <si>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</si>
  <si>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</si>
  <si>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</si>
  <si>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</si>
  <si>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</si>
  <si>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</si>
  <si>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</si>
  <si>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</si>
  <si>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</si>
  <si>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</si>
  <si>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</si>
  <si>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</si>
  <si>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</si>
  <si>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</si>
  <si>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</si>
  <si>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</si>
  <si>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</si>
  <si>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</si>
  <si>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</si>
  <si>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</si>
  <si>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</si>
  <si>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</si>
  <si>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</si>
  <si>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</si>
  <si>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</si>
  <si>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</si>
  <si>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</si>
  <si>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</si>
  <si>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</si>
  <si>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</si>
  <si>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</si>
  <si>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</si>
  <si>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</si>
  <si>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</si>
  <si>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</si>
  <si>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</si>
  <si>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</si>
  <si>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</si>
  <si>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</si>
  <si>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</si>
  <si>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</si>
  <si>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</si>
  <si>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</si>
  <si>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</si>
  <si>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</si>
  <si>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</si>
  <si>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</si>
  <si>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</si>
  <si>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</si>
  <si>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</si>
  <si>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</si>
  <si>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</si>
  <si>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</si>
  <si>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</si>
  <si>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</si>
  <si>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</si>
  <si>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</si>
  <si>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</si>
  <si>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</si>
  <si>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</si>
  <si>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</si>
  <si>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</si>
  <si>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</si>
  <si>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</si>
  <si>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</si>
  <si>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</si>
  <si>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</si>
  <si>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</si>
  <si>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</si>
  <si>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</si>
  <si>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</si>
  <si>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</si>
  <si>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</si>
  <si>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</si>
  <si>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</si>
  <si>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</si>
  <si>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</si>
  <si>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</si>
  <si>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</si>
  <si>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</si>
  <si>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</si>
  <si>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</si>
  <si>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</si>
  <si>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</si>
  <si>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</si>
  <si>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</si>
  <si>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</si>
  <si>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</si>
  <si>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</si>
  <si>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</si>
  <si>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</si>
  <si>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</si>
  <si>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</si>
  <si>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</si>
  <si>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</si>
  <si>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</si>
  <si>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</si>
  <si>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</si>
  <si>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</si>
  <si>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</si>
  <si>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</si>
  <si>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</si>
  <si>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</si>
  <si>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</si>
  <si>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</si>
  <si>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</si>
  <si>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</si>
  <si>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</si>
  <si>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</si>
  <si>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</si>
  <si>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</si>
  <si>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</si>
  <si>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</si>
  <si>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</si>
  <si>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</si>
  <si>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</si>
  <si>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</si>
  <si>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</si>
  <si>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</si>
  <si>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</si>
  <si>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</si>
  <si>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</si>
  <si>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</si>
  <si>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</si>
  <si>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</si>
  <si>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</si>
  <si>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</si>
  <si>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</si>
  <si>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</si>
  <si>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</si>
  <si>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</si>
  <si>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</si>
  <si>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</si>
  <si>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</si>
  <si>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</si>
  <si>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</si>
  <si>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</si>
  <si>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</si>
  <si>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</si>
  <si>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</si>
  <si>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</si>
  <si>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</si>
  <si>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</si>
  <si>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</si>
  <si>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</si>
  <si>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</si>
  <si>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</si>
  <si>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</si>
  <si>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</si>
  <si>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</si>
  <si>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</si>
  <si>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</si>
  <si>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</si>
  <si>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</si>
  <si>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</si>
  <si>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</si>
  <si>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</si>
  <si>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</si>
  <si>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</si>
  <si>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</si>
  <si>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</si>
  <si>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</si>
  <si>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</si>
  <si>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</si>
  <si>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</si>
  <si>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</si>
  <si>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</si>
  <si>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</si>
  <si>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</si>
  <si>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</si>
  <si>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</si>
  <si>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</si>
  <si>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</si>
  <si>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</si>
  <si>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</si>
  <si>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</si>
  <si>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</si>
  <si>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</si>
  <si>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</si>
  <si>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</si>
  <si>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</si>
  <si>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</si>
  <si>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</si>
  <si>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</si>
  <si>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</si>
  <si>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</si>
  <si>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</si>
  <si>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</si>
  <si>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</si>
  <si>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</si>
  <si>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</si>
  <si>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</si>
  <si>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</si>
  <si>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</si>
  <si>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</si>
  <si>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</si>
  <si>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</si>
  <si>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</si>
  <si>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</si>
  <si>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</si>
  <si>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</si>
  <si>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</si>
  <si>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</si>
  <si>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</si>
  <si>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</si>
  <si>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</si>
  <si>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</si>
  <si>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</si>
  <si>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</si>
  <si>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</si>
  <si>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</si>
  <si>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</si>
  <si>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</si>
  <si>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</si>
  <si>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</si>
  <si>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</si>
  <si>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</si>
  <si>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</si>
  <si>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</si>
  <si>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</si>
  <si>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</si>
  <si>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</si>
  <si>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</si>
  <si>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</si>
  <si>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</si>
  <si>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</si>
  <si>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</si>
  <si>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</si>
  <si>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</si>
  <si>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</si>
  <si>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</si>
  <si>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</si>
  <si>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</si>
  <si>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</si>
  <si>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</si>
  <si>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</si>
  <si>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</si>
  <si>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</si>
  <si>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</si>
  <si>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</si>
  <si>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</si>
  <si>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</si>
  <si>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</si>
  <si>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</si>
  <si>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</si>
  <si>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</si>
  <si>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</si>
  <si>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</si>
  <si>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</si>
  <si>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</si>
  <si>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</si>
  <si>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</si>
  <si>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</si>
  <si>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</si>
  <si>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</si>
  <si>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</si>
  <si>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</si>
  <si>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</si>
  <si>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</si>
  <si>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</si>
  <si>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</si>
  <si>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</si>
  <si>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</si>
  <si>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</si>
  <si>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</si>
  <si>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</si>
  <si>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</si>
  <si>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</si>
  <si>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</si>
  <si>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</si>
  <si>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</si>
  <si>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</si>
  <si>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</si>
  <si>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</si>
  <si>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</si>
  <si>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</si>
  <si>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</si>
  <si>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</si>
  <si>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</si>
  <si>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</si>
  <si>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</si>
  <si>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</si>
  <si>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</si>
  <si>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</si>
  <si>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</si>
  <si>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</si>
  <si>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</si>
  <si>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</si>
  <si>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</si>
  <si>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</si>
  <si>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</si>
  <si>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</si>
  <si>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</si>
  <si>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</si>
  <si>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</si>
  <si>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</si>
  <si>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</si>
  <si>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</si>
  <si>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</si>
  <si>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</si>
  <si>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</si>
  <si>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</si>
  <si>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</si>
  <si>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</si>
  <si>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</si>
  <si>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</si>
  <si>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</si>
  <si>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</si>
  <si>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</si>
  <si>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</si>
  <si>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</si>
  <si>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</si>
  <si>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</si>
  <si>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</si>
  <si>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</si>
  <si>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</si>
  <si>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</si>
  <si>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</si>
  <si>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</si>
  <si>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</si>
  <si>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</si>
  <si>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</si>
  <si>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</si>
  <si>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</si>
  <si>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</si>
  <si>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</si>
  <si>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</si>
  <si>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</si>
  <si>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</si>
  <si>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</si>
  <si>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</si>
  <si>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</si>
  <si>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</si>
  <si>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</si>
  <si>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</si>
  <si>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</si>
  <si>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</si>
  <si>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</si>
  <si>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</si>
  <si>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</si>
  <si>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</si>
  <si>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</si>
  <si>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</si>
  <si>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</si>
  <si>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</si>
  <si>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</si>
  <si>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</si>
  <si>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</si>
  <si>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</si>
  <si>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</si>
  <si>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</si>
  <si>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</si>
  <si>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</si>
  <si>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</si>
  <si>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</si>
  <si>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</si>
  <si>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</si>
  <si>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</si>
  <si>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</si>
  <si>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</si>
  <si>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</si>
  <si>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</si>
  <si>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</si>
  <si>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</si>
  <si>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</si>
  <si>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</si>
  <si>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</si>
  <si>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</si>
  <si>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</si>
  <si>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</si>
  <si>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</si>
  <si>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</si>
  <si>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</si>
  <si>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</si>
  <si>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</si>
  <si>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</si>
  <si>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</si>
  <si>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</si>
  <si>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</si>
  <si>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</si>
  <si>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</si>
  <si>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</si>
  <si>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</si>
  <si>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</si>
  <si>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</si>
  <si>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</si>
  <si>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</si>
  <si>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</si>
  <si>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</si>
  <si>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</si>
  <si>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</si>
  <si>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</si>
  <si>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</si>
  <si>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</si>
  <si>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</si>
  <si>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</si>
  <si>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</si>
  <si>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</si>
  <si>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</si>
  <si>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</si>
  <si>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</si>
  <si>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</si>
  <si>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</si>
  <si>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</si>
  <si>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</si>
  <si>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</si>
  <si>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</si>
  <si>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</si>
  <si>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</si>
  <si>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</si>
  <si>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</si>
  <si>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</si>
  <si>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</si>
  <si>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</si>
  <si>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</si>
  <si>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</si>
  <si>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</si>
  <si>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</si>
  <si>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</si>
  <si>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</si>
  <si>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</si>
  <si>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</si>
  <si>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</si>
  <si>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</si>
  <si>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</si>
  <si>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</si>
  <si>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</si>
  <si>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</si>
  <si>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</si>
  <si>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</si>
  <si>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</si>
  <si>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</si>
  <si>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</si>
  <si>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</si>
  <si>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</si>
  <si>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</si>
  <si>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</si>
  <si>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</si>
  <si>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</si>
  <si>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</si>
  <si>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</si>
  <si>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</si>
  <si>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</si>
  <si>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</si>
  <si>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</si>
  <si>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</si>
  <si>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</si>
  <si>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</si>
  <si>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</si>
  <si>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</si>
  <si>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</si>
  <si>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</si>
  <si>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</si>
  <si>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</si>
  <si>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</si>
  <si>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</si>
  <si>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</si>
  <si>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</si>
  <si>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</si>
  <si>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</si>
  <si>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</si>
  <si>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</si>
  <si>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</si>
  <si>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</si>
  <si>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</si>
  <si>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</si>
  <si>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</si>
  <si>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</si>
  <si>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</si>
  <si>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</si>
  <si>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</si>
  <si>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</si>
  <si>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</si>
  <si>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</si>
  <si>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</si>
  <si>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</si>
  <si>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</si>
  <si>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</si>
  <si>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</si>
  <si>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</si>
  <si>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</si>
  <si>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</si>
  <si>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</si>
  <si>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</si>
  <si>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</si>
  <si>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</si>
  <si>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</si>
  <si>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</si>
  <si>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</si>
  <si>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</si>
  <si>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</si>
  <si>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</si>
  <si>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</si>
  <si>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</si>
  <si>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</si>
  <si>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</si>
  <si>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</si>
  <si>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</si>
  <si>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</si>
  <si>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</si>
  <si>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</si>
  <si>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</si>
  <si>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</si>
  <si>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</si>
  <si>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</si>
  <si>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</si>
  <si>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</si>
  <si>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</si>
  <si>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</si>
  <si>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</si>
  <si>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</si>
  <si>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</si>
  <si>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</si>
  <si>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</si>
  <si>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</si>
  <si>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</si>
  <si>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</si>
  <si>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</si>
  <si>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</si>
  <si>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</si>
  <si>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</si>
  <si>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</si>
  <si>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</si>
  <si>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</si>
  <si>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</si>
  <si>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</si>
  <si>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</si>
  <si>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</si>
  <si>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</si>
  <si>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</si>
  <si>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</si>
  <si>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</si>
  <si>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</si>
  <si>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</si>
  <si>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</si>
  <si>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</si>
  <si>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</si>
  <si>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</si>
  <si>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</si>
  <si>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</si>
  <si>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</si>
  <si>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</si>
  <si>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</si>
  <si>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</si>
  <si>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</si>
  <si>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</si>
  <si>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</si>
  <si>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</si>
  <si>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</si>
  <si>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</si>
  <si>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</si>
  <si>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</si>
  <si>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</si>
  <si>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</si>
  <si>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</si>
  <si>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</si>
  <si>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</si>
  <si>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</si>
  <si>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</si>
  <si>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</si>
  <si>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</si>
  <si>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</si>
  <si>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</si>
  <si>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</si>
  <si>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</si>
  <si>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</si>
  <si>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</si>
  <si>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</si>
  <si>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</si>
  <si>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</si>
  <si>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</si>
  <si>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</si>
  <si>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</si>
  <si>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</si>
  <si>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</si>
  <si>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</si>
  <si>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</si>
  <si>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</si>
  <si>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</si>
  <si>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</si>
  <si>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</si>
  <si>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</si>
  <si>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</si>
  <si>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</si>
  <si>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</si>
  <si>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</si>
  <si>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</si>
  <si>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</si>
  <si>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</si>
  <si>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</si>
  <si>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</si>
  <si>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</si>
  <si>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</si>
  <si>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</si>
  <si>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</si>
  <si>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</si>
  <si>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</si>
  <si>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</si>
  <si>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</si>
  <si>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</si>
  <si>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</si>
  <si>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</si>
  <si>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</si>
  <si>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</si>
  <si>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</si>
  <si>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</si>
  <si>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</si>
  <si>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</si>
  <si>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</si>
  <si>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</si>
  <si>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</si>
  <si>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</si>
  <si>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</si>
  <si>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</si>
  <si>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</si>
  <si>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</si>
  <si>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</si>
  <si>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</si>
  <si>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</si>
  <si>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</si>
  <si>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</si>
  <si>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</si>
  <si>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</si>
  <si>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</si>
  <si>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</si>
  <si>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</si>
  <si>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</si>
  <si>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</si>
  <si>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</si>
  <si>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</si>
  <si>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</si>
  <si>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</si>
  <si>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</si>
  <si>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</si>
  <si>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</si>
  <si>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</si>
  <si>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</si>
  <si>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</si>
  <si>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</si>
  <si>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</si>
  <si>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</si>
  <si>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</si>
  <si>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</si>
  <si>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</si>
  <si>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</si>
  <si>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</si>
  <si>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</si>
  <si>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</si>
  <si>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</si>
  <si>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</si>
  <si>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</si>
  <si>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</si>
  <si>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</si>
  <si>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</si>
  <si>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</si>
  <si>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</si>
  <si>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</si>
  <si>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</si>
  <si>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</si>
  <si>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</si>
  <si>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</si>
  <si>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</si>
  <si>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</si>
  <si>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</si>
  <si>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</si>
  <si>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</si>
  <si>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</si>
  <si>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</si>
  <si>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</si>
  <si>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</si>
  <si>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</si>
  <si>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</si>
  <si>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</si>
  <si>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</si>
  <si>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</si>
  <si>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</si>
  <si>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</si>
  <si>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</si>
  <si>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</si>
  <si>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</si>
  <si>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</si>
  <si>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</si>
  <si>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</si>
  <si>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</si>
  <si>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</si>
  <si>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</si>
  <si>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</si>
  <si>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</si>
  <si>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</si>
  <si>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</si>
  <si>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</si>
  <si>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</si>
  <si>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</si>
  <si>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</si>
  <si>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</si>
  <si>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</si>
  <si>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</si>
  <si>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</si>
  <si>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</si>
  <si>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</si>
  <si>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</si>
  <si>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</si>
  <si>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</si>
  <si>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</si>
  <si>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</si>
  <si>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</si>
  <si>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</si>
  <si>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</si>
  <si>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</si>
  <si>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</si>
  <si>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</si>
  <si>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</si>
  <si>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</si>
  <si>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</si>
  <si>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</si>
  <si>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</si>
  <si>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</si>
  <si>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</si>
  <si>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</si>
  <si>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</si>
  <si>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</si>
  <si>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</si>
  <si>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</si>
  <si>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</si>
  <si>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</si>
  <si>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</si>
  <si>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</si>
  <si>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</si>
  <si>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</si>
  <si>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</si>
  <si>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</si>
  <si>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</si>
  <si>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</si>
  <si>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</si>
  <si>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</si>
  <si>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</si>
  <si>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</si>
  <si>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</si>
  <si>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</si>
  <si>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</si>
  <si>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</si>
  <si>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</si>
  <si>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</si>
  <si>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</si>
  <si>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</si>
  <si>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</si>
  <si>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</si>
  <si>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</si>
  <si>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</si>
  <si>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</si>
  <si>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</si>
  <si>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</si>
  <si>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</si>
  <si>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</si>
  <si>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</si>
  <si>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</si>
  <si>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</si>
  <si>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</si>
  <si>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</si>
  <si>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</si>
  <si>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</si>
  <si>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</si>
  <si>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</si>
  <si>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</si>
  <si>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</si>
  <si>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</si>
  <si>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</si>
  <si>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</si>
  <si>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</si>
  <si>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</si>
  <si>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</si>
  <si>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</si>
  <si>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</si>
  <si>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</si>
  <si>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</si>
  <si>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</si>
  <si>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</si>
  <si>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</si>
  <si>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</si>
  <si>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</si>
  <si>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</si>
  <si>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</si>
  <si>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</si>
  <si>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</si>
  <si>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</si>
  <si>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</si>
  <si>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</si>
  <si>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</si>
  <si>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</si>
  <si>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</si>
  <si>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</si>
  <si>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</si>
  <si>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</si>
  <si>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</si>
  <si>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</si>
  <si>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</si>
  <si>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</si>
  <si>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</si>
  <si>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</si>
  <si>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</si>
  <si>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</si>
  <si>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</si>
  <si>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</si>
  <si>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</si>
  <si>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</si>
  <si>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</si>
  <si>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</si>
  <si>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</si>
  <si>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</si>
  <si>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</si>
  <si>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</si>
  <si>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</si>
  <si>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</si>
  <si>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</si>
  <si>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</si>
  <si>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</si>
  <si>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</si>
  <si>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</si>
  <si>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</si>
  <si>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</si>
  <si>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</si>
  <si>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</si>
  <si>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</si>
  <si>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</si>
  <si>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</si>
  <si>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</si>
  <si>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</si>
  <si>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</si>
  <si>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</si>
  <si>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</si>
  <si>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</si>
  <si>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</si>
  <si>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</si>
  <si>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</si>
  <si>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</si>
  <si>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</si>
  <si>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</si>
  <si>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</si>
  <si>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</si>
  <si>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</si>
  <si>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</si>
  <si>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</si>
  <si>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</si>
  <si>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</si>
  <si>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</si>
  <si>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</si>
  <si>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</si>
  <si>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</si>
  <si>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</si>
  <si>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</si>
  <si>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</si>
  <si>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</si>
  <si>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</si>
  <si>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</si>
  <si>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</si>
  <si>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</si>
  <si>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</si>
  <si>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</si>
  <si>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</si>
  <si>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</si>
  <si>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</si>
  <si>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</si>
  <si>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</si>
  <si>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</si>
  <si>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</si>
  <si>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</si>
  <si>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</si>
  <si>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</si>
  <si>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</si>
  <si>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</si>
  <si>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</si>
  <si>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</si>
  <si>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</si>
  <si>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</si>
  <si>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</si>
  <si>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</si>
  <si>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</si>
  <si>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</si>
  <si>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</si>
  <si>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</si>
  <si>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</si>
  <si>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</si>
  <si>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</si>
  <si>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</si>
  <si>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</si>
  <si>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</si>
  <si>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</si>
  <si>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</si>
  <si>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</si>
  <si>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</si>
  <si>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</si>
  <si>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</si>
  <si>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</si>
  <si>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</si>
  <si>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</si>
  <si>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</si>
  <si>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</si>
  <si>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</si>
  <si>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</si>
  <si>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</si>
  <si>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</si>
  <si>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</si>
  <si>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</si>
  <si>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</si>
  <si>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</si>
  <si>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</si>
  <si>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</si>
  <si>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</si>
  <si>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</si>
  <si>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</si>
  <si>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</si>
  <si>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</si>
  <si>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</si>
  <si>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</si>
  <si>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</si>
  <si>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</si>
  <si>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</si>
  <si>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</si>
  <si>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</si>
  <si>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</si>
  <si>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</si>
  <si>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</si>
  <si>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</si>
  <si>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</si>
  <si>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</si>
  <si>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</si>
  <si>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</si>
  <si>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</si>
  <si>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</si>
  <si>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</si>
  <si>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</si>
  <si>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</si>
  <si>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</si>
  <si>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</si>
  <si>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</si>
  <si>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</si>
  <si>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</si>
  <si>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</si>
  <si>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</si>
  <si>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</si>
  <si>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</si>
  <si>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</si>
  <si>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</si>
  <si>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</si>
  <si>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</si>
  <si>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</si>
  <si>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</si>
  <si>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</si>
  <si>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</si>
  <si>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</si>
  <si>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</si>
  <si>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</si>
  <si>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</si>
  <si>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</si>
  <si>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</si>
  <si>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</si>
  <si>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</si>
  <si>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</si>
  <si>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</si>
  <si>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</si>
  <si>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</si>
  <si>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</si>
  <si>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</si>
  <si>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</si>
  <si>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</si>
  <si>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</si>
  <si>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</si>
  <si>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</si>
  <si>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</si>
  <si>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</si>
  <si>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</si>
  <si>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</si>
  <si>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</si>
  <si>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</si>
  <si>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</si>
  <si>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</si>
  <si>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</si>
  <si>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</si>
  <si>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</si>
  <si>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</si>
  <si>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</si>
  <si>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</si>
  <si>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</si>
  <si>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</si>
  <si>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</si>
  <si>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</si>
  <si>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</si>
  <si>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</si>
  <si>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</si>
  <si>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</si>
  <si>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</si>
  <si>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</si>
  <si>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</si>
  <si>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</si>
  <si>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</si>
  <si>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</si>
  <si>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</si>
  <si>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</si>
  <si>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</si>
  <si>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</si>
  <si>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</si>
  <si>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</si>
  <si>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</si>
  <si>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</si>
  <si>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</si>
  <si>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</si>
  <si>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</si>
  <si>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</si>
  <si>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</si>
  <si>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</si>
  <si>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</si>
  <si>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</si>
  <si>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</si>
  <si>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</si>
  <si>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</si>
  <si>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</si>
  <si>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</si>
  <si>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</si>
  <si>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</si>
  <si>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</si>
  <si>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</si>
  <si>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</si>
  <si>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</si>
  <si>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</si>
  <si>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</si>
  <si>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</si>
  <si>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</si>
  <si>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</si>
  <si>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</si>
  <si>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</si>
  <si>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</si>
  <si>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</si>
  <si>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</si>
  <si>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</si>
  <si>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</si>
  <si>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</si>
  <si>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</si>
  <si>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</si>
  <si>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</si>
  <si>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</si>
  <si>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</si>
  <si>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</si>
  <si>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</si>
  <si>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</si>
  <si>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</si>
  <si>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</si>
  <si>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</si>
  <si>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</si>
  <si>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</si>
  <si>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</si>
  <si>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</si>
  <si>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</si>
  <si>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</si>
  <si>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</si>
  <si>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</si>
  <si>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</si>
  <si>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</si>
  <si>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</si>
  <si>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</si>
  <si>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</si>
  <si>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</si>
  <si>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</si>
  <si>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</si>
  <si>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</si>
  <si>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</si>
  <si>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</si>
  <si>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</si>
  <si>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</si>
  <si>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</si>
  <si>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</si>
  <si>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</si>
  <si>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</si>
  <si>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</si>
  <si>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</si>
  <si>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</si>
  <si>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</si>
  <si>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</si>
  <si>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</si>
  <si>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</si>
  <si>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</si>
  <si>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</si>
  <si>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</si>
  <si>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</si>
  <si>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</si>
  <si>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</si>
  <si>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</si>
  <si>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</si>
  <si>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</si>
  <si>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</si>
  <si>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</si>
  <si>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</si>
  <si>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</si>
  <si>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</si>
  <si>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</si>
  <si>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</si>
  <si>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</si>
  <si>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</si>
  <si>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</si>
  <si>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</si>
  <si>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</si>
  <si>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</si>
  <si>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</si>
  <si>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</si>
  <si>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</si>
  <si>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</si>
  <si>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</si>
  <si>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</si>
  <si>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</si>
  <si>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</si>
  <si>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</si>
  <si>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</si>
  <si>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</si>
  <si>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</si>
  <si>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</si>
  <si>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</si>
  <si>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</si>
  <si>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</si>
  <si>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</si>
  <si>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</si>
  <si>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</si>
  <si>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</si>
  <si>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</si>
  <si>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</si>
  <si>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</si>
  <si>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</si>
  <si>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</si>
  <si>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</si>
  <si>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</si>
  <si>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</si>
  <si>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</si>
  <si>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</si>
  <si>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</si>
  <si>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</si>
  <si>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</si>
  <si>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</si>
  <si>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</si>
  <si>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</si>
  <si>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</si>
  <si>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</si>
  <si>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</si>
  <si>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</si>
  <si>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</si>
  <si>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</si>
  <si>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</si>
  <si>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</si>
  <si>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</si>
  <si>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</si>
  <si>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</si>
  <si>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</si>
  <si>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</si>
  <si>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</si>
  <si>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</si>
  <si>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</si>
  <si>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</si>
  <si>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</si>
  <si>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</si>
  <si>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</si>
  <si>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</si>
  <si>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</si>
  <si>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</si>
  <si>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</si>
  <si>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</si>
  <si>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</si>
  <si>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</si>
  <si>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</si>
  <si>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</si>
  <si>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</si>
  <si>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</si>
  <si>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</si>
  <si>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</si>
  <si>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</si>
  <si>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</si>
  <si>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</si>
  <si>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</si>
  <si>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</si>
  <si>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</si>
  <si>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</si>
  <si>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</si>
  <si>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</si>
  <si>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</si>
  <si>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</si>
  <si>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</si>
  <si>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</si>
  <si>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</si>
  <si>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</si>
  <si>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</si>
  <si>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</si>
  <si>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</si>
  <si>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</si>
  <si>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</si>
  <si>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</si>
  <si>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</si>
  <si>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</si>
  <si>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</si>
  <si>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</si>
  <si>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</si>
  <si>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</si>
  <si>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</si>
  <si>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</si>
  <si>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</si>
  <si>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</si>
  <si>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</si>
  <si>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</si>
  <si>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</si>
  <si>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</si>
  <si>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</si>
  <si>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</si>
  <si>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</si>
  <si>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</si>
  <si>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</si>
  <si>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</si>
  <si>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</si>
  <si>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</si>
  <si>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</si>
  <si>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</si>
  <si>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</si>
  <si>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</si>
  <si>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</si>
  <si>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</si>
  <si>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</si>
  <si>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</si>
  <si>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</si>
  <si>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</si>
  <si>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</si>
  <si>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</si>
  <si>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</si>
  <si>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</si>
  <si>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</si>
  <si>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</si>
  <si>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</si>
  <si>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</si>
  <si>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</si>
  <si>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</si>
  <si>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</si>
  <si>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</si>
  <si>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</si>
  <si>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</si>
  <si>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</si>
  <si>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</si>
  <si>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</si>
  <si>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</si>
  <si>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</si>
  <si>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</si>
  <si>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</si>
  <si>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</si>
  <si>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</si>
  <si>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</si>
  <si>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</si>
  <si>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</si>
  <si>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</si>
  <si>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</si>
  <si>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</si>
  <si>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</si>
  <si>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</si>
  <si>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</si>
  <si>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</si>
  <si>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</si>
  <si>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</si>
  <si>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</si>
  <si>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</si>
  <si>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</si>
  <si>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</si>
  <si>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</si>
  <si>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</si>
  <si>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</si>
  <si>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</si>
  <si>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</si>
  <si>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</si>
  <si>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</si>
  <si>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</si>
  <si>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</si>
  <si>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</si>
  <si>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</si>
  <si>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</si>
  <si>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</si>
  <si>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</si>
  <si>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</si>
  <si>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</si>
  <si>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</si>
  <si>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</si>
  <si>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</si>
  <si>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</si>
  <si>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</si>
  <si>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</si>
  <si>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</si>
  <si>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</si>
  <si>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</si>
  <si>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</si>
  <si>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</si>
  <si>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</si>
  <si>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</si>
  <si>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</si>
  <si>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</si>
  <si>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</si>
  <si>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</si>
  <si>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</si>
  <si>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</si>
  <si>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</si>
  <si>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</si>
  <si>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</si>
  <si>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</si>
  <si>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</si>
  <si>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</si>
  <si>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</si>
  <si>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</si>
  <si>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</si>
  <si>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</si>
  <si>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</si>
  <si>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</si>
  <si>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</si>
  <si>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</si>
  <si>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</si>
  <si>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</si>
  <si>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</si>
  <si>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</si>
  <si>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</si>
  <si>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</si>
  <si>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</si>
  <si>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</si>
  <si>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</si>
  <si>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</si>
  <si>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</si>
  <si>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</si>
  <si>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</si>
  <si>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</si>
  <si>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</si>
  <si>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</si>
  <si>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</si>
  <si>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</si>
  <si>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</si>
  <si>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</si>
  <si>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</si>
  <si>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</si>
  <si>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</si>
  <si>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</si>
  <si>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</si>
  <si>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</si>
  <si>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</si>
  <si>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</si>
  <si>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</si>
  <si>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</si>
  <si>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</si>
  <si>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</si>
  <si>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</si>
  <si>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</si>
  <si>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</si>
  <si>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</si>
  <si>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</si>
  <si>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</si>
  <si>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</si>
  <si>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</si>
  <si>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</si>
  <si>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</si>
  <si>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</si>
  <si>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</si>
  <si>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</si>
  <si>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</si>
  <si>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</si>
  <si>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</si>
  <si>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</si>
  <si>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</si>
  <si>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</si>
  <si>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</si>
  <si>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</si>
  <si>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</si>
  <si>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</si>
  <si>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</si>
  <si>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</si>
  <si>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</si>
  <si>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</si>
  <si>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</si>
  <si>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</si>
  <si>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</si>
  <si>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</si>
  <si>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</si>
  <si>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</si>
  <si>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</si>
  <si>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</si>
  <si>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</si>
  <si>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</si>
  <si>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</si>
  <si>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</si>
  <si>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</si>
  <si>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</si>
  <si>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</si>
  <si>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</si>
  <si>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</si>
  <si>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</si>
  <si>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</si>
  <si>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</si>
  <si>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</si>
  <si>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</si>
  <si>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</si>
  <si>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</si>
  <si>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</si>
  <si>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</si>
  <si>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</si>
  <si>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</si>
  <si>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</si>
  <si>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</si>
  <si>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</si>
  <si>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</si>
  <si>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</si>
  <si>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</si>
  <si>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</si>
  <si>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</si>
  <si>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</si>
  <si>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</si>
  <si>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</si>
  <si>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</si>
  <si>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</si>
  <si>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</si>
  <si>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</si>
  <si>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</si>
  <si>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</si>
  <si>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</si>
  <si>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</si>
  <si>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</si>
  <si>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</si>
  <si>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</si>
  <si>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</si>
  <si>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</si>
  <si>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</si>
  <si>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</si>
  <si>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</si>
  <si>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</si>
  <si>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</si>
  <si>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</si>
  <si>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</si>
  <si>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</si>
  <si>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</si>
  <si>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</si>
  <si>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</si>
  <si>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</si>
  <si>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</si>
  <si>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</si>
  <si>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</si>
  <si>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</si>
  <si>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</si>
  <si>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</si>
  <si>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</si>
  <si>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</si>
  <si>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</si>
  <si>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</si>
  <si>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</si>
  <si>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</si>
  <si>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</si>
  <si>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</si>
  <si>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</si>
  <si>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</si>
  <si>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</si>
  <si>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</si>
  <si>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</si>
  <si>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</si>
  <si>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</si>
  <si>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</si>
  <si>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</si>
  <si>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</si>
  <si>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</si>
  <si>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</si>
  <si>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</si>
  <si>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</si>
  <si>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</si>
  <si>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</si>
  <si>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</si>
  <si>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</si>
  <si>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</si>
  <si>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</si>
  <si>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</si>
  <si>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</si>
  <si>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</si>
  <si>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</si>
  <si>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</si>
  <si>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</si>
  <si>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</si>
  <si>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</si>
  <si>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</si>
  <si>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</si>
  <si>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</si>
  <si>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</si>
  <si>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</si>
  <si>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</si>
  <si>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</si>
  <si>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</si>
  <si>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</si>
  <si>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</si>
  <si>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</si>
  <si>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</si>
  <si>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</si>
  <si>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</si>
  <si>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</si>
  <si>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</si>
  <si>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</si>
  <si>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</si>
  <si>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</si>
  <si>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</si>
  <si>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</si>
  <si>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</si>
  <si>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</si>
  <si>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</si>
  <si>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</si>
  <si>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</si>
  <si>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</si>
  <si>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</si>
  <si>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</si>
  <si>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</si>
  <si>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</si>
  <si>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</si>
  <si>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</si>
  <si>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</si>
  <si>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</si>
  <si>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</si>
  <si>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</si>
  <si>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</si>
  <si>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</si>
  <si>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</si>
  <si>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</si>
  <si>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</si>
  <si>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</si>
  <si>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</si>
  <si>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</si>
  <si>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</si>
  <si>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</si>
  <si>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</si>
  <si>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</si>
  <si>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</si>
  <si>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</si>
  <si>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</si>
  <si>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</si>
  <si>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</si>
  <si>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</si>
  <si>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</si>
  <si>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</si>
  <si>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</si>
  <si>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</si>
  <si>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</si>
  <si>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</si>
  <si>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</si>
  <si>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</si>
  <si>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</si>
  <si>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</si>
  <si>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</si>
  <si>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</si>
  <si>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</si>
  <si>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</si>
  <si>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</si>
  <si>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</si>
  <si>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</si>
  <si>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</si>
  <si>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</si>
  <si>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</si>
  <si>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</si>
  <si>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</si>
  <si>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</si>
  <si>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</si>
  <si>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</si>
  <si>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</si>
  <si>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</si>
  <si>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</si>
  <si>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</si>
  <si>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</si>
  <si>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</si>
  <si>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</si>
  <si>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</si>
  <si>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</si>
  <si>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</si>
  <si>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</si>
  <si>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</si>
  <si>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</si>
  <si>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</si>
  <si>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</si>
  <si>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</si>
  <si>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</si>
  <si>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</si>
  <si>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</si>
  <si>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</si>
  <si>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</si>
  <si>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</si>
  <si>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</si>
  <si>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</si>
  <si>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</si>
  <si>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</si>
  <si>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</si>
  <si>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</si>
  <si>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</si>
  <si>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</si>
  <si>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</si>
  <si>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</si>
  <si>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</si>
  <si>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</si>
  <si>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</si>
  <si>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</si>
  <si>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</si>
  <si>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</si>
  <si>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</si>
  <si>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</si>
  <si>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</si>
  <si>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</si>
  <si>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</si>
  <si>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</si>
  <si>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</si>
  <si>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</si>
  <si>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</si>
  <si>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</si>
  <si>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</si>
  <si>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</si>
  <si>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</si>
  <si>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</si>
  <si>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</si>
  <si>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</si>
  <si>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</si>
  <si>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</si>
  <si>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</si>
  <si>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</si>
  <si>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</si>
  <si>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</si>
  <si>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</si>
  <si>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</si>
  <si>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</si>
  <si>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</si>
  <si>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</si>
  <si>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</si>
  <si>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</si>
  <si>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</si>
  <si>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</si>
  <si>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</si>
  <si>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</si>
  <si>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</si>
  <si>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</si>
  <si>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</si>
  <si>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</si>
  <si>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</si>
  <si>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</si>
  <si>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</si>
  <si>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</si>
  <si>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</si>
  <si>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</si>
  <si>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</si>
  <si>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</si>
  <si>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</si>
  <si>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</si>
  <si>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</si>
  <si>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</si>
  <si>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</si>
  <si>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</si>
  <si>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</si>
  <si>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</si>
  <si>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</si>
  <si>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</si>
  <si>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</si>
  <si>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</si>
  <si>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</si>
  <si>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</si>
  <si>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</si>
  <si>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</si>
  <si>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</si>
  <si>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</si>
  <si>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</si>
  <si>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</si>
  <si>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</si>
  <si>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</si>
  <si>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</si>
  <si>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</si>
  <si>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</si>
  <si>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</si>
  <si>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</si>
  <si>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</si>
  <si>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</si>
  <si>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</si>
  <si>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</si>
  <si>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</si>
  <si>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</si>
  <si>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</si>
  <si>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</si>
  <si>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</si>
  <si>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</si>
  <si>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</si>
  <si>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</si>
  <si>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</si>
  <si>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</si>
  <si>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</si>
  <si>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</si>
  <si>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</si>
  <si>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</si>
  <si>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</si>
  <si>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</si>
  <si>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</si>
  <si>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</si>
  <si>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</si>
  <si>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</si>
  <si>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</si>
  <si>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</si>
  <si>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</si>
  <si>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</si>
  <si>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</si>
  <si>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</si>
  <si>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</si>
  <si>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</si>
  <si>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</si>
  <si>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</si>
  <si>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</si>
  <si>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</si>
  <si>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</si>
  <si>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</si>
  <si>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</si>
  <si>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</si>
  <si>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</si>
  <si>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</si>
  <si>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</si>
  <si>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</si>
  <si>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</si>
  <si>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</si>
  <si>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</si>
  <si>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</si>
  <si>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</si>
  <si>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</si>
  <si>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</si>
  <si>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</si>
  <si>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</si>
  <si>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</si>
  <si>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</si>
  <si>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</si>
  <si>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</si>
  <si>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</si>
  <si>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</si>
  <si>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</si>
  <si>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</si>
  <si>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</si>
  <si>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</si>
  <si>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</si>
  <si>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</si>
  <si>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</si>
  <si>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</si>
  <si>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</si>
  <si>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</si>
  <si>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</si>
  <si>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</si>
  <si>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</si>
  <si>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</si>
  <si>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</si>
  <si>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</si>
  <si>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</si>
  <si>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</si>
  <si>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</si>
  <si>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</si>
  <si>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</si>
  <si>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</si>
  <si>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</si>
  <si>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</si>
  <si>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</si>
  <si>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</si>
  <si>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</si>
  <si>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</si>
  <si>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</si>
  <si>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</si>
  <si>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</si>
  <si>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</si>
  <si>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</si>
  <si>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</si>
  <si>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</si>
  <si>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</si>
  <si>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</si>
  <si>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</si>
  <si>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</si>
  <si>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</si>
  <si>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</si>
  <si>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</si>
  <si>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</si>
  <si>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</si>
  <si>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</si>
  <si>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</si>
  <si>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</si>
  <si>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</si>
  <si>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</si>
  <si>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</si>
  <si>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</si>
  <si>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</si>
  <si>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</si>
  <si>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</si>
  <si>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</si>
  <si>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</si>
  <si>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</si>
  <si>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</si>
  <si>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</si>
  <si>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</si>
  <si>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</si>
  <si>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</si>
  <si>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</si>
  <si>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</si>
  <si>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</si>
  <si>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</si>
  <si>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</si>
  <si>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</si>
  <si>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</si>
  <si>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</si>
  <si>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</si>
  <si>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</si>
  <si>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</si>
  <si>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</si>
  <si>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</si>
  <si>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</si>
  <si>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</si>
  <si>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</si>
  <si>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</si>
  <si>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</si>
  <si>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</si>
  <si>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</si>
  <si>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</si>
  <si>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</si>
  <si>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</si>
  <si>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</si>
  <si>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</si>
  <si>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</si>
  <si>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</si>
  <si>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</si>
  <si>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</si>
  <si>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</si>
  <si>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</si>
  <si>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</si>
  <si>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</si>
  <si>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</si>
  <si>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</si>
  <si>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</si>
  <si>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</si>
  <si>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</si>
  <si>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</si>
  <si>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</si>
  <si>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</si>
  <si>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</si>
  <si>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</si>
  <si>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</si>
  <si>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</si>
  <si>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</si>
  <si>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</si>
  <si>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</si>
  <si>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</si>
  <si>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</si>
  <si>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</si>
  <si>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</si>
  <si>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</si>
  <si>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</si>
  <si>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</si>
  <si>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</si>
  <si>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</si>
  <si>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</si>
  <si>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</si>
  <si>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</si>
  <si>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</si>
  <si>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</si>
  <si>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</si>
  <si>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</si>
  <si>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</si>
  <si>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</si>
  <si>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</si>
  <si>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</si>
  <si>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</si>
  <si>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</si>
  <si>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</si>
  <si>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</si>
  <si>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</si>
  <si>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</si>
  <si>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</si>
  <si>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</si>
  <si>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</si>
  <si>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</si>
  <si>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</si>
  <si>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</si>
  <si>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</si>
  <si>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</si>
  <si>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</si>
  <si>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</si>
  <si>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</si>
  <si>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</si>
  <si>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</si>
  <si>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</si>
  <si>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</si>
  <si>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</si>
  <si>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</si>
  <si>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</si>
  <si>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</si>
  <si>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</si>
  <si>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</si>
  <si>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</si>
  <si>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</si>
  <si>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</si>
  <si>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</si>
  <si>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</si>
  <si>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</si>
  <si>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</si>
  <si>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</si>
  <si>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</si>
  <si>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</si>
  <si>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</si>
  <si>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</si>
  <si>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</si>
  <si>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</si>
  <si>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</si>
  <si>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</si>
  <si>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</si>
  <si>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</si>
  <si>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</si>
  <si>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</si>
  <si>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</si>
  <si>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</si>
  <si>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</si>
  <si>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</si>
  <si>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</si>
  <si>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</si>
  <si>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</si>
  <si>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</si>
  <si>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</si>
  <si>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</si>
  <si>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</si>
  <si>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</si>
  <si>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</si>
  <si>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</si>
  <si>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</si>
  <si>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</si>
  <si>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</si>
  <si>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</si>
  <si>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</si>
  <si>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</si>
  <si>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</si>
  <si>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</si>
  <si>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</si>
  <si>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</si>
  <si>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</si>
  <si>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</si>
  <si>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</si>
  <si>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</si>
  <si>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</si>
  <si>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</si>
  <si>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</si>
  <si>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</si>
  <si>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</si>
  <si>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</si>
  <si>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</si>
  <si>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</si>
  <si>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</si>
  <si>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</si>
  <si>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</si>
  <si>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</si>
  <si>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</si>
  <si>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</si>
  <si>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</si>
  <si>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</si>
  <si>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</si>
  <si>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</si>
  <si>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</si>
  <si>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</si>
  <si>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</si>
  <si>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</si>
  <si>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</si>
  <si>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</si>
  <si>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</si>
  <si>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</si>
  <si>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</si>
  <si>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</si>
  <si>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</si>
  <si>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</si>
  <si>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</si>
  <si>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</si>
  <si>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</si>
  <si>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</si>
  <si>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</si>
  <si>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</si>
  <si>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</si>
  <si>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</si>
  <si>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</si>
  <si>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</si>
  <si>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</si>
  <si>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</si>
  <si>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</si>
  <si>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</si>
  <si>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</si>
  <si>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</si>
  <si>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</si>
  <si>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</si>
  <si>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</si>
  <si>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</si>
  <si>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</si>
  <si>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</si>
  <si>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</si>
  <si>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</si>
  <si>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</si>
  <si>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</si>
  <si>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</si>
  <si>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</si>
  <si>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</si>
  <si>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</si>
  <si>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</si>
  <si>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</si>
  <si>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</si>
  <si>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</si>
  <si>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</si>
  <si>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</si>
  <si>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</si>
  <si>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</si>
  <si>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</si>
  <si>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</si>
  <si>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</si>
  <si>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</si>
  <si>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</si>
  <si>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</si>
  <si>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</si>
  <si>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</si>
  <si>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</si>
  <si>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</si>
  <si>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</si>
  <si>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</si>
  <si>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</si>
  <si>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</si>
  <si>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</si>
  <si>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</si>
  <si>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</si>
  <si>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</si>
  <si>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</si>
  <si>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</si>
  <si>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</si>
  <si>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</si>
  <si>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</si>
  <si>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</si>
  <si>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</si>
  <si>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</si>
  <si>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</si>
  <si>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</si>
  <si>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</si>
  <si>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</si>
  <si>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</si>
  <si>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</si>
  <si>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</si>
  <si>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</si>
  <si>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</si>
  <si>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</si>
  <si>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</si>
  <si>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</si>
  <si>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</si>
  <si>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</si>
  <si>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</si>
  <si>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</si>
  <si>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</si>
  <si>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</si>
  <si>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</si>
  <si>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</si>
  <si>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</si>
  <si>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</si>
  <si>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</si>
  <si>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</si>
  <si>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</si>
  <si>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</si>
  <si>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</si>
  <si>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</si>
  <si>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</si>
  <si>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</si>
  <si>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</si>
  <si>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</si>
  <si>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</si>
  <si>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</si>
  <si>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</si>
  <si>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</si>
  <si>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</si>
  <si>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</si>
  <si>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</si>
  <si>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</si>
  <si>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</si>
  <si>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</si>
  <si>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</si>
  <si>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</si>
  <si>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</si>
  <si>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</si>
  <si>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</si>
  <si>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</si>
  <si>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</si>
  <si>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</si>
  <si>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</si>
  <si>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</si>
  <si>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</si>
  <si>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</si>
  <si>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</si>
  <si>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</si>
  <si>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</si>
  <si>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</si>
  <si>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</si>
  <si>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</si>
  <si>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</si>
  <si>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</si>
  <si>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</si>
  <si>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</si>
  <si>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</si>
  <si>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</si>
  <si>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</si>
  <si>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</si>
  <si>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</si>
  <si>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</si>
  <si>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</si>
  <si>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</si>
  <si>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</si>
  <si>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</si>
  <si>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</si>
  <si>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</si>
  <si>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</si>
  <si>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</si>
  <si>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</si>
  <si>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</si>
  <si>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</si>
  <si>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</si>
  <si>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</si>
  <si>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</si>
  <si>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</si>
  <si>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</si>
  <si>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</si>
  <si>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</si>
  <si>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</si>
  <si>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</si>
  <si>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</si>
  <si>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</si>
  <si>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</si>
  <si>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</si>
  <si>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</si>
  <si>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</si>
  <si>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</si>
  <si>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</si>
  <si>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</si>
  <si>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</si>
  <si>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</si>
  <si>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</si>
  <si>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</si>
  <si>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</si>
  <si>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</si>
  <si>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</si>
  <si>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</si>
  <si>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</si>
  <si>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</si>
  <si>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</si>
  <si>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</si>
  <si>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</si>
  <si>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</si>
  <si>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</si>
  <si>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</si>
  <si>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</si>
  <si>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</si>
  <si>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</si>
  <si>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</si>
  <si>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</si>
  <si>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</si>
  <si>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</si>
  <si>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</si>
  <si>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</si>
  <si>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</si>
  <si>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</si>
  <si>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</si>
  <si>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</si>
  <si>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</si>
  <si>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</si>
  <si>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</si>
  <si>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</si>
  <si>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</si>
  <si>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</si>
  <si>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</si>
  <si>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</si>
  <si>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</si>
  <si>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</si>
  <si>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</si>
  <si>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</si>
  <si>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</si>
  <si>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</si>
  <si>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</si>
  <si>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</si>
  <si>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</si>
  <si>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</si>
  <si>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</si>
  <si>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</si>
  <si>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</si>
  <si>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</si>
  <si>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</si>
  <si>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</si>
  <si>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</si>
  <si>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</si>
  <si>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</si>
  <si>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</si>
  <si>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</si>
  <si>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</si>
  <si>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</si>
  <si>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</si>
  <si>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</si>
  <si>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</si>
  <si>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</si>
  <si>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</si>
  <si>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</si>
  <si>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</si>
  <si>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</si>
  <si>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</si>
  <si>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</si>
  <si>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</si>
  <si>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</si>
  <si>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</si>
  <si>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</si>
  <si>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</si>
  <si>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</si>
  <si>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</si>
  <si>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</si>
  <si>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</si>
  <si>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</si>
  <si>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</si>
  <si>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</si>
  <si>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</si>
  <si>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</si>
  <si>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</si>
  <si>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</si>
  <si>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</si>
  <si>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</si>
  <si>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</si>
  <si>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</si>
  <si>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</si>
  <si>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</si>
  <si>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</si>
  <si>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</si>
  <si>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</si>
  <si>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</si>
  <si>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</si>
  <si>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</si>
  <si>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</si>
  <si>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</si>
  <si>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</si>
  <si>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</si>
  <si>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</si>
  <si>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</si>
  <si>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</si>
  <si>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</si>
  <si>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</si>
  <si>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</si>
  <si>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</si>
  <si>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</si>
  <si>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</si>
  <si>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</si>
  <si>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</si>
  <si>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</si>
  <si>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</si>
  <si>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</si>
  <si>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</si>
  <si>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</si>
  <si>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</si>
  <si>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</si>
  <si>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</si>
  <si>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</si>
  <si>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</si>
  <si>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</si>
  <si>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</si>
  <si>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</si>
  <si>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</si>
  <si>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</si>
  <si>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</si>
  <si>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</si>
  <si>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</si>
  <si>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</si>
  <si>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</si>
  <si>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</si>
  <si>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</si>
  <si>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</si>
  <si>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</si>
  <si>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</si>
  <si>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</si>
  <si>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</si>
  <si>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</si>
  <si>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</si>
  <si>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</si>
  <si>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</si>
  <si>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</si>
  <si>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</si>
  <si>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</si>
  <si>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</si>
  <si>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</si>
  <si>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</si>
  <si>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</si>
  <si>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</si>
  <si>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</si>
  <si>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</si>
  <si>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</si>
  <si>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</si>
  <si>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</si>
  <si>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</si>
  <si>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</si>
  <si>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</si>
  <si>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</si>
  <si>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</si>
  <si>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</si>
  <si>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</si>
  <si>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</si>
  <si>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</si>
  <si>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</si>
  <si>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</si>
  <si>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</si>
  <si>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</si>
  <si>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</si>
  <si>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</si>
  <si>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</si>
  <si>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</si>
  <si>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</si>
  <si>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</si>
  <si>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</si>
  <si>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</si>
  <si>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</si>
  <si>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</si>
  <si>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</si>
  <si>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</si>
  <si>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</si>
  <si>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</si>
  <si>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</si>
  <si>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</si>
  <si>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</si>
  <si>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</si>
  <si>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</si>
  <si>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</si>
  <si>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</si>
  <si>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</si>
  <si>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</si>
  <si>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</si>
  <si>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</si>
  <si>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</si>
  <si>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</si>
  <si>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</si>
  <si>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</si>
  <si>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</si>
  <si>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</si>
  <si>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</si>
  <si>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</si>
  <si>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</si>
  <si>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</si>
  <si>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</si>
  <si>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</si>
  <si>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</si>
  <si>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</si>
  <si>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</si>
  <si>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</si>
  <si>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</si>
  <si>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</si>
  <si>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</si>
  <si>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</si>
  <si>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</si>
  <si>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</si>
  <si>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</si>
  <si>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</si>
  <si>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</si>
  <si>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</si>
  <si>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</si>
  <si>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</si>
  <si>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</si>
  <si>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</si>
  <si>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</si>
  <si>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</si>
  <si>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</si>
  <si>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</si>
  <si>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</si>
  <si>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</si>
  <si>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</si>
  <si>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</si>
  <si>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</si>
  <si>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</si>
  <si>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</si>
  <si>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</si>
  <si>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</si>
  <si>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</si>
  <si>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</si>
  <si>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</si>
  <si>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</si>
  <si>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</si>
  <si>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</si>
  <si>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</si>
  <si>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</si>
  <si>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</si>
  <si>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</si>
  <si>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</si>
  <si>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</si>
  <si>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</si>
  <si>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</si>
  <si>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</si>
  <si>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</si>
  <si>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</si>
  <si>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</si>
  <si>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</si>
  <si>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</si>
  <si>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</si>
  <si>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</si>
  <si>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</si>
  <si>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</si>
  <si>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</si>
  <si>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</si>
  <si>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</si>
  <si>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</si>
  <si>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</si>
  <si>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</si>
  <si>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</si>
  <si>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</si>
  <si>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</si>
  <si>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</si>
  <si>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</si>
  <si>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</si>
  <si>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</si>
  <si>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</si>
  <si>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</si>
  <si>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</si>
  <si>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</si>
  <si>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</si>
  <si>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</si>
  <si>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</si>
  <si>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</si>
  <si>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</si>
  <si>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</si>
  <si>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</si>
  <si>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</si>
  <si>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</si>
  <si>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</si>
  <si>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</si>
  <si>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</si>
  <si>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</si>
  <si>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</si>
  <si>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</si>
  <si>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</si>
  <si>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</si>
  <si>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</si>
  <si>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</si>
  <si>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</si>
  <si>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</si>
  <si>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</si>
  <si>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</si>
  <si>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</si>
  <si>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</si>
  <si>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</si>
  <si>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</si>
  <si>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</si>
  <si>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</si>
  <si>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</si>
  <si>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</si>
  <si>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</si>
  <si>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</si>
  <si>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</si>
  <si>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</si>
  <si>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</si>
  <si>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</si>
  <si>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</si>
  <si>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</si>
  <si>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</si>
  <si>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</si>
  <si>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</si>
  <si>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</si>
  <si>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</si>
  <si>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</si>
  <si>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</si>
  <si>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</si>
  <si>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</si>
  <si>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</si>
  <si>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</si>
  <si>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</si>
  <si>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</si>
  <si>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</si>
  <si>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</si>
  <si>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</si>
  <si>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</si>
  <si>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</si>
  <si>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</si>
  <si>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</si>
  <si>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</si>
  <si>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</si>
  <si>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</si>
  <si>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</si>
  <si>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</si>
  <si>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</si>
  <si>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</si>
  <si>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</si>
  <si>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</si>
  <si>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</si>
  <si>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</si>
  <si>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</si>
  <si>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</si>
  <si>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</si>
  <si>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</si>
  <si>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</si>
  <si>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</si>
  <si>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</si>
  <si>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</si>
  <si>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</si>
  <si>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</si>
  <si>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</si>
  <si>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</si>
  <si>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</si>
  <si>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</si>
  <si>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</si>
  <si>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</si>
  <si>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</si>
  <si>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</si>
  <si>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</si>
  <si>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</si>
  <si>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</si>
  <si>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</si>
  <si>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</si>
  <si>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</si>
  <si>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</si>
  <si>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</si>
  <si>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</si>
  <si>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</si>
  <si>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</si>
  <si>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</si>
  <si>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</si>
  <si>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</si>
  <si>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</si>
  <si>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</si>
  <si>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</si>
  <si>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</si>
  <si>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</si>
  <si>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</si>
  <si>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</si>
  <si>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</si>
  <si>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</si>
  <si>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</si>
  <si>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</si>
  <si>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</si>
  <si>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</si>
  <si>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</si>
  <si>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</si>
  <si>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</si>
  <si>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</si>
  <si>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</si>
  <si>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</si>
  <si>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</si>
  <si>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</si>
  <si>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</si>
  <si>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</si>
  <si>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</si>
  <si>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</si>
  <si>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</si>
  <si>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</si>
  <si>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</si>
  <si>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</si>
  <si>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</si>
  <si>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</si>
  <si>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</si>
  <si>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</si>
  <si>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</si>
  <si>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</si>
  <si>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</si>
  <si>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</si>
  <si>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</si>
  <si>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</si>
  <si>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</si>
  <si>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</si>
  <si>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</si>
  <si>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</si>
  <si>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</si>
  <si>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</si>
  <si>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</si>
  <si>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</si>
  <si>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</si>
  <si>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</si>
  <si>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</si>
  <si>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</si>
  <si>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</si>
  <si>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</si>
  <si>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</si>
  <si>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</si>
  <si>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</si>
  <si>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</si>
  <si>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</si>
  <si>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</si>
  <si>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</si>
  <si>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</si>
  <si>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</si>
  <si>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</si>
  <si>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</si>
  <si>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</si>
  <si>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</si>
  <si>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</si>
  <si>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</si>
  <si>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</si>
  <si>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</si>
  <si>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</si>
  <si>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</si>
  <si>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</si>
  <si>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</si>
  <si>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</si>
  <si>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</si>
  <si>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</si>
  <si>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</si>
  <si>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</si>
  <si>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</si>
  <si>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</si>
  <si>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</si>
  <si>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</si>
  <si>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</si>
  <si>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</si>
  <si>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</si>
  <si>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</si>
  <si>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</si>
  <si>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</si>
  <si>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</si>
  <si>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</si>
  <si>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</si>
  <si>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</si>
  <si>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</si>
  <si>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</si>
  <si>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</si>
  <si>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</si>
  <si>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</si>
  <si>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</si>
  <si>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</si>
  <si>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</si>
  <si>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</si>
  <si>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</si>
  <si>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</si>
  <si>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</si>
  <si>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</si>
  <si>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</si>
  <si>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</si>
  <si>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</si>
  <si>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</si>
  <si>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</si>
  <si>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</si>
  <si>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</si>
  <si>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</si>
  <si>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</si>
  <si>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</si>
  <si>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</si>
  <si>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</si>
  <si>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</si>
  <si>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</si>
  <si>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</si>
  <si>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</si>
  <si>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</si>
  <si>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</si>
  <si>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</si>
  <si>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</si>
  <si>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</si>
  <si>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</si>
  <si>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</si>
  <si>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</si>
  <si>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</si>
  <si>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</si>
  <si>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</si>
  <si>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</si>
  <si>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</si>
  <si>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</si>
  <si>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</si>
  <si>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</si>
  <si>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</si>
  <si>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</si>
  <si>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</si>
  <si>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</si>
  <si>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</si>
  <si>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</si>
  <si>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</si>
  <si>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</si>
  <si>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</si>
  <si>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</si>
  <si>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</si>
  <si>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</si>
  <si>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</si>
  <si>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</si>
  <si>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</si>
  <si>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</si>
  <si>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</si>
  <si>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</si>
  <si>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</si>
  <si>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</si>
  <si>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</si>
  <si>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</si>
  <si>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</si>
  <si>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</si>
  <si>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</si>
  <si>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</si>
  <si>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</si>
  <si>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</si>
  <si>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</si>
  <si>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</si>
  <si>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</si>
  <si>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</si>
  <si>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</si>
  <si>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</si>
  <si>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</si>
  <si>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</si>
  <si>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</si>
  <si>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</si>
  <si>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</si>
  <si>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</si>
  <si>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</si>
  <si>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</si>
  <si>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</si>
  <si>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</si>
  <si>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</si>
  <si>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</si>
  <si>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</si>
  <si>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</si>
  <si>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</si>
  <si>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</si>
  <si>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</si>
  <si>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</si>
  <si>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</si>
  <si>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</si>
  <si>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</si>
  <si>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</si>
  <si>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</si>
  <si>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</si>
  <si>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</si>
  <si>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</si>
  <si>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</si>
  <si>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</si>
  <si>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</si>
  <si>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</si>
  <si>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</si>
  <si>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</si>
  <si>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</si>
  <si>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</si>
  <si>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</si>
  <si>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</si>
  <si>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</si>
  <si>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</si>
  <si>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</si>
  <si>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</si>
  <si>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</si>
  <si>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</si>
  <si>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</si>
  <si>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</si>
  <si>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</si>
  <si>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</si>
  <si>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</si>
  <si>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</si>
  <si>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</si>
  <si>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</si>
  <si>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</si>
  <si>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</si>
  <si>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</si>
  <si>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</si>
  <si>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</si>
  <si>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</si>
  <si>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</si>
  <si>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</si>
  <si>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</si>
  <si>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</si>
  <si>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</si>
  <si>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</si>
  <si>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</si>
  <si>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</si>
  <si>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</si>
  <si>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</si>
  <si>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</si>
  <si>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</si>
  <si>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</si>
  <si>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</si>
  <si>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</si>
  <si>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</si>
  <si>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</si>
  <si>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</si>
  <si>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</si>
  <si>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</si>
  <si>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</si>
  <si>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</si>
  <si>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</si>
  <si>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</si>
  <si>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</si>
  <si>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</si>
  <si>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</si>
  <si>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</si>
  <si>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</si>
  <si>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</si>
  <si>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</si>
  <si>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</si>
  <si>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</si>
  <si>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</si>
  <si>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</si>
  <si>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</si>
  <si>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</si>
  <si>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</si>
  <si>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</si>
  <si>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</si>
  <si>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</si>
  <si>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</si>
  <si>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</si>
  <si>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</si>
  <si>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</si>
  <si>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</si>
  <si>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</si>
  <si>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</si>
  <si>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</si>
  <si>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</si>
  <si>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</si>
  <si>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</si>
  <si>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</si>
  <si>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</si>
  <si>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</si>
  <si>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</si>
  <si>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</si>
  <si>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</si>
  <si>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</si>
  <si>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</si>
  <si>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</si>
  <si>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</si>
  <si>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</si>
  <si>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</si>
  <si>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</si>
  <si>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</si>
  <si>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</si>
  <si>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</si>
  <si>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</si>
  <si>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</si>
  <si>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</si>
  <si>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</si>
  <si>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</si>
  <si>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</si>
  <si>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</si>
  <si>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</si>
  <si>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</si>
  <si>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</si>
  <si>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</si>
  <si>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</si>
  <si>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</si>
  <si>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</si>
  <si>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</si>
  <si>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</si>
  <si>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</si>
  <si>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</si>
  <si>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</si>
  <si>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</si>
  <si>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</si>
  <si>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</si>
  <si>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</si>
  <si>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</si>
  <si>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</si>
  <si>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</si>
  <si>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</si>
  <si>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</si>
  <si>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</si>
  <si>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</si>
  <si>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</si>
  <si>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</si>
  <si>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</si>
  <si>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</si>
  <si>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</si>
  <si>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</si>
  <si>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</si>
  <si>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</si>
  <si>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</si>
  <si>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</si>
  <si>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</si>
  <si>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</si>
  <si>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</si>
  <si>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</si>
  <si>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</si>
  <si>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</si>
  <si>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</si>
  <si>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</si>
  <si>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</si>
  <si>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</si>
  <si>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</si>
  <si>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</si>
  <si>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</si>
  <si>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</si>
  <si>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</si>
  <si>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</si>
  <si>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</si>
  <si>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</si>
  <si>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</si>
  <si>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</si>
  <si>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</si>
  <si>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</si>
  <si>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</si>
  <si>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</si>
  <si>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</si>
  <si>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</si>
  <si>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</si>
  <si>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</si>
  <si>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</si>
  <si>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</si>
  <si>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</si>
  <si>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</si>
  <si>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</si>
  <si>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</si>
  <si>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</si>
  <si>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</si>
  <si>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</si>
  <si>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</si>
  <si>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</si>
  <si>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</si>
  <si>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</si>
  <si>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</si>
  <si>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</si>
  <si>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</si>
  <si>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</si>
  <si>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</si>
  <si>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</si>
  <si>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</si>
  <si>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</si>
  <si>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</si>
  <si>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</si>
  <si>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</si>
  <si>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</si>
  <si>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</si>
  <si>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</si>
  <si>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</si>
  <si>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</si>
  <si>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</si>
  <si>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</si>
  <si>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</si>
  <si>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</si>
  <si>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</si>
  <si>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</si>
  <si>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</si>
  <si>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</si>
  <si>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</si>
  <si>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</si>
  <si>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</si>
  <si>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</si>
  <si>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</si>
  <si>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</si>
  <si>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</si>
  <si>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</si>
  <si>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</si>
  <si>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</si>
  <si>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</si>
  <si>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</si>
  <si>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</si>
  <si>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</si>
  <si>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</si>
  <si>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</si>
  <si>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</si>
  <si>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</si>
  <si>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</si>
  <si>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</si>
  <si>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</si>
  <si>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</si>
  <si>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</si>
  <si>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</si>
  <si>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</si>
  <si>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</si>
  <si>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</si>
  <si>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</si>
  <si>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</si>
  <si>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</si>
  <si>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</si>
  <si>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</si>
  <si>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</si>
  <si>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</si>
  <si>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</si>
  <si>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</si>
  <si>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</si>
  <si>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</si>
  <si>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</si>
  <si>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</si>
  <si>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</si>
  <si>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</si>
  <si>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</si>
  <si>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</si>
  <si>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</si>
  <si>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</si>
  <si>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</si>
  <si>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</si>
  <si>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</si>
  <si>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</si>
  <si>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</si>
  <si>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</si>
  <si>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</si>
  <si>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</si>
  <si>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</si>
  <si>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</si>
  <si>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</si>
  <si>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</si>
  <si>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</si>
  <si>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</si>
  <si>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</si>
  <si>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</si>
  <si>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</si>
  <si>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</si>
  <si>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</si>
  <si>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</si>
  <si>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</si>
  <si>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</si>
  <si>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</si>
  <si>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</si>
  <si>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</si>
  <si>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</si>
  <si>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</si>
  <si>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</si>
  <si>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</si>
  <si>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</si>
  <si>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</si>
  <si>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</si>
  <si>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</si>
  <si>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</si>
  <si>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</si>
  <si>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</si>
  <si>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</si>
  <si>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</si>
  <si>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</si>
  <si>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</si>
  <si>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</si>
  <si>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</si>
  <si>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</si>
  <si>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</si>
  <si>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</si>
  <si>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</si>
  <si>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</si>
  <si>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</si>
  <si>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</si>
  <si>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</si>
  <si>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</si>
  <si>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</si>
  <si>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</si>
  <si>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</si>
  <si>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</si>
  <si>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</si>
  <si>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</si>
  <si>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</si>
  <si>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</si>
  <si>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</si>
  <si>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</si>
  <si>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</si>
  <si>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</si>
  <si>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</si>
  <si>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</si>
  <si>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</si>
  <si>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</si>
  <si>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</si>
  <si>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</si>
  <si>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</si>
  <si>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</si>
  <si>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</si>
  <si>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</si>
  <si>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</si>
  <si>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</si>
  <si>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</si>
  <si>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</si>
  <si>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</si>
  <si>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</si>
  <si>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</si>
  <si>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</si>
  <si>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</si>
  <si>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</si>
  <si>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</si>
  <si>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</si>
  <si>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</si>
  <si>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</si>
  <si>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</si>
  <si>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</si>
  <si>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</si>
  <si>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</si>
  <si>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</si>
  <si>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</si>
  <si>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</si>
  <si>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</si>
  <si>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</si>
  <si>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</si>
  <si>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</si>
  <si>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</si>
  <si>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</si>
  <si>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</si>
  <si>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</si>
  <si>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</si>
  <si>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</si>
  <si>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</si>
  <si>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</si>
  <si>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</si>
  <si>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</si>
  <si>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</si>
  <si>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</si>
  <si>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</si>
  <si>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</si>
  <si>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</si>
  <si>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</si>
  <si>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</si>
  <si>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</si>
  <si>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</si>
  <si>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</si>
  <si>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</si>
  <si>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</si>
  <si>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</si>
  <si>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</si>
  <si>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</si>
  <si>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</si>
  <si>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</si>
  <si>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</si>
  <si>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</si>
  <si>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</si>
  <si>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</si>
  <si>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</si>
  <si>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</si>
  <si>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</si>
  <si>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</si>
  <si>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</si>
  <si>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</si>
  <si>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</si>
  <si>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</si>
  <si>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</si>
  <si>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</si>
  <si>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</si>
  <si>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</si>
  <si>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</si>
  <si>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</si>
  <si>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</si>
  <si>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</si>
  <si>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</si>
  <si>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</si>
  <si>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</si>
  <si>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</si>
  <si>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</si>
  <si>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</si>
  <si>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</si>
  <si>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</si>
  <si>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</si>
  <si>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</si>
  <si>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</si>
  <si>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</si>
  <si>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</si>
  <si>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</si>
  <si>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</si>
  <si>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</si>
  <si>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</si>
  <si>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</si>
  <si>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</si>
  <si>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</si>
  <si>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</si>
  <si>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</si>
  <si>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</si>
  <si>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</si>
  <si>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</si>
  <si>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</si>
  <si>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</si>
  <si>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</si>
  <si>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</si>
  <si>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</si>
  <si>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</si>
  <si>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</si>
  <si>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</si>
  <si>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</si>
  <si>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</si>
  <si>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</si>
  <si>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</si>
  <si>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</si>
  <si>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</si>
  <si>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</si>
  <si>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</si>
  <si>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</si>
  <si>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</si>
  <si>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</si>
  <si>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</si>
  <si>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</si>
  <si>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</si>
  <si>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</si>
  <si>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</si>
  <si>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</si>
  <si>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</si>
  <si>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</si>
  <si>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</si>
  <si>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</si>
  <si>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</si>
  <si>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</si>
  <si>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</si>
  <si>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</si>
  <si>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</si>
  <si>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</si>
  <si>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</si>
  <si>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</si>
  <si>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</si>
  <si>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</si>
  <si>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</si>
  <si>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</si>
  <si>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</si>
  <si>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</si>
  <si>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</si>
  <si>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</si>
  <si>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</si>
  <si>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</si>
  <si>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</si>
  <si>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</si>
  <si>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</si>
  <si>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</si>
  <si>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</si>
  <si>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</si>
  <si>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</si>
  <si>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</si>
  <si>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</si>
  <si>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</si>
  <si>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</si>
  <si>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</si>
  <si>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</si>
  <si>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</si>
  <si>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</si>
  <si>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</si>
  <si>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</si>
  <si>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</si>
  <si>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</si>
  <si>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</si>
  <si>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</si>
  <si>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</si>
  <si>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</si>
  <si>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</si>
  <si>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</si>
  <si>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</si>
  <si>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</si>
  <si>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</si>
  <si>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</si>
  <si>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</si>
  <si>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</si>
  <si>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</si>
  <si>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</si>
  <si>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</si>
  <si>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</si>
  <si>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</si>
  <si>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</si>
  <si>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</si>
  <si>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</si>
  <si>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</si>
  <si>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</si>
  <si>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</si>
  <si>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</si>
  <si>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</si>
  <si>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</si>
  <si>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</si>
  <si>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</si>
  <si>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</si>
  <si>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</si>
  <si>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</si>
  <si>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</si>
  <si>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</si>
  <si>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</si>
  <si>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</si>
  <si>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</si>
  <si>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</si>
  <si>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</si>
  <si>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</si>
  <si>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</si>
  <si>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</si>
  <si>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</si>
  <si>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</si>
  <si>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</si>
  <si>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</si>
  <si>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</si>
  <si>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</si>
  <si>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</si>
  <si>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</si>
  <si>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</si>
  <si>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</si>
  <si>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</si>
  <si>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</si>
  <si>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</si>
  <si>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</si>
  <si>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</si>
  <si>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</si>
  <si>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</si>
  <si>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</si>
  <si>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</si>
  <si>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</si>
  <si>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</si>
  <si>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</si>
  <si>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</si>
  <si>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</si>
  <si>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</si>
  <si>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</si>
  <si>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</si>
  <si>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</si>
  <si>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</si>
  <si>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</si>
  <si>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</si>
  <si>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</si>
  <si>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</si>
  <si>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</si>
  <si>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</si>
  <si>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</si>
  <si>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</si>
  <si>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</si>
  <si>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</si>
  <si>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</si>
  <si>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</si>
  <si>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</si>
  <si>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</si>
  <si>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</si>
  <si>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</si>
  <si>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</si>
  <si>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</si>
  <si>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</si>
  <si>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</si>
  <si>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</si>
  <si>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</si>
  <si>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</si>
  <si>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</si>
  <si>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</si>
  <si>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</si>
  <si>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</si>
  <si>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</si>
  <si>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</si>
  <si>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</si>
  <si>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</si>
  <si>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</si>
  <si>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</si>
  <si>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</si>
  <si>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</si>
  <si>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</si>
  <si>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</si>
  <si>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</si>
  <si>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</si>
  <si>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</si>
  <si>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</si>
  <si>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</si>
  <si>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</si>
  <si>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</si>
  <si>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</si>
  <si>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</si>
  <si>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</si>
  <si>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</si>
  <si>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</si>
  <si>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</si>
  <si>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</si>
  <si>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</si>
  <si>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</si>
  <si>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</si>
  <si>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</si>
  <si>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</si>
  <si>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</si>
  <si>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</si>
  <si>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</si>
  <si>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</si>
  <si>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</si>
  <si>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</si>
  <si>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</si>
  <si>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</si>
  <si>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</si>
  <si>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</si>
  <si>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</si>
  <si>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</si>
  <si>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</si>
  <si>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</si>
  <si>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</si>
  <si>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</si>
  <si>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</si>
  <si>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</si>
  <si>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</si>
  <si>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</si>
  <si>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</si>
  <si>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</si>
  <si>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</si>
  <si>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</si>
  <si>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</si>
  <si>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</si>
  <si>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</si>
  <si>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</si>
  <si>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</si>
  <si>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</si>
  <si>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</si>
  <si>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</si>
  <si>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</si>
  <si>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</si>
  <si>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</si>
  <si>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</si>
  <si>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</si>
  <si>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</si>
  <si>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</si>
  <si>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</si>
  <si>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</si>
  <si>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</si>
  <si>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</si>
  <si>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</si>
  <si>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</si>
  <si>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</si>
  <si>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</si>
  <si>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</si>
  <si>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</si>
  <si>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</si>
  <si>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</si>
  <si>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</si>
  <si>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</si>
  <si>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</si>
  <si>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</si>
  <si>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</si>
  <si>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</si>
  <si>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</si>
  <si>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</si>
  <si>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</si>
  <si>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</si>
  <si>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</si>
  <si>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</si>
  <si>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</si>
  <si>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</si>
  <si>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</si>
  <si>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</si>
  <si>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</si>
  <si>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</si>
  <si>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</si>
  <si>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</si>
  <si>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</si>
  <si>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</si>
  <si>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</si>
  <si>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</si>
  <si>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</si>
  <si>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</si>
  <si>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</si>
  <si>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</si>
  <si>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</si>
  <si>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</si>
  <si>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</si>
  <si>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</si>
  <si>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</si>
  <si>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</si>
  <si>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</si>
  <si>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</si>
  <si>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</si>
  <si>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</si>
  <si>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</si>
  <si>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</si>
  <si>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</si>
  <si>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</si>
  <si>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</si>
  <si>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</si>
  <si>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</si>
  <si>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</si>
  <si>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</si>
  <si>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</si>
  <si>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</si>
  <si>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</si>
  <si>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</si>
  <si>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</si>
  <si>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</si>
  <si>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</si>
  <si>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</si>
  <si>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</si>
  <si>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</si>
  <si>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</si>
  <si>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</si>
  <si>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</si>
  <si>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</si>
  <si>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</si>
  <si>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</si>
  <si>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</si>
  <si>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</si>
  <si>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</si>
  <si>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</si>
  <si>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</si>
  <si>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</si>
  <si>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</si>
  <si>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</si>
  <si>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</si>
  <si>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</si>
  <si>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</si>
  <si>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</si>
  <si>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</si>
  <si>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</si>
  <si>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</si>
  <si>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</si>
  <si>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</si>
  <si>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</si>
  <si>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</si>
  <si>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</si>
  <si>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</si>
  <si>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</si>
  <si>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</si>
  <si>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</si>
  <si>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</si>
  <si>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</si>
  <si>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</si>
  <si>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</si>
  <si>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</si>
  <si>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</si>
  <si>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</si>
  <si>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</si>
  <si>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</si>
  <si>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</si>
  <si>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</si>
  <si>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</si>
  <si>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</si>
  <si>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</si>
  <si>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</si>
  <si>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</si>
  <si>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</si>
  <si>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</si>
  <si>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</si>
  <si>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</si>
  <si>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</si>
  <si>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</si>
  <si>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</si>
  <si>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</si>
  <si>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</si>
  <si>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</si>
  <si>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</si>
  <si>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</si>
  <si>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</si>
  <si>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</si>
  <si>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</si>
  <si>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</si>
  <si>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</si>
  <si>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</si>
  <si>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</si>
  <si>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</si>
  <si>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</si>
  <si>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</si>
  <si>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</si>
  <si>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</si>
  <si>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</si>
  <si>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</si>
  <si>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</si>
  <si>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</si>
  <si>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</si>
  <si>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</si>
  <si>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</si>
  <si>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</si>
  <si>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</si>
  <si>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</si>
  <si>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</si>
  <si>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</si>
  <si>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</si>
  <si>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</si>
  <si>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</si>
  <si>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</si>
  <si>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</si>
  <si>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</si>
  <si>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</si>
  <si>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</si>
  <si>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</si>
  <si>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</si>
  <si>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</si>
  <si>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</si>
  <si>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</si>
  <si>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</si>
  <si>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</si>
  <si>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</si>
  <si>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</si>
  <si>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</si>
  <si>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</si>
  <si>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</si>
  <si>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</si>
  <si>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</si>
  <si>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</si>
  <si>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</si>
  <si>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</si>
  <si>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</si>
  <si>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</si>
  <si>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</si>
  <si>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</si>
  <si>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</si>
  <si>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</si>
  <si>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</si>
  <si>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</si>
  <si>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</si>
  <si>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</si>
  <si>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</si>
  <si>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</si>
  <si>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</si>
  <si>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</si>
  <si>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</si>
  <si>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</si>
  <si>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</si>
  <si>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</si>
  <si>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</si>
  <si>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</si>
  <si>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</si>
  <si>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</si>
  <si>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</si>
  <si>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</si>
  <si>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</si>
  <si>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</si>
  <si>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</si>
  <si>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</si>
  <si>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</si>
  <si>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</si>
  <si>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</si>
  <si>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</si>
  <si>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</si>
  <si>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</si>
  <si>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</si>
  <si>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</si>
  <si>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</si>
  <si>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</si>
  <si>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</si>
  <si>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</si>
  <si>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</si>
  <si>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</si>
  <si>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</si>
  <si>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</si>
  <si>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</si>
  <si>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</si>
  <si>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</si>
  <si>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</si>
  <si>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</si>
  <si>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</si>
  <si>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</si>
  <si>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</si>
  <si>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</si>
  <si>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</si>
  <si>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</si>
  <si>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</si>
  <si>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</si>
  <si>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</si>
  <si>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</si>
  <si>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</si>
  <si>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</si>
  <si>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</si>
  <si>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</si>
  <si>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</si>
  <si>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</si>
  <si>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</si>
  <si>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</si>
  <si>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</si>
  <si>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</si>
  <si>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</si>
  <si>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</si>
  <si>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</si>
  <si>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</si>
  <si>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</si>
  <si>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</si>
  <si>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</si>
  <si>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</si>
  <si>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</si>
  <si>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</si>
  <si>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</si>
  <si>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</si>
  <si>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</si>
  <si>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</si>
  <si>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</si>
  <si>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</si>
  <si>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</si>
  <si>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</si>
  <si>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</si>
  <si>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</si>
  <si>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</si>
  <si>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</si>
  <si>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</si>
  <si>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</si>
  <si>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</si>
  <si>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</si>
  <si>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</si>
  <si>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</si>
  <si>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</si>
  <si>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</si>
  <si>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</si>
  <si>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</si>
  <si>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</si>
  <si>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</si>
  <si>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</si>
  <si>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</si>
  <si>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</si>
  <si>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</si>
  <si>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</si>
  <si>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</si>
  <si>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</si>
  <si>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</si>
  <si>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</si>
  <si>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</si>
  <si>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</si>
  <si>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</si>
  <si>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</si>
  <si>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</si>
  <si>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</si>
  <si>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</si>
  <si>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</si>
  <si>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</si>
  <si>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</si>
  <si>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</si>
  <si>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</si>
  <si>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</si>
  <si>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</si>
  <si>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</si>
  <si>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</si>
  <si>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</si>
  <si>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</si>
  <si>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</si>
  <si>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</si>
  <si>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</si>
  <si>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</si>
  <si>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</si>
  <si>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</si>
  <si>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</si>
  <si>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</si>
  <si>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</si>
  <si>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</si>
  <si>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</si>
  <si>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</si>
  <si>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</si>
  <si>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</si>
  <si>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</si>
  <si>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</si>
  <si>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</si>
  <si>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</si>
  <si>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</si>
  <si>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</si>
  <si>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</si>
  <si>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</si>
  <si>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</si>
  <si>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</si>
  <si>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</si>
  <si>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</si>
  <si>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</si>
  <si>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</si>
  <si>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</si>
  <si>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</si>
  <si>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</si>
  <si>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</si>
  <si>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</si>
  <si>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</si>
  <si>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</si>
  <si>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</si>
  <si>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</si>
  <si>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</si>
  <si>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</si>
  <si>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</si>
  <si>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</si>
  <si>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</si>
  <si>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</si>
  <si>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</si>
  <si>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</si>
  <si>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</si>
  <si>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</si>
  <si>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</si>
  <si>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</si>
  <si>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</si>
  <si>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</si>
  <si>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</si>
  <si>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</si>
  <si>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</si>
  <si>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</si>
  <si>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</si>
  <si>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</si>
  <si>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</si>
  <si>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</si>
  <si>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</si>
  <si>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</si>
  <si>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</si>
  <si>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</si>
  <si>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</si>
  <si>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</si>
  <si>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</si>
  <si>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</si>
  <si>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</si>
  <si>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</si>
  <si>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</si>
  <si>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</si>
  <si>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</si>
  <si>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</si>
  <si>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</si>
  <si>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</si>
  <si>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</si>
  <si>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</si>
  <si>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</si>
  <si>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</si>
  <si>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</si>
  <si>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</si>
  <si>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</si>
  <si>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</si>
  <si>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</si>
  <si>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</si>
  <si>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</si>
  <si>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</si>
  <si>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</si>
  <si>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</si>
  <si>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</si>
  <si>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</si>
  <si>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</si>
  <si>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</si>
  <si>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</si>
  <si>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</si>
  <si>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</si>
  <si>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</si>
  <si>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</si>
  <si>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</si>
  <si>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</si>
  <si>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</si>
  <si>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</si>
  <si>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</si>
  <si>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</si>
  <si>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</si>
  <si>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</si>
  <si>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</si>
  <si>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</si>
  <si>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</si>
  <si>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</si>
  <si>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</si>
  <si>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</si>
  <si>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</si>
  <si>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</si>
  <si>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</si>
  <si>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</si>
  <si>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</si>
  <si>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</si>
  <si>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</si>
  <si>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</si>
  <si>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</si>
  <si>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</si>
  <si>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</si>
  <si>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</si>
  <si>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</si>
  <si>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</si>
  <si>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</si>
  <si>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</si>
  <si>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</si>
  <si>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</si>
  <si>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</si>
  <si>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</si>
  <si>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</si>
  <si>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</si>
  <si>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</si>
  <si>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</si>
  <si>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</si>
  <si>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</si>
  <si>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</si>
  <si>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</si>
  <si>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</si>
  <si>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</si>
  <si>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</si>
  <si>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</si>
  <si>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</si>
  <si>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</si>
  <si>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</si>
  <si>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</si>
  <si>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</si>
  <si>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</si>
  <si>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</si>
  <si>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</si>
  <si>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</si>
  <si>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</si>
  <si>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</si>
  <si>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</si>
  <si>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</si>
  <si>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</si>
  <si>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</si>
  <si>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</si>
  <si>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</si>
  <si>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</si>
  <si>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</si>
  <si>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</si>
  <si>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</si>
  <si>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</si>
  <si>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</si>
  <si>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</si>
  <si>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</si>
  <si>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</si>
  <si>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</si>
  <si>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</si>
  <si>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</si>
  <si>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</si>
  <si>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</si>
  <si>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</si>
  <si>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</si>
  <si>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</si>
  <si>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</si>
  <si>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</si>
  <si>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</si>
  <si>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</si>
  <si>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</si>
  <si>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</si>
  <si>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</si>
  <si>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</si>
  <si>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</si>
  <si>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</si>
  <si>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</si>
  <si>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</si>
  <si>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</si>
  <si>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</si>
  <si>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</si>
  <si>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</si>
  <si>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</si>
  <si>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</si>
  <si>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</si>
  <si>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</si>
  <si>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</si>
  <si>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</si>
  <si>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</si>
  <si>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</si>
  <si>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</si>
  <si>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</si>
  <si>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</si>
  <si>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</si>
  <si>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</si>
  <si>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</si>
  <si>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</si>
  <si>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</si>
  <si>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</si>
  <si>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</si>
  <si>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</si>
  <si>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</si>
  <si>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</si>
  <si>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</si>
  <si>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</si>
  <si>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</si>
  <si>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</si>
  <si>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</si>
  <si>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</si>
  <si>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</si>
  <si>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</si>
  <si>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</si>
  <si>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</si>
  <si>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</si>
  <si>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</si>
  <si>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</si>
  <si>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</si>
  <si>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</si>
  <si>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</si>
  <si>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</si>
  <si>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</si>
  <si>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</si>
  <si>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</si>
  <si>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</si>
  <si>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</si>
  <si>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</si>
  <si>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</si>
  <si>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</si>
  <si>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</si>
  <si>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</si>
  <si>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</si>
  <si>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</si>
  <si>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</si>
  <si>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</si>
  <si>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</si>
  <si>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</si>
  <si>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</si>
  <si>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</si>
  <si>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</si>
  <si>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</si>
  <si>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</si>
  <si>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</si>
  <si>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</si>
  <si>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</si>
  <si>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</si>
  <si>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</si>
  <si>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</si>
  <si>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</si>
  <si>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</si>
  <si>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</si>
  <si>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</si>
  <si>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</si>
  <si>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</si>
  <si>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</si>
  <si>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</si>
  <si>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</si>
  <si>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</si>
  <si>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</si>
  <si>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</si>
  <si>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</si>
  <si>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</si>
  <si>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</si>
  <si>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</si>
  <si>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</si>
  <si>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</si>
  <si>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</si>
  <si>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</si>
  <si>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</si>
  <si>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</si>
  <si>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</si>
  <si>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</si>
  <si>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</si>
  <si>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</si>
  <si>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</si>
  <si>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</si>
  <si>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</si>
  <si>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</si>
  <si>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</si>
  <si>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</si>
  <si>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</si>
  <si>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</si>
  <si>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</si>
  <si>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</si>
  <si>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</si>
  <si>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</si>
  <si>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</si>
  <si>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</si>
  <si>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</si>
  <si>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</si>
  <si>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</si>
  <si>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</si>
  <si>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</si>
  <si>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</si>
  <si>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</si>
  <si>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</si>
  <si>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</si>
  <si>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</si>
  <si>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</si>
  <si>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</si>
  <si>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</si>
  <si>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</si>
  <si>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</si>
  <si>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</si>
  <si>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</si>
  <si>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</si>
  <si>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</si>
  <si>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</si>
  <si>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</si>
  <si>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</si>
  <si>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</si>
  <si>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</si>
  <si>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</si>
  <si>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</si>
  <si>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</si>
  <si>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</si>
  <si>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</si>
  <si>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</si>
  <si>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</si>
  <si>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</si>
  <si>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</si>
  <si>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</si>
  <si>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</si>
  <si>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</si>
  <si>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</si>
  <si>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</si>
  <si>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</si>
  <si>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</si>
  <si>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</si>
  <si>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</si>
  <si>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</si>
  <si>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</si>
  <si>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</si>
  <si>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</si>
  <si>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</si>
  <si>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</si>
  <si>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</si>
  <si>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</si>
  <si>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</si>
  <si>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</si>
  <si>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</si>
  <si>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</si>
  <si>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</si>
  <si>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</si>
  <si>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</si>
  <si>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</si>
  <si>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</si>
  <si>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</si>
  <si>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</si>
  <si>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</si>
  <si>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</si>
  <si>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</si>
  <si>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</si>
  <si>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</si>
  <si>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</si>
  <si>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</si>
  <si>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</si>
  <si>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</si>
  <si>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</si>
  <si>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</si>
  <si>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</si>
  <si>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</si>
  <si>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</si>
  <si>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</si>
  <si>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</si>
  <si>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</si>
  <si>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</si>
  <si>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</si>
  <si>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</si>
  <si>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</si>
  <si>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</si>
  <si>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</si>
  <si>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</si>
  <si>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</si>
  <si>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</si>
  <si>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</si>
  <si>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</si>
  <si>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</si>
  <si>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</si>
  <si>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</si>
  <si>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</si>
  <si>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</si>
  <si>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</si>
  <si>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</si>
  <si>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</si>
  <si>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</si>
  <si>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</si>
  <si>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</si>
  <si>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</si>
  <si>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</si>
  <si>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</si>
  <si>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</si>
  <si>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</si>
  <si>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</si>
  <si>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</si>
  <si>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</si>
  <si>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</si>
  <si>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</si>
  <si>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</si>
  <si>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</si>
  <si>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</si>
  <si>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</si>
  <si>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</si>
  <si>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</si>
  <si>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</si>
  <si>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</si>
  <si>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</si>
  <si>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</si>
  <si>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</si>
  <si>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</si>
  <si>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</si>
  <si>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</si>
  <si>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</si>
  <si>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</si>
  <si>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</si>
  <si>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</si>
  <si>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</si>
  <si>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</si>
  <si>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</si>
  <si>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</si>
  <si>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</si>
  <si>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</si>
  <si>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</si>
  <si>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</si>
  <si>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</si>
  <si>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</si>
  <si>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</si>
  <si>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</si>
  <si>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</si>
  <si>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</si>
  <si>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</si>
  <si>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</si>
  <si>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</si>
  <si>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</si>
  <si>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</si>
  <si>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</si>
  <si>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</si>
  <si>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</si>
  <si>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</si>
  <si>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</si>
  <si>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</si>
  <si>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</si>
  <si>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</si>
  <si>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</si>
  <si>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</si>
  <si>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</si>
  <si>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</si>
  <si>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</si>
  <si>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</si>
  <si>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</si>
  <si>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</si>
  <si>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</si>
  <si>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</si>
  <si>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</si>
  <si>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</si>
  <si>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</si>
  <si>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</si>
  <si>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</si>
  <si>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</si>
  <si>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</si>
  <si>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</si>
  <si>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</si>
  <si>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</si>
  <si>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</si>
  <si>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</si>
  <si>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</si>
  <si>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</si>
  <si>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</si>
  <si>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</si>
  <si>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</si>
  <si>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</si>
  <si>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</si>
  <si>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</si>
  <si>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</si>
  <si>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</si>
  <si>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</si>
  <si>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</si>
  <si>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</si>
  <si>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</si>
  <si>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</si>
  <si>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</si>
  <si>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</si>
  <si>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</si>
  <si>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</si>
  <si>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</si>
  <si>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</si>
  <si>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</si>
  <si>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</si>
  <si>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</si>
  <si>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</si>
  <si>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</si>
  <si>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</si>
  <si>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</si>
  <si>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</si>
  <si>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</si>
  <si>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</si>
  <si>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</si>
  <si>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</si>
  <si>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</si>
  <si>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</si>
  <si>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</si>
  <si>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</si>
  <si>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</si>
  <si>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</si>
  <si>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</si>
  <si>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</si>
  <si>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</si>
  <si>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</si>
  <si>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</si>
  <si>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</si>
  <si>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</si>
  <si>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</si>
  <si>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</si>
  <si>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</si>
  <si>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</si>
  <si>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</si>
  <si>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</si>
  <si>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</si>
  <si>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</si>
  <si>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</si>
  <si>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</si>
  <si>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</si>
  <si>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</si>
  <si>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</si>
  <si>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</si>
  <si>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</si>
  <si>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</si>
  <si>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</si>
  <si>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</si>
  <si>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</si>
  <si>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</si>
  <si>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</si>
  <si>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</si>
  <si>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</si>
  <si>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</si>
  <si>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</si>
  <si>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</si>
  <si>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</si>
  <si>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</si>
  <si>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</si>
  <si>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</si>
  <si>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</si>
  <si>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</si>
  <si>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</si>
  <si>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</si>
  <si>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</si>
  <si>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</si>
  <si>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</si>
  <si>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</si>
  <si>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</si>
  <si>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</si>
  <si>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</si>
  <si>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</si>
  <si>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</si>
  <si>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</si>
  <si>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</si>
  <si>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</si>
  <si>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</si>
  <si>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</si>
  <si>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</si>
  <si>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</si>
  <si>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</si>
  <si>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</si>
  <si>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</si>
  <si>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</si>
  <si>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</si>
  <si>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</si>
  <si>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</si>
  <si>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</si>
  <si>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</si>
  <si>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</si>
  <si>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</si>
  <si>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</si>
  <si>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</si>
  <si>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</si>
  <si>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</si>
  <si>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</si>
  <si>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</si>
  <si>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</si>
  <si>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</si>
  <si>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</si>
  <si>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</si>
  <si>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</si>
  <si>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</si>
  <si>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</si>
  <si>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</si>
  <si>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</si>
  <si>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</si>
  <si>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</si>
  <si>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</si>
  <si>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</si>
  <si>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</si>
  <si>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</si>
  <si>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</si>
  <si>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</si>
  <si>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</si>
  <si>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</si>
  <si>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</si>
  <si>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</si>
  <si>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</si>
  <si>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</si>
  <si>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</si>
  <si>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</si>
  <si>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</si>
  <si>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</si>
  <si>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</si>
  <si>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</si>
  <si>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</si>
  <si>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</si>
  <si>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</si>
  <si>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</si>
  <si>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</si>
  <si>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</si>
  <si>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</si>
  <si>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</si>
  <si>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</si>
  <si>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</si>
  <si>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</si>
  <si>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</si>
  <si>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</si>
  <si>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</si>
  <si>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</si>
  <si>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</si>
  <si>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</si>
  <si>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</si>
  <si>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</si>
  <si>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</si>
  <si>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</si>
  <si>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</si>
  <si>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</si>
  <si>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</si>
  <si>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</si>
  <si>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</si>
  <si>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</si>
  <si>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</si>
  <si>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</si>
  <si>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</si>
  <si>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</si>
  <si>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</si>
  <si>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</si>
  <si>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</si>
  <si>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</si>
  <si>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</si>
  <si>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</si>
  <si>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</si>
  <si>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</si>
  <si>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</si>
  <si>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</si>
  <si>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</si>
  <si>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</si>
  <si>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</si>
  <si>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</si>
  <si>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</si>
  <si>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</si>
  <si>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</si>
  <si>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</si>
  <si>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</si>
  <si>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</si>
  <si>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</si>
  <si>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</si>
  <si>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</si>
  <si>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</si>
  <si>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</si>
  <si>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</si>
  <si>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</si>
  <si>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</si>
  <si>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</si>
  <si>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</si>
  <si>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</si>
  <si>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</si>
  <si>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</si>
  <si>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</si>
  <si>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</si>
  <si>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</si>
  <si>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</si>
  <si>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</si>
  <si>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</si>
  <si>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</si>
  <si>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</si>
  <si>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</si>
  <si>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</si>
  <si>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</si>
  <si>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</si>
  <si>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</si>
  <si>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</si>
  <si>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</si>
  <si>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</si>
  <si>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</si>
  <si>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</si>
  <si>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</si>
  <si>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</si>
  <si>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</si>
  <si>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</si>
  <si>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</si>
  <si>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</si>
  <si>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</si>
  <si>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</si>
  <si>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</si>
  <si>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</si>
  <si>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</si>
  <si>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</si>
  <si>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</si>
  <si>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</si>
  <si>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</si>
  <si>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</si>
  <si>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</si>
  <si>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</si>
  <si>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</si>
  <si>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</si>
  <si>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</si>
  <si>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</si>
  <si>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</si>
  <si>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</si>
  <si>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</si>
  <si>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</si>
  <si>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</si>
  <si>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</si>
  <si>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</si>
  <si>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</si>
  <si>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</si>
  <si>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</si>
  <si>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</si>
  <si>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</si>
  <si>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</si>
  <si>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</si>
  <si>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</si>
  <si>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</si>
  <si>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</si>
  <si>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</si>
  <si>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</si>
  <si>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</si>
  <si>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</si>
  <si>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</si>
  <si>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</si>
  <si>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</si>
  <si>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</si>
  <si>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</si>
  <si>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</si>
  <si>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</si>
  <si>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</si>
  <si>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</si>
  <si>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</si>
  <si>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</si>
  <si>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</si>
  <si>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</si>
  <si>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</si>
  <si>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</si>
  <si>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</si>
  <si>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</si>
  <si>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</si>
  <si>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</si>
  <si>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</si>
  <si>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</si>
  <si>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</si>
  <si>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</si>
  <si>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</si>
  <si>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</si>
  <si>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</si>
  <si>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</si>
  <si>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</si>
  <si>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</si>
  <si>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</si>
  <si>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</si>
  <si>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</si>
  <si>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</si>
  <si>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</si>
  <si>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</si>
  <si>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</si>
  <si>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</si>
  <si>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</si>
  <si>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</si>
  <si>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</si>
  <si>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</si>
  <si>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</si>
  <si>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</si>
  <si>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</si>
  <si>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</si>
  <si>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</si>
  <si>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</si>
  <si>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</si>
  <si>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</si>
  <si>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</si>
  <si>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</si>
  <si>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</si>
  <si>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</si>
  <si>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</si>
  <si>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</si>
  <si>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</si>
  <si>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</si>
  <si>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</si>
  <si>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</si>
  <si>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</si>
  <si>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</si>
  <si>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</si>
  <si>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</si>
  <si>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</si>
  <si>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</si>
  <si>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</si>
  <si>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</si>
  <si>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</si>
  <si>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</si>
  <si>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</si>
  <si>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</si>
  <si>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</si>
  <si>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</si>
  <si>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</si>
  <si>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</si>
  <si>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</si>
  <si>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</si>
  <si>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</si>
  <si>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</si>
  <si>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</si>
  <si>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</si>
  <si>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</si>
  <si>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</si>
  <si>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</si>
  <si>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</si>
  <si>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</si>
  <si>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</si>
  <si>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</si>
  <si>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</si>
  <si>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</si>
  <si>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</si>
  <si>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</si>
  <si>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</si>
  <si>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</si>
  <si>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</si>
  <si>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</si>
  <si>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</si>
  <si>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</si>
  <si>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</si>
  <si>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</si>
  <si>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</si>
  <si>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</si>
  <si>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</si>
  <si>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</si>
  <si>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</si>
  <si>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</si>
  <si>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</si>
  <si>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</si>
  <si>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</si>
  <si>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</si>
  <si>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</si>
  <si>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</si>
  <si>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</si>
  <si>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</si>
  <si>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</si>
  <si>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</si>
  <si>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</si>
  <si>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</si>
  <si>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</si>
  <si>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</si>
  <si>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</si>
  <si>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</si>
  <si>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</si>
  <si>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</si>
  <si>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</si>
  <si>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</si>
  <si>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</si>
  <si>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</si>
  <si>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</si>
  <si>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</si>
  <si>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</si>
  <si>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</si>
  <si>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</si>
  <si>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</si>
  <si>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</si>
  <si>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</si>
  <si>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</si>
  <si>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</si>
  <si>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</si>
  <si>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</si>
  <si>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</si>
  <si>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</si>
  <si>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</si>
  <si>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</si>
  <si>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</si>
  <si>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</si>
  <si>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</si>
  <si>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</si>
  <si>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</si>
  <si>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</si>
  <si>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</si>
  <si>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</si>
  <si>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</si>
  <si>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</si>
  <si>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</si>
  <si>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</si>
  <si>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</si>
  <si>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</si>
  <si>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</si>
  <si>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</si>
  <si>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</si>
  <si>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</si>
  <si>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</si>
  <si>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</si>
  <si>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</si>
  <si>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</si>
  <si>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</si>
  <si>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</si>
  <si>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</si>
  <si>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</si>
  <si>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</si>
  <si>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</si>
  <si>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</si>
  <si>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</si>
  <si>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</si>
  <si>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</si>
  <si>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</si>
  <si>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</si>
  <si>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</si>
  <si>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</si>
  <si>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</si>
  <si>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</si>
  <si>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</si>
  <si>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</si>
  <si>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</si>
  <si>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</si>
  <si>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</si>
  <si>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</si>
  <si>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</si>
  <si>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</si>
  <si>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</si>
  <si>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</si>
  <si>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</si>
  <si>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</si>
  <si>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</si>
  <si>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</si>
  <si>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</si>
  <si>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</si>
  <si>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</si>
  <si>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</si>
  <si>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</si>
  <si>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</si>
  <si>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</si>
  <si>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</si>
  <si>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</si>
  <si>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</si>
  <si>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</si>
  <si>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</si>
  <si>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</si>
  <si>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</si>
  <si>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</si>
  <si>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</si>
  <si>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</si>
  <si>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</si>
  <si>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</si>
  <si>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</si>
  <si>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</si>
  <si>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</si>
  <si>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</si>
  <si>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</si>
  <si>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</si>
  <si>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</si>
  <si>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</si>
  <si>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</si>
  <si>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</si>
  <si>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</si>
  <si>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</si>
  <si>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</si>
  <si>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</si>
  <si>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</si>
  <si>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</si>
  <si>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</si>
  <si>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</si>
  <si>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</si>
  <si>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</si>
  <si>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</si>
  <si>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</si>
  <si>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</si>
  <si>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</si>
  <si>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</si>
  <si>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</si>
  <si>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</si>
  <si>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</si>
  <si>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</si>
  <si>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</si>
  <si>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</si>
  <si>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</si>
  <si>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</si>
  <si>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</si>
  <si>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</si>
  <si>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</si>
  <si>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</si>
  <si>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</si>
  <si>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</si>
  <si>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</si>
  <si>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</si>
  <si>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</si>
  <si>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</si>
  <si>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</si>
  <si>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</si>
  <si>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</si>
  <si>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</si>
  <si>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</si>
  <si>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</si>
  <si>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</si>
  <si>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</si>
  <si>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</si>
  <si>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</si>
  <si>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</si>
  <si>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</si>
  <si>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</si>
  <si>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</si>
  <si>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</si>
  <si>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</si>
  <si>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</si>
  <si>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</si>
  <si>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</si>
  <si>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</si>
  <si>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</si>
  <si>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</si>
  <si>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</si>
  <si>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</si>
  <si>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</si>
  <si>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</si>
  <si>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</si>
  <si>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</si>
  <si>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</si>
  <si>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</si>
  <si>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</si>
  <si>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</si>
  <si>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</si>
  <si>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</si>
  <si>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</si>
  <si>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</si>
  <si>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</si>
  <si>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</si>
  <si>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</si>
  <si>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</si>
  <si>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</si>
  <si>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</si>
  <si>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</si>
  <si>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</si>
  <si>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</si>
  <si>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</si>
  <si>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</si>
  <si>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</si>
  <si>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</si>
  <si>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</si>
  <si>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</si>
  <si>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</si>
  <si>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</si>
  <si>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</si>
  <si>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</si>
  <si>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</si>
  <si>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</si>
  <si>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</si>
  <si>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</si>
  <si>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</si>
  <si>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</si>
  <si>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</si>
  <si>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</si>
  <si>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</si>
  <si>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</si>
  <si>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</si>
  <si>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</si>
  <si>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</si>
  <si>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</si>
  <si>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</si>
  <si>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</si>
  <si>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</si>
  <si>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</si>
  <si>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</si>
  <si>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</si>
  <si>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</si>
  <si>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</si>
  <si>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</si>
  <si>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</si>
  <si>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</si>
  <si>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</si>
  <si>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</si>
  <si>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</si>
  <si>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</si>
  <si>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</si>
  <si>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</si>
  <si>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</si>
  <si>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</si>
  <si>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</si>
  <si>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</si>
  <si>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</si>
  <si>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</si>
  <si>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</si>
  <si>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</si>
  <si>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</si>
  <si>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</si>
  <si>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</si>
  <si>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</si>
  <si>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</si>
  <si>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</si>
  <si>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</si>
  <si>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</si>
  <si>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</si>
  <si>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</si>
  <si>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</si>
  <si>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</si>
  <si>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</si>
  <si>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</si>
  <si>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</si>
  <si>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</si>
  <si>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</si>
  <si>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</si>
  <si>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</si>
  <si>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</si>
  <si>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</si>
  <si>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</si>
  <si>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</si>
  <si>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</si>
  <si>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</si>
  <si>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</si>
  <si>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</si>
  <si>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</si>
  <si>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</si>
  <si>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</si>
  <si>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</si>
  <si>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</si>
  <si>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</si>
  <si>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</si>
  <si>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</si>
  <si>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</si>
  <si>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</si>
  <si>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</si>
  <si>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</si>
  <si>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</si>
  <si>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</si>
  <si>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</si>
  <si>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</si>
  <si>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</si>
  <si>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</si>
  <si>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</si>
  <si>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</si>
  <si>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</si>
  <si>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</si>
  <si>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</si>
  <si>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</si>
  <si>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</si>
  <si>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</si>
  <si>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</si>
  <si>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</si>
  <si>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</si>
  <si>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</si>
  <si>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</si>
  <si>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</si>
  <si>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</si>
  <si>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</si>
  <si>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</si>
  <si>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</si>
  <si>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</si>
  <si>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</si>
  <si>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</si>
  <si>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</si>
  <si>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</si>
  <si>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</si>
  <si>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</si>
  <si>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</si>
  <si>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</si>
  <si>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</si>
  <si>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</si>
  <si>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</si>
  <si>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</si>
  <si>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</si>
  <si>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</si>
  <si>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</si>
  <si>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</si>
  <si>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</si>
  <si>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</si>
  <si>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</si>
  <si>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</si>
  <si>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</si>
  <si>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</si>
  <si>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</si>
  <si>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</si>
  <si>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</si>
  <si>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</si>
  <si>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</si>
  <si>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</si>
  <si>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</si>
  <si>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</si>
  <si>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</si>
  <si>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</si>
  <si>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</si>
  <si>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</si>
  <si>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</si>
  <si>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</si>
  <si>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</si>
  <si>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</si>
  <si>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</si>
  <si>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</si>
  <si>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</si>
  <si>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</si>
  <si>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</si>
  <si>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</si>
  <si>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</si>
  <si>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</si>
  <si>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</si>
  <si>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</si>
  <si>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</si>
  <si>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</si>
  <si>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</si>
  <si>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</si>
  <si>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</si>
  <si>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</si>
  <si>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</si>
  <si>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</si>
  <si>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</si>
  <si>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</si>
  <si>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</si>
  <si>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</si>
  <si>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</si>
  <si>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</si>
  <si>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</si>
  <si>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</si>
  <si>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</si>
  <si>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</si>
  <si>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</si>
  <si>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</si>
  <si>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</si>
  <si>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</si>
  <si>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</si>
  <si>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</si>
  <si>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</si>
  <si>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</si>
  <si>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</si>
  <si>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</si>
  <si>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</si>
  <si>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</si>
  <si>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</si>
  <si>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</si>
  <si>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</si>
  <si>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</si>
  <si>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</si>
  <si>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</si>
  <si>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</si>
  <si>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</si>
  <si>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</si>
  <si>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</si>
  <si>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</si>
  <si>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</si>
  <si>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</si>
  <si>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</si>
  <si>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</si>
  <si>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</si>
  <si>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</si>
  <si>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</si>
  <si>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</si>
  <si>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</si>
  <si>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</si>
  <si>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</si>
  <si>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</si>
  <si>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</si>
  <si>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</si>
  <si>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</si>
  <si>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</si>
  <si>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</si>
  <si>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</si>
  <si>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</si>
  <si>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</si>
  <si>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</si>
  <si>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</si>
  <si>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</si>
  <si>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</si>
  <si>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</si>
  <si>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</si>
  <si>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</si>
  <si>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</si>
  <si>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</si>
  <si>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</si>
  <si>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</si>
  <si>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</si>
  <si>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</si>
  <si>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</si>
  <si>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</si>
  <si>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</si>
  <si>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</si>
  <si>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</si>
  <si>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</si>
  <si>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</si>
  <si>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</si>
  <si>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</si>
  <si>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</si>
  <si>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</si>
  <si>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</si>
  <si>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</si>
  <si>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</si>
  <si>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</si>
  <si>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</si>
  <si>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</si>
  <si>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</si>
  <si>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</si>
  <si>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</si>
  <si>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</si>
  <si>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</si>
  <si>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</si>
  <si>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</si>
  <si>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</si>
  <si>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</si>
  <si>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</si>
  <si>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</si>
  <si>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</si>
  <si>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</si>
  <si>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</si>
  <si>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</si>
  <si>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</si>
  <si>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</si>
  <si>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</si>
  <si>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</si>
  <si>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</si>
  <si>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</si>
  <si>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</si>
  <si>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</si>
  <si>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</si>
  <si>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</si>
  <si>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</si>
  <si>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</si>
  <si>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</si>
  <si>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</si>
  <si>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</si>
  <si>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</si>
  <si>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</si>
  <si>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</si>
  <si>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</si>
  <si>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</si>
  <si>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</si>
  <si>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</si>
  <si>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</si>
  <si>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</si>
  <si>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</si>
  <si>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</si>
  <si>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</si>
  <si>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</si>
  <si>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</si>
  <si>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</si>
  <si>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</si>
  <si>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</si>
  <si>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</si>
  <si>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</si>
  <si>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</si>
  <si>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</si>
  <si>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</si>
  <si>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</si>
  <si>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</si>
  <si>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</si>
  <si>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</si>
  <si>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</si>
  <si>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</si>
  <si>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</si>
  <si>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</si>
  <si>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</si>
  <si>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</si>
  <si>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</si>
  <si>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</si>
  <si>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</si>
  <si>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</si>
  <si>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</si>
  <si>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</si>
  <si>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</si>
  <si>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</si>
  <si>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</si>
  <si>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</si>
  <si>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</si>
  <si>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</si>
  <si>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</si>
  <si>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</si>
  <si>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</si>
  <si>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</si>
  <si>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</si>
  <si>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</si>
  <si>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</si>
  <si>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</si>
  <si>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</si>
  <si>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</si>
  <si>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</si>
  <si>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</si>
  <si>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</si>
  <si>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</si>
  <si>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</si>
  <si>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</si>
  <si>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</si>
  <si>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</si>
  <si>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</si>
  <si>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</si>
  <si>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</si>
  <si>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</si>
  <si>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</si>
  <si>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</si>
  <si>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</si>
  <si>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</si>
  <si>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</si>
  <si>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</si>
  <si>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</si>
  <si>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</si>
  <si>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</si>
  <si>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</si>
  <si>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</si>
  <si>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</si>
  <si>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</si>
  <si>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</si>
  <si>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</si>
  <si>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</si>
  <si>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</si>
  <si>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</si>
  <si>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</si>
  <si>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</si>
  <si>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</si>
  <si>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</si>
  <si>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</si>
  <si>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</si>
  <si>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</si>
  <si>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</si>
  <si>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</si>
  <si>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</si>
  <si>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</si>
  <si>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</si>
  <si>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</si>
  <si>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</si>
  <si>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</si>
  <si>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</si>
  <si>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</si>
  <si>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</si>
  <si>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</si>
  <si>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</si>
  <si>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</si>
  <si>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</si>
  <si>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</si>
  <si>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</si>
  <si>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</si>
  <si>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</si>
  <si>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</si>
  <si>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</si>
  <si>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</si>
  <si>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</si>
  <si>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</si>
  <si>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</si>
  <si>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</si>
  <si>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</si>
  <si>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</si>
  <si>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</si>
  <si>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</si>
  <si>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</si>
  <si>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</si>
  <si>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</si>
  <si>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</si>
  <si>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</si>
  <si>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</si>
  <si>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</si>
  <si>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</si>
  <si>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</si>
  <si>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</si>
  <si>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</si>
  <si>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</si>
  <si>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</si>
  <si>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</si>
  <si>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</si>
  <si>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</si>
  <si>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</si>
  <si>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</si>
  <si>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</si>
  <si>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</si>
  <si>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</si>
  <si>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</si>
  <si>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</si>
  <si>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</si>
  <si>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</si>
  <si>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</si>
  <si>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</si>
  <si>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</si>
  <si>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</si>
  <si>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</si>
  <si>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</si>
  <si>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</si>
  <si>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</si>
  <si>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</si>
  <si>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</si>
  <si>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</si>
  <si>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</si>
  <si>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</si>
  <si>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</si>
  <si>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</si>
  <si>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</si>
  <si>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</si>
  <si>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</si>
  <si>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</si>
  <si>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</si>
  <si>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</si>
  <si>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</si>
  <si>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</si>
  <si>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</si>
  <si>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</si>
  <si>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</si>
  <si>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</si>
  <si>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</si>
  <si>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</si>
  <si>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</si>
  <si>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</si>
  <si>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</si>
  <si>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</si>
  <si>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</si>
  <si>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</si>
  <si>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</si>
  <si>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</si>
  <si>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</si>
  <si>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</si>
  <si>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</si>
  <si>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</si>
  <si>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</si>
  <si>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</si>
  <si>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</si>
  <si>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</si>
  <si>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</si>
  <si>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</si>
  <si>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</si>
  <si>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</si>
  <si>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</si>
  <si>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</si>
  <si>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</si>
  <si>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</si>
  <si>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</si>
  <si>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</si>
  <si>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</si>
  <si>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</si>
  <si>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</si>
  <si>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</si>
  <si>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</si>
  <si>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</si>
  <si>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</si>
  <si>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</si>
  <si>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</si>
  <si>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</si>
  <si>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</si>
  <si>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</si>
  <si>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</si>
  <si>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</si>
  <si>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</si>
  <si>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</si>
  <si>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</si>
  <si>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</si>
  <si>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</si>
  <si>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</si>
  <si>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</si>
  <si>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</si>
  <si>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</si>
  <si>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</si>
  <si>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</si>
  <si>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</si>
  <si>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</si>
  <si>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</si>
  <si>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</si>
  <si>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</si>
  <si>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</si>
  <si>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</si>
  <si>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</si>
  <si>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</si>
  <si>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</si>
  <si>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</si>
  <si>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</si>
  <si>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</si>
  <si>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</si>
  <si>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</si>
  <si>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</si>
  <si>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</si>
  <si>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</si>
  <si>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</si>
  <si>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</si>
  <si>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</si>
  <si>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</si>
  <si>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</si>
  <si>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</si>
  <si>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</si>
  <si>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</si>
  <si>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</si>
  <si>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</si>
  <si>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</si>
  <si>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</si>
  <si>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</si>
  <si>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</si>
  <si>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</si>
  <si>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</si>
  <si>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</si>
  <si>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</si>
  <si>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</si>
  <si>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</si>
  <si>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</si>
  <si>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</si>
  <si>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</si>
  <si>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</si>
  <si>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</si>
  <si>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</si>
  <si>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</si>
  <si>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</si>
  <si>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</si>
  <si>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</si>
  <si>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</si>
  <si>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</si>
  <si>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</si>
  <si>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</si>
  <si>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</si>
  <si>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</si>
  <si>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</si>
  <si>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</si>
  <si>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</si>
  <si>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</si>
  <si>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</si>
  <si>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</si>
  <si>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</si>
  <si>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</si>
  <si>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</si>
  <si>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</si>
  <si>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</si>
  <si>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</si>
  <si>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</si>
  <si>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</si>
  <si>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</si>
  <si>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</si>
  <si>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</si>
  <si>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</si>
  <si>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</si>
  <si>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</si>
  <si>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</si>
  <si>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</si>
  <si>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</si>
  <si>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</si>
  <si>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</si>
  <si>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</si>
  <si>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</si>
  <si>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</si>
  <si>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</si>
  <si>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</si>
  <si>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</si>
  <si>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</si>
  <si>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</si>
  <si>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</si>
  <si>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</si>
  <si>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</si>
  <si>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</si>
  <si>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</si>
  <si>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</si>
  <si>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</si>
  <si>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</si>
  <si>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</si>
  <si>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</si>
  <si>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</si>
  <si>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</si>
  <si>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</si>
  <si>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</si>
  <si>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</si>
  <si>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</si>
  <si>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</si>
  <si>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</si>
  <si>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</si>
  <si>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</si>
  <si>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</si>
  <si>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</si>
  <si>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</si>
  <si>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</si>
  <si>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</si>
  <si>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</si>
  <si>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</si>
  <si>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</si>
  <si>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</si>
  <si>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</si>
  <si>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</si>
  <si>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</si>
  <si>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</si>
  <si>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</si>
  <si>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</si>
  <si>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</si>
  <si>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</si>
  <si>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</si>
  <si>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</si>
  <si>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</si>
  <si>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</si>
  <si>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</si>
  <si>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</si>
  <si>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</si>
  <si>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</si>
  <si>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</si>
  <si>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</si>
  <si>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</si>
  <si>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</si>
  <si>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</si>
  <si>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</si>
  <si>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</si>
  <si>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</si>
  <si>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</si>
  <si>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</si>
  <si>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</si>
  <si>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</si>
  <si>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</si>
  <si>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</si>
  <si>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</si>
  <si>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</si>
  <si>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</si>
  <si>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</si>
  <si>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</si>
  <si>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</si>
  <si>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</si>
  <si>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</si>
  <si>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</si>
  <si>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</si>
  <si>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</si>
  <si>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</si>
  <si>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</si>
  <si>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</si>
  <si>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</si>
  <si>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</si>
  <si>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</si>
  <si>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</si>
  <si>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</si>
  <si>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</si>
  <si>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</si>
  <si>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</si>
  <si>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</si>
  <si>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</si>
  <si>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</si>
  <si>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</si>
  <si>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</si>
  <si>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</si>
  <si>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</si>
  <si>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</si>
  <si>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</si>
  <si>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</si>
  <si>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</si>
  <si>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</si>
  <si>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</si>
  <si>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</si>
  <si>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</si>
  <si>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</si>
  <si>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</si>
  <si>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</si>
  <si>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</si>
  <si>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</si>
  <si>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</si>
  <si>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</si>
  <si>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</si>
  <si>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</si>
  <si>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</si>
  <si>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</si>
  <si>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</si>
  <si>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</si>
  <si>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</si>
  <si>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</si>
  <si>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</si>
  <si>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</si>
  <si>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</si>
  <si>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</si>
  <si>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</si>
  <si>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</si>
  <si>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</si>
  <si>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</si>
  <si>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</si>
  <si>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</si>
  <si>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</si>
  <si>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</si>
  <si>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</si>
  <si>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</si>
  <si>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</si>
  <si>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</si>
  <si>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</si>
  <si>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</si>
  <si>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</si>
  <si>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</si>
  <si>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</si>
  <si>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</si>
  <si>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</si>
  <si>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</si>
  <si>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</si>
  <si>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</si>
  <si>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</si>
  <si>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</si>
  <si>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</si>
  <si>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</si>
  <si>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</si>
  <si>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</si>
  <si>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</si>
  <si>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</si>
  <si>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</si>
  <si>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</si>
  <si>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</si>
  <si>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</si>
  <si>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</si>
  <si>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</si>
  <si>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</si>
  <si>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</si>
  <si>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</si>
  <si>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</si>
  <si>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</si>
  <si>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</si>
  <si>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</si>
  <si>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</si>
  <si>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</si>
  <si>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</si>
  <si>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</si>
  <si>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</si>
  <si>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</si>
  <si>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</si>
  <si>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</si>
  <si>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</si>
  <si>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</si>
  <si>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</si>
  <si>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</si>
  <si>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</si>
  <si>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</si>
  <si>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</si>
  <si>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</si>
  <si>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</si>
  <si>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</si>
  <si>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</si>
  <si>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</si>
  <si>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</si>
  <si>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</si>
  <si>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</si>
  <si>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</si>
  <si>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</si>
  <si>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</si>
  <si>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</si>
  <si>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</si>
  <si>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</si>
  <si>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</si>
  <si>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</si>
  <si>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</si>
  <si>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</si>
  <si>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</si>
  <si>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</si>
  <si>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</si>
  <si>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</si>
  <si>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</si>
  <si>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</si>
  <si>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</si>
  <si>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</si>
  <si>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</si>
  <si>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</si>
  <si>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</si>
  <si>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</si>
  <si>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</si>
  <si>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</si>
  <si>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</si>
  <si>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</si>
  <si>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</si>
  <si>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</si>
  <si>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</si>
  <si>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</si>
  <si>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</si>
  <si>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</si>
  <si>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</si>
  <si>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</si>
  <si>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</si>
  <si>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</si>
  <si>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</si>
  <si>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</si>
  <si>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</si>
  <si>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</si>
  <si>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</si>
  <si>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</si>
  <si>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</si>
  <si>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</si>
  <si>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</si>
  <si>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</si>
  <si>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</si>
  <si>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</si>
  <si>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</si>
  <si>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</si>
  <si>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</si>
  <si>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</si>
  <si>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</si>
  <si>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</si>
  <si>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</si>
  <si>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</si>
  <si>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</si>
  <si>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</si>
  <si>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</si>
  <si>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</si>
  <si>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</si>
  <si>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</si>
  <si>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</si>
  <si>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</si>
  <si>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</si>
  <si>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</si>
  <si>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</si>
  <si>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</si>
  <si>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</si>
  <si>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</si>
  <si>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</si>
  <si>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</si>
  <si>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</si>
  <si>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</si>
  <si>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</si>
  <si>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</si>
  <si>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</si>
  <si>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</si>
  <si>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</si>
  <si>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</si>
  <si>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</si>
  <si>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</si>
  <si>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</si>
  <si>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</si>
  <si>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</si>
  <si>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</si>
  <si>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</si>
  <si>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</si>
  <si>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</si>
  <si>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</si>
  <si>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</si>
  <si>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</si>
  <si>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</si>
  <si>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</si>
  <si>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</si>
  <si>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</si>
  <si>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</si>
  <si>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</si>
  <si>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</si>
  <si>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</si>
  <si>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</si>
  <si>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</si>
  <si>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</si>
  <si>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</si>
  <si>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</si>
  <si>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</si>
  <si>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</si>
  <si>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</si>
  <si>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</si>
  <si>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</si>
  <si>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</si>
  <si>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</si>
  <si>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</si>
  <si>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</si>
  <si>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</si>
  <si>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</si>
  <si>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</si>
  <si>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</si>
  <si>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</si>
  <si>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</si>
  <si>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</si>
  <si>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</si>
  <si>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</si>
  <si>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</si>
  <si>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</si>
  <si>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</si>
  <si>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</si>
  <si>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</si>
  <si>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</si>
  <si>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</si>
  <si>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</si>
  <si>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</si>
  <si>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</si>
  <si>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</si>
  <si>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</si>
  <si>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</si>
  <si>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</si>
  <si>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</si>
  <si>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</si>
  <si>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</si>
  <si>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</si>
  <si>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</si>
  <si>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</si>
  <si>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</si>
  <si>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</si>
  <si>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</si>
  <si>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</si>
  <si>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</si>
  <si>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</si>
  <si>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</si>
  <si>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</si>
  <si>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</si>
  <si>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</si>
  <si>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</si>
  <si>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</si>
  <si>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</si>
  <si>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</si>
  <si>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</si>
  <si>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</si>
  <si>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</si>
  <si>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</si>
  <si>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</si>
  <si>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</si>
  <si>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</si>
  <si>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</si>
  <si>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</si>
  <si>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</si>
  <si>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</si>
  <si>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</si>
  <si>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</si>
  <si>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</si>
  <si>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</si>
  <si>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</si>
  <si>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</si>
  <si>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</si>
  <si>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</si>
  <si>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</si>
  <si>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</si>
  <si>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</si>
  <si>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</si>
  <si>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</si>
  <si>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</si>
  <si>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</si>
  <si>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</si>
  <si>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</si>
  <si>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</si>
  <si>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</si>
  <si>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</si>
  <si>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</si>
  <si>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</si>
  <si>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</si>
  <si>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</si>
  <si>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</si>
  <si>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</si>
  <si>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</si>
  <si>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</si>
  <si>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</si>
  <si>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</si>
  <si>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</si>
  <si>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</si>
  <si>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</si>
  <si>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</si>
  <si>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</si>
  <si>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</si>
  <si>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</si>
  <si>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</si>
  <si>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</si>
  <si>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</si>
  <si>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</si>
  <si>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</si>
  <si>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</si>
  <si>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</si>
  <si>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</si>
  <si>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</si>
  <si>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</si>
  <si>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</si>
  <si>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</si>
  <si>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</si>
  <si>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</si>
  <si>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</si>
  <si>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</si>
  <si>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</si>
  <si>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</si>
  <si>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</si>
  <si>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</si>
  <si>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</si>
  <si>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</si>
  <si>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</si>
  <si>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</si>
  <si>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</si>
  <si>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</si>
  <si>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</si>
  <si>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</si>
  <si>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</si>
  <si>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</si>
  <si>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</si>
  <si>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</si>
  <si>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</si>
  <si>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</si>
  <si>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</si>
  <si>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</si>
  <si>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</si>
  <si>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</si>
  <si>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</si>
  <si>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</si>
  <si>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</si>
  <si>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</si>
  <si>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</si>
  <si>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</si>
  <si>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</si>
  <si>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</si>
  <si>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</si>
  <si>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</si>
  <si>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</si>
  <si>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</si>
  <si>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</si>
  <si>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</si>
  <si>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</si>
  <si>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</si>
  <si>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</si>
  <si>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</si>
  <si>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</si>
  <si>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</si>
  <si>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</si>
  <si>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</si>
  <si>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</si>
  <si>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</si>
  <si>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</si>
  <si>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</si>
  <si>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</si>
  <si>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</si>
  <si>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</si>
  <si>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</si>
  <si>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</si>
  <si>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</si>
  <si>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</si>
  <si>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</si>
  <si>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</si>
  <si>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</si>
  <si>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</si>
  <si>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</si>
  <si>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</si>
  <si>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</si>
  <si>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</si>
  <si>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</si>
  <si>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</si>
  <si>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</si>
  <si>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</si>
  <si>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</si>
  <si>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</si>
  <si>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</si>
  <si>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</si>
  <si>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</si>
  <si>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</si>
  <si>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</si>
  <si>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</si>
  <si>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</si>
  <si>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</si>
  <si>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</si>
  <si>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</si>
  <si>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</si>
  <si>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</si>
  <si>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</si>
  <si>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</si>
  <si>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</si>
  <si>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</si>
  <si>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</si>
  <si>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</si>
  <si>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</si>
  <si>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</si>
  <si>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</si>
  <si>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</si>
  <si>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</si>
  <si>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</si>
  <si>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</si>
  <si>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</si>
  <si>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</si>
  <si>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</si>
  <si>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</si>
  <si>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</si>
  <si>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</si>
  <si>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</si>
  <si>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</si>
  <si>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</si>
  <si>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</si>
  <si>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</si>
  <si>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</si>
  <si>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</si>
  <si>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</si>
  <si>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</si>
  <si>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</si>
  <si>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</si>
  <si>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</si>
  <si>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</si>
  <si>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</si>
  <si>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</si>
  <si>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</si>
  <si>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</si>
  <si>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</si>
  <si>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</si>
  <si>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</si>
  <si>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</si>
  <si>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</si>
  <si>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</si>
  <si>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</si>
  <si>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</si>
  <si>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</si>
  <si>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</si>
  <si>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</si>
  <si>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</si>
  <si>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</si>
  <si>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</si>
  <si>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</si>
  <si>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</si>
  <si>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</si>
  <si>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</si>
  <si>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</si>
  <si>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</si>
  <si>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</si>
  <si>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</si>
  <si>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</si>
  <si>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</si>
  <si>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</si>
  <si>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</si>
  <si>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</si>
  <si>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</si>
  <si>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</si>
  <si>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</si>
  <si>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</si>
  <si>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</si>
  <si>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</si>
  <si>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</si>
  <si>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</si>
  <si>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</si>
  <si>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</si>
  <si>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</si>
  <si>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</si>
  <si>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</si>
  <si>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</si>
  <si>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</si>
  <si>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</si>
  <si>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</si>
  <si>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</si>
  <si>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</si>
  <si>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</si>
  <si>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</si>
  <si>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</si>
  <si>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</si>
  <si>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</si>
  <si>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</si>
  <si>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</si>
  <si>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</si>
  <si>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</si>
  <si>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</si>
  <si>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</si>
  <si>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</si>
  <si>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</si>
  <si>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</si>
  <si>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</si>
  <si>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</si>
  <si>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</si>
  <si>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</si>
  <si>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</si>
  <si>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</si>
  <si>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</si>
  <si>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</si>
  <si>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</si>
  <si>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</si>
  <si>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</si>
  <si>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</si>
  <si>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</si>
  <si>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</si>
  <si>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</si>
  <si>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</si>
  <si>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</si>
  <si>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</si>
  <si>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</si>
  <si>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</si>
  <si>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</si>
  <si>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</si>
  <si>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</si>
  <si>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</si>
  <si>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</si>
  <si>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</si>
  <si>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</si>
  <si>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</si>
  <si>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</si>
  <si>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</si>
  <si>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</si>
  <si>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</si>
  <si>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</si>
  <si>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</si>
  <si>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</si>
  <si>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</si>
  <si>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</si>
  <si>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</si>
  <si>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</si>
  <si>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</si>
  <si>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</si>
  <si>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</si>
  <si>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</si>
  <si>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</si>
  <si>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</si>
  <si>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</si>
  <si>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</si>
  <si>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</si>
  <si>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</si>
  <si>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</si>
  <si>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</si>
  <si>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</si>
  <si>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</si>
  <si>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</si>
  <si>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</si>
  <si>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</si>
  <si>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</si>
  <si>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</si>
  <si>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</si>
  <si>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</si>
  <si>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</si>
  <si>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</si>
  <si>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</si>
  <si>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</si>
  <si>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</si>
  <si>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</si>
  <si>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</si>
  <si>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</si>
  <si>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</si>
  <si>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</si>
  <si>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</si>
  <si>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</si>
  <si>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</si>
  <si>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</si>
  <si>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</si>
  <si>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</si>
  <si>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</si>
  <si>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</si>
  <si>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</si>
  <si>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</si>
  <si>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</si>
  <si>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</si>
  <si>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</si>
  <si>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</si>
  <si>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</si>
  <si>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</si>
  <si>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</si>
  <si>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</si>
  <si>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</si>
  <si>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</si>
  <si>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</si>
  <si>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</si>
  <si>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</si>
  <si>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</si>
  <si>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</si>
  <si>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</si>
  <si>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</si>
  <si>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</si>
  <si>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</si>
  <si>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</si>
  <si>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</si>
  <si>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</si>
  <si>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</si>
  <si>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</si>
  <si>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</si>
  <si>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</si>
  <si>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</si>
  <si>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</si>
  <si>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</si>
  <si>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</si>
  <si>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</si>
  <si>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</si>
  <si>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</si>
  <si>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</si>
  <si>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</si>
  <si>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</si>
  <si>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</si>
  <si>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</si>
  <si>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</si>
  <si>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</si>
  <si>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</si>
  <si>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</si>
  <si>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</si>
  <si>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</si>
  <si>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</si>
  <si>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</si>
  <si>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</si>
  <si>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</si>
  <si>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</si>
  <si>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</si>
  <si>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</si>
  <si>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</si>
  <si>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</si>
  <si>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</si>
  <si>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</si>
  <si>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</si>
  <si>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</si>
  <si>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</si>
  <si>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</si>
  <si>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</si>
  <si>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</si>
  <si>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</si>
  <si>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</si>
  <si>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</si>
  <si>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</si>
  <si>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</si>
  <si>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</si>
  <si>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</si>
  <si>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</si>
  <si>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</si>
  <si>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</si>
  <si>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</si>
  <si>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</si>
  <si>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</si>
  <si>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</si>
  <si>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</si>
  <si>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</si>
  <si>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</si>
  <si>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</si>
  <si>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</si>
  <si>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</si>
  <si>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</si>
  <si>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</si>
  <si>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</si>
  <si>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</si>
  <si>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</si>
  <si>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</si>
  <si>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</si>
  <si>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</si>
  <si>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</si>
  <si>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</si>
  <si>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</si>
  <si>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</si>
  <si>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</si>
  <si>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</si>
  <si>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</si>
  <si>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</si>
  <si>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</si>
  <si>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</si>
  <si>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</si>
  <si>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</si>
  <si>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</si>
  <si>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</si>
  <si>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</si>
  <si>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</si>
  <si>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</si>
  <si>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</si>
  <si>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</si>
  <si>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</si>
  <si>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</si>
  <si>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</si>
  <si>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</si>
  <si>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</si>
  <si>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</si>
  <si>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</si>
  <si>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</si>
  <si>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</si>
  <si>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</si>
  <si>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</si>
  <si>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</si>
  <si>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</si>
  <si>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</si>
  <si>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</si>
  <si>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</si>
  <si>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</si>
  <si>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</si>
  <si>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</si>
  <si>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</si>
  <si>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</si>
  <si>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</si>
  <si>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</si>
  <si>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</si>
  <si>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</si>
  <si>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</si>
  <si>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</si>
  <si>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</si>
  <si>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</si>
  <si>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</si>
  <si>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</si>
  <si>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</si>
  <si>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</si>
  <si>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</si>
  <si>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</si>
  <si>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</si>
  <si>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</si>
  <si>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</si>
  <si>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</si>
  <si>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</si>
  <si>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</si>
  <si>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</si>
  <si>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</si>
  <si>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</si>
  <si>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</si>
  <si>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</si>
  <si>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</si>
  <si>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</si>
  <si>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</si>
  <si>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</si>
  <si>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</si>
  <si>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</si>
  <si>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</si>
  <si>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</si>
  <si>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</si>
  <si>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</si>
  <si>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</si>
  <si>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</si>
  <si>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</si>
  <si>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</si>
  <si>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</si>
  <si>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</si>
  <si>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</si>
  <si>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</si>
  <si>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</si>
  <si>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</si>
  <si>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</si>
  <si>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</si>
  <si>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</si>
  <si>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</si>
  <si>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</si>
  <si>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</si>
  <si>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</si>
  <si>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</si>
  <si>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</si>
  <si>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</si>
  <si>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</si>
  <si>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</si>
  <si>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</si>
  <si>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</si>
  <si>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</si>
  <si>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</si>
  <si>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</si>
  <si>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</si>
  <si>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</si>
  <si>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</si>
  <si>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</si>
  <si>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</si>
  <si>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</si>
  <si>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</si>
  <si>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</si>
  <si>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</si>
  <si>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</si>
  <si>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</si>
  <si>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</si>
  <si>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</si>
  <si>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</si>
  <si>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</si>
  <si>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</si>
  <si>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</si>
  <si>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</si>
  <si>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</si>
  <si>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</si>
  <si>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</si>
  <si>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</si>
  <si>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</si>
  <si>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</si>
  <si>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</si>
  <si>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</si>
  <si>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</si>
  <si>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</si>
  <si>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</si>
  <si>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</si>
  <si>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</si>
  <si>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</si>
  <si>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</si>
  <si>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</si>
  <si>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</si>
  <si>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</si>
  <si>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</si>
  <si>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</si>
  <si>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</si>
  <si>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</si>
  <si>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</si>
  <si>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</si>
  <si>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</si>
  <si>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</si>
  <si>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</si>
  <si>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</si>
  <si>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</si>
  <si>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</si>
  <si>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</si>
  <si>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</si>
  <si>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</si>
  <si>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</si>
  <si>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</si>
  <si>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</si>
  <si>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</si>
  <si>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</si>
  <si>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</si>
  <si>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</si>
  <si>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</si>
  <si>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</si>
  <si>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</si>
  <si>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</si>
  <si>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</si>
  <si>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</si>
  <si>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</si>
  <si>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</si>
  <si>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</si>
  <si>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</si>
  <si>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</si>
  <si>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</si>
  <si>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</si>
  <si>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</si>
  <si>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</si>
  <si>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</si>
  <si>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</si>
  <si>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</si>
  <si>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</si>
  <si>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</si>
  <si>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</si>
  <si>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</si>
  <si>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</si>
  <si>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</si>
  <si>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</si>
  <si>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</si>
  <si>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</si>
  <si>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</si>
  <si>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</si>
  <si>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</si>
  <si>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</si>
  <si>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</si>
  <si>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</si>
  <si>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</si>
  <si>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</si>
  <si>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</si>
  <si>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</si>
  <si>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</si>
  <si>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</si>
  <si>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</si>
  <si>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</si>
  <si>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</si>
  <si>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</si>
  <si>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</si>
  <si>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</si>
  <si>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</si>
  <si>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</si>
  <si>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</si>
  <si>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</si>
  <si>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</si>
  <si>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</si>
  <si>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</si>
  <si>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</si>
  <si>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</si>
  <si>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</si>
  <si>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</si>
  <si>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</si>
  <si>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</si>
  <si>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</si>
  <si>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</si>
  <si>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</si>
  <si>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</si>
  <si>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</si>
  <si>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</si>
  <si>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</si>
  <si>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</si>
  <si>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</si>
  <si>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</si>
  <si>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</si>
  <si>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</si>
  <si>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</si>
  <si>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</si>
  <si>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</si>
  <si>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</si>
  <si>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</si>
  <si>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</si>
  <si>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</si>
  <si>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</si>
  <si>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</si>
  <si>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</si>
  <si>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</si>
  <si>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</si>
  <si>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</si>
  <si>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</si>
  <si>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</si>
  <si>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</si>
  <si>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</si>
  <si>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</si>
  <si>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</si>
  <si>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</si>
  <si>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</si>
  <si>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</si>
  <si>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</si>
  <si>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</si>
  <si>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</si>
  <si>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</si>
  <si>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</si>
  <si>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</si>
  <si>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</si>
  <si>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</si>
  <si>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</si>
  <si>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</si>
  <si>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</si>
  <si>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</si>
  <si>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</si>
  <si>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</si>
  <si>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</si>
  <si>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</si>
  <si>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</si>
  <si>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</si>
  <si>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</si>
  <si>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</si>
  <si>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</si>
  <si>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</si>
  <si>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</si>
  <si>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</si>
  <si>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</si>
  <si>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</si>
  <si>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</si>
  <si>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</si>
  <si>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</si>
  <si>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</si>
  <si>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</si>
  <si>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</si>
  <si>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</si>
  <si>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</si>
  <si>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</si>
  <si>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</si>
  <si>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</si>
  <si>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</si>
  <si>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</si>
  <si>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</si>
  <si>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</si>
  <si>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</si>
  <si>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</si>
  <si>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</si>
  <si>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</si>
  <si>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</si>
  <si>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</si>
  <si>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</si>
  <si>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</si>
  <si>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</si>
  <si>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</si>
  <si>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</si>
  <si>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</si>
  <si>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</si>
  <si>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</si>
  <si>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</si>
  <si>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</si>
  <si>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</si>
  <si>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</si>
  <si>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</si>
  <si>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</si>
  <si>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</si>
  <si>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</si>
  <si>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</si>
  <si>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</si>
  <si>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</si>
  <si>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</si>
  <si>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</si>
  <si>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</si>
  <si>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</si>
  <si>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</si>
  <si>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</si>
  <si>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</si>
  <si>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</si>
  <si>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</si>
  <si>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</si>
  <si>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</si>
  <si>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</si>
  <si>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</si>
  <si>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</si>
  <si>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</si>
  <si>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</si>
  <si>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</si>
  <si>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</si>
  <si>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</si>
  <si>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</si>
  <si>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</si>
  <si>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</si>
  <si>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</si>
  <si>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</si>
  <si>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</si>
  <si>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</si>
  <si>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</si>
  <si>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</si>
  <si>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</si>
  <si>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</si>
  <si>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</si>
  <si>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</si>
  <si>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</si>
  <si>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</si>
  <si>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</si>
  <si>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</si>
  <si>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</si>
  <si>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</si>
  <si>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</si>
  <si>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</si>
  <si>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</si>
  <si>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</si>
  <si>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</si>
  <si>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</si>
  <si>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</si>
  <si>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</si>
  <si>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</si>
  <si>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</si>
  <si>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</si>
  <si>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</si>
  <si>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</si>
  <si>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</si>
  <si>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</si>
  <si>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</si>
  <si>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</si>
  <si>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</si>
  <si>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</si>
  <si>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</si>
  <si>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</si>
  <si>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</si>
  <si>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</si>
  <si>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</si>
  <si>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</si>
  <si>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</si>
  <si>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</si>
  <si>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</si>
  <si>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</si>
  <si>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</si>
  <si>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</si>
  <si>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</si>
  <si>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</si>
  <si>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</si>
  <si>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</si>
  <si>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</si>
  <si>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</si>
  <si>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</si>
  <si>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</si>
  <si>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</si>
  <si>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</si>
  <si>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</si>
  <si>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</si>
  <si>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</si>
  <si>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</si>
  <si>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</si>
  <si>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</si>
  <si>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</si>
  <si>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</si>
  <si>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</si>
  <si>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</si>
  <si>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</si>
  <si>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</si>
  <si>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</si>
  <si>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</si>
  <si>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</si>
  <si>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</si>
  <si>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</si>
  <si>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</si>
  <si>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</si>
  <si>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</si>
  <si>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</si>
  <si>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</si>
  <si>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</si>
  <si>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</si>
  <si>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</si>
  <si>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</si>
  <si>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</si>
  <si>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</si>
  <si>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</si>
  <si>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</si>
  <si>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</si>
  <si>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</si>
  <si>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</si>
  <si>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</si>
  <si>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</si>
  <si>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</si>
  <si>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</si>
  <si>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</si>
  <si>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</si>
  <si>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</si>
  <si>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</si>
  <si>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</si>
  <si>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</si>
  <si>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</si>
  <si>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</si>
  <si>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</si>
  <si>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</si>
  <si>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</si>
  <si>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</si>
  <si>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</si>
  <si>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</si>
  <si>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</si>
  <si>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</si>
  <si>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</si>
  <si>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</si>
  <si>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</si>
  <si>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</si>
  <si>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</si>
  <si>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</si>
  <si>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</si>
  <si>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</si>
  <si>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</si>
  <si>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</si>
  <si>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</si>
  <si>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</si>
  <si>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</si>
  <si>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</si>
  <si>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</si>
  <si>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</si>
  <si>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</si>
  <si>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</si>
  <si>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</si>
  <si>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</si>
  <si>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</si>
  <si>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</si>
  <si>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</si>
  <si>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</si>
  <si>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</si>
  <si>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</si>
  <si>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</si>
  <si>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</si>
  <si>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</si>
  <si>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</si>
  <si>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</si>
  <si>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</si>
  <si>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</si>
  <si>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</si>
  <si>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</si>
  <si>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</si>
  <si>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</si>
  <si>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</si>
  <si>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</si>
  <si>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</si>
  <si>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</si>
  <si>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</si>
  <si>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</si>
  <si>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</si>
  <si>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</si>
  <si>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</si>
  <si>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</si>
  <si>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</si>
  <si>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</si>
  <si>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</si>
  <si>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</si>
  <si>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</si>
  <si>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</si>
  <si>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</si>
  <si>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</si>
  <si>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</si>
  <si>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</si>
  <si>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</si>
  <si>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</si>
  <si>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</si>
  <si>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</si>
  <si>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</si>
  <si>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</si>
  <si>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</si>
  <si>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</si>
  <si>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</si>
  <si>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</si>
  <si>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</si>
  <si>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</si>
  <si>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</si>
  <si>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</si>
  <si>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</si>
  <si>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</si>
  <si>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</si>
  <si>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</si>
  <si>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</si>
  <si>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</si>
  <si>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</si>
  <si>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</si>
  <si>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</si>
  <si>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</si>
  <si>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</si>
  <si>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</si>
  <si>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</si>
  <si>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</si>
  <si>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</si>
  <si>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</si>
  <si>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</si>
  <si>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</si>
  <si>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</si>
  <si>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</si>
  <si>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</si>
  <si>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</si>
  <si>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</si>
  <si>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</si>
  <si>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</si>
  <si>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</si>
  <si>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</si>
  <si>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</si>
  <si>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</si>
  <si>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</si>
  <si>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</si>
  <si>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</si>
  <si>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</si>
  <si>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</si>
  <si>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</si>
  <si>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</si>
  <si>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</si>
  <si>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</si>
  <si>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</si>
  <si>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</si>
  <si>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</si>
  <si>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</si>
  <si>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</si>
  <si>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</si>
  <si>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</si>
  <si>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</si>
  <si>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</si>
  <si>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</si>
  <si>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</si>
  <si>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</si>
  <si>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</si>
  <si>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</si>
  <si>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</si>
  <si>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</si>
  <si>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</si>
  <si>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</si>
  <si>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</si>
  <si>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</si>
  <si>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</si>
  <si>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</si>
  <si>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</si>
  <si>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</si>
  <si>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</si>
  <si>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</si>
  <si>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</si>
  <si>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</si>
  <si>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</si>
  <si>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</si>
  <si>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</si>
  <si>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</si>
  <si>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</si>
  <si>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</si>
  <si>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</si>
  <si>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</si>
  <si>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</si>
  <si>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</si>
  <si>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</si>
  <si>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</si>
  <si>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</si>
  <si>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</si>
  <si>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</si>
  <si>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</si>
  <si>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</si>
  <si>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</si>
  <si>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</si>
  <si>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</si>
  <si>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</si>
  <si>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</si>
  <si>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</si>
  <si>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</si>
  <si>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</si>
  <si>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</si>
  <si>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</si>
  <si>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</si>
  <si>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</si>
  <si>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</si>
  <si>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</si>
  <si>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</si>
  <si>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</si>
  <si>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</si>
  <si>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</si>
  <si>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</si>
  <si>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</si>
  <si>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</si>
  <si>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</si>
  <si>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</si>
  <si>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</si>
  <si>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</si>
  <si>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</si>
  <si>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</si>
  <si>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</si>
  <si>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</si>
  <si>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</si>
  <si>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</si>
  <si>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</si>
  <si>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</si>
  <si>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</si>
  <si>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</si>
  <si>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</si>
  <si>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</si>
  <si>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</si>
  <si>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</si>
  <si>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</si>
  <si>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</si>
  <si>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</si>
  <si>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</si>
  <si>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</si>
  <si>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</si>
  <si>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</si>
  <si>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</si>
  <si>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</si>
  <si>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</si>
  <si>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</si>
  <si>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</si>
  <si>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</si>
  <si>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</si>
  <si>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</si>
  <si>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</si>
  <si>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</si>
  <si>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</si>
  <si>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</si>
  <si>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</si>
  <si>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</si>
  <si>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</si>
  <si>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</si>
  <si>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</si>
  <si>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</si>
  <si>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</si>
  <si>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</si>
  <si>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</si>
  <si>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</si>
  <si>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</si>
  <si>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</si>
  <si>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</si>
  <si>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</si>
  <si>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</si>
  <si>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</si>
  <si>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</si>
  <si>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</si>
  <si>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</si>
  <si>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</si>
  <si>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</si>
  <si>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</si>
  <si>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</si>
  <si>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</si>
  <si>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</si>
  <si>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</si>
  <si>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</si>
  <si>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</si>
  <si>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</si>
  <si>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</si>
  <si>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</si>
  <si>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</si>
  <si>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</si>
  <si>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</si>
  <si>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</si>
  <si>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</si>
  <si>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</si>
  <si>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</si>
  <si>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</si>
  <si>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</si>
  <si>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</si>
  <si>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</si>
  <si>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</si>
  <si>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</si>
  <si>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</si>
  <si>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</si>
  <si>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</si>
  <si>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</si>
  <si>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</si>
  <si>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</si>
  <si>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</si>
  <si>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</si>
  <si>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</si>
  <si>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</si>
  <si>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</si>
  <si>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</si>
  <si>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</si>
  <si>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</si>
  <si>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</si>
  <si>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</si>
  <si>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</si>
  <si>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</si>
  <si>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</si>
  <si>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</si>
  <si>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</si>
  <si>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</si>
  <si>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</si>
  <si>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</si>
  <si>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</si>
  <si>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</si>
  <si>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</si>
  <si>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</si>
  <si>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</si>
  <si>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</si>
  <si>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</si>
  <si>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</si>
  <si>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</si>
  <si>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</si>
  <si>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</si>
  <si>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</si>
  <si>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</si>
  <si>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</si>
  <si>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</si>
  <si>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</si>
  <si>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</si>
  <si>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</si>
  <si>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</si>
  <si>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</si>
  <si>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</si>
  <si>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</si>
  <si>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</si>
  <si>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</si>
  <si>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</si>
  <si>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</si>
  <si>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</si>
  <si>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</si>
  <si>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</si>
  <si>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</si>
  <si>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</si>
  <si>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</si>
  <si>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</si>
  <si>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</si>
  <si>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</si>
  <si>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</si>
  <si>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</si>
  <si>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</si>
  <si>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</si>
  <si>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</si>
  <si>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</si>
  <si>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</si>
  <si>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</si>
  <si>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</si>
  <si>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</si>
  <si>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</si>
  <si>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</si>
  <si>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</si>
  <si>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</si>
  <si>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</si>
  <si>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</si>
  <si>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</si>
  <si>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</si>
  <si>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</si>
  <si>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</si>
  <si>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</si>
  <si>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</si>
  <si>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</si>
  <si>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</si>
  <si>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</si>
  <si>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</si>
  <si>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</si>
  <si>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</si>
  <si>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</si>
  <si>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</si>
  <si>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</si>
  <si>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</si>
  <si>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</si>
  <si>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</si>
  <si>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</si>
  <si>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</si>
  <si>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</si>
  <si>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</si>
  <si>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</si>
  <si>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</si>
  <si>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</si>
  <si>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</si>
  <si>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</si>
  <si>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</si>
  <si>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</si>
  <si>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</si>
  <si>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</si>
  <si>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</si>
  <si>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</si>
  <si>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</si>
  <si>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</si>
  <si>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</si>
  <si>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</si>
  <si>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</si>
  <si>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</si>
  <si>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</si>
  <si>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</si>
  <si>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</si>
  <si>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</si>
  <si>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</si>
  <si>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</si>
  <si>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</si>
  <si>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</si>
  <si>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</si>
  <si>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</si>
  <si>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</si>
  <si>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</si>
  <si>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</si>
  <si>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</si>
  <si>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</si>
  <si>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</si>
  <si>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</si>
  <si>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</si>
  <si>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</si>
  <si>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</si>
  <si>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</si>
  <si>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</si>
  <si>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</si>
  <si>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</si>
  <si>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</si>
  <si>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</si>
  <si>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</si>
  <si>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</si>
  <si>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</si>
  <si>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</si>
  <si>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</si>
  <si>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</si>
  <si>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</si>
  <si>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</si>
  <si>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</si>
  <si>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</si>
  <si>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</si>
  <si>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</si>
  <si>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</si>
  <si>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</si>
  <si>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</si>
  <si>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</si>
  <si>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</si>
  <si>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</si>
  <si>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</si>
  <si>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</si>
  <si>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</si>
  <si>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</si>
  <si>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</si>
  <si>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</si>
  <si>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</si>
  <si>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</si>
  <si>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</si>
  <si>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</si>
  <si>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</si>
  <si>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</si>
  <si>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</si>
  <si>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</si>
  <si>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</si>
  <si>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</si>
  <si>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</si>
  <si>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</si>
  <si>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</si>
  <si>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</si>
  <si>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</si>
  <si>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</si>
  <si>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</si>
  <si>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</si>
  <si>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</si>
  <si>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</si>
  <si>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</si>
  <si>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</si>
  <si>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</si>
  <si>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</si>
  <si>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</si>
  <si>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</si>
  <si>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</si>
  <si>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</si>
  <si>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</si>
  <si>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</si>
  <si>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</si>
  <si>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</si>
  <si>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</si>
  <si>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</si>
  <si>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</si>
  <si>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</si>
  <si>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</si>
  <si>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</si>
  <si>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</si>
  <si>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</si>
  <si>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</si>
  <si>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</si>
  <si>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</si>
  <si>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</si>
  <si>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</si>
  <si>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</si>
  <si>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</si>
  <si>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</si>
  <si>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</si>
  <si>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</si>
  <si>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</si>
  <si>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</si>
  <si>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</si>
  <si>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</si>
  <si>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</si>
  <si>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</si>
  <si>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</si>
  <si>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</si>
  <si>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</si>
  <si>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</si>
  <si>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</si>
  <si>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</si>
  <si>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</si>
  <si>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</si>
  <si>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</si>
  <si>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</si>
  <si>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</si>
  <si>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</si>
  <si>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</si>
  <si>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</si>
  <si>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</si>
  <si>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</si>
  <si>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</si>
  <si>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</si>
  <si>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</si>
  <si>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</si>
  <si>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</si>
  <si>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</si>
  <si>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</si>
  <si>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</si>
  <si>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</si>
  <si>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</si>
  <si>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</si>
  <si>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</si>
  <si>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</si>
  <si>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</si>
  <si>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</si>
  <si>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</si>
  <si>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</si>
  <si>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</si>
  <si>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</si>
  <si>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</si>
  <si>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</si>
  <si>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</si>
  <si>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</si>
  <si>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</si>
  <si>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</si>
  <si>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</si>
  <si>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</si>
  <si>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</si>
  <si>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</si>
  <si>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</si>
  <si>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</si>
  <si>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</si>
  <si>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</si>
  <si>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</si>
  <si>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</si>
  <si>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</si>
  <si>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</si>
  <si>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</si>
  <si>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</si>
  <si>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</si>
  <si>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</si>
  <si>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</si>
  <si>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</si>
  <si>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</si>
  <si>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</si>
  <si>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</si>
  <si>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</si>
  <si>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</si>
  <si>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</si>
  <si>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</si>
  <si>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</si>
  <si>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</si>
  <si>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</si>
  <si>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</si>
  <si>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</si>
  <si>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</si>
  <si>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</si>
  <si>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</si>
  <si>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</si>
  <si>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</si>
  <si>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</si>
  <si>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</si>
  <si>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</si>
  <si>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</si>
  <si>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</si>
  <si>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</si>
  <si>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</si>
  <si>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</si>
  <si>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</si>
  <si>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</si>
  <si>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</si>
  <si>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</si>
  <si>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</si>
  <si>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</si>
  <si>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</si>
  <si>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</si>
  <si>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</si>
  <si>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</si>
  <si>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</si>
  <si>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</si>
  <si>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</si>
  <si>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</si>
  <si>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</si>
  <si>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</si>
  <si>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</si>
  <si>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</si>
  <si>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</si>
  <si>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</si>
  <si>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</si>
  <si>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</si>
  <si>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</si>
  <si>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</si>
  <si>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</si>
  <si>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</si>
  <si>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</si>
  <si>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</si>
  <si>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</si>
  <si>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</si>
  <si>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</si>
  <si>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</si>
  <si>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</si>
  <si>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</si>
  <si>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</si>
  <si>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</si>
  <si>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</si>
  <si>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</si>
  <si>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</si>
  <si>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</si>
  <si>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</si>
  <si>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</si>
  <si>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</si>
  <si>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</si>
  <si>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</si>
  <si>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</si>
  <si>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</si>
  <si>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</si>
  <si>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</si>
  <si>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</si>
  <si>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</si>
  <si>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</si>
  <si>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</si>
  <si>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</si>
  <si>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</si>
  <si>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</si>
  <si>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</si>
  <si>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</si>
  <si>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</si>
  <si>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</si>
  <si>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</si>
  <si>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</si>
  <si>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</si>
  <si>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</si>
  <si>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</si>
  <si>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</si>
  <si>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</si>
  <si>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</si>
  <si>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</si>
  <si>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</si>
  <si>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</si>
  <si>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</si>
  <si>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</si>
  <si>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</si>
  <si>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</si>
  <si>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</si>
  <si>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</si>
  <si>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</si>
  <si>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</si>
  <si>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</si>
  <si>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</si>
  <si>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</si>
  <si>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</si>
  <si>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</si>
  <si>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</si>
  <si>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</si>
  <si>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</si>
  <si>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</si>
  <si>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</si>
  <si>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</si>
  <si>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</si>
  <si>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</si>
  <si>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</si>
  <si>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</si>
  <si>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</si>
  <si>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</si>
  <si>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</si>
  <si>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</si>
  <si>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</si>
  <si>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</si>
  <si>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</si>
  <si>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</si>
  <si>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</si>
  <si>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</si>
  <si>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</si>
  <si>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</si>
  <si>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</si>
  <si>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</si>
  <si>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</si>
  <si>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</si>
  <si>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</si>
  <si>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</si>
  <si>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</si>
  <si>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</si>
  <si>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</si>
  <si>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</si>
  <si>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</si>
  <si>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</si>
  <si>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</si>
  <si>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</si>
  <si>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</si>
  <si>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</si>
  <si>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</si>
  <si>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</si>
  <si>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</si>
  <si>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</si>
  <si>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</si>
  <si>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</si>
  <si>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</si>
  <si>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</si>
  <si>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</si>
  <si>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</si>
  <si>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</si>
  <si>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</si>
  <si>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</si>
  <si>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</si>
  <si>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</si>
  <si>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</si>
  <si>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</si>
  <si>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</si>
  <si>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</si>
  <si>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</si>
  <si>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</si>
  <si>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</si>
  <si>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</si>
  <si>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</si>
  <si>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</si>
  <si>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</si>
  <si>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</si>
  <si>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</si>
  <si>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</si>
  <si>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</si>
  <si>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</si>
  <si>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</si>
  <si>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</si>
  <si>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</si>
  <si>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</si>
  <si>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</si>
  <si>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</si>
  <si>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</si>
  <si>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</si>
  <si>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</si>
  <si>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</si>
  <si>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</si>
  <si>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</si>
  <si>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</si>
  <si>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</si>
  <si>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</si>
  <si>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</si>
  <si>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</si>
  <si>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</si>
  <si>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</si>
  <si>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</si>
  <si>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</si>
  <si>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</si>
  <si>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</si>
  <si>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</si>
  <si>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</si>
  <si>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</si>
  <si>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</si>
  <si>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</si>
  <si>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</si>
  <si>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</si>
  <si>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</si>
  <si>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</si>
  <si>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</si>
  <si>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</si>
  <si>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</si>
  <si>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</si>
  <si>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</si>
  <si>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</si>
  <si>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</si>
  <si>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</si>
  <si>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</si>
  <si>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</si>
  <si>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</si>
  <si>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</si>
  <si>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</si>
  <si>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</si>
  <si>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</si>
  <si>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</si>
  <si>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</si>
  <si>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</si>
  <si>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</si>
  <si>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</si>
  <si>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</si>
  <si>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</si>
  <si>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</si>
  <si>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</si>
  <si>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</si>
  <si>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</si>
  <si>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</si>
  <si>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</si>
  <si>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</si>
  <si>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</si>
  <si>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</si>
  <si>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</si>
  <si>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</si>
  <si>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</si>
  <si>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</si>
  <si>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</si>
  <si>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</si>
  <si>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</si>
  <si>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</si>
  <si>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</si>
  <si>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</si>
  <si>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</si>
  <si>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</si>
  <si>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</si>
  <si>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</si>
  <si>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</si>
  <si>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</si>
  <si>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</si>
  <si>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</si>
  <si>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</si>
  <si>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</si>
  <si>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</si>
  <si>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</si>
  <si>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</si>
  <si>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</si>
  <si>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</si>
  <si>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</si>
  <si>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</si>
  <si>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</si>
  <si>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</si>
  <si>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</si>
  <si>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</si>
  <si>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</si>
  <si>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</si>
  <si>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</si>
  <si>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</si>
  <si>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</si>
  <si>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</si>
  <si>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</si>
  <si>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</si>
  <si>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</si>
  <si>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</si>
  <si>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</si>
  <si>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</si>
  <si>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</si>
  <si>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</si>
  <si>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</si>
  <si>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</si>
  <si>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</si>
  <si>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</si>
  <si>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</si>
  <si>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</si>
  <si>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</si>
  <si>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</si>
  <si>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</si>
  <si>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</si>
  <si>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</si>
  <si>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</si>
  <si>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</si>
  <si>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</si>
  <si>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</si>
  <si>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</si>
  <si>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</si>
  <si>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</si>
  <si>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</si>
  <si>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</si>
  <si>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</si>
  <si>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</si>
  <si>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</si>
  <si>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</si>
  <si>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</si>
  <si>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</si>
  <si>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</si>
  <si>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</si>
  <si>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</si>
  <si>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</si>
  <si>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</si>
  <si>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</si>
  <si>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</si>
  <si>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</si>
  <si>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</si>
  <si>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</si>
  <si>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</si>
  <si>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</si>
  <si>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</si>
  <si>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</si>
  <si>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</si>
  <si>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</si>
  <si>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</si>
  <si>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</si>
  <si>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</si>
  <si>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</si>
  <si>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</si>
  <si>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</si>
  <si>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</si>
  <si>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</si>
  <si>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</si>
  <si>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</si>
  <si>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</si>
  <si>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</si>
  <si>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</si>
  <si>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</si>
  <si>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</si>
  <si>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</si>
  <si>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</si>
  <si>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</si>
  <si>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</si>
  <si>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</si>
  <si>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</si>
  <si>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</si>
  <si>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</si>
  <si>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</si>
  <si>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</si>
  <si>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</si>
  <si>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</si>
  <si>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</si>
  <si>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</si>
  <si>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</si>
  <si>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</si>
  <si>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</si>
  <si>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</si>
  <si>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</si>
  <si>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</si>
  <si>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</si>
  <si>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</si>
  <si>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</si>
  <si>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</si>
  <si>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</si>
  <si>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</si>
  <si>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</si>
  <si>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</si>
  <si>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</si>
  <si>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</si>
  <si>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</si>
  <si>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</si>
  <si>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</si>
  <si>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</si>
  <si>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</si>
  <si>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</si>
  <si>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</si>
  <si>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</si>
  <si>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</si>
  <si>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</si>
  <si>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</si>
  <si>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</si>
  <si>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</si>
  <si>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</si>
  <si>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</si>
  <si>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</si>
  <si>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</si>
  <si>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</si>
  <si>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</si>
  <si>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</si>
  <si>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</si>
  <si>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</si>
  <si>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</si>
  <si>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</si>
  <si>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</si>
  <si>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</si>
  <si>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</si>
  <si>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</si>
  <si>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</si>
  <si>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</si>
  <si>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</si>
  <si>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</si>
  <si>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</si>
  <si>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</si>
  <si>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</si>
  <si>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</si>
  <si>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</si>
  <si>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</si>
  <si>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</si>
  <si>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</si>
  <si>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</si>
  <si>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</si>
  <si>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</si>
  <si>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</si>
  <si>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</si>
  <si>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</si>
  <si>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</si>
  <si>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</si>
  <si>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</si>
  <si>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</si>
  <si>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</si>
  <si>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</si>
  <si>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</si>
  <si>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</si>
  <si>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</si>
  <si>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</si>
  <si>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</si>
  <si>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</si>
  <si>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</si>
  <si>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</si>
  <si>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</si>
  <si>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</si>
  <si>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</si>
  <si>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</si>
  <si>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</si>
  <si>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</si>
  <si>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</si>
  <si>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</si>
  <si>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</si>
  <si>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</si>
  <si>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</si>
  <si>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</si>
  <si>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</si>
  <si>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</si>
  <si>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</si>
  <si>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</si>
  <si>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</si>
  <si>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</si>
  <si>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</si>
  <si>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</si>
  <si>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</si>
  <si>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</si>
  <si>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</si>
  <si>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</si>
  <si>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</si>
  <si>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</si>
  <si>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</si>
  <si>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</si>
  <si>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</si>
  <si>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</si>
  <si>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</si>
  <si>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</si>
  <si>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</si>
  <si>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</si>
  <si>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</si>
  <si>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</si>
  <si>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</si>
  <si>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</si>
  <si>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</si>
  <si>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</si>
  <si>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</si>
  <si>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</si>
  <si>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</si>
  <si>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</si>
  <si>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</si>
  <si>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</si>
  <si>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</si>
  <si>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</si>
  <si>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</si>
  <si>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</si>
  <si>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</si>
  <si>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</si>
  <si>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</si>
  <si>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</si>
  <si>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</si>
  <si>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</si>
  <si>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</si>
  <si>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</si>
  <si>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</si>
  <si>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</si>
  <si>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</si>
  <si>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</si>
  <si>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</si>
  <si>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</si>
  <si>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</si>
  <si>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</si>
  <si>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</si>
  <si>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</si>
  <si>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</si>
  <si>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</si>
  <si>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</si>
  <si>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</si>
  <si>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</si>
  <si>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</si>
  <si>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</si>
  <si>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</si>
  <si>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</si>
  <si>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</si>
  <si>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</si>
  <si>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</si>
  <si>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</si>
  <si>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</si>
  <si>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</si>
  <si>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</si>
  <si>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</si>
  <si>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</si>
  <si>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</si>
  <si>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</si>
  <si>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</si>
  <si>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</si>
  <si>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</si>
  <si>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</si>
  <si>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</si>
  <si>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</si>
  <si>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</si>
  <si>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</si>
  <si>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</si>
  <si>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</si>
  <si>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</si>
  <si>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</si>
  <si>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</si>
  <si>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</si>
  <si>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</si>
  <si>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</si>
  <si>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</si>
  <si>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</si>
  <si>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</si>
  <si>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</si>
  <si>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</si>
  <si>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</si>
  <si>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</si>
  <si>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</si>
  <si>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</si>
  <si>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</si>
  <si>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</si>
  <si>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</si>
  <si>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</si>
  <si>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</si>
  <si>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</si>
  <si>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</si>
  <si>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</si>
  <si>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</si>
  <si>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</si>
  <si>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</si>
  <si>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</si>
  <si>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</si>
  <si>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</si>
  <si>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</si>
  <si>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</si>
  <si>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</si>
  <si>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</si>
  <si>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</si>
  <si>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</si>
  <si>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</si>
  <si>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</si>
  <si>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</si>
  <si>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</si>
  <si>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</si>
  <si>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</si>
  <si>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</si>
  <si>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</si>
  <si>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</si>
  <si>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</si>
  <si>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</si>
  <si>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</si>
  <si>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</si>
  <si>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</si>
  <si>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</si>
  <si>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</si>
  <si>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</si>
  <si>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</si>
  <si>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</si>
  <si>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</si>
  <si>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</si>
  <si>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</si>
  <si>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</si>
  <si>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</si>
  <si>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</si>
  <si>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</si>
  <si>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</si>
  <si>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</si>
  <si>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</si>
  <si>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</si>
  <si>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</si>
  <si>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</si>
  <si>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</si>
  <si>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</si>
  <si>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</si>
  <si>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</si>
  <si>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</si>
  <si>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</si>
  <si>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</si>
  <si>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</si>
  <si>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</si>
  <si>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</si>
  <si>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</si>
  <si>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</si>
  <si>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</si>
  <si>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</si>
  <si>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</si>
  <si>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</si>
  <si>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</si>
  <si>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</si>
  <si>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</si>
  <si>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</si>
  <si>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</si>
  <si>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</si>
  <si>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</si>
  <si>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</si>
  <si>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</si>
  <si>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</si>
  <si>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</si>
  <si>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</si>
  <si>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</si>
  <si>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</si>
  <si>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</si>
  <si>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</si>
  <si>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</si>
  <si>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</si>
  <si>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</si>
  <si>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</si>
  <si>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</si>
  <si>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</si>
  <si>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</si>
  <si>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</si>
  <si>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</si>
  <si>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</si>
  <si>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</si>
  <si>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</si>
  <si>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</si>
  <si>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</si>
  <si>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</si>
  <si>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</si>
  <si>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</si>
  <si>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</si>
  <si>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</si>
  <si>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</si>
  <si>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</si>
  <si>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</si>
  <si>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</si>
  <si>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</si>
  <si>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</si>
  <si>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</si>
  <si>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</si>
  <si>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</si>
  <si>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</si>
  <si>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</si>
  <si>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</si>
  <si>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</si>
  <si>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</si>
  <si>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</si>
  <si>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</si>
  <si>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</si>
  <si>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</si>
  <si>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</si>
  <si>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</si>
  <si>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</si>
  <si>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</si>
  <si>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</si>
  <si>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</si>
  <si>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</si>
  <si>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</si>
  <si>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</si>
  <si>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</si>
  <si>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</si>
  <si>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</si>
  <si>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</si>
  <si>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</si>
  <si>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</si>
  <si>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</si>
  <si>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</si>
  <si>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</si>
  <si>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</si>
  <si>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</si>
  <si>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</si>
  <si>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</si>
  <si>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</si>
  <si>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</si>
  <si>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</si>
  <si>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</si>
  <si>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</si>
  <si>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</si>
  <si>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</si>
  <si>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</si>
  <si>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</si>
  <si>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</si>
  <si>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</si>
  <si>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</si>
  <si>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</si>
  <si>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</si>
  <si>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</si>
  <si>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</si>
  <si>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</si>
  <si>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</si>
  <si>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</si>
  <si>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</si>
  <si>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</si>
  <si>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</si>
  <si>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</si>
  <si>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</si>
  <si>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</si>
  <si>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</si>
  <si>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</si>
  <si>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</si>
  <si>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</si>
  <si>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</si>
  <si>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</si>
  <si>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</si>
  <si>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</si>
  <si>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</si>
  <si>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</si>
  <si>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</si>
  <si>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</si>
  <si>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</si>
  <si>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</si>
  <si>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</si>
  <si>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</si>
  <si>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</si>
  <si>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</si>
  <si>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</si>
  <si>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</si>
  <si>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</si>
  <si>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</si>
  <si>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</si>
  <si>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</si>
  <si>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</si>
  <si>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</si>
  <si>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</si>
  <si>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</si>
  <si>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</si>
  <si>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</si>
  <si>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 xml:space="preserve"> Row Labels</t>
  </si>
  <si>
    <t>States</t>
  </si>
  <si>
    <t>Total Sales</t>
  </si>
  <si>
    <t>2011</t>
  </si>
  <si>
    <t>2012</t>
  </si>
  <si>
    <t>2013</t>
  </si>
  <si>
    <t>2014</t>
  </si>
  <si>
    <t>Sum of Quantity</t>
  </si>
  <si>
    <t>Count of Order ID</t>
  </si>
  <si>
    <t>Sum of Profit Margin</t>
  </si>
  <si>
    <t>Details for Count of Order ID - Months (Order Date): 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</si>
</sst>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quot;$&quot;\ 0.00,\ &quot;k&quot;"/>
    <numFmt numFmtId="166" formatCode="&quot;$&quot;#,##0.00"/>
    <numFmt numFmtId="167" formatCode="&quot;#&quot;\ 0"/>
    <numFmt numFmtId="168" formatCode="[Green]\▲0.00%;[Red]\▼0.00%"/>
  </numFmts>
  <fonts count="9"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b/>
      <sz val="11"/>
      <color theme="1"/>
      <name val="Calibri"/>
      <family val="2"/>
      <scheme val="minor"/>
    </font>
    <font>
      <b/>
      <sz val="11"/>
      <color theme="1"/>
      <name val="Yu Gothic UI Semibold"/>
      <family val="2"/>
    </font>
  </fonts>
  <fills count="4">
    <fill>
      <patternFill patternType="none"/>
    </fill>
    <fill>
      <patternFill patternType="gray125"/>
    </fill>
    <fill>
      <patternFill patternType="solid">
        <fgColor theme="4" tint="0.39997558519241921"/>
        <bgColor indexed="65"/>
      </patternFill>
    </fill>
    <fill>
      <patternFill patternType="solid">
        <fgColor theme="5" tint="0.39997558519241921"/>
        <bgColor indexed="65"/>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0" fontId="2" fillId="3" borderId="0" applyNumberFormat="0" applyBorder="0" applyAlignment="0" applyProtection="0"/>
  </cellStyleXfs>
  <cellXfs count="46">
    <xf numFmtId="0" fontId="0" fillId="0" borderId="0" xfId="0"/>
    <xf numFmtId="0" fontId="3" fillId="0" borderId="0" xfId="0" applyFont="1"/>
    <xf numFmtId="0" fontId="4" fillId="0" borderId="0" xfId="0" applyFont="1"/>
    <xf numFmtId="14" fontId="5" fillId="0" borderId="0" xfId="0" applyNumberFormat="1" applyFont="1"/>
    <xf numFmtId="164" fontId="6" fillId="0" borderId="0" xfId="0" applyNumberFormat="1" applyFont="1"/>
    <xf numFmtId="0" fontId="0" fillId="0" borderId="1" xfId="0" applyBorder="1" applyAlignment="1">
      <alignment horizontal="left"/>
    </xf>
    <xf numFmtId="165" fontId="0" fillId="0" borderId="1" xfId="0" applyNumberFormat="1" applyBorder="1"/>
    <xf numFmtId="165" fontId="0" fillId="0" borderId="7" xfId="0" applyNumberFormat="1" applyBorder="1"/>
    <xf numFmtId="0" fontId="7" fillId="2" borderId="1" xfId="0" applyFont="1" applyFill="1" applyBorder="1"/>
    <xf numFmtId="0" fontId="7" fillId="2" borderId="7" xfId="0" applyFont="1" applyFill="1" applyBorder="1"/>
    <xf numFmtId="0" fontId="7" fillId="2" borderId="6" xfId="0" applyFont="1" applyFill="1" applyBorder="1" applyAlignment="1">
      <alignment horizontal="left"/>
    </xf>
    <xf numFmtId="165" fontId="7" fillId="2" borderId="6" xfId="0" applyNumberFormat="1" applyFont="1" applyFill="1" applyBorder="1"/>
    <xf numFmtId="165" fontId="7" fillId="2" borderId="8" xfId="0" applyNumberFormat="1" applyFont="1" applyFill="1" applyBorder="1"/>
    <xf numFmtId="0" fontId="0" fillId="0" borderId="2" xfId="0" applyBorder="1" applyAlignment="1">
      <alignment horizontal="left"/>
    </xf>
    <xf numFmtId="0" fontId="7" fillId="2" borderId="3" xfId="0" applyFont="1" applyFill="1" applyBorder="1"/>
    <xf numFmtId="0" fontId="7" fillId="3" borderId="0" xfId="1" applyFont="1"/>
    <xf numFmtId="165" fontId="0" fillId="0" borderId="0" xfId="0" applyNumberFormat="1"/>
    <xf numFmtId="165" fontId="7" fillId="3" borderId="0" xfId="1" applyNumberFormat="1" applyFont="1"/>
    <xf numFmtId="10" fontId="0" fillId="0" borderId="3" xfId="0" applyNumberFormat="1" applyBorder="1"/>
    <xf numFmtId="10" fontId="0" fillId="0" borderId="4" xfId="0" applyNumberFormat="1" applyBorder="1"/>
    <xf numFmtId="10" fontId="7" fillId="2" borderId="5" xfId="0" applyNumberFormat="1" applyFont="1" applyFill="1" applyBorder="1"/>
    <xf numFmtId="165" fontId="0" fillId="0" borderId="3" xfId="0" applyNumberFormat="1" applyBorder="1"/>
    <xf numFmtId="165" fontId="0" fillId="0" borderId="4" xfId="0" applyNumberFormat="1" applyBorder="1"/>
    <xf numFmtId="165" fontId="7" fillId="2" borderId="5" xfId="0" applyNumberFormat="1" applyFont="1" applyFill="1" applyBorder="1"/>
    <xf numFmtId="166" fontId="0" fillId="0" borderId="0" xfId="0" applyNumberFormat="1"/>
    <xf numFmtId="10" fontId="0" fillId="0" borderId="0" xfId="0" applyNumberFormat="1"/>
    <xf numFmtId="167" fontId="0" fillId="0" borderId="0" xfId="0" applyNumberFormat="1"/>
    <xf numFmtId="0" fontId="7" fillId="2" borderId="11" xfId="0" applyFont="1" applyFill="1" applyBorder="1"/>
    <xf numFmtId="0" fontId="0" fillId="0" borderId="9" xfId="0" applyBorder="1" applyAlignment="1">
      <alignment horizontal="left"/>
    </xf>
    <xf numFmtId="0" fontId="1" fillId="0" borderId="0" xfId="0" applyFont="1"/>
    <xf numFmtId="0" fontId="5" fillId="0" borderId="0" xfId="0" applyFont="1"/>
    <xf numFmtId="168" fontId="8" fillId="0" borderId="0" xfId="0" applyNumberFormat="1" applyFont="1" applyAlignment="1">
      <alignment horizontal="center"/>
    </xf>
    <xf numFmtId="14" fontId="0" fillId="0" borderId="0" xfId="0" applyNumberFormat="1"/>
    <xf numFmtId="0" fontId="7" fillId="0" borderId="0" xfId="0" applyFont="1"/>
    <xf numFmtId="0" fontId="0" fillId="0" borderId="3" xfId="0" applyBorder="1"/>
    <xf numFmtId="0" fontId="0" fillId="0" borderId="4" xfId="0" applyBorder="1"/>
    <xf numFmtId="0" fontId="7" fillId="2" borderId="5" xfId="0" applyFont="1" applyFill="1" applyBorder="1"/>
    <xf numFmtId="0" fontId="0" fillId="0" borderId="1" xfId="0" applyBorder="1"/>
    <xf numFmtId="0" fontId="0" fillId="0" borderId="7" xfId="0" applyBorder="1"/>
    <xf numFmtId="0" fontId="0" fillId="0" borderId="11" xfId="0" applyBorder="1"/>
    <xf numFmtId="0" fontId="0" fillId="0" borderId="2" xfId="0" applyBorder="1"/>
    <xf numFmtId="0" fontId="0" fillId="0" borderId="12" xfId="0" applyBorder="1"/>
    <xf numFmtId="0" fontId="0" fillId="0" borderId="10" xfId="0" applyBorder="1"/>
    <xf numFmtId="0" fontId="0" fillId="0" borderId="9" xfId="0" applyBorder="1"/>
    <xf numFmtId="0" fontId="0" fillId="0" borderId="13" xfId="0" applyBorder="1"/>
    <xf numFmtId="0" fontId="0" fillId="0" borderId="14" xfId="0" applyBorder="1"/>
  </cellXfs>
  <cellStyles count="2">
    <cellStyle name="60% - Accent2" xfId="1" builtinId="36"/>
    <cellStyle name="Normal" xfId="0" builtinId="0"/>
  </cellStyles>
  <dxfs count="100">
    <dxf>
      <numFmt numFmtId="165" formatCode="&quot;$&quot;\ 0.00,\ &quot;k&quot;"/>
    </dxf>
    <dxf>
      <numFmt numFmtId="165" formatCode="&quot;$&quot;\ 0.00,\ &quot;k&quot;"/>
    </dxf>
    <dxf>
      <font>
        <b/>
      </font>
    </dxf>
    <dxf>
      <font>
        <b/>
      </font>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numFmt numFmtId="165" formatCode="&quot;$&quot;\ 0.00,\ &quot;k&quot;"/>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39997558519241921"/>
        </patternFill>
      </fill>
    </dxf>
    <dxf>
      <numFmt numFmtId="19" formatCode="m/d/yyyy"/>
    </dxf>
    <dxf>
      <numFmt numFmtId="19" formatCode="m/d/yyyy"/>
    </dxf>
    <dxf>
      <font>
        <color theme="0"/>
      </font>
    </dxf>
    <dxf>
      <fill>
        <patternFill>
          <bgColor theme="1" tint="0.24994659260841701"/>
        </patternFill>
      </fill>
      <border diagonalUp="0" diagonalDown="0">
        <left/>
        <right/>
        <top/>
        <bottom/>
        <vertical/>
        <horizontal/>
      </border>
    </dxf>
    <dxf>
      <font>
        <color theme="0"/>
      </font>
    </dxf>
    <dxf>
      <fill>
        <patternFill>
          <bgColor theme="1" tint="0.14996795556505021"/>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5">
    <tableStyle name="Data-style" pivot="0" count="3" xr9:uid="{00000000-0011-0000-FFFF-FFFF00000000}">
      <tableStyleElement type="headerRow" dxfId="99"/>
      <tableStyleElement type="firstRowStripe" dxfId="98"/>
      <tableStyleElement type="secondRowStripe" dxfId="97"/>
    </tableStyle>
    <tableStyle name="Filters" pivot="0" table="0" count="4" xr9:uid="{D1B70913-94D3-400C-A71E-69DFA91E2852}">
      <tableStyleElement type="wholeTable" dxfId="96"/>
      <tableStyleElement type="headerRow" dxfId="95"/>
    </tableStyle>
    <tableStyle name="Slicer Style 1" pivot="0" table="0" count="1" xr9:uid="{FF6C6310-4884-4930-AD17-5C8D1E0CC4EA}">
      <tableStyleElement type="wholeTable" dxfId="94"/>
    </tableStyle>
    <tableStyle name="Slicer Style 2" pivot="0" table="0" count="1" xr9:uid="{F610A891-63C8-4CEC-A206-AABDD6124E35}">
      <tableStyleElement type="headerRow" dxfId="93"/>
    </tableStyle>
    <tableStyle name="Slicer Style 3" pivot="0" table="0" count="1" xr9:uid="{039D24EB-03A9-4BD1-8B8F-833BADCA4429}"/>
  </tableStyles>
  <extLst>
    <ext xmlns:x14="http://schemas.microsoft.com/office/spreadsheetml/2009/9/main" uri="{46F421CA-312F-682f-3DD2-61675219B42D}">
      <x14:dxfs count="3">
        <dxf>
          <fill>
            <patternFill>
              <bgColor theme="0" tint="-0.24994659260841701"/>
            </patternFill>
          </fill>
        </dxf>
        <dxf>
          <fill>
            <patternFill>
              <bgColor theme="0" tint="-0.34998626667073579"/>
            </patternFill>
          </fill>
        </dxf>
        <dxf>
          <font>
            <color theme="0" tint="-0.14996795556505021"/>
          </font>
          <fill>
            <patternFill>
              <bgColor theme="1"/>
            </patternFill>
          </fill>
        </dxf>
      </x14:dxfs>
    </ext>
    <ext xmlns:x14="http://schemas.microsoft.com/office/spreadsheetml/2009/9/main" uri="{EB79DEF2-80B8-43e5-95BD-54CBDDF9020C}">
      <x14:slicerStyles defaultSlicerStyle="SlicerStyleLight1">
        <x14:slicerStyle name="Filters">
          <x14:slicerStyleElements>
            <x14:slicerStyleElement type="unselectedItemWithData" dxfId="2"/>
            <x14:slicerStyleElement type="selectedItemWithData" dxfId="1"/>
          </x14:slicerStyleElements>
        </x14:slicerStyle>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64462681834785E-2"/>
          <c:y val="7.6747425715557732E-2"/>
          <c:w val="0.85391766268260294"/>
          <c:h val="0.71902937420178803"/>
        </c:manualLayout>
      </c:layout>
      <c:lineChart>
        <c:grouping val="standard"/>
        <c:varyColors val="0"/>
        <c:ser>
          <c:idx val="0"/>
          <c:order val="0"/>
          <c:tx>
            <c:strRef>
              <c:f>KPI!$B$3</c:f>
              <c:strCache>
                <c:ptCount val="1"/>
                <c:pt idx="0">
                  <c:v>Total</c:v>
                </c:pt>
              </c:strCache>
            </c:strRef>
          </c:tx>
          <c:spPr>
            <a:ln w="34925" cap="rnd">
              <a:solidFill>
                <a:schemeClr val="accent1">
                  <a:lumMod val="60000"/>
                  <a:lumOff val="40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7B6-4A4A-AB25-856EF8E7A6B5}"/>
            </c:ext>
          </c:extLst>
        </c:ser>
        <c:dLbls>
          <c:showLegendKey val="0"/>
          <c:showVal val="0"/>
          <c:showCatName val="0"/>
          <c:showSerName val="0"/>
          <c:showPercent val="0"/>
          <c:showBubbleSize val="0"/>
        </c:dLbls>
        <c:smooth val="0"/>
        <c:axId val="1826724032"/>
        <c:axId val="1826717312"/>
      </c:lineChart>
      <c:catAx>
        <c:axId val="1826724032"/>
        <c:scaling>
          <c:orientation val="minMax"/>
        </c:scaling>
        <c:delete val="1"/>
        <c:axPos val="b"/>
        <c:numFmt formatCode="General" sourceLinked="1"/>
        <c:majorTickMark val="none"/>
        <c:minorTickMark val="none"/>
        <c:tickLblPos val="nextTo"/>
        <c:crossAx val="1826717312"/>
        <c:crosses val="autoZero"/>
        <c:auto val="1"/>
        <c:lblAlgn val="ctr"/>
        <c:lblOffset val="100"/>
        <c:noMultiLvlLbl val="0"/>
      </c:catAx>
      <c:valAx>
        <c:axId val="1826717312"/>
        <c:scaling>
          <c:orientation val="minMax"/>
        </c:scaling>
        <c:delete val="1"/>
        <c:axPos val="l"/>
        <c:numFmt formatCode="General" sourceLinked="1"/>
        <c:majorTickMark val="none"/>
        <c:minorTickMark val="none"/>
        <c:tickLblPos val="nextTo"/>
        <c:crossAx val="18267240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accent1">
                  <a:lumMod val="60000"/>
                  <a:lumOff val="40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212-4276-A923-C6A0C3FD9DD8}"/>
            </c:ext>
          </c:extLst>
        </c:ser>
        <c:dLbls>
          <c:showLegendKey val="0"/>
          <c:showVal val="0"/>
          <c:showCatName val="0"/>
          <c:showSerName val="0"/>
          <c:showPercent val="0"/>
          <c:showBubbleSize val="0"/>
        </c:dLbls>
        <c:smooth val="0"/>
        <c:axId val="1826740832"/>
        <c:axId val="1826743232"/>
      </c:lineChart>
      <c:catAx>
        <c:axId val="1826740832"/>
        <c:scaling>
          <c:orientation val="minMax"/>
        </c:scaling>
        <c:delete val="1"/>
        <c:axPos val="b"/>
        <c:numFmt formatCode="General" sourceLinked="1"/>
        <c:majorTickMark val="none"/>
        <c:minorTickMark val="none"/>
        <c:tickLblPos val="nextTo"/>
        <c:crossAx val="1826743232"/>
        <c:crosses val="autoZero"/>
        <c:auto val="1"/>
        <c:lblAlgn val="ctr"/>
        <c:lblOffset val="100"/>
        <c:noMultiLvlLbl val="0"/>
      </c:catAx>
      <c:valAx>
        <c:axId val="1826743232"/>
        <c:scaling>
          <c:orientation val="minMax"/>
        </c:scaling>
        <c:delete val="1"/>
        <c:axPos val="l"/>
        <c:numFmt formatCode="General" sourceLinked="1"/>
        <c:majorTickMark val="none"/>
        <c:minorTickMark val="none"/>
        <c:tickLblPos val="nextTo"/>
        <c:crossAx val="18267408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8232563781103E-2"/>
          <c:y val="0.1690211181669089"/>
          <c:w val="0.86058301647655255"/>
          <c:h val="0.61805555555555558"/>
        </c:manualLayout>
      </c:layout>
      <c:lineChart>
        <c:grouping val="standard"/>
        <c:varyColors val="0"/>
        <c:ser>
          <c:idx val="0"/>
          <c:order val="0"/>
          <c:tx>
            <c:strRef>
              <c:f>KPI!$H$3</c:f>
              <c:strCache>
                <c:ptCount val="1"/>
                <c:pt idx="0">
                  <c:v>Total</c:v>
                </c:pt>
              </c:strCache>
            </c:strRef>
          </c:tx>
          <c:spPr>
            <a:ln w="34925" cap="rnd">
              <a:solidFill>
                <a:schemeClr val="accent1">
                  <a:lumMod val="60000"/>
                  <a:lumOff val="40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7C44-4D7F-BA43-A3DAF9308B61}"/>
            </c:ext>
          </c:extLst>
        </c:ser>
        <c:dLbls>
          <c:showLegendKey val="0"/>
          <c:showVal val="0"/>
          <c:showCatName val="0"/>
          <c:showSerName val="0"/>
          <c:showPercent val="0"/>
          <c:showBubbleSize val="0"/>
        </c:dLbls>
        <c:smooth val="0"/>
        <c:axId val="1826738912"/>
        <c:axId val="1826723072"/>
      </c:lineChart>
      <c:catAx>
        <c:axId val="1826738912"/>
        <c:scaling>
          <c:orientation val="minMax"/>
        </c:scaling>
        <c:delete val="1"/>
        <c:axPos val="b"/>
        <c:numFmt formatCode="General" sourceLinked="1"/>
        <c:majorTickMark val="none"/>
        <c:minorTickMark val="none"/>
        <c:tickLblPos val="nextTo"/>
        <c:crossAx val="1826723072"/>
        <c:crosses val="autoZero"/>
        <c:auto val="1"/>
        <c:lblAlgn val="ctr"/>
        <c:lblOffset val="100"/>
        <c:noMultiLvlLbl val="0"/>
      </c:catAx>
      <c:valAx>
        <c:axId val="1826723072"/>
        <c:scaling>
          <c:orientation val="minMax"/>
        </c:scaling>
        <c:delete val="1"/>
        <c:axPos val="l"/>
        <c:numFmt formatCode="General" sourceLinked="1"/>
        <c:majorTickMark val="none"/>
        <c:minorTickMark val="none"/>
        <c:tickLblPos val="nextTo"/>
        <c:crossAx val="182673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1010101010101"/>
          <c:y val="0.2320675105485232"/>
          <c:w val="0.84126984126984128"/>
          <c:h val="0.53586497890295359"/>
        </c:manualLayout>
      </c:layout>
      <c:lineChart>
        <c:grouping val="standard"/>
        <c:varyColors val="0"/>
        <c:ser>
          <c:idx val="0"/>
          <c:order val="0"/>
          <c:tx>
            <c:strRef>
              <c:f>KPI!$K$3</c:f>
              <c:strCache>
                <c:ptCount val="1"/>
                <c:pt idx="0">
                  <c:v>Total</c:v>
                </c:pt>
              </c:strCache>
            </c:strRef>
          </c:tx>
          <c:spPr>
            <a:ln w="34925" cap="rnd">
              <a:solidFill>
                <a:schemeClr val="accent1">
                  <a:lumMod val="60000"/>
                  <a:lumOff val="40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40D3-4D51-8D27-3D4A57C74566}"/>
            </c:ext>
          </c:extLst>
        </c:ser>
        <c:dLbls>
          <c:showLegendKey val="0"/>
          <c:showVal val="0"/>
          <c:showCatName val="0"/>
          <c:showSerName val="0"/>
          <c:showPercent val="0"/>
          <c:showBubbleSize val="0"/>
        </c:dLbls>
        <c:smooth val="0"/>
        <c:axId val="1826740352"/>
        <c:axId val="1826744672"/>
      </c:lineChart>
      <c:catAx>
        <c:axId val="1826740352"/>
        <c:scaling>
          <c:orientation val="minMax"/>
        </c:scaling>
        <c:delete val="1"/>
        <c:axPos val="b"/>
        <c:numFmt formatCode="General" sourceLinked="1"/>
        <c:majorTickMark val="none"/>
        <c:minorTickMark val="none"/>
        <c:tickLblPos val="nextTo"/>
        <c:crossAx val="1826744672"/>
        <c:crosses val="autoZero"/>
        <c:auto val="1"/>
        <c:lblAlgn val="ctr"/>
        <c:lblOffset val="100"/>
        <c:noMultiLvlLbl val="0"/>
      </c:catAx>
      <c:valAx>
        <c:axId val="1826744672"/>
        <c:scaling>
          <c:orientation val="minMax"/>
        </c:scaling>
        <c:delete val="1"/>
        <c:axPos val="l"/>
        <c:numFmt formatCode="General" sourceLinked="1"/>
        <c:majorTickMark val="none"/>
        <c:minorTickMark val="none"/>
        <c:tickLblPos val="nextTo"/>
        <c:crossAx val="182674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564353984053897E-2"/>
          <c:y val="0.23358585858585856"/>
          <c:w val="0.87898789878987904"/>
          <c:h val="0.58333333333333337"/>
        </c:manualLayout>
      </c:layout>
      <c:lineChart>
        <c:grouping val="standard"/>
        <c:varyColors val="0"/>
        <c:ser>
          <c:idx val="0"/>
          <c:order val="0"/>
          <c:tx>
            <c:strRef>
              <c:f>KPI!$N$3</c:f>
              <c:strCache>
                <c:ptCount val="1"/>
                <c:pt idx="0">
                  <c:v>Total</c:v>
                </c:pt>
              </c:strCache>
            </c:strRef>
          </c:tx>
          <c:spPr>
            <a:ln w="34925" cap="rnd">
              <a:solidFill>
                <a:schemeClr val="accent1">
                  <a:lumMod val="60000"/>
                  <a:lumOff val="40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29C-43A9-9957-D8F54D8CA2F9}"/>
            </c:ext>
          </c:extLst>
        </c:ser>
        <c:dLbls>
          <c:showLegendKey val="0"/>
          <c:showVal val="0"/>
          <c:showCatName val="0"/>
          <c:showSerName val="0"/>
          <c:showPercent val="0"/>
          <c:showBubbleSize val="0"/>
        </c:dLbls>
        <c:smooth val="0"/>
        <c:axId val="1976731920"/>
        <c:axId val="1976732400"/>
      </c:lineChart>
      <c:catAx>
        <c:axId val="1976731920"/>
        <c:scaling>
          <c:orientation val="minMax"/>
        </c:scaling>
        <c:delete val="1"/>
        <c:axPos val="b"/>
        <c:numFmt formatCode="General" sourceLinked="1"/>
        <c:majorTickMark val="none"/>
        <c:minorTickMark val="none"/>
        <c:tickLblPos val="nextTo"/>
        <c:crossAx val="1976732400"/>
        <c:crosses val="autoZero"/>
        <c:auto val="1"/>
        <c:lblAlgn val="ctr"/>
        <c:lblOffset val="100"/>
        <c:noMultiLvlLbl val="0"/>
      </c:catAx>
      <c:valAx>
        <c:axId val="1976732400"/>
        <c:scaling>
          <c:orientation val="minMax"/>
        </c:scaling>
        <c:delete val="1"/>
        <c:axPos val="l"/>
        <c:numFmt formatCode="General" sourceLinked="1"/>
        <c:majorTickMark val="none"/>
        <c:minorTickMark val="none"/>
        <c:tickLblPos val="nextTo"/>
        <c:crossAx val="197673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40000"/>
                <a:lumOff val="60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C5BF-4C8D-BF4B-534F28D98261}"/>
            </c:ext>
          </c:extLst>
        </c:ser>
        <c:dLbls>
          <c:showLegendKey val="0"/>
          <c:showVal val="0"/>
          <c:showCatName val="0"/>
          <c:showSerName val="0"/>
          <c:showPercent val="0"/>
          <c:showBubbleSize val="0"/>
        </c:dLbls>
        <c:axId val="736282048"/>
        <c:axId val="73628012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C5BF-4C8D-BF4B-534F28D98261}"/>
            </c:ext>
          </c:extLst>
        </c:ser>
        <c:dLbls>
          <c:showLegendKey val="0"/>
          <c:showVal val="0"/>
          <c:showCatName val="0"/>
          <c:showSerName val="0"/>
          <c:showPercent val="0"/>
          <c:showBubbleSize val="0"/>
        </c:dLbls>
        <c:gapWidth val="60"/>
        <c:overlap val="-27"/>
        <c:axId val="657474752"/>
        <c:axId val="657476672"/>
      </c:barChart>
      <c:catAx>
        <c:axId val="65747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7476672"/>
        <c:crosses val="autoZero"/>
        <c:auto val="1"/>
        <c:lblAlgn val="ctr"/>
        <c:lblOffset val="100"/>
        <c:noMultiLvlLbl val="0"/>
      </c:catAx>
      <c:valAx>
        <c:axId val="657476672"/>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bg1"/>
                    </a:solidFill>
                    <a:latin typeface="+mn-lt"/>
                    <a:ea typeface="+mn-ea"/>
                    <a:cs typeface="+mn-cs"/>
                  </a:defRPr>
                </a:pPr>
                <a:r>
                  <a:rPr lang="en-IN" sz="1050" b="1">
                    <a:solidFill>
                      <a:schemeClr val="bg1"/>
                    </a:solidFill>
                  </a:rPr>
                  <a:t>Sales</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57474752"/>
        <c:crosses val="autoZero"/>
        <c:crossBetween val="between"/>
      </c:valAx>
      <c:valAx>
        <c:axId val="736280128"/>
        <c:scaling>
          <c:orientation val="minMax"/>
        </c:scaling>
        <c:delete val="0"/>
        <c:axPos val="r"/>
        <c:title>
          <c:tx>
            <c:rich>
              <a:bodyPr rot="-5400000" spcFirstLastPara="1" vertOverflow="ellipsis" vert="horz" wrap="square" anchor="ctr" anchorCtr="1"/>
              <a:lstStyle/>
              <a:p>
                <a:pPr>
                  <a:defRPr sz="1050" b="1" i="0" u="none" strike="noStrike" kern="1200" baseline="0">
                    <a:solidFill>
                      <a:schemeClr val="bg1"/>
                    </a:solidFill>
                    <a:latin typeface="+mn-lt"/>
                    <a:ea typeface="+mn-ea"/>
                    <a:cs typeface="+mn-cs"/>
                  </a:defRPr>
                </a:pPr>
                <a:r>
                  <a:rPr lang="en-IN" sz="1050" b="1">
                    <a:solidFill>
                      <a:schemeClr val="bg1"/>
                    </a:solidFill>
                  </a:rPr>
                  <a:t>Profit</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736282048"/>
        <c:crosses val="max"/>
        <c:crossBetween val="between"/>
      </c:valAx>
      <c:catAx>
        <c:axId val="736282048"/>
        <c:scaling>
          <c:orientation val="minMax"/>
        </c:scaling>
        <c:delete val="1"/>
        <c:axPos val="b"/>
        <c:numFmt formatCode="General" sourceLinked="1"/>
        <c:majorTickMark val="out"/>
        <c:minorTickMark val="none"/>
        <c:tickLblPos val="nextTo"/>
        <c:crossAx val="7362801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63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w="6350">
            <a:solidFill>
              <a:schemeClr val="lt1"/>
            </a:solidFill>
          </a:ln>
          <a:effectLst/>
        </c:spPr>
      </c:pivotFmt>
      <c:pivotFmt>
        <c:idx val="14"/>
        <c:spPr>
          <a:solidFill>
            <a:schemeClr val="accent2">
              <a:lumMod val="60000"/>
              <a:lumOff val="40000"/>
            </a:schemeClr>
          </a:solidFill>
          <a:ln w="6350">
            <a:solidFill>
              <a:schemeClr val="lt1"/>
            </a:solidFill>
          </a:ln>
          <a:effectLst/>
        </c:spPr>
      </c:pivotFmt>
      <c:pivotFmt>
        <c:idx val="15"/>
        <c:spPr>
          <a:solidFill>
            <a:schemeClr val="accent4">
              <a:lumMod val="40000"/>
              <a:lumOff val="60000"/>
            </a:schemeClr>
          </a:solidFill>
          <a:ln w="6350">
            <a:solidFill>
              <a:schemeClr val="lt1"/>
            </a:solidFill>
          </a:ln>
          <a:effectLst/>
        </c:spPr>
      </c:pivotFmt>
    </c:pivotFmts>
    <c:plotArea>
      <c:layout>
        <c:manualLayout>
          <c:layoutTarget val="inner"/>
          <c:xMode val="edge"/>
          <c:yMode val="edge"/>
          <c:x val="0.1984160495272663"/>
          <c:y val="0.17815395810904219"/>
          <c:w val="0.64719512624845754"/>
          <c:h val="0.8206610174318405"/>
        </c:manualLayout>
      </c:layout>
      <c:doughnutChart>
        <c:varyColors val="1"/>
        <c:ser>
          <c:idx val="0"/>
          <c:order val="0"/>
          <c:tx>
            <c:strRef>
              <c:f>'Pie Chart'!$B$3</c:f>
              <c:strCache>
                <c:ptCount val="1"/>
                <c:pt idx="0">
                  <c:v>Total</c:v>
                </c:pt>
              </c:strCache>
            </c:strRef>
          </c:tx>
          <c:spPr>
            <a:ln w="6350"/>
          </c:spPr>
          <c:explosion val="1"/>
          <c:dPt>
            <c:idx val="0"/>
            <c:bubble3D val="0"/>
            <c:spPr>
              <a:solidFill>
                <a:schemeClr val="accent1">
                  <a:lumMod val="60000"/>
                  <a:lumOff val="40000"/>
                </a:schemeClr>
              </a:solidFill>
              <a:ln w="6350">
                <a:solidFill>
                  <a:schemeClr val="lt1"/>
                </a:solidFill>
              </a:ln>
              <a:effectLst/>
            </c:spPr>
            <c:extLst>
              <c:ext xmlns:c16="http://schemas.microsoft.com/office/drawing/2014/chart" uri="{C3380CC4-5D6E-409C-BE32-E72D297353CC}">
                <c16:uniqueId val="{00000001-5FCC-4A66-9429-0FFFF7AEC0A7}"/>
              </c:ext>
            </c:extLst>
          </c:dPt>
          <c:dPt>
            <c:idx val="1"/>
            <c:bubble3D val="0"/>
            <c:spPr>
              <a:solidFill>
                <a:schemeClr val="accent2">
                  <a:lumMod val="60000"/>
                  <a:lumOff val="40000"/>
                </a:schemeClr>
              </a:solidFill>
              <a:ln w="6350">
                <a:solidFill>
                  <a:schemeClr val="lt1"/>
                </a:solidFill>
              </a:ln>
              <a:effectLst/>
            </c:spPr>
            <c:extLst>
              <c:ext xmlns:c16="http://schemas.microsoft.com/office/drawing/2014/chart" uri="{C3380CC4-5D6E-409C-BE32-E72D297353CC}">
                <c16:uniqueId val="{00000003-5FCC-4A66-9429-0FFFF7AEC0A7}"/>
              </c:ext>
            </c:extLst>
          </c:dPt>
          <c:dPt>
            <c:idx val="2"/>
            <c:bubble3D val="0"/>
            <c:spPr>
              <a:solidFill>
                <a:schemeClr val="accent4">
                  <a:lumMod val="40000"/>
                  <a:lumOff val="60000"/>
                </a:schemeClr>
              </a:solidFill>
              <a:ln w="6350">
                <a:solidFill>
                  <a:schemeClr val="lt1"/>
                </a:solidFill>
              </a:ln>
              <a:effectLst/>
            </c:spPr>
            <c:extLst>
              <c:ext xmlns:c16="http://schemas.microsoft.com/office/drawing/2014/chart" uri="{C3380CC4-5D6E-409C-BE32-E72D297353CC}">
                <c16:uniqueId val="{00000005-5FCC-4A66-9429-0FFFF7AEC0A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5FCC-4A66-9429-0FFFF7AEC0A7}"/>
            </c:ext>
          </c:extLst>
        </c:ser>
        <c:dLbls>
          <c:showLegendKey val="0"/>
          <c:showVal val="1"/>
          <c:showCatName val="0"/>
          <c:showSerName val="0"/>
          <c:showPercent val="0"/>
          <c:showBubbleSize val="0"/>
          <c:showLeaderLines val="1"/>
        </c:dLbls>
        <c:firstSliceAng val="0"/>
        <c:holeSize val="56"/>
      </c:doughnutChart>
      <c:spPr>
        <a:noFill/>
        <a:ln w="3175">
          <a:noFill/>
        </a:ln>
        <a:effectLst/>
      </c:spPr>
    </c:plotArea>
    <c:legend>
      <c:legendPos val="t"/>
      <c:layout>
        <c:manualLayout>
          <c:xMode val="edge"/>
          <c:yMode val="edge"/>
          <c:x val="6.8587360594795532E-2"/>
          <c:y val="3.5637152058396293E-2"/>
          <c:w val="0.85817843866171006"/>
          <c:h val="0.1074039223315864"/>
        </c:manualLayout>
      </c:layout>
      <c:overlay val="0"/>
      <c:spPr>
        <a:noFill/>
        <a:ln w="3175">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Analysis.xlsx]sub category!PivotTable1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18433494111506"/>
          <c:y val="2.6899388481014874E-2"/>
          <c:w val="0.85675195398992232"/>
          <c:h val="0.90758660265283597"/>
        </c:manualLayout>
      </c:layout>
      <c:barChart>
        <c:barDir val="bar"/>
        <c:grouping val="clustered"/>
        <c:varyColors val="0"/>
        <c:ser>
          <c:idx val="0"/>
          <c:order val="0"/>
          <c:tx>
            <c:strRef>
              <c:f>'sub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 category'!$A$4:$A$9</c:f>
              <c:strCache>
                <c:ptCount val="5"/>
                <c:pt idx="0">
                  <c:v>Phones</c:v>
                </c:pt>
                <c:pt idx="1">
                  <c:v>Chairs</c:v>
                </c:pt>
                <c:pt idx="2">
                  <c:v>Storage</c:v>
                </c:pt>
                <c:pt idx="3">
                  <c:v>Tables</c:v>
                </c:pt>
                <c:pt idx="4">
                  <c:v>Binders</c:v>
                </c:pt>
              </c:strCache>
            </c:strRef>
          </c:cat>
          <c:val>
            <c:numRef>
              <c:f>'sub category'!$B$4:$B$9</c:f>
              <c:numCache>
                <c:formatCode>"$"\ 0.00,\ "k"</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E877-4EA4-83DB-5CAEE1DEF6D9}"/>
            </c:ext>
          </c:extLst>
        </c:ser>
        <c:dLbls>
          <c:showLegendKey val="0"/>
          <c:showVal val="0"/>
          <c:showCatName val="0"/>
          <c:showSerName val="0"/>
          <c:showPercent val="0"/>
          <c:showBubbleSize val="0"/>
        </c:dLbls>
        <c:gapWidth val="68"/>
        <c:axId val="349133167"/>
        <c:axId val="349125487"/>
      </c:barChart>
      <c:catAx>
        <c:axId val="3491331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349125487"/>
        <c:crosses val="autoZero"/>
        <c:auto val="1"/>
        <c:lblAlgn val="ctr"/>
        <c:lblOffset val="100"/>
        <c:noMultiLvlLbl val="0"/>
      </c:catAx>
      <c:valAx>
        <c:axId val="349125487"/>
        <c:scaling>
          <c:orientation val="minMax"/>
        </c:scaling>
        <c:delete val="1"/>
        <c:axPos val="t"/>
        <c:numFmt formatCode="&quot;$&quot;\ 0,\ &quot;k&quot;" sourceLinked="0"/>
        <c:majorTickMark val="none"/>
        <c:minorTickMark val="none"/>
        <c:tickLblPos val="nextTo"/>
        <c:crossAx val="34913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560424966799469E-2"/>
          <c:y val="0.16602809706257982"/>
          <c:w val="0.85391766268260294"/>
          <c:h val="0.71902937420178803"/>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413-4362-B4C3-B8FFBCA2B0E1}"/>
            </c:ext>
          </c:extLst>
        </c:ser>
        <c:dLbls>
          <c:showLegendKey val="0"/>
          <c:showVal val="0"/>
          <c:showCatName val="0"/>
          <c:showSerName val="0"/>
          <c:showPercent val="0"/>
          <c:showBubbleSize val="0"/>
        </c:dLbls>
        <c:smooth val="0"/>
        <c:axId val="1826724032"/>
        <c:axId val="1826717312"/>
      </c:lineChart>
      <c:catAx>
        <c:axId val="1826724032"/>
        <c:scaling>
          <c:orientation val="minMax"/>
        </c:scaling>
        <c:delete val="1"/>
        <c:axPos val="b"/>
        <c:numFmt formatCode="General" sourceLinked="1"/>
        <c:majorTickMark val="none"/>
        <c:minorTickMark val="none"/>
        <c:tickLblPos val="nextTo"/>
        <c:crossAx val="1826717312"/>
        <c:crosses val="autoZero"/>
        <c:auto val="1"/>
        <c:lblAlgn val="ctr"/>
        <c:lblOffset val="100"/>
        <c:noMultiLvlLbl val="0"/>
      </c:catAx>
      <c:valAx>
        <c:axId val="1826717312"/>
        <c:scaling>
          <c:orientation val="minMax"/>
        </c:scaling>
        <c:delete val="1"/>
        <c:axPos val="l"/>
        <c:numFmt formatCode="General" sourceLinked="1"/>
        <c:majorTickMark val="none"/>
        <c:minorTickMark val="none"/>
        <c:tickLblPos val="nextTo"/>
        <c:crossAx val="18267240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2ED8-46B5-B808-EFFADC35E25B}"/>
            </c:ext>
          </c:extLst>
        </c:ser>
        <c:dLbls>
          <c:showLegendKey val="0"/>
          <c:showVal val="0"/>
          <c:showCatName val="0"/>
          <c:showSerName val="0"/>
          <c:showPercent val="0"/>
          <c:showBubbleSize val="0"/>
        </c:dLbls>
        <c:smooth val="0"/>
        <c:axId val="1826740832"/>
        <c:axId val="1826743232"/>
      </c:lineChart>
      <c:catAx>
        <c:axId val="1826740832"/>
        <c:scaling>
          <c:orientation val="minMax"/>
        </c:scaling>
        <c:delete val="1"/>
        <c:axPos val="b"/>
        <c:numFmt formatCode="General" sourceLinked="1"/>
        <c:majorTickMark val="none"/>
        <c:minorTickMark val="none"/>
        <c:tickLblPos val="nextTo"/>
        <c:crossAx val="1826743232"/>
        <c:crosses val="autoZero"/>
        <c:auto val="1"/>
        <c:lblAlgn val="ctr"/>
        <c:lblOffset val="100"/>
        <c:noMultiLvlLbl val="0"/>
      </c:catAx>
      <c:valAx>
        <c:axId val="1826743232"/>
        <c:scaling>
          <c:orientation val="minMax"/>
        </c:scaling>
        <c:delete val="1"/>
        <c:axPos val="l"/>
        <c:numFmt formatCode="General" sourceLinked="1"/>
        <c:majorTickMark val="none"/>
        <c:minorTickMark val="none"/>
        <c:tickLblPos val="nextTo"/>
        <c:crossAx val="18267408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45627376425853E-2"/>
          <c:y val="0.24305555555555555"/>
          <c:w val="0.86058301647655255"/>
          <c:h val="0.61805555555555558"/>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642-4489-83D6-513F7931A9A4}"/>
            </c:ext>
          </c:extLst>
        </c:ser>
        <c:dLbls>
          <c:showLegendKey val="0"/>
          <c:showVal val="0"/>
          <c:showCatName val="0"/>
          <c:showSerName val="0"/>
          <c:showPercent val="0"/>
          <c:showBubbleSize val="0"/>
        </c:dLbls>
        <c:smooth val="0"/>
        <c:axId val="1826738912"/>
        <c:axId val="1826723072"/>
      </c:lineChart>
      <c:catAx>
        <c:axId val="1826738912"/>
        <c:scaling>
          <c:orientation val="minMax"/>
        </c:scaling>
        <c:delete val="1"/>
        <c:axPos val="b"/>
        <c:numFmt formatCode="General" sourceLinked="1"/>
        <c:majorTickMark val="none"/>
        <c:minorTickMark val="none"/>
        <c:tickLblPos val="nextTo"/>
        <c:crossAx val="1826723072"/>
        <c:crosses val="autoZero"/>
        <c:auto val="1"/>
        <c:lblAlgn val="ctr"/>
        <c:lblOffset val="100"/>
        <c:noMultiLvlLbl val="0"/>
      </c:catAx>
      <c:valAx>
        <c:axId val="1826723072"/>
        <c:scaling>
          <c:orientation val="minMax"/>
        </c:scaling>
        <c:delete val="1"/>
        <c:axPos val="l"/>
        <c:numFmt formatCode="General" sourceLinked="1"/>
        <c:majorTickMark val="none"/>
        <c:minorTickMark val="none"/>
        <c:tickLblPos val="nextTo"/>
        <c:crossAx val="182673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1010101010101"/>
          <c:y val="0.2320675105485232"/>
          <c:w val="0.84126984126984128"/>
          <c:h val="0.53586497890295359"/>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EC6-4C94-8747-86C51B082344}"/>
            </c:ext>
          </c:extLst>
        </c:ser>
        <c:dLbls>
          <c:showLegendKey val="0"/>
          <c:showVal val="0"/>
          <c:showCatName val="0"/>
          <c:showSerName val="0"/>
          <c:showPercent val="0"/>
          <c:showBubbleSize val="0"/>
        </c:dLbls>
        <c:smooth val="0"/>
        <c:axId val="1826740352"/>
        <c:axId val="1826744672"/>
      </c:lineChart>
      <c:catAx>
        <c:axId val="1826740352"/>
        <c:scaling>
          <c:orientation val="minMax"/>
        </c:scaling>
        <c:delete val="1"/>
        <c:axPos val="b"/>
        <c:numFmt formatCode="General" sourceLinked="1"/>
        <c:majorTickMark val="none"/>
        <c:minorTickMark val="none"/>
        <c:tickLblPos val="nextTo"/>
        <c:crossAx val="1826744672"/>
        <c:crosses val="autoZero"/>
        <c:auto val="1"/>
        <c:lblAlgn val="ctr"/>
        <c:lblOffset val="100"/>
        <c:noMultiLvlLbl val="0"/>
      </c:catAx>
      <c:valAx>
        <c:axId val="1826744672"/>
        <c:scaling>
          <c:orientation val="minMax"/>
        </c:scaling>
        <c:delete val="1"/>
        <c:axPos val="l"/>
        <c:numFmt formatCode="General" sourceLinked="1"/>
        <c:majorTickMark val="none"/>
        <c:minorTickMark val="none"/>
        <c:tickLblPos val="nextTo"/>
        <c:crossAx val="182674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564353984053897E-2"/>
          <c:y val="0.23358585858585856"/>
          <c:w val="0.87898789878987904"/>
          <c:h val="0.58333333333333337"/>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9DD-4D94-93C6-C07B9CF73E09}"/>
            </c:ext>
          </c:extLst>
        </c:ser>
        <c:dLbls>
          <c:showLegendKey val="0"/>
          <c:showVal val="0"/>
          <c:showCatName val="0"/>
          <c:showSerName val="0"/>
          <c:showPercent val="0"/>
          <c:showBubbleSize val="0"/>
        </c:dLbls>
        <c:smooth val="0"/>
        <c:axId val="1976731920"/>
        <c:axId val="1976732400"/>
      </c:lineChart>
      <c:catAx>
        <c:axId val="1976731920"/>
        <c:scaling>
          <c:orientation val="minMax"/>
        </c:scaling>
        <c:delete val="1"/>
        <c:axPos val="b"/>
        <c:numFmt formatCode="General" sourceLinked="1"/>
        <c:majorTickMark val="none"/>
        <c:minorTickMark val="none"/>
        <c:tickLblPos val="nextTo"/>
        <c:crossAx val="1976732400"/>
        <c:crosses val="autoZero"/>
        <c:auto val="1"/>
        <c:lblAlgn val="ctr"/>
        <c:lblOffset val="100"/>
        <c:noMultiLvlLbl val="0"/>
      </c:catAx>
      <c:valAx>
        <c:axId val="1976732400"/>
        <c:scaling>
          <c:orientation val="minMax"/>
        </c:scaling>
        <c:delete val="1"/>
        <c:axPos val="l"/>
        <c:numFmt formatCode="General" sourceLinked="1"/>
        <c:majorTickMark val="none"/>
        <c:minorTickMark val="none"/>
        <c:tickLblPos val="nextTo"/>
        <c:crossAx val="197673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D641-444E-B03E-E0A93728C0D3}"/>
            </c:ext>
          </c:extLst>
        </c:ser>
        <c:dLbls>
          <c:showLegendKey val="0"/>
          <c:showVal val="0"/>
          <c:showCatName val="0"/>
          <c:showSerName val="0"/>
          <c:showPercent val="0"/>
          <c:showBubbleSize val="0"/>
        </c:dLbls>
        <c:axId val="736282048"/>
        <c:axId val="73628012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641-444E-B03E-E0A93728C0D3}"/>
            </c:ext>
          </c:extLst>
        </c:ser>
        <c:dLbls>
          <c:showLegendKey val="0"/>
          <c:showVal val="0"/>
          <c:showCatName val="0"/>
          <c:showSerName val="0"/>
          <c:showPercent val="0"/>
          <c:showBubbleSize val="0"/>
        </c:dLbls>
        <c:gapWidth val="219"/>
        <c:overlap val="-27"/>
        <c:axId val="657474752"/>
        <c:axId val="657476672"/>
      </c:barChart>
      <c:catAx>
        <c:axId val="65747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476672"/>
        <c:crosses val="autoZero"/>
        <c:auto val="1"/>
        <c:lblAlgn val="ctr"/>
        <c:lblOffset val="100"/>
        <c:noMultiLvlLbl val="0"/>
      </c:catAx>
      <c:valAx>
        <c:axId val="657476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474752"/>
        <c:crosses val="autoZero"/>
        <c:crossBetween val="between"/>
      </c:valAx>
      <c:valAx>
        <c:axId val="736280128"/>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282048"/>
        <c:crosses val="max"/>
        <c:crossBetween val="between"/>
      </c:valAx>
      <c:catAx>
        <c:axId val="736282048"/>
        <c:scaling>
          <c:orientation val="minMax"/>
        </c:scaling>
        <c:delete val="1"/>
        <c:axPos val="b"/>
        <c:numFmt formatCode="General" sourceLinked="1"/>
        <c:majorTickMark val="out"/>
        <c:minorTickMark val="none"/>
        <c:tickLblPos val="nextTo"/>
        <c:crossAx val="7362801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14-4E5A-BB4E-229D70237B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14-4E5A-BB4E-229D70237B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14-4E5A-BB4E-229D70237B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BE5D-4728-9D11-FFD46C7671D9}"/>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Analysis.xlsx]sub category!PivotTable1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 category'!$B$3</c:f>
              <c:strCache>
                <c:ptCount val="1"/>
                <c:pt idx="0">
                  <c:v>Total</c:v>
                </c:pt>
              </c:strCache>
            </c:strRef>
          </c:tx>
          <c:spPr>
            <a:solidFill>
              <a:schemeClr val="accent1"/>
            </a:solidFill>
            <a:ln>
              <a:noFill/>
            </a:ln>
            <a:effectLst/>
          </c:spPr>
          <c:invertIfNegative val="0"/>
          <c:cat>
            <c:strRef>
              <c:f>'sub category'!$A$4:$A$9</c:f>
              <c:strCache>
                <c:ptCount val="5"/>
                <c:pt idx="0">
                  <c:v>Phones</c:v>
                </c:pt>
                <c:pt idx="1">
                  <c:v>Chairs</c:v>
                </c:pt>
                <c:pt idx="2">
                  <c:v>Storage</c:v>
                </c:pt>
                <c:pt idx="3">
                  <c:v>Tables</c:v>
                </c:pt>
                <c:pt idx="4">
                  <c:v>Binders</c:v>
                </c:pt>
              </c:strCache>
            </c:strRef>
          </c:cat>
          <c:val>
            <c:numRef>
              <c:f>'sub category'!$B$4:$B$9</c:f>
              <c:numCache>
                <c:formatCode>"$"\ 0.00,\ "k"</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3ED5-4C64-B017-0ED7FB397A32}"/>
            </c:ext>
          </c:extLst>
        </c:ser>
        <c:dLbls>
          <c:showLegendKey val="0"/>
          <c:showVal val="0"/>
          <c:showCatName val="0"/>
          <c:showSerName val="0"/>
          <c:showPercent val="0"/>
          <c:showBubbleSize val="0"/>
        </c:dLbls>
        <c:gapWidth val="182"/>
        <c:axId val="349133167"/>
        <c:axId val="349125487"/>
      </c:barChart>
      <c:catAx>
        <c:axId val="3491331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125487"/>
        <c:crosses val="autoZero"/>
        <c:auto val="1"/>
        <c:lblAlgn val="ctr"/>
        <c:lblOffset val="100"/>
        <c:noMultiLvlLbl val="0"/>
      </c:catAx>
      <c:valAx>
        <c:axId val="349125487"/>
        <c:scaling>
          <c:orientation val="minMax"/>
        </c:scaling>
        <c:delete val="0"/>
        <c:axPos val="t"/>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13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CA8FB4FE-7BC1-4C38-A80A-AC94BB53F7B6}">
          <cx:tx>
            <cx:txData>
              <cx:f>_xlchart.v1.1</cx:f>
              <cx:v>Profit</cx:v>
            </cx:txData>
          </cx:tx>
          <cx:spPr>
            <a:ln>
              <a:gradFill flip="none" rotWithShape="1">
                <a:gsLst>
                  <a:gs pos="0">
                    <a:schemeClr val="accent1">
                      <a:lumMod val="5000"/>
                      <a:lumOff val="95000"/>
                    </a:schemeClr>
                  </a:gs>
                  <a:gs pos="100000">
                    <a:schemeClr val="accent1">
                      <a:lumMod val="75000"/>
                    </a:schemeClr>
                  </a:gs>
                </a:gsLst>
                <a:lin ang="10800000" scaled="1"/>
                <a:tileRect/>
              </a:gradFill>
            </a:ln>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ea typeface="Calibri"/>
              <a:cs typeface="Calibri"/>
            </a:endParaRPr>
          </a:p>
        </cx:txPr>
      </cx:axis>
      <cx:axis id="1" hidden="1">
        <cx:valScaling/>
        <cx:tickLabels/>
        <cx:numFmt formatCode="$ 0, &quot;k&quot;"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5591901D-AE9A-475F-964C-8BC4A0E98B59}">
          <cx:tx>
            <cx:txData>
              <cx:f>_xlchart.v5.5</cx:f>
              <cx:v>Total Sales</cx:v>
            </cx:txData>
          </cx:tx>
          <cx:dataId val="0"/>
          <cx:layoutPr>
            <cx:geography cultureLanguage="en-US" cultureRegion="IN" attribution="Powered by Bing">
              <cx:geoCache provider="{E9337A44-BEBE-4D9F-B70C-5C5E7DAFC167}">
                <cx:binary>7H1rU9zIsu1fcfjzFaNSvXfs2REjdTdgDH5g+874iwIDlkrv9+vX3yW6sUHTBnYMJ04QcZkJd9BS
SVm1KrMyV2YV/74c/nWZXF9Ur4Y0yep/XQ6/vw6bpvjXb7/Vl+F1elEfpOayyuv8e3Nwmae/5d+/
m8vr366qi95kwW+OTdhvl+FF1VwPr//zbzwtuM7f5pcXjcmzD+11NX68rtukqR+4tvfSq4ur1GQr
UzeVuWzI768/hvnV9avjOrnIrl6/us4a04yfxuL699f37nz96rfl8/727lcJxGvaK7Rl5EA4ytFc
6e2Pev0qybNgd9mS5IATpWzB+PY6vX332UWK9k+V6kami6ur6rqu0bWbz2Xre/3AxePXry7zNmvm
MQwwnL+//pyZ5vrq1Xlz0VzXr1+ZOve2N3gYG1w+v+n9b/dR+M+/F19gPBbf3AFqOXiPXfobTn9U
Zsqzi9th+ucQUXbgaOo4irAtBPI+RIQAwxkfwYU9/5Dbd28heoJA+9H50XABzB9fXyQwXp5l15eN
uWyb2wH65+BAf7jkhFPKb8Z+Hvx7+uMcSKqAncNvX7pF5YnS7EfmXuMFOt6nF4nOH8nFt4v0OdUG
Iw+1cBxnoS9KHChmU+rYzs7m3UfmCZLsR+VHwwUif7x9kYicGuhLnTfPiAkTB5RpwqhWe7VFswOi
FbVh7e5j8iRZ9qNyp+kCl9OzF4mLlyd5dXGV347QPzdiVB1orTi3mbMXFmLzA86komKx+j9FlP2o
/Gy5AMV79yJB+XQ9K0t9ff2MqHDYKZgoG+7XzQ904u7SAjtGGXUEkT9R27qF2xXmSSLtR+dO0wU8
n16mzpznbRO+Wl3Ez2vO2AGjgjAu5X7PzLYPHGrD4gl2Oy+22DxVnv3w3G+9QOh89SIV6I8qvsjq
C3j1zxXawG9GUKNsSnahyyK00Q7Q04RzvtOvhYf2FIn24/Oz5QKbPz6+SGy8i8R8z6vMPKMrQOWB
w5kQmuj9aw7RB7Npk4SRrXLdzoyd//wkmfbjc7c/C4S8P14kQl+uqzTPnjOuYQe25A7+w5J/d9WR
DoJNR2ih6BaWhdY8QZL9oPxouEDky8uMZ96F5hk9NGYfMFgqoqW9HfWFLVMIdmxNJWVyq00LR+0x
afZDsm21wOPd0YvUkMPrvAqe1YBBERgie6zuew2YogeMMSqZvVteFpA8QaD9qPxouADm8GWartV1
ctFfVM/pOOsD21ZSOHS38OuFCeMHTCjBKNmRngsT9hSJ9kPzs+UCm9X6RSrN2XX/6vR6MJfPaMrg
ljGHUKzrW7bSXiwwxBYHxMbqYityf8l/mjT7kbnbdoHN2ekLxeZbdVHHz+iSzVwm/C0q5Q6ZRcCp
9YEitkRIut9hPrt+XKJfoXPbconNy9Sb27TNq/z7KzAdbfrtWVce0DU26BhCEVXe883kgU2EowXd
GTZcv8sI/Ldi7Qdr/1MWwK28l6lUeQWewLuo8sQ8aw4HBBqFf8bpzn9bcNJSHxDFqRJip3riPnJn
T5ZrP2bL9gu0zl4mWqemruf/i8LcDtczkKFwpR24D+rWeVh4DwpxKRcOuNId7baA6olC7cfpXuMF
SKfnL1KlNmCrzdUzLlOOOuAasRCjW797mXJDLMQUIiEHiYSbHzgYd63gEwTaD86PhgtgNi8zv3Oc
98+ICnNAGDDBJWM/Rv3u2qTpwZwhFcTeXV+ozWPS7Idk22qBx/EfL1JRjhOsObmpb2frPzdlYA2I
wwjyNrvKgb+bMsKUoPyHrbt995Zje4pEv8DlR1+W2LxQXbm6CJ8xBmLsAC4aXOlbbnNB5xDCsMjA
X1D2IjY9fkyQX+CxbbYEY/UiFWWb/vgfcNIo/GqqEZ3uGB0sHHdNmLKRUACdg4KbLQm3MGFPl2s/
SMv2C7TOvReJ1nF2ZS6e1ZfWB0gaaKZu8zZLmMQB6m2QkUOFx83PUoUeF2g/Pj96sgDm+GXmRE+e
O9+m4Hcx0ANyx0GT++qjFYyeTZCQ23nWiIHu+mWPy7Mfltt2C1ROzl+kupxgSNrLeLwdm3/uBSDT
BlrHUYLv6p0Wi43i0BcpJSU7f3mhL0+R6BfI/OjLEpu/XiQ2b/PW1M9szOwDDVLNFmK3pixcNE2w
5hCF6s8dcbCgdJ4k0n507jRdwPP2ZTrQpxcmu34+vWEc9TVzYe0de3XXHRD6wCGo/kDYs3UHFtA8
Ks5+WHbNFpCcrl+kxpxeVOPzFqzPtWowZ8Dk/uoiBTKgBIXSeocGvIK7q8tTJPkVILd9WGLyMt3n
d9V1kGe3o/PP1xcGtxnMJeJIsdWDBTLEsQ9QY4MiQrZY8R+XZD8it+0WeLx7mdU1pxd1fXEZtvV1
09TPCItzgPIZ5J/lbllfuGPY2SFsjjpotUDlyfLsB2fRfIHR6ctcWj5dD89amkaQgaaKIZTchigL
bJBpoyhQhyf902W7a8weFWc/NLtmC0g+/fkylxZzGZrg4jkNGQoGoS4ambX9RTYcezlsjchyf/x/
+gSJ9gPzs+UCm9PjF4HN5YPbtLYzd7vQ3Lvzv9yrRjUoZAqGmf4scrrrkEFrEF6iSP3WBVg4ZIvd
Y78Waz9Ii+b3evIytqbN2aW8rczzLTLwxqiQIGLYzpAtSwaQi0FkKYmzU5lFbPkUifaj8bPlUmVe
5gaCs+vu4jmzZFAWygVD9LK/YpAQAYoZKWe5216AJejuEvO4PPtxuW23QOXsy4swZPekxqbbUxTV
Pit5yVCigb2CKOTcnyYjNtLLjBNHzMUddwF5gij7EfnR8F7n0LdPLxKSbSnDs2/lkKjWFBTk/q6s
eRnEYCsHE/M23J88zV10nirVfojut17gdPYyw8y54u7oIi3q0DxncSeiTaE42LLbDbcL9n/esI4C
Nkfbu30FWJHuAfVUsX6B1P3mS6heZm30DNWb66q+Hm/H6hlYAeSeUcOpOd3vGUhkOFFjg/MTdqTB
wtw9TaZfg3TbnyVCb16k0XsXJ0hAP+v2aFSkKQqbt9u3vqyi0cgaoArXtm/3tsEg3tWjp0i0H52f
LRfYvDt5kdjMM/WvvIpvx+cZdMcBo6YdNu9Rv/lZ2jiOQztsG1Zwx3UuEtFPkWg/Nj9bLrA5++tF
YvMe23LrMekunnXvGupqlMbWtV0Z9M2JG3cDUSkPFFVqToT+IBLu6s5TpdqP0f3WC5zev0x+7XNz
ET6f/syxD5hPeAE747aISm9OTJFIqjlioTmPybEfkW2rBRKf/5fc618fbfPjHKDVRXOxvjlA6M7p
Ng9fvek4jjZaNH21ndZ7Td720vHV768lUgN3uJ75GbuGu72cixMNfra5vqib319bxEZ1IZur2jn2
W1OUd7x+1V/vLoH1QaArUBCqtMMlstvZXC19c7YRMkLIFMFbRJoOs+H1K/Af8yUqcOIBskUK5AUH
PWHrH4c3vc+TEfmRH8Ox+/1V1qbvc5M1NR5sv35VbG+bRcU6iSB63gKOOUU5Q2kKrl9efMQBUbib
/B87DQvbtybrRDV+GekNfB41tn9WnWZZ9SayU2lKN9ZKhdGhrBth+Fuqk7RfB6nG7vLG5fnIiuAN
076K6WlmYVe5GF2rCQM7KlyVVKY+bOOoGfzDWBluzFse9F0ZuhO+9dsjv5zwrs827/pyCtygTdsh
fEu6lI9T7PZKWm6orN6zOqGy9A2yBrT1YtonZnRL3+/sv5ys8hsvF01VjOdRORFC14oFvfygwqEN
9TtjmnXfaOYnbqocK/V4m9HMTdpqskZXjpYfewHPS1W4d09pujfcl3kxViYId8dl/fj1P5/yFP/f
HNv088v5tK2fv4FD3R7T9eBd2Dw3z7l6edOsNT+e9fOAqHmq/jgtajH3twd7/UIxHrz4NK1RimKa
/zjN629a83Oz2U9N27bZaY3kUBqNMmlU5RAhtYALt9MaXJLYIccV9l/vNGOnNLCdoFChR5pi5mHz
PGznrdKgwIcRwlGswFFc7WDn1m3v76EIM7FHaRCx3dcapmcPhuAsHuzDQzWkmLXqjtbEURdGZNLl
0SjG8M8marJiJQrat+4wpbk3yCptNkU5vk9yZ+q9JOw8uKvay3y72ESdySJ3ohP50zdtGrpZFgvP
aLu/HhphrRQe7imfxm4SNO8zZVlu1SZfmVWpFW1NsckCXR+O1A7W1aChbBhEc+SnnJ9HTZ+9HYZm
Oksi3vSuau3pSJa1zzw/Sqs3qHGOV23uD64lk9Btwqp0qRbVyVBWkStSmrjWwKPDHsI5Lq1EcSwn
4x/nVtV8zHTA3lS1+RrJ0vrTJKn1KSgz4bJyyA5b7QTrIiioW6i6eDcNtVqlQ/2hU8EVt2J00kdP
Seh8YM4Yb7SOw9XIqeVGQdYc2kH8vaio6V1bN/kqs6dmzQszbZyyKTblhLeHnfNB0MF2jWxOm7yk
bus4HwxRn/yuPSW+ztxwyM5hRMjboS8iN4mzznVUP/+Tvs3H9C1TxZ9+2jjeRJrhTTwGX7Xwj0WZ
d25C6Yd4jL+WvItcmefnQ2RNf8VJZq8KGoarWBXtprXHzjMm8zAFPw3UX/syEm7si1mE0hUcj9bl
QA/lJO13NLasTdPF+XlQ6+RLPrbsCxlodkizpPDKwKcbQdTgZk1TuqGdfq+n4j1Os5uOfGa9adhY
XuSMVJ8K3XRuaHyHerRI1r1yivdJz498NSlX8aZ8N3Zh9SeL1SdRm/wwHypzSOoxeCv8WK4nqcmR
LoVaV4n6nEyFVbqM9p8D5sNqp3ktPRnU6QdH++2lZZdV5snSph8aJ6FnqSlDsuqdcFBuHpbTOgmz
c2qRYU2rrApXTk4/1kmjN7XysxWlofB8aI4bmc6swsTqvC4dSn1YlbSIj4OCEDcwY+5GhCu3UZ3I
zxwytCdBYDXtpq8s/lmy3pywVNhfGTq+qsfGeKmJHLPiGMt8Q1TlVy4dRvukH0veHOeRzV3Oo2b8
bmV8sg5Vlef+91HL/jRxKhq6QcbidSINrVySBF6RRuT8/xv6O8c03ksY3Tq7s//gMHAfv7bzi7zT
T2N/025n6wUcGkkp9l/Aet/Y9FtbjyIAHOEIPkyBMsOJG+qngwSuDO6KRMZsd0DdztAT1NhQByQ1
XCQJqhonqP0Xhp7et/PzG1ECAieMOhIMKrbM37fzCYmqjPQxv1bEb1q9dgpWWIlnF52ZvnDeFvEF
zDKvN1k51iNbNc7Aw8Gzct/+FmQVyywvd4ZYvtEhH9tVrK2sPOp1mtSnCU8LeB95PPDiG4+baMhX
lhBJRL1ASkau5QCT8TEJB5lcKMUL/5KmtBRngTAlzGxKTA1RWMGr9F1IbFj+VZDwKi7cvOdp+pbI
sYTIQZqS8cRJaRZ9t+ouR5s7kO5ZDVFzUfz0IMEs24j3NfzYOa7EcGFG3F0LJUlNG4pQXft9nkXl
UZOyhB0lrKsreTTVQWN6bzIFzmlJbN84/ubh18+r+v33z1k6CsoBG6+xfun5+p21eIqoqoUtzFVE
Yhobr8kph9Jr7VhltKmGPqiaVRU2AQtdi1lTkb3vGR1rxyNsEj1904gwq2M3x5pSkTOcN1ri2sNC
Ima4KyOcEUqxXUXPRy4hBS8XMg6hsZywotaVsKrOdlbBJANZbhLFGmq7WdUI8TXmtt8cP/zeBTbz
e+FGSQfRJCIGunxv0Y65zC2qroIRc064nV0k9Z8h850scPvItOZd5uNQ2cYNwxwxp/vw6+GlLbot
USiCoyYQCiBmlfOw3IEm4J2x7CGkV/A2ZEk93tuCX0CRLJjtycjkzFgkJ6c0Lsf2PK5tewpdsPIJ
BuVhSRAv3ZeEOzjyArVc8wZInAyzAABxix2NceZf+nrKeHWYl0Xqj2vLT2s9Ho6qGoDKw6/8e+cR
W83RHepf570ZCx8xlKGfRKNdXTHRQ8s3IxETiTe86tuarY3ymfhatRj10q0FGIGvOdyLSq87k9tF
/8hEIAtLJm2OjdfQEigqglFUsy+g0FPEddFY35DzkKl1NCBAg0KkQx7iqNq2j9jEPJPWo1O4g3Yo
pOLGDtvztBDR6GUWqbJznYZpla1KnlfOxxRubP3t4TGb7ekdWyIRmtnYhYcsIk4mhbYsbEnb+6qy
y2n4NlRNhUlgt7GNwbKHnnLLHSraWeeFE5ez0jR9Pn+YImj/28FChhkbAhGoasUQSyzFUKVTN2Mt
8m9Zwi3Y8AjWa+rdbrSbkZ9Qn8Pu10GLc8HSiGewqFWRVoQfKSuyutgtQ1jb2fKPIVplZkq6EzbE
RZ4+YlbIco5hOw+KGBykIxwgLMRifRponxU6m+i32neEla6jpi6S9n05NabIvL4cSwhnybTDtXws
03xcqXgarfO+KPzjWldJFHjpNNnjSRqWWeO7GaIdRNMtt63ko0h1MKWeQ/UAk+hY0UiyN/akEzw1
Nn5flo+oKUGYeG8C4ExA8JNa2AQlANgru7AYmJlZ2WVd8VXynEfcK2wkYkrX91utK49M0oJp98et
9UxahmvtjTkpiK9waegbKspN2yNSeEyh2dKKI7MNZ4RrAmpmNiSL2RkPcZ36YV58LSpoUbmmdazY
qUNCOp7Quh0xHNrvkulLGg7jKN02rPoy9GDwe/ExKCffOqpSFk1fKqutxZkyYnYQBtaliT6MWz7D
k9dUYwqNneTdx6KK4unLlIi4j107SeZFy2D0Z7oj0yG+pCAlpi8qRcznu5RHIz7qyQ4atSp4TeuN
kO2MXTwEBg5GefN6rQJrRHCYDxEekcN5gOTGymbfoCl4Gl8MtcjKYqO7inTnjOZT87aqYvjdSZJW
TupZgZ8ORwHD4vpXpjKffensjmCSSRXAz+jKLIeL8rBtWJpwjL5ESgdlUgzhPyWLqUH9MQuILpKv
E0nrKnAHx5ZF7fZ5lCfHtC17GIqH37i0Rs68I9ghN0wD1u7lG+vKrsM+pf1fdGrnydi3bDZ/Ti1j
LN6iK7n46kd0wiTsnbapg9MbMqN6RMtnsu+eUlCcBuxILFzIOToMXvJ92z1RRJeWFumXlGVpQ90m
b7l1nZdhCWsUxnVG1pUvc/O+q1UAi1OEPA/WgWqcLnexf6ZPOrdxgvIk8ZU4HygCwdGteyK6j42y
bOOVfBryE0wiO3Qjm/mmcJkPAgTKHoKY+5h3IbyLYz+Km1nzO5TuvJtPLy5Gl8YVHbrDhwd+adcU
SnvtmeJ2bk5uBc9zv8ex8MOsL2v5uWszG04sryoHTmwHvq53GZwsdhSSfsC0HWJN8RE0N56tJYp5
StM26h3/3B/EPKWd0kxpdWQKh84mspxqm2zKpCtqczjxMYbW+X06+9RkVCm0U5ISavRwl5yFZVPw
gECxOrBqQBDFswtTXdIsnfIocz6rJqTQrQZkCQRoLNrOqnujx8icjZDND4dZxWErZ5NSFSUWGisk
cOPJwOev8jLG8TqJjiQ7Mn0yj0M59rk488sBd5mQzl0cg1TUm9iSFd0Uqupo7Y1YL9DdR7q28DLR
NY0DXRxUymHTL4O/dx+tZoiJTNp8/EyDbrZUTVViak3JZPLLxlaxk7kjGJvpi3SyeX1MrZwAkEGk
STCup1SQJthoarX9Z3ipFYajlxHF7KPdBGuSGUtjirE+KWbr1sJsHhmn6GHWGngkeKFpfBu/IcYi
GIo0YBiKppGh1Xg8aSOoRKidCL9tx2c2hfPpRD8C2/dbH+Uukb7QUQV3Ad6VdLhC2Gn/zdUl/cTE
KErrU5fKHNZh6946oRq62ENkGQbZY2ZhsRzNr2QoJXFsLEvghZaBlx3lcCGLQX6qW4IZ0owo0jeH
WPsxPiwqWM7Xfm/lQ+2KhI4Y8KTzM7gsMHoYpb4akua9FGBuoo3fMAVjAIXsPlbIF2IFSC0ofjNk
WKh2sAVln2Eoh0Rl0BVo0QxHEA8zEFZkCD70GOnuo52DVjKHPI6xNsWimePUh0ebLRhY7NYU8yIA
I4EN5/CClpEN3MHaCuxh/BSGo0h8t2ljWnh+b/vRmXAmVo3rMgR/qVztODoK3aoqTfnGTlo6cLeA
t2OdVEFqsVPwkpJ6ZZ8PwaVtEvuo91smVrHM8uSKRclUfUxzkeKvakwk6d+xjtjDtFJRpjloPPiP
NZirnqvurCpDf8hBo9opeUvtiuhVllWaeNHQtJXv5oMqp8gNs65igxcMcQdl6KaqHxN3sHjEoo12
SMvORdKMLPDsgbR9e1joPiQ+/Dc/aI6bUMIz8+SU9NOEsBZTsTge4tFv3bIuIrHptAzoiqfWMH3q
Re6YLy1LAn9FWeMQb0R8mo+uCJpar7Rx+jnzkQRH2I7RrMrc7qcTMKm2fUh6cLWbwKpVaK+LOE/Z
55F3QWx91rk9DJ+GZqDNqVU3mfURK4Zsr3glRPV5kl2Q5W6R5ySsP+hhSuJD34Dd2Ew5U2nu6jin
TujJaqpL9Y2kkcquQqfIu2GFqTKW17pt+t724qSvSXTU+FnJ1QpxAE/EoZ9asTjTRFpxfNiJwqmT
8DpUGW0wygOhqmKnE807TOmJVHURfqDCboS9zjJWFPK41b4Jk7cZH+IyWEdd0PTd2577gTEbn6V9
yz/6mUPLYxGxMFAbzBUBHr7oJhvuZ1Ir02s3sJgom1XoV1M0HvdBbYXmsDcpVhsv1j2Dge0K0/I/
c6sVvD7G5Ogt3+sp3BZy1hbwurTbjFQN4l3iSImPZvulZUyCazguk+F1U16z8tvUltrp3kSiKgLn
iAyWJaU3Rjxu5eGQRSRNXM66eV20uWXQnYByLCoXgz8KW3sRDzUP3o190RfyfeRbUZ9sZEwtpziO
21Gr7p2IKDfaLbWeOQlZNTyMv8jAR1rwhLGkxkhZYwmTfQqrXYb8xKJ+JZO3xJSGJO+jqI+Uv+4j
GIJgnRvUVlUeTNYs0thZie2s7SAcTbmyizhCDiNrbItnfzqBk+F9aZRo/bkNVFl6FeJgjKyjWoMV
xCMinB8C+eGyuGWpZ5+ehTV67xUhyajYRGE/jxhNmhgfeR021nmWytnks64JlPR03+SYAFMGf+Ow
0VWK+4ptV8OGTxi+MsIWY4m1pPbxtiQkCDIzYmZ4SMFCh/9fkgzzOGdMR+CSrNaqAIWVxSpk12WJ
gKbcVMbA0/J6RUZZekaFvLWAIGvL9ksTZa3JMF5WOOWHYTsxMpyqSM4iGyBdTOcCMwtvoLhUfvOt
YZ5gorJm5Plo4btEp/PQdB3BrVhiVdlDhi6r8Vpv15+qorT8BsItxHd8KHJxHnPma+qxXoMAcgsZ
EozFbvb4U63xSBlZc+f8ZrwZjBazpvJ2Pq7mE59/ozWPT6ltKut8N9TW9vbbQd7eB6bAiU+lU6QQ
gGRW2H2LjShMdWgyOqLTpTPhjxm5gUMDY58jAA9y7fItUPnUNZhqiLzbKjjOiB597pI47EbxTqdt
jlHqnDTBLU4Bjq3yQHP4nXZje5yd3iDFJnLoqAzs8pvejmBeQINg17Z9Ch2DGM0r8kz05Ghs1Ryd
21tot9MDCZME4yOYQYs1l8nc+QEpPszTgFTza0IWCnw55qUtw8+TZVjbvEFP6Ty824k0tWMLKdHJ
+SnEVDXaYXMIxeyqm3AWfTug1tRP+CVPaM7k2rJ5FkfHExKcQ3EY2GC07HVv2hw6raNgZj7qHvia
TjrlNyKCDNOn5vBY0fmqg7P7rgaXPT/Q6eYP1gUKH8hhzeqQTnyWP2tFEPaf2yRIAoNMosJzw5KS
gB7F9ShJc0K3c8VEtW7k4W7IddRVEGcwNMZDsALkeHlUmBjrfEfKSdif4blFqlsVpdVkxrPrwMfL
eRTidO5VkxTgNhMQBqBsAFPYHss8mNW5xfqK7+KxFZHaxHAWh/EN1XUy5EcNy+009RLNkrRz/RpJ
omPUS7S4P2zKGh9wGnlylpYt/h3THiQat3sCqqgEl5+cdXHjgxToqwhvJ2GQd19E5g+IAvwR2dtm
1WuY8mgz0NKBhVFVmLRqnaRYYtP1YGW+ro+5xlI1/GWLIYK9CZI8j+OjHZ0cNUlYRZs2TBDvXo6s
Rl3cURGFGI5DeqMzZa4SDFjt97E/faGhyvvmc0n7sBdHzbbrgw5qDBEthilGj+Kgr/laTDaBlWsq
Ng8fGYp51oCvmqf4lj9VddxjBEjrzP1tjHHwUWGC4/7SgAq1XJNM4JVxakycaReUxSjSU1qQCneI
kcwxbMfbGvNqS7JMhCeVv2mzsvKd4wCFGXjGtKXefITlYA1LzmLwpT6JEfqmKWKnzGsSEBP8JI3F
rE8N0ncg4YNYNTCVVPgj1rx6hKWJNohs58FrDZ2pAqdVMbj4KMkCNMdGZvTyrx7umW+96f26qsyZ
ptFMUuYtlrtTGftUNB+QF01Hfz34kTWGG9EXPKlXoC7whwxcCRJIfGUBSgNKF4uhBviTxSb0SmTp
vGyk3J+nW+VUKNxZbUcyanIw0dTYhnZv+omnvvwQT21vnVdwpsEqTEWpxVfYW8wvqy8mjECE0oB5
GhWZBeOP8HJmqRIDfxWetU7zvvgq9BiW5BsbEpGcCVEWo79hTl431vfekGjw11jRaMLdOgH/bXkq
IbL6Akayj5tPdlBGQYBk6kjD4WMv4duUV7ozXen8VfsK1MRhFbddqj3Lmer4y8Rah+Vui9VhQLBP
SA6fUkquW9JilqeRdrwOX1qyc2WPzNSw2vVki2VZRCCIPVQcjXO3bsxNknSz/dNjMFsTeP+z8po6
ne/Ibth7P3Lm7zixLdwxBuN8o0/BTqRrRO5zbsMkfgFVDuAt+mdTM5JiHUFRZ63U6XxlN2XhU8IS
aRTI49KWD5/NqRV41TBWVLrEqWz1vg1l0Odub2dgz9k4+do57sts1vLAmmY6sEaeCB8MbllzXE42
5jezkX84A285Sx4bZBq/7l7EK40lrcRUsc63EVtmoknGbpQVLfsQbw1WvCUaS2wUx2ywknImIetK
VIyt0iAtc98NS9Fa563hBfrc9MjidW+ME8xuXMgGvEN2ySxWe6NwVh5jHXF93s5KXjhzmnGV9cM8
J6U/ObFxeVhnaboOowTauNkOCHjg2ejF2M+O57KaWNFJ6NBEqkeIr0VADy4H9gEz2IFxE+RvtHLY
IIcAvto5D/NcQGoZBAO0oc9hZkuLzRqUdCBeQrcz5Sz7I9Hdfb5rfj0Or0B593xWIt6/4Fmrdsit
vpagqramMQIHDCkQB0CTHn7VgkCHNtnYkYl3gbLCv2IO6+9kqHoVl8qHK3k7R+x4yHOvLHzG3mG7
7Ty7tQhnUFsTAeGcVQyQ7Yzjw7LcpxBQ74n5o/D32FDZR1ECSp37svgddUDfRsE5dmDBjBlOZn+8
rnFi5HrK4To/Ns5/fyH2aIM4EKg+BLmoF7xiHFY2SVLb/4gCHiwUQYwV/1iOMczcTrMf7iCZabuf
6Z25h/Mp/xx7KpWD0xSXROaQRAzVPon4uLMYfTjNpP0o6Mj5ZmC16jZR4U/Vh7anY7RK22y257SC
abDqiWE9ekSi+zMdEiGUmk+poVJz7DhcpsVGbVu9HGn5MdkqVQ+/Djo+tKjqKTdGdQYQhKwdoZma
YnGAa2GFsyBRQct28roSkf2GpzTntjvAtIweTH2J26EfPjkzI0U86fXbfFaxNbMPd2IJI4DDH4Wz
cdgLKFmC2rj78wbrbtk4g9WdhXU8W6bpxhEqap61H0ZLtQwHGz6d6uJIgGCbH05xvqnvn4/9vf8+
OcAbwaE/7dlu2RuCsIxcO4dlzV3UhwX/FbXGbVD+89/xhGJgTwf7mzmgvQ8mujPR2XZZgpM8oyHj
BHqR1eW8YDzcwdm+3JmmmBBIP82bf1GPwsBoLvjMfpwGU008PpKZVcXck2kq6VdRQWEeU8G/vwrQ
KWTw8PeyEGQuTV3qO+nYBiI42roiHQc7gnnklCk+Hu7VIreGp6NCAwW+DkYRcQAs633cMrsJ/Wgo
9KUdgabeqZUj4tlVrGg6h5O96rLUs1NWOdKVVYJMh5vAFa29hmaD/Bz1NozgI3JtS0TuDDg4TAzB
zal3KN9VOJDlvmS2jXyRNGF9WE2OHdZrhw9zlUSLk4zbHHVxGRLtXl4H4Hz1/2Pv3JbjxrGs/Srz
ApwAz+QtD5nKlJSSLUuWfMOwbBdBgiBBHAiATz8r7a4ZV/VEd8z1/190R3fIkqgkCOy91rc2K97t
6GIrnfY65LeoIoAG9fXCBBSpuyiBJkIeeZf2/XLjUbOky6VzAwudr7sIVtibWleO9kyOUTKvLZ/M
HumaLCRTvClkCgnwLnbhEmeP5S+fkWVokuKHbubh6u5ZT7cSKI/ZsiGEVjMCIblBA5QPvJmCUWCJ
/KNwygN8G63Yr3IHnUOBQyz7ub3+aoHYz0/TUh7hSEHLei1P7AZAObhZogL9yxwZfNwo/TKTX2I1
XYvM4FfNJWDa4r4RUYT7UDGlebhXs5LlPDSZyKfRVH9KMSuOc1r9o8D6WdnB8bP4fPe1uBYX+bpB
8ULPw7KoFcWCX8kZup3tTOCiDH09OY5R1kf4DNM4Pccox8v4knkQ1eI0ZiS4ihRqk9B//a/+sLRe
xWtDmeGQg6EM5XA/qpHqYunqwCy9JbxakUNJo8dyLUUOnHzFprN+Sn257csn+CBXpw21KYmyy6IV
zI1Pg4AK3jdY58AcDlSuYTjWPEQx/IdHS6yKc5o5G30JU+d1cYGc14kPc1mOLGrHWQUEHTrGmTld
g8GHx9/Oi8e9bayLdukrEkAx2WqUjIATa5/4zt6xUmm1V7DJ7YAuvywk/NqBEnVMyKTte0Y487Tp
EjQCc8XzmcvXGYpQYKriyjVDxPvVGqzw6fvsruA4T8bDTKcsMqjuf9Z/EOSv9auf9fUw/LU0pp9V
6pxPDK2kLEHqiGqTJOMhdth+yXEZEWNRZVmwlZ9wuCzFk5jLYDrwIe3Tiva9fUr9kI6NH2x3HJIt
vhlIvJ+4dNsNFJblYy6zqHZlSi/5oCcCLXuTnzos6psENLyq8PTR91GK6bUnw9K4MgRAX0yxPqIJ
h9QVzeltIciXheFxnK3I7jI7iCZPKMXdJYE8jLlL2nEZzMM+Tpq06BZ0W3gCzJipjH+jwjxFYSJu
ZRL0t3xToH4VpHEAMv3NtpiyoaUtPuSCruANxPB9UGvXTFT0lU/muUm7cj0Xe8QPvpvhTs8iTfCj
Cz/XyTjnB4sfeSrQJ75Lt5gjeIzu+1qy6chcOO2VL8f0QEeyPIkEngFwa7KqKoiX/tm6vfg6gSeF
xGD4J0C3Q0siTc4JKelQLUEQ3yWQDw9SK7xdccy7DxA1B3BUOi6/h7Cg0GeFIvy4RSMdDsLPQRsq
rj+qLYEQgq0AZKsz51hJz6qU26Lu8rKjxeuwRaU/gYww31SUjGG7GKHRfg2c+mrDQOQfhU5z3gRd
IM+8BCbRJKEeP7gtZujf+HKbKh2udVfQ5SsZlbhzCPTfqiy8rtAuvXq7/WbPDmX2PcnZdoIqH5wH
FtOoKbD7fQ+tRTpi34sQhDh4xzcrVvtjDQJXR0O4f1VqXCKQDgJY474rrFw6CYDj4SJNI3bL3Dkz
/dpXJBTDxYc5NmK0evVm4yk+JwWZxFm6VR4iYaLbdOKuggL9klr/jZiuuyQhHp9NGd1A8iRD1Tu+
5U3ql7hNcj1fBE3kmxcOtSKB7d6ryjCwGazOhz4VVWDi5Csc86WKo2kGDm3jKiJcf3DhzD4o6jWr
mdb980r9+iqd4FG1OuPqLpTAxkdcH5zgAlogHjxH9zpxhX0sI0Wnet638evIxV7BfOIvmIm9VkJs
4YcS5sZJRLKojSTdORnm5KsqMnc3wofYYIckCK3oTledCVZ0ygZ0dhEsQzWFrPwqAxRbTYG6cazS
Ua2Pmc3YARt9ltXlsOc3OlzoI/ghMCeWyudomcVxMy48jmLLvsq4e7bo35/3le/FcRWJr8aV9z88
PpAj1bkxLcpT/6RlmXaVTFY4yazXFaHbdspKJo4r6mOw2bkqn8tZl++xE/GnUXbL+7Zv+w+DBd5s
+RLdJwAejgQnRbO6VT+h7g2q1M7bXSAV+7KTBXz7FHYgxiBzX6gnCc4yhx2JjEMBnSpl2U0Ow6gW
ah6PLDXyGcxZjOvfonNI5vgwZrF6g164PpYzlTehn8onzuV+26txbV2OLRftOR8uc0L0WZrEPs6q
k59kUSTfYrZhc4hWv10Sz/HwQGt7CGNtbp3M7WmwLl6gJxXzsct40qBtB/kJOaY87YHs7rqOyg97
VNDnAvv227oX+hMO/P4GD1t+v4eBBluVDYep7NI7OO9hXGteTk2x+znGepfzYe+D5ZHBGnjs3SLW
GsQKOUg7rm9Cm6RH07/vd7JMzC0AKgbVgi+f+ngvOfZsDq4+Z8VNCC+y3sSePBRbH8MxkMH3oIvA
xt35NNmHsvbcoQZvcgOpvbhjabzluiWI+k66mkrR3dlA9I9Qf6ZLkPj5ZdLyK76nhwA9hC+Ko4IZ
TT5eXDkCC01FOJzLRURfTNCZa17FknsgSOZ5iLZtPVJkAZK6pGF+m3SLLA4l4XN55rQQDfzlZK82
+PBNUe48r8Zdl1vF426+LAE4hFsfrDk+64xYLe/WcoMBFToZ2tOcrPwhdknwIZ/LQdSZk3RpaSnk
x7EfNo7EwuLpLR/YMjSBnFOQml0XBsd8U2r/6ItZGnq8lh6kQe4CUT2GT22xPTszaAVyqsMclUud
ctNt91BxRlXHJuw/2XxffL2QKbsDRtgh4RCiRLzVEAj0SzqgK5XYR6TQaYbCqZ+BO91sOsvPaeTI
PH7aY99FW+XdSkpzjrDZkVORwKk4rpOfZUM3lZqnMujZCDKon0pZyaDrJ1YHSemehhg0TxXRZPqw
+DDYjxYN8FiTfI3InS1HN9eRhL9wn0/YThuAe3uzQHE7jxHCEHj1JDvrwDs1Pkw+yMo9xsc/E8cb
6EecXekxEaX8QetkLHTjszGbIgj/asHzUMB2rU3oI94moZnoHaNwjSs+Q36ud+3WuYq5hyGVm5Hd
zEOSLm1vU3vPBsi3zegGdxP3mNzfZAWhOaS6UYYn1ksBm9Skua8iC1c+05G+BGnp8pqPXaKqPGEx
JEJoiS+hCOT3rURpEiOxFx2R1kBir99oZKIaJRwNlhrMABA5W+U0++iDZMlRmJnCD1ONnVTjHywk
GPD2L2xCa5G1VEyiSvs1dGXLeB7mtBWRW9L0PkRu0DzDZObdzbgWydd+277sO+2feyq+9KVIxwpt
An+yYE7arujkkeDwINgkMglbLt9vJx9NF4STzAE5m7IWq9hFheAoERXnKX+S85Q1UiKIZYohwf66
af5N991+yJcJ9mLvuns4nwWpQ6fs2uw4bJLHUtH4KQfYJJthgwaF9YAFU4HTs9/DRbAPYp1V0ao8
7+/UMi9PZlW6b43rN2SWZt7nVcBdeeLLuDbRvE4Htnbp08xI2JaaLresS4P7iLnkNhIwU5dewVQv
0RY1UdQhdm5yc9xdFE0VXqc58YaU26paESKTA67R6pOQtqtKZYmrV9aPdZKpTVRlyDuwrQA1zUll
+ONaD/H9ae/wKpUOfvx6HOH7NRIPpa12z+QFpzwO/yFjUzOMqC9wCd1HnDrDwSD5V5tZ0Jdx6MMv
UATdATBReVxIyQ+5yMfHYCQSIaKMvpKZP08jCLUejdshj7rxbbGRXqo0Xpa3mHTybKIY0bZOurGo
B4i2505E+KN7AuV9cFuNJjx+GNGWnDcbDt8YjfMvrOvDVxbG9m6Do9ykYl1OMaTsF5gCEbvuaU5U
8UjW+6zrYtSt2ByvizD5lrBrk+5nfj21XaTel60IhnbKBhi0ELmX7DSn87DUSg5OwwPbF4iYuR3D
Op6wj1RZMIzp/SRU9E4p1ayKJlxDNU45LWqGn1tDlsOaoF6kJ56ZKG/Qwm+TRK3F+jMXi/4s0LXR
mok4Jl9w8FpZlQEybzeBZlmjxRjcDGsaPV95hkO4b8xUgw/EQ5q68d1shcDxgM7zsJgOlNbSpfEd
LEV5Kzxgl0r2KGnunDLinUXaDbWC/LlVwza5b1p7PCt4KNGnGQF19fsGN22r4BRu7Txu8RnieQ+U
a3A7inngrD/wTuOtO/Cc6tvEo3+rApQjupm6NUjbYOVgkcm+pS9aTdNbLjZXMxWrZiLBSi7G5uET
XL+iBK2EGq7KtKXT0aKoOmP3m23rVkpHlHIlSk/QJcFyiakNg9p0V0LQc5KKVooNyQeQMlhEdUI5
HRO2Hfotg8XDWT0yFGmyvbaxW935dYhQU8dzt7/OyszsIVpCqxp0FR3DllZmyy5qGZp+8seAROOc
PGQm7oqKhesQf52AswZzvQWFG7sDjDzmyD2jS7aUNbptl4jK7JQrU+c4cFPfUPhqxVQZUOaJb+bN
d5zd+gLRP1IrgwYMyb8NqlVcOeDnpTlII9bhte9ZsvSNxaMCewcpoXiW1eZWRKIPPWq1+WSoCRAw
XJXb0paCy+Jzm67wAJ86EsETOgoAXHpupE8CMj6ORjDchyQAxmVGENbwJjbg9/jzf/CgzAk+RzXO
vikFdelrKtOIPv0SkQNxNUL0VF4l2yjsnLhF+vyKFIBjuPozeA73/DvSh8RlR/DeO563NVTl8GaE
pQGCogUEuACdbTfaDEcEtmP9YigEheJOo6B0FzKWxCe16ZVZ2XGH64a7hSNvXMb3uDDzxpt00sbP
t7HBn7dXwwL6Q9WAcWLePcUa0dKszQDQDvGZGLP6BXzUoFHjoHfo14MQxYj9OEAUlYGOuo8AmaF0
FyV2TF8OKKKK5DjonHsvoA5vUHiHGqiXmWzS9rNLhqkVFiRQCe1gXoq7HaVf0XbBlHVw57auFKYK
k7VM2tzvcXKEH8lfRGGm5wDUj66iBaG4KjF4dlpQMPw7mRmqLFD5VLJ2yVRJm02Cn3HVjojsBwSZ
jP9J/5/Lod8eIeJuN9Cnh7uFdHHNoszcj6H3vBUxB0S2lTCoRTA9jaWz+WlFCZdX8Sx8UrnZsvko
NQFd6QphZ4SGNvZd7KRj2FoT3lUZzlHT6Hj3H9UQWIcCIZhaVKDoELtRpOlRZonmTccL9x7snfOi
Cnu7hh8LNrC0scM8f5MYVyorNW5oDeY92NCNyDGkLcoJqW4MTdn2vQ/cVXFBRR3N9c5of0B+bOuC
AzdhAWgoWsu57kiyLG3iiboJ1ZK/TduUQLDMu6hfagiKQ4oONffqwouMmCYiqdGvQDKAc1RSgP6r
wZqsGwqkMALvBHHr0qPz5lWyog6/dzACXWVjRGlzlk3noFcLEHuTIvQB5k9wICWRN6op5rSEVYbJ
B0fkKXBjctcHVQzm72YV0zrWBoLZ+w6QAmujKz+YgCz4O3eBGLBwjx43u7lOUSjbEczHjwBQFcTD
UfR3AbZh9QXNpaUf8pHLa9UVR8MNKpjsLJM8Hd6xRcb+GG/J+HGxcXcPfLP/3ssQn3xhdweMrjNQ
RvZ9cJUYiH0uXGoerUQy/SIQr4NrnfMFu2mOlLZjafkxhHyYN+W42FMI0WJoLJidzzZOkG9MmUpu
5mQcgU3K9Gnt+uWgo5m8ZlKFVZmDj6Ry2pEcULuvkMvyF2Q9EeGNjNoQNptmgPvlsJXbqc8kqDk1
IzBe9Z11uNwSyXQr0Q3XYs59dIBzBf8Xef9BNf0Wb9h6A+QwhkqLHNhj3CtMk+hnr+5jI8xdH4Vb
0ZC0F/kBgIb4ZF2uQUPrGX8lKIX8SyJp0VccBfjDGlwrXoV5x3OFmtoPVca6EpgMWwfa4EAfQYRB
LnncORSAas+EyFq2AfxrYsKHdl8dvqdPgfkBZ+Gi2WLxh1V0bqNOudrq1L/l2C22W6dnKZpp3YqP
KpXa4Nel6YqGYIAKxKPlPp666LagE8uBL3WeVxKh9tsgoNG7nwZ2doFQj2AIxxpsWvQVaR0zw//I
S18PqRplndtk8I2xflTVJDHPozV0KCbsvzKebscw8ulBZzZ9CToq3AXKFYshBizcV5Pg4dtQgsSo
OACRywLyhbS5xQyOei8jpC3WjqS85eFIP7HUSVvj3ERVh/q8obFci+vnlj3Y2EKGjqOluxQTj19X
0B99tZnpLVZ8eZV6WSqKV4l9zEF6AuDqNyz5Sb71gSU9aisX1AEqj3tpEDtS0F2+zL0JTnLEQ93I
geUP2ujlrNMVGRSZszvoAvlN0JHiBYrxkGMZ9Nm7iPa4dQlRHzfpoxNTC4L541bYa7VGOJCeGRJP
rlRxo2I6Z81eBiic+FC645xG2/QRKd6hkRC3GomlntRrnJoW5Ut4O/uFglm04SvtvHstOx1WQhmC
SGfKWl5M3R/AnUmTpIl+LlDuH8OkC98XkPGvBN+SYsACPjhEEV6RBSruHeCDo9g0nrrCfAU4rR+F
Ib6rCr2QEM/B/lj2AUNFEyb8iPNAzmgzVNwUOaAZfPedXSP5eYTY0RQOjcqKSTB75Wi4vATFlDyN
NE54nUDVPwkxh7DoQICyOP7mDdR/2TIBPUi+44BifGvgzSNd9YqOduHio0zUkqQPeqQrdnmFuVFg
puSKXDbgBedHvsJrgBG6PCQeiI8/2ggZkqiJF+I0PRFD+bifAJh7/dwNzqbf0jlZ2M24FFxjJEUi
ib7Ou0gTK7F5MVA28NrAbYxlOGSkARAY7igbC+KHWrJMEncy3kHFrLLIpYckmW3xJZsxQkFXq2CT
m7CPpZSkDeo88BNN4LO+B2iTgP0CJo0yHrSXR0YbDw3w+iQFokrF8oOsgc9VA6MVAGGrhPWMwkkd
egaKSfTdFW7HGlxhg/Rjv5P1wxYXGi3MELtMypelsN02NjCIC/R9iDINbryM46LM0iiLNxCELRGx
Ueu7YfsW+go/RQy+tkuCkqzaBcXOgMEP6IrLGor19S9Jsp6U05H2bsvXzybo9yitBozZwdfA6OeZ
uw20QsN8O3rVTVntSFnk2+Ff23N/dcjhGoIAub4n5JrkhQF7Dfz/TkhAKis0QXrhB1/E1dDYfjEu
cTpLGOUqp4kBkrYRFyCAMYyw6P7NBfzV3r5eAEABhHcxQAkuIUyhv17AkHpko/oh/85+XQD/RZ5w
Vk5YccECX+yXU/qP8VL/CHP8mpL0++Cc3+fo/D85tifF261+Wxz/NLan/oqQPtqU/3kj9M8ZUj+/
689xV3j9XxgjEUSuMevr2xn/HOYQ4H2O/5ngtQ3XqMrPSB0SUn+Ou8KMrBAe7nUYN3L5cPv/Z3IP
RkDE+IF4nyAmBOVgNf4vAx3+5oH/ZBcQU8LzhnH4iCwl18X2G++jEQ4QqzHuMtsYUWuLk7BaYqDY
Ncvt9iELUn8e3TazlhCm3/SSbM8sUQ5cWTmvn3/79P6XzFD412frF0mBgQXXJU5gzGfXzNhvV5PM
XrCSmu0SrXN46dk+d5XJFzT0btMgozebmLd8E8FQSV7otQZshaMA4Hae4PTM5++l1uQBP4OisJ2m
8BmAShEefZZ2P0Jw4+7fPIvR33iFn+wHkjcAhkDIkSL6G/uRDJAmADbqC5IRfd9kyHc8bwlOjYPO
/ZIiIu3CsRly9MB7nqE08ozER45zOIQktOjv1CkV1kMg0gZSNCbvaE4JvDKZMiDTy0gfmYGyjAZH
NTBFyhdF11tkQVLXYt5Fdj9IuvHjv74P/3wbsMWQHDciw9pAjOuvtwEDwNDAiEldEIAuX5a+CKMq
YRGWhpiNe7ROlk+iC6fXf/1r/7qxXbmWa5o1x7hMrEX81/Wyfrv7ELv6RKh+vszFHl5AupsLDHxk
Bzr68q9/03WL/I2v+PmbSgTFrtwYslLXGXS//yYxg5Rcoa1fYNcmXxF1ktOx04WPKiZoS1ZA2HVM
fLHUMOIs/3eL5u/YF/5KBFdTjOjAS6mwO/zt1wO0GXCAwLHJV5YiMm/SrwyvXp6OiF+oFg3AUnmC
W3+002phxrEl/wEFAcmZ0id3LoMGUMd2hLo/wmF/hmocxQ0tvP8hgk00JIDtUKew4OQNhvDt5t+B
M/98owBVYdsADoSIH87Cv358JDPpnKZdcB+ajn8dUDj3VRgwPSdV7JFKPls6sHfA9vBa9xVQMg71
oUYbkv+h831fak/7HCXYuP0YgLJ+31JBc0z7/VdQFli1v99kpAGxiK5vMkKIK83jv15lJouBgEuP
78cE/GJZNLqk+/Ga0yoxhsoYgLQr+bBxnxpM+6A5hKv5qCIpjlMikBCfVv5RYCqNq/LJ9p/tyJeT
VyisRLqKZ/hkRdOBtK3NMo4DIpcxWqNuVPPFikChkULN3fdhOVbo+AERRRvlN/BTpo/R2D/28Mcc
Ju7l6wVzBj/piAdxk20RPsjBR9gbErPvFbHFeDfRtHjrCNRbmhXh3Y7yp6wtoahiseaHU1BINEfW
F3sT2jRo9tF9EwpepAHmi86R6/zQqdWcMOUk+oT5VRYJtDwIh2qnrHsvEcyDhDmvwRfD4aMLyK8n
cOziFK7l9H3YRIbnPubsaSg7l1cbasczRk6Z2uNzQDUflQ/wC1yLmnU9hKELt3YC8gjDziLEVG8R
7VquYglVtHygHYziBji2vsFRE9kaYYwMtX0+vTpO6G0kS/GUQpE6mnIMIoC+fP9aZItsFXHjfthY
0R8CFNVfIa3bP4BAibQGsERMNffR1h+cHhc8HNa2vt9McZBLR5tJx/xmxj8FvJrIBR80HPRqVOMY
QBexQLuW1O1VoqeujnUwcwg2rO2vmOMHG4dJMygJWmbEStKHWFuMm3Nx7u4yCAhTBzhz1ZxXcGNg
dn2nHY2i/U3ZwF3Fg1JiK1++RZ6POpbQMo0R5KKZBlMEcWrdj8CndAcOZQCKMEbT8kQw1eE0+hiD
HQ3uQQdDhpQQUCi8zWbuOpyHemJ2bTEHoSe1nHTYPdCVZCALmM8tJsm5qdR3mdIxVpTtllDZ2uAs
PGQBHbuHDY9O1tcY8Ii+P4wxxuEwT4MsKxTdkFxaB3eiDroyLNEPdGDLAZt1SJ7QEhNJDnbKJ96q
DlXBIZ17vtfFnmLHnCMGV59TGUzAFXyvHqGGgdle+qH4IzBbPpCGLJEGfFOY4pLCAezOc5zrPB3r
2al19zeKYHeDWdXTHNi92vb1UEo1Dwc/ZdzfEKW4qNMIAkCdu9RPR4nQXVDjtkafA8H3EEPXMsYb
/IcED7BHAtAQep4/j5yX/BTLUk8tA9D9cTc6hrkOKS28pZaqfIa5FlF97OQm5iccxvEZnU3EDkbg
CtpFT/3eFqHb0ZCMXth7XoCfaQM8KhJkVmjOElO7pgaD7HrT5CA0BWbzKdQnM2Yy7T/QZJYZ/BMN
bwnxY7qeQjIkN6jkMe0Q8NIaN8MydM1uOoau2EpRIp9ox6SOAZXvECJGjCUl3ZQcQtGBIMhpmYs2
xFCV5USH0PYtKxOKcQf4d1VYQr7A8ukB2zo7QPSFXxF8kejXPZIweI6iS7hjFstQFVsSxJ/8ZCNz
yUTpMW8Qfe09hoLiSOqBPOIbSojo8QFh0XB+gxMy0/OKAJ07KJvuwy3y6vpTMkbp19R1EESLEIsX
wRlwbq3K9gEXD7ILPGCMoH6N1rAdEJZ8m6xFZTH24/aEts2+C0ljOCO279oC05/g0WLqY3xIpwVx
2Vlu4QXeU5x8UDoNP4UaDkNlMyRya42QoWsRzRqHGwkLD1Y6ZvhFD0OQly8zWa+LcxxXdcwnRdWj
84kuarJa3BtqZ1zYAuYivMUJVr6gucbq5tglZYO3S7nlpFXZRY+jBFXzMSrmMjm5ZLTmXjt9LT6p
d48pCzLXLpbjVy/LvsMciLjeAYbk1z/+eukW+xOuC8LSJUln/BVmRbKmomxhe12yDY+OmHo2fJiR
JYVpalAV9Pga9tRIz/RhDRMPrSMWlOB2I61u7nlAoRsOxKywCcH1x63fVnB0+P8wtfEXYQOBSXKt
k/XMX2CblGcQ3APGJEJOxrqA+/zVzvAA4GWM/mOsHVG3Pcrc8XYR4IqfCpwWRzWT8LKW/fqG6SAZ
ZjMmdIjOS9GX5hbjX6BZeZmvMDcBjh9FhI/1at37b2xi6aMzCrLuilFO7LPNeK9uYJfyPxA3u+4h
wzphaCJm4MTtABpNHQRG7HwOSMcP3Ioe8nGCbc5LSz8OoB5v4UmNaZNGMkIOZkoTHEc0Kl8kxgz1
7RTNeEz2oIvLUzIv4fqDY0P2Z7xhGs8GSBeskTGFwXKA5bK1OGTsehtKE2FIYznpDSdtvBGU3uv4
RZbACAOPMv28l1qG34G1eYUhc2G+gZqJ8KMcD68wlAWtfBK4LRjJC8EGse5t0/fO5zATNrVWRa5u
Eg5R42a3V8gRfrTaj2LC7Mb7OXPJXaAh2Ld0nfl22yOXTOsiVZx+QiWivhPwqyAd80FtFaPKQia2
W7HiFPDr0wSDf3gNlz0utgowDvPPQoOlwA8DANRSpML7c9AJ+47hw5g9OeUqYycMVg0/OBV0+1HC
Qx/aYTdYpEOkx/jRsWlPLzwTV6NebCS7T0IKAtGjulGtBVcAJLeYh6ujmHPsHUpNbehiJ5ttApBz
3BHpx6Umrs8b38GEqDsBW/wzpNPw00gl1hpOuvIFa52rx7mcMQLMRKJEGo5TAA7OvCHubIuwYmzL
n1M4+baxYJsToFYThjKsHcY04XDHim7FEONuonHw7m6INVvucilo/AgqZcpOmD0Av2lwLujvmQyE
bbiCvVehGjP6fpo6XL9EvvCgaIHpq9YRcvJrgufeZ8CXMfKF5vc/q9L/r6T8m7HhmIeCJui/6/d/
UlJQQGk5fNP/sfzxH6haDX//q6by6/v/HIaMAZnX4C5MCDSnaD7Rn/w5DDn/TzyB6PTJNasQIsrz
35rK9W2z17fJIQUNPQUjk/AlkPA/R4gX/4mZdJhlhSHiKXwXfOn/MCTzbwMYMTScQNVJ4hANHtor
gAZ/bTwwE4yFOBTIDbJTNe//mPrgwfnuNF6rNzvf8IGcFelaDJh9DRmSM/D0f/vw/hchpfxb7/Pz
EiAShjFegYQCPLx+/bdWekkzTPooenKzSE8uXfLq0YupjbUzP/QMI+2IXg3c6n6ukgk0jugxzRwY
SWujN9i39U6bWeCxIagkhqU46BI0U45TgGZdlaRbFYqxwZ4LGkx8SxzHP6KVmTFQkn0ZVdRe/6dP
kgoGzLNCxh+D9CoVtD4FS73oqz3FsruVbP/F3pktx21kW/SL4MjEjMcGaiZZZFEUReoFQVIW5hlI
DF9/F2irryS73df32REOO2yrWMSUOHnO3muXs78I8E2IyzrD2IiMXYVRPs5uxpMpDZA4Lsq5yEen
chUNFOq4ES8mUDd0166PgPLGslLXN3qj23bZtakNF4i8w3ZC1KBrXn+xvWdpaNsucl6Wjt+gSJnH
2QAAbIRYDXaFON4OVb5RUxHwgr8HNPSQMsTbUhNvVV9/huMs9mhn7iiEmBmVr0s0BH2aBY095nt7
4dcY+x5SASPcghnLHmHTzPZ9fCvR5kf20F2XFEl+Lhjf2R1ftuzQFt9Gq7rjn8XlO+juD6EM30N3
2YXQQfnPi8u/gP2U3Uv3x8/8vqC470FtNnZx7O36yi//94LikW0k4e/ZNDre27f0wr7h1W1ideiA
0P8QOhsmh2Xo24Ji0L+VNHtZbByyAODk/o0FBTToj60M6Fj8haPNkRIf6h9Ae4B6dFoSg3m0chdF
tYW3rS17tV8gY52oAqgttAoqZTWO8xesCs61lZmoflwpx/uqGnBrdrX2wr4NvQ0L2JnGqvFg07eI
fLu2AeV2pnOOc9Xdz9DYH4rOwhMwqORYRLb8XNUhFIDUSU/0bLeQIJtXxd75MNF6oPOR0hAEQ1Uv
bwBNtCAJI3wU4ZTpHzC/ZSeGi+VV6Bj5fjA65v99eVNZehKwsWUelRbxSaqOyjgp2GEWmm1sdC1y
TkAMENGH+XRb1W5OweR613MXrThye9IvkzZ4+DQycSPnBHEuPm3lq8podroj872s9Ohp3QOdKYvu
5ITeI9TlA0KEaiNtpuRlg87LF01tfKVntbZJZjtwpSr1oC3aHq+TNH2ZsoEBiMksvs2TYW/xFH/B
DdDsjBYMTpOwQSqHKvvYmCmF8ZSb6b4upvSATQaYgjmiInRmyf5EHz5VbhIyro3HS18ly5s3j/MT
EhnjEmHQOCB4bc+2kU4Xy+bkYJxPdugXhytkQc1rYQzTBqWWs6tVrvaOzDiMaJpoy5b5QZXvXUJz
+KJ5hp+01hwYXn0F05aejzZtByhOYEGqctNZ4U2R1QVNI+3IZD3bMNhcPmF0afZNo6yvEQIHRCh9
gvjXHPewT8KjDuX0DtTkou88Lc1OMdM1bWss6XCFsj59jObEe3YaG5YccBM0hvb4oSa94sELzeRm
Eba4GeneKH9ANPoJtFZ3nQ4i/2BWZr1n5qt7/ghq6WBNuZP62YqeX2YnuYkic9nNjkMpqtWuc08l
LJGl9I1LOWGo1V0j7ryWe6WKejsM0sXM3wbcmOcQbvQBO4lxZfd1vi9qGzWV6yRPDZiccxnV1oXJ
9HKYeE2fqYyNK320Vut9Fd0C2ege0sXwAlxe+bHQhmNdhqvys7RcBhO1/lx60r5pIpNaWub1IU1z
1DEFSsjdaMbWbV6PV3o8mtyOTXvQRI/uICI1Z2Bsi0Y6k1u9Dp0XlPi/Ws1UHKO5Rh8+F9axakJz
59CV2cxOqT8aZvY2j0YdBVpk6s+OWz5Uylgeu66e0dSU4lLFtl0y3AYRAQAMLajH9vUcK2nJYITE
8MI+IL1zoqxhfEqx8Ma4NN6Xig9FS5J/pEVaBMrQ2q1QWXGVRlzE0TCSoz2g4XXhjHxwjK5HRQb6
0u8z+dBX5ZGNrH2qGOWX2JEDrH5FCdcgzS5w/vJ7K8wP9jz2JztcyiNTdCa+9ZAxpfcMBkhecnTY
+O7QFDYbElTQp5ZTel93wvx1QaMXGFkaU4BgA0I6lT3hw5s+OlQjl1onSoIL6sCriDMMF+iE7rR2
oiFlN1dNizgl8Lyd1afFPuxQ7DOfz1GgXxSxKE8aOG6IWoa8pAK4Swm7rwvyUahzKVT7ZvRIlEJT
bJD3OntkjfQTcjlo7KIM94lhTkMXVCx5wkB9ruA9zNHt0lXZXiNdgrHObNFAVpO9TqsBMkTAlIeS
ksNfqmFwN56nPkbLbK4xDB6ylzZCpKx1Se6j7hdXUd3UNzNpGFsptadUz1rXjyI6yEnuOT4rgAi8
trSDXEs+oUUWx1ygR6lE2vh6mlWvOayRq7CKvYuFquvYdRY1Gc6L/pL0WoZFkIwGNEYvdupM+1RY
7p2gs9qD/jfEWbmVCNywWHIfSIy9xcPiPXq8Nc4L1rVPrWsm18WiPnuQ9A68EZcARY06d5GZcCuN
6XWX2mBPZs27LgazvevTsLlJxdggrElyxNNFvaUDGe2khypzYY60tbrG+JTRLjnYjCC3behWu3hK
9V/hgA83I2TmF9No1pcLrpmnuMiTj9DaVO7bSebtjNSL9ihFUf7NEdtuGcZ3UiYs4nC3fRU10wcx
cOrL2Fo289zX227S3St3VRNspryKbw0nHbnR5IjN1LTwLIlh2c+RMexLpMnHzFvqj/mATZA6dwtM
brnL6JluawUwHHajWFCvaYw7rGjarXkZZ6ki/eTJKPuM/CTbjBicfSV53SY84lfQiOsDUyFgeFnT
es+ZbSebohzFUx624YGVKT6Gvb6Zddu6W4ZUe6tNR5xqaKQ7hO3drUzK/GiZGtwWQB6XfB7dj9Ho
hjspGvEhVgnqSOWgQ58xQOyM2GnP7dy8lsjN3sQysPwPbb8gg5rMiNb1KDf0DLCBddqVVQodsWGJ
Jhscx4rKp3lYDvjMiiwRFyQQLe/+NI0eBotCxE8HPB1BaVBcN1GTH6qYR9qfaifL/KVr0Ucy7Gy+
ehggjiqPmRxOo3ad4K/An1LcKbrGh94anhHJUtdXq1aN/f7wmvX2M1aTFxEOX518eYbGe19KZE9Q
oWq+rymOLfK3bdskD3oT1SdmRs6DqjP9MUvH8o3m6vSpDfmgKmkKvtjJ3LfZqaalJoZT3XSN6ve5
PeFXuqHUQheFVBSKHo2nqjdRvybx9aRbDoKxaXDvmr6Z7afODr8OIAtcWJEjFw7rpF7vNNpHQViJ
PWCretkTGVXdJHWjVc81Cyi1l6dAFIXZriFTpTi5Gi2Fbkx1/ChGdiWZ/ZyI9naeLSYon4UTRuld
OMX5lRNbsn1AAhmH+3yhE1MGGCQQwIJztdIvpDd12kerCSdrK2PYldgusQIdG5I8NqUm5n3rVeVO
2d2nDiqM305RvgGgijAwMj+hRxkPdlIDyyv64cyfnHYeqJQA08spac1rdjpMA4TG1DrDgPWIDFo7
UIt8LJc438awaU+8QaBjaUmEhzKXQVTK+aziqDm3XM3T0oM7ipPxZWUinVrP1vyOHdleltOMmnQt
t2ADD/DrjPYqSY5ZuAOtARywCvsDPlozyBo32XfYHoI5NC/Fwsw7bbTouJiQHrFChqe20JNTL3AL
ypzcCUfW13FoY+oBDfJ5MOw8QMg575NGJYgdO2/LuCnctklebcfQrCfozhkvMnpSAOEG9zCIWvf7
XC/2pA2Ir+aANiuosxovjc8UX34hZMt2P3ViKJ3ubTDXie3HsEFe3gc0LxMoZ/9s4v5Pmzg4B2x7
/vMu7lh+Sb7L716VNpB1189828WZv2DKdCEm/Hs79ntXyHV/ITIFtAsYmXV3tzaMvilt5C8OUB+B
88CSJqoq9nffNnHOL86qqOBj7ON48v/WJs40f1JVIBej8cRP4/Zm9dd/zk4ZMMwmCyTjY2gs08Zo
8vzFSsMwgqQj6MjEi1otdB0K027Q1IhNR5fXNh3Tm8UOacEC/ci2oUjUF2eQxS0y8vKzR4oDxQZN
TET4WBo2E8/SriiX8jNkL+MoGOPftslo9z46a+OG0Y27BFkKpWlLCJO9T2z3g4NL8p55groV6qWo
2taPO4iXaNjaZyAmCm6jystln4l6eunynok40pMZz68R6SE++HWUbfRUmdvabrLXWMto2RhtEWEl
01tIrTpj6mxiKsF+zhtuonki7GkQ4WJurFZ3zS0GcJizreHRnkldHLUNs3okoMxSr1EjKXdrsCPA
4YW1DPm+xkC17ur6ueJVfB66WWBUyBld4M56cwtVPpt9YuUBYVvQn8esucx1Gr3oDGbZruqVz+Zy
pwZGifaAIWpK3PG8WFN1B+4LmdHo4sbGIDM6MB6S7AzqbbqYubHgW2ep6aojDPEBDTDtKlUOrW+b
q9Qzce5k03lMtIzibepyyWa3cO8gj9S83dP+A8DDjq1L1zErn41DuNR4ikotK09WT7s8nZfhymVY
Fx6XTjYnteQxmPvI8iKfMsK5dkWB7r9FDfloFKACkKi2vI9hLftDpuQTk8Twqdfq6ViPVgPj1UMN
u+ipD4DQ9ivKz2CcwgUJgRw+5dlcN6hEivZ6DNvmKnZdxVubXAw/mteiscvN+FaZJdYNbAUprUsP
afg6ALnJtald+2hD9tLMab6NEIRZeyz5VUE9Onaf2RKxPI9hQ9WcNUZEahud/sOqV7iP68z4pEdF
cvEWi29DidR+kLUON7CJzSuppwxh4qGKD5qxmtnnqt7ovSInaJbqPqIYDOwinZ61MmpPiM69X8d2
dNod7ImILbsxuskWq5V376X2MgZdH1WU1BH8khgbOoBhN9RKfHxL9mbWleERS6Az7BdLsfGsXgZN
IcsHrmP2cZRdfOdMaXfTMWU9Oa2uvK1k48M7pzRJJ+LtvuF2rR5coxG3EXLubqPBWLmWVWTeMEsf
GOwgHD4DX6gS2PwFT/nTVErQxsjoaUdxeihNRX2CZSf4R1XKCInJ5Kk5te+7CsQreF4hphITDAS3
5QCUF50JAN7wfh6VMZ9iK04PzWjfSTfNNhSOaJcMGjuziUwLxJSjKH9RnIehN5P3hV8Om7TpdZjk
9Coo6fV8YNY4UNcmsg/WnLUgLhNxNulkXK+O373ZpFD5qg7UPQUNfWsaya4xcCvyvNyj6xc0ZpXK
P07haBTX9tDjmWJkteTexqyXQXwwl24sIEo6dmmRcNZoh3FoH02sgxctc71sQ5TJyHRenaAl2zdV
Xbf7omePh+6XYdlQzBfIkfpxAP/mV64VHd25yy9ja7T3OTwV1PcpxGLDy7dOzYVkOADboUt82cRn
NNf+UKAoF31yrdJTPSb8JENr9oMTNluoz8/w9clMS7VTmuo+qAQ4kq7s+DEEbU64gR5jtFxHIIxV
IDktO5p+3W0izGdvqDGa0S1g+Ku0G+gG4SFaV+t5EJ9K2dc+Igcu8vyl7dQVJXgehL24Spm2zYH0
MrEjU+HjhOrez9Pq0XVm51i49RvFSQ5dVL8Xc+ttwj5/hPl7a49petc35ZMZWpNPAoCTzGJXAOxQ
iUELAmMHyiDUQGLMFCZYoHT+MNXuAc5tFsx2iZeOmaSDlIQGRiI7JAvdFfu1aDdDPt7rhjI3spsz
eIEErGwcUglPNFjMhMOrl+dVrHiDQ8qEMyl9ndvoyuZqX4uo1akch/JesIPfQzPW9kjsuJvmajnP
bZjCqa9o3hB4Wl+aefbujQV81CYCtHLJtGm8tb32i1PF4pThfL3CXdJstW50i6C2oH6zzDZa4bvc
fg+OaKONhXAf4oKlbxcIjPTZo/mcTwtSGSWBbmc06TXL7M66l1ysFsSEYWQxG3SF7anN6PUXtDZU
HoYXSw+ZUwzEPVoEDm0MLpMXinGT6Ub8kk/hS9yhbtdh8jBW9KarhEnFvY244sMwEmDTG/apowES
TAO3TqqJTxYKTd/S+FsM1BJpCr+pnjlvWAa7exe3YLAM07wzGIHvGGnkX+0ONMAybrthGa7H3oQG
00J8ObPGaNe04hwkgHHR3Ft5nG8ap8yuDKciPIpN5Z4gmvjNzHOeLa/C2u9kwz03YU59L0BRW6sz
oLSdbWLj3aDJfOeY3RrLlrbHYjGMu9w1vI02zDhgR/nZAmq7beiYfig8YDpW7+ifkPwC3Rv1THJn
xFmOXU/YgTSdkhaO3kK7MOy9rNvkCme5d7K6cT6UbjId7Z5X5JQt9lHLpS1/G3H9M0n9L5NUKQRC
xv9cJv8rf3l9KV5+mHW8f+R/q2QiWk1qXQYUEun5/846KJNNUITGKk8FmvCuOv826yB/VjjEeLqo
xBl+exS338pk8YuOkpU8Z9B3FsLdvyVIp9z+XplLB8ZemYgSfSwhDn8wN6TUAWZnmNrB0zTekQk1
0WHwzO7hu3PyJwPSnxSs719DLC6OZPoXf6zFF9m1M5t47QBEUT5A8+fBH4R7W7CIF7/t6HBH/Hk6
Lif050MiIclAXW9AD2Uk/OMslmuRdp4ywsMsK+9W2K26oSQE/LOI6Q69C32rvz44Js1/+EpU1La0
BDskSUrQTwLjKeusRjp0lhLWXiRKTdVfAyOKQL2AV7GQyo/eI6YEQ9+JAQsh9mCi2fY2/IBy31gs
npZS5si7o8SMlSbtwasmRPez14rXEhgg2JLO2+Nz9Pbj0ib7wp51wnyn8oTBrbjkGQFOudb2H2Vv
l9Q2LU0T5BbnkPTSsxkRErYxojLeI2wsjknUEU7Rd8VFh038K3Cv5THOzPbRqZlADzPlnJOjZQMc
c1h0I7sxTTZYQZwaw0XvhuLrYizV7YIi+qMuktQv0cjtrCYuMQYWCn1uOR5EFfK+WBp97yoBlZF4
GHookAyQhnZXjuyrc1u79C9Q6b0IJvaH3F7RFK02HpoZDxRtLC9kQqTp1VvnEidpL2wKvGqJB6ZI
I50T+qS8zPX2Ock0b6SkiVsH/Y8zjxCsnz1Lt+buOi7rdOeUDtq8MeQ+D0RMuh2NkaJ8HVqnfk4h
/39KWX3vPdxOMa/zzvuSukRZIOlrESkW+lxlUO+SaUfHG5cgkNH4NYtz1wqS0sxvRQ7GIKBPiBqG
xtrVjFv90Z0XqrcwaYFdrNCpdKGyNsEt3CaGvI+nRDCxQwIWN5697SQ7P2Jb1K6aRL8jllaz/InM
jy9tUcT7uIzf5jatNxHYXPZcLrWjXKyYLSUnJy7D/KbJC6ZKhq5dDCSG12IB0ex3k8wgdSihbbIk
DYWvVbCISVA/0nc3D2osO7Z5SXYt0mj4EnV2/5rJdXuxRItdbrU+8U6cgo6kCfut6dlfyLE9l7lA
befkX4QxjbguzatQY6iQZdFHr8NL2IRMgJgf4V6DD4KJciwBwps01EM2RU7dX6Vaa0IQ6CNQpcJN
X6Cihvxh57MRDujqK3uGsmQ39+GY62zIuztrGil/XNcxubV5eihDFJmNJlg9qX6dCkfbUXP0N5le
Lq89saUBV9Z6rWFy3VI4gEJd+v6erF4tgHF3z14l2Q7W8qQxIDvrS6xv9Xnpzhpa+e3oMU1jJzcE
aMnVbi7MSzkWnxwjrPRDwixAmbT3VDy/lfTGETehbEfgPAAszP3ZZVtFVzZVmywqMjDq+jBTCOaN
vVy7Yz5Px9wTZGEGNPGE8EMNU91j1o2g8lEwDt0YcSKqZjPMDHwfzDZ1I7QOwLpdNT44cx9vPUmv
cWOBrwDmE4I89a1G2L7Xu2W5HxXDoadJM4kOgaOrQ+1wGQVuklyb3V2Xov8zCSro4chn4xLdq8xa
Q0bqREVnuwFm5FdgD8e7COoH7Wq6C11MdaYpQGEg5K1nvYYFBWu1DLV4iybS0x/TYdSsXQPHz/ni
TAAv/LgnBYN4a4IR2w9ZgfwLE6rXZc+aVWcfPFUk+1aULMNV4VgHJSi2nXDWVnK3Hs7+ONjGyZoU
m4JxUUSaU9t5e6s3IHroIXu9abIO6PfZBJE7g+O4WDz5oCOMTP2uWf+zE9rhh3kexjdbL3EClbKs
dyae02NFfwHhDMYnAJq5eWQKVp4whnrbvhho/xZNCGUAgEl11Zgmok5HOXIn7a5ihJTArKi9Pig7
QWw2rWl65WzyPkONKlB8auWHBZkRdW2pDRix1VhcJsOsf13bYNf8Ikm0y4CkwzbximVDDkIeb1ti
s44oYL3b3Ersl7zA9k2aiCKEiyr3oo3MjIOMjIUyIFuM/2dpffEV4R8tCdFPd3nGphv8V0HKdxEj
XewoIySLR2YPPLf5P1Xgb6HQ/60KZJD1XVHwBz3dv0g5rMofq8D3j/xeBUrh/SIwH5Kb4xikw61F
ye/NUoljkYxae1WbvGth6LB+qwIdqkA+9Zvx8Lc+6rcqUP6CFA8VHdNQSfzZ3+qVEjj1YwGDLxe/
jlyVMyhfTMwIP9ZMReN03ZTZIxkxNZhVHCJjX+Sl71p2JdAmK5fQxbRx+mXYZ4SgFOITsFBMxRkC
6+5BL8x+Idyc4k/f5i3MzjHl0SHC0f2Q2AxCbRI90zJhY1mPE/Qkk+DQAmKJNx9SbRw1GBgg1gt1
BGFSdIopLnCBvr4p8zkteZQSXmeeW5fXFgThE0WVEkfED/PNbIYIyIymho5qP2ldpfZjpZw1u4p8
KSutr9MCzzT9K54Ky8r0h9hOeJiSmGULlf0qSSeazmMK3yB8zduFos1mbHW/QKB5YVrBelD2nboh
jBaNL4YFVqRWrQpez4gEepRJ5ftJkWm4wQLGJL+IGufskR2fBjRKeSFqGgYzm1bmngGZQnu3xpfG
hZkd6rAdd+nSOgvcjpIfDNMinIJChepWt8LyuacHdz+SD632FR3NTdx1vCkiqGW8WSNawgx7201q
Neqpb835MVwqxw4YdtOTnCoY+hBTLA4U2s2gP5EH3JA2hVyn0+0W/lqmtjajcOl3kq4kkVkrPRUY
LqYQzIdJNlpHm3Xo0UsR/OrvPpzk3ZMTd6s/R3GrbzRjde00+Hf0dyePsZp67Hd/j0p7GlXvrh/r
3QFEXDFuIKxVJKDhCTqQXBBvAIrhG9JXC9G4mokAQeMrmt89RgCg8BvJDuuREybiZYFJv8ssnsbd
WlxtscrML8Xq6d2RrISJqZrqD7Js4yuyvPInBva2HwrF3Bl1Zc9QEWH2Rm+dW7JDMEitVilsiQQm
4X/HQSXe3VRRlDe7WUUTWoTWu50sbFfNasAaGqxY8bsrqzIwaBFrZ4F9iweKIYwtR+D5+rFfTV3I
XsPP6ygX/UwqvdewUPi/5q5X2T7qG/0hRN50HNvC2cHcwjXmlWH3AUzHm1gtZWo1lxFFTGeJJyA5
Vg6GsGB+d6JFqymtsHPzlK1GtXVTsVfdqhO1ukXKjbWa2rp3f1uH0w0gbXtuXLG8MkgINxhU5sch
qQu64atLTtMEjrl6Nc+p1UY3V1N5biwytfz+3WenqyQMrNV8J+Ow+mhHTe+PmlceISZGn3oKT5Ap
fZjfZ6uJjyYvYNC+2PcVSpXWCU1e32YmLlbcIDXtJ7yAVWnqhL9aoQyv3kFHg9XXtwjVvV1ni/xX
FOrzkf1OFUwr111Ns+eXYf+W4t7ByDOOgQXm7rDGdsFB01+mcf5EcIwVlFnkTRtP6QxYNo2BPzjH
nNPE9WDfjejvkdH45MYMc/vbBvCf3sh/eSs69Cf+6q1ICHD561ufvA399/2R3z72+5vRYSC48u5t
R0e7varL//1mdIxfHMaAdFMcNu30DnhrfRsjYti3UKqxYHwTfH7rj5jiF8aHpJ5j/np/o/69/sg7
X+I777LJIAxztCD3lkxwgYn5x1cj3jfkqlWiDhXxvxudcPhtvJReYPX902xnr65AIlmTULzFq+0x
67M7f5rmDBtMVgeidx9c5WYnjYS4G5rM18pdaZSajbStNZApMxtxUhym84p5Ah628HIsxAbFheHH
buPtak9DvGkPXoCD/FKHClcf8xA/Nd1sKxsQXBEFqs/gXQUIpvlONCqbNOueVO4hIkkqnCWVDn0s
fbW1WmxyYlkhxKGp4E3ZHmvVPkk3roPFUgb0VAvVdug8QsS5JwT1VbV8vW3VT3kFnCHq2bnByg8c
W7/ImNeyXnI8xICCf22bJ1umZAuu++ZR4/BKXGHo+kpQKppzbFv3SP5Gj9GQU6MwPkZ9QZJnmn3V
aUr7ts2prNy224iGH5orToHJvpJD4DQI91gwzNvgF2RVEPwOqjbRiwF9XEdK1SE1aXtUBItt7Mbm
/2bmZXSHfrt+MjXZByQeMLlFX8V4M6egBiW+ZQK1XKIqv3hzjpG24yvxHVpXltnw648G2vqGX8io
7WwjlugjGSXo1pxVYlaVX+eywWxltHBDwxkZUjaz+Hp59BbmmuQ8eA+YF/qtUeZ10Al4VSuQZmf2
rkuGGbr/NvW6B6CfGQ0eFJUQ0Zh5LmI5jC5nz8A+hBfHObpSe3i/SZJmRqtoNt2mdrgPsP1dCuXC
phEejHCp8DXyN0iDF5XwS0VpZh5RG3o7mUIIqwD8nhyv11nr17uo589SYZ6TTrJgVvgIHBWngR3a
mF+xXPkUY3VQWNaZ+/nr5IFrYszu+vmYvNJU5Nov/Fu6zkYI3y43Y+/SEVcVnyk4S51EWKkzH7oB
a+4Fbdc+vV/vIgJ2pZDWBQQVLbso5paB7MKlbxAnDbabn4SMvvKQc1ejB8E9x93pOtwq1fos8Aqa
P+Zk3Pu2C3BP8ovw5CHIqrPkPHC6qGEemO32jCV5TpgdhycmG8tNjKwx8JzuyQE6G9gOV9gduJlc
nsb3k1HWPBSjxh+ts+KVFC0dAYDTnHKdSDQz5KbNsy48zQhS7wFh1YFOoQsjaVaB0dc1OVy6vm2z
SmyK1uSUCsXvEMXdldtp0x6Ztrw2mpC8637Rtxk46wC5KRzntESvwywT0mOCe7TMblydB5VhK1Ru
hRqIOUy+FTwnNJuSi4qt8/vjZaTLchBy0KFNUX8OVHxwY1EUi4LLbcZedopiUe4ndFBb0J48hhmQ
hfdrqxUcvhaW1zbRfSwh3AIlg2e83Jyb97ucHKplV9Wtt0d6mG3xn3o7CsN8A22vDt5vgPUO5xG/
JOYCd3tmGfMUz7e5eAxO18vcD9DP+5bbCH16v1WpDF/qxNIOVsyhLhgqAXVL7UBIJKsXIDnEX1wC
mX1FQ2tQYvP0CI2nuSBiNdBLGZ5EO5TXeJunszVZe3dMX7UomX2NWLHrMGO0jMgqwX0ttENk8ZxW
FI3XM+bdnWNzk5WFUV5r8B6DpWT5gmeHmYHFAXMu3jVz78U50QPaxA+TowrojtuB0wsDwq7V+Y3e
tcfR7kBfl1DepqQQ9Dotg1SuiEUxkixuI5dOczJvHw76JUbssl9kOe+xChJvYSoV0CslKljxK4yD
5Cly6upQuKxghQMX7H1t0r1J374/tFjDFXpk7YGfHd9ZLbdEa5kXfV4byKHmMjUC54kkj5upmWpq
KEjWWQUCDId6Cb3CnM6Dk31lu8qpmXkC3s81splskzGlvRsk19UsKeDNqWee7losgSYiTSfXwjsd
SeAGVGW+d8Pma+Pwn4sh3fLQ1z4ChOlkanmyk2375gooqqVGGV01zmNRYbLMtPhOG4ezw+bFRygQ
neZkok2j5ag1aJrNRDJkI42ectLoV5DY/RneJVmLNhWBvfWYCZMAuLTpq55W0wZxqEfTVegPVgTM
t3PHOr3B9z6cEnKXsSUJhr8MgKU5bFfSlh9XSX8XR6ZNUx4BG3L+FgJpGswZYRDUlW23RXJbSyKT
Gu1Uh8MLyM3qC+ODNzMR2KQiY8q+uo2hLWyJNXhsAcv/eAClV+3wxk5eDVi7MYI6BQFepKbSNhGv
oo0u3fDGG6tF2+VGOXZnaC6uQ81sdsWhZ1KrPc2RqYKYaUB+Hcae0ftty9guaBgGJ2dL2fpMgid9
tvuSnMJT7Nj/ZSTzs2WNusa0EZ0yXRLwdH5O+8o9gvsIdxwOzLRRMi7x1yTj5WKU7sPQVga3FU+d
mXCnf1cC/sko6OfxzPv3wufGuuwKxxA/1VMQVfTZ6+vhIMf3xY5n0EiyL+WoZahas69//W0/T2be
vw14Cn4iYtEZp/1YvS0jYcns94dDPnODrJWAl2GmIFda/NMa+7+1xqRY753/PCHdgdJJvvzYG/vt
M99GpOIXfoSwSJ8DG4Huj/HZNyWh8wubAhvCF/gbLKOr5+tbc0zSHJM4TA1+GCnjhvnvESmgL4vd
BO0sAStKZyn7O3awnx8U9IgWahOcYMz4DPFuP/3O2xnhU17cuhoOOqD9ngrAwzdFNI13bQ4Exfow
1Mtr2q1JufFi3gnfnas/eVx+uoGhLqzbHMn5AagI0+wnZykI64VEoqnfj4OuoPUWNom+eo5hJSkO
/4+vohPI5NkkBeXnFKzWSJWUhdXvTcmIMdclqcEd5gE6kM3/46g4lZ5hM/ZmD/dTv3GRUwbr10Qg
Pk0JAvml2bQ9uSj95AzHvz6qn1qb7yfQ4JhMYXBT0Ev9cQUAZDZkucUJ9JIQotmsA3wY7K+TsjdR
GdKmrAwy9Wj7B7CpquCvv5x7sP5u8/j7l1MKrXcxvsmfjrNHUBkadd+DCTTtdY4Tb0tpNn8vEI9v
sejb6g42axtAofPTt3TMajrVhAN6dNMmmFMvux4ifIMSLa0Lujx/fVA/CWvfvw6xAoqBNWbPft8x
f/dA0GxEqiP7YU+lQuBQ1v7qGPpXN0KMKPPiygbB/FuD5T+O9P94Gun+6miC2YSbEgPbj9cwjClv
XIMEJaw09HmgR3CxvGr718e1nqYfLxbfgnsbSKWgGjLWR/G740KLjuIXjeneSNTsG5p2zWvidpY6
W1hRWP/lmP7sLH7/bT9dNJQiRBRZ+cCAnJlZyIQtUgWwqzSDCEj72G+z7PWvD1BfdQg/H6EL5xCS
JUZatMg/HuEcEzc2jjx2MrbNW/yAyNyIPDrCkUeaX0UZ/cF7h+5j0ORm98XuhXuqLeMwRG31P+yd
yXLkSJZlf6Wl90jBPCx6Y7CZg5HGmRuIu5PEDAWgmL++jjKisyLo3uFdta5FpmRkuNsAA1Sfvnfv
ubuhD4ZNP9FEQ/5Z/5gmSzvMrh2szKhr7lSCGbkBcWjkzfKbhcn4xe8P+RNdBW0dz/zpjvMlRycB
Y3WXjmhwV7Yai9FkcYYNOVgqE5i8qZpo67XF1duYuG5e9cWbKG39+pqhhRXGdRycmE/86QH/f96Z
zi8/mhJ98IQ7/Ef9+7/cNBmi7nyB9g7oLIG5nDhrCIEEVvhut5FNLB+ILCdaZXRJ6RE4TI7kA7aX
0J2GfF1OHR5aghggPBIcABt4ZRl1tI4qn5LYREsd92Z7bbqLdliok9dYarC5ek7NCbINHns4Q8jG
fURvVtqEra15W8syUxrzrY/zfTp2eYsKViuw0EdOgGHWuUjs/AHeByWpPVur2VrybWv14LW17iQC
b9k3KeOIGfn1aoqK6FIHef+ktc2wyyrcxiRCf+Szde6gz0LajjEXuUl34pWr7T/frT8/IL6DvgmM
p01wpOd9uVlJGHB6B6//LpXJtZb3CWRC/WCk032/RPWm78mi+2+8IxAbZFUKSxF8ecegnQbiNvJu
10bRwYAuy0zgR1DZl60FkgvYzPM/v9/PeztjN1Yb4upUDu7X1qKMg6Hit+l22Ux8jIkC6BBDT9/4
Zjuv//mtfr5NfWzuroldMFCsji+3adw7QzbCv9whO3UuhNYYBzH23m8u4C/fxf40W1iWxTX8+8NA
lK9WdsSH7zRQyS1ZI4G2Z+Lg3/zzl/lKUWUH4ttgpvepFgG3O1/eJwevZUDOggo3GWKN1zHbulMJ
DlRWglmX9CgpuPE5foDO85+gF+2Enae/W5aUkuzvyynIAaacjkpNZm76ZVtqGkEW1uARxoiTmmZT
UGzhh3Vbe+xSnwbJYh/wYgWbVhfvhRi9c95l4y529OGqXBZEDjnJ3f98acxffiaPqTBuqYCa9cu2
EtuaBl7dkjvA5dVBb51NoCNgX7BxX0f4gsOEzK6XAoBWWMCcPvWKAu1ypl4HfiXoahTvhTEN17k/
rZdlfMUcaYZN2tV3c9Wnqxqfx96Jk/FYzUR76d3viotff4FPAR8lPc+/2sP+sqASgheUM6qVnZ3M
5xghD6JdO35IWMXCuvGydYRcKiw9t2PHassjOLZvfurdk4ceHPo6ikIyG4YN1K7gViweXgE0bgvD
1KPl0wOCcjXTp8009oqu2LYpmP9//gkM9bP/dFv85Rt8uTvHjhSOWMxyN2tZfIyWoAIYP1VrxMrr
Lm1Z5HuymrJMP1iCzqGscbP/80ewfnkXcNrVkXeaBirIv19Ef2YtgbMpVRYSmvgesdp3yiqlRkb4
HuhvohimJ880kh8QX7t+iEMyFZM1IYy0ZmO5NXUkL61reyqcbixXntnXYcIb7iaGg6Rbxsb7XBkG
S6WHZT3fOHqGDEoLnoguITRvcPRLjUnzfhHiG63qO3fmjWIiv1AABNL5zTX/uXQjOwP1JenMjkt4
8pdL7pg+Vhx66bsmK56qiIC2rFhrCwZ9un/Wb+rEXyzbLiU3J0/b44X1LycKSSYq/R9D7sD5fATg
ctm16SLbkAp/807qlb7cSbyTgh3bAHL0r4U9es+eiAmHO6mN73PDip+yYiEEtZw5TThzDqlBdzX/
GLnG70Stv9h9XR1dJ9MvNiYK77/fQV0MAyXKCJrtvfkFVu/N5DVnchM/Cq/7zpHXXf/zLftZe/70
XR2Tnh50esf9uqaT1yOnNOWW5RhenXuLumeOrPVcJTTXiYCEUXcv0mJax3NNcWPT4x1k3AL8WH7z
9PzyZgL6ws7yaW78sqynfTc4ZOnJ3eiLbq3XnruyMcattFTEIeafj3/+5r/YNEHhMPpExQOU+euK
7ZIPHJf9xI88twwJaiPCsOAnvzkj/vL6GnQyuJO4vJ/Gy7+uq5k0YkHUrdxxRm5Df5hI8KmA/bsR
aJIRXmwY458isKApsO7GyH3w02+mQbtYSB35zfP686EcEDSnQg7lkNUxaP797hpn5JekxfNhBjqx
SewBhWsXIh/nOIxLMrNqWVa7xOvMlch7/TeP1Ve9tqofWBddLjZ1O7D4L2+PfhM2Y6W3O6Azyffa
a9HbksfTnWRqOLB9XUHwKQF8aAm1mZHTanCbwlnrGe53vIxekjMlmserIbFoOJtd1xshqcfy7Z/v
jF8sNAy5XEL+sMtiEPiylyean85O5TY7d4rabW8DUUSTiFaRFN3fXJJfvBVDeNsLsHADuv/a+0kz
Q9YNVMldt0Tlh43783apkpKkN1f/b3wtalAHK4Rqqf20qtVM2brat5sdVKL2FtiUuxWzF11kbUcX
8d+Nxps/Vo//VfXlDZkinfw///sXixjvRFuEEhFu9tdOhblg9Rc975Raeoyrq6rvUGch99UJ1Saw
EiOSSObfLB+/vJScr3F8uIbtBF9+tTjWCbBNnGYHEJRZLOJlbBWluW51U/7mrbAy/7xDUGlgmsYi
gj3+a8XtE7zWx4vBLWK3erN1oW9AcE/scVkDfamwbrbSXLvU5AUhMsOobTk59tNmmTyrBMrj8HCl
Fj1GzHbYXE1wR8maoDifJOWCJEGs+03yDUqFdpWjPpdMawuls60U/qPiK1koAQSgvWDA0LQdIc3P
F5+CXawQ3rKBiU4mXpwnxj3WX3DBhY16e5sZ5eRugCYl5nNAFGL57mY0S+IVeYlucoGU34pU3k6b
PMhCGPOhICOLKOHUKO2NptfGsVymSdtJfLjy2imZkVzZXT9Ht66Elrvln7URpCmZwEyx7SCv1hXI
1/jK9yqFnCCyEfur0xR3A1GoYA4qTeyNNif/YI5bkxDDJH0spWuRR9YDTj/Ad4iZQfdC5Ns5T3Fl
ljXw6cts4DiJPiKoodNJOSpr5eDME9FNgJwvSg0CJn2HsjbXdemo4ipFhPnNgxM0o1PupnDxmcLc
1Q7sXDR+Mptvxsgb7kg+bbsN0bWBd9ZF6ZO8iSStP1DETtvGn4KUmV0MKtyu4wULu8yCXYVUQ2yK
SLX/dM2EIdhIx38gPacIp6LEwyYJicXxXdcOA8f+lj7vth+c+omcyuK50Hz93FUudlf0kntNWQGs
Jjj1xbytGrmdmJ+fSQlfDXYC+xiY8c60c5x7QQ7lsB+O1jCPjMTltyx3YbX0mNX7bLK2sIzfbEsb
N/AHmaDZrbdz4QVtAjt1d3awCBQFpMtlVRBfSKAR370OLabdz0xrveHb0rjIxC2A4WjBVk5aPOo6
8Xnglm6UnXpDanN6k1vjEkJRMS78skiuIJKDIvIAxcs0epwWy9k5mnGbpugagVBFhyiw83DK8p6i
QnphwS6xltJbbgnxOTSd3a3ShbCkdMlPhCkylLfbYz5N5nrRc1KgOwyAGVmYxHbAcRqthBDV1L+J
fPsMJXjaGKOfbJlcwu7Run4dmeTMLpSuZ1J461cGz/pllXhoObrGXWP6aD9crUHj3ZEn4NOw3nlC
OIe2AKjq4fM5WDoeWjl7/oYmxdEkWANnp4EUcn4u4RE/V2m09xz7Lu3nZ5jQgCV1UsTaPnou0fK3
PIGlfxh6TISDRoQ9Ip/7PPCjo4ysdO3GwkddYGv8Dg1Y9iwgP41zwzltteGmiVv/LHsAR6MlL0nd
9MDaKASTRvB8M9Z73+rSPa5QkO8lnnZbdj3eZrT7DJiHtFtmLEFNRfLJikqzBTYt0qDDBOYny8rk
5nkqcaZNa6/hHMFmyiKBH2V8qbn2183IXZbNyDj83DhgnpoBgHeCyLrFv+B/iM3EA7GJ/nD7+H94
fzBHKCfQjNMUX9CiPEKaYW2xuWAb0gAm1ztP+YomD7ni3soLs1+XvsqunIXh+Zea5jKvzj2/jVfF
PDjakfasDkxBNOm+bblSoLmqYr2APrhP6OrfmEWGprOs8vQwZkhrHUDz18Zo+luUY+ACcOlOxySV
+ndXj6gn6e/WG2/Ri4uaTfZHJ/3YZThPYGA2Oql1OU3SvbOHPPoIaO5jD6vwra0+tV/L7E8PzJnK
j7ZukTLNpTReIX/jNCIG9YTdpX7B9DKuIW/Pu46K5d6Hg/UySF5n1gqw2Z3ZHBfBeTqdKvuA2VA+
0YVjDJLJZNmS1cCdgG6heU4IFPjR1Ha+zSetefYaQv8IZe+KA1jBfIsZWj45AjI5QP9xXLuRU3br
fpE8HIWpObCXUcHEruuEGQXXAQI3bCxayBtOpUG7zTk3lXtiZPnzHbGRj000Kua7kxr+KojVfFjo
NpqUktEgVLikUPegNh6h5iV3epkUK+G1PakFXE7tkek6X9FTkTYXsbnwUd18eBzMqR+vYsAfp9QH
ZYf9a7kSKLAubUzmiiSd7mw9de+GznSWFZVIc3TrJDnBVahfad2ZGxpnjqINNO6mEuWyXfop345i
IhDNIx75VBT14GGchkXHQ9TwUPHr0oRvjnkZ2CcP+dL3dohbYjJb416mXO80y0HKQcve+QkXFUfU
TNSe2dzWTlt/J6S+asPKXWqMRE2WIvRw0r0zAfZyNRJhjNZujjVSu8tlkPX3bq7b5yHhui6e1/wQ
Rky27dITgbiCch0dCTyed33QybdglM7JXhptBJYXxKcpdfCMjC5y6Deg+Tb6odocLRu+6mhE86XB
tlyviQQHiYcYsSHfLkGQ7/d9hBaGgLj72pjxtDkieqjdBBeR04tXN0a3BnkRogjpp5Gxwjcn35we
/Uvc+Q2eRT1axyQUXCi80B7PxPTgaxnrYhyl+0+pXa1r8akP8E0hgnSowCvdZ2IBxeXQ5gp532H5
I+gnR9uVlB1/AD2NYriNRbfOlhrtxsJzThurkk/A4uYPksnkmxfbThhFc3Ew2k7d5T3qYGYupnOX
lsnwCCy39whF40MWjp6f/a6tv1lZ4t5pwQLTr67G5DS7ZYVk3q7a56JZphvflf2jjtvsnKqfGwKL
f+kgdDo39sAb5dq8DSDfgNfXQKHZkqvmZ8l8o8fa/KEvIoVpB6IegosfnWHq24dGT9BlWSOvKJb8
TMk+PQQ6E5llJDvgiANUJhutTOYPD5MVEaQ92uwV/RbZroBx4bhzNYEGE9thCSBUc6OznXDkWtW9
bOZDOQzkyic9d9KiNS1Lr2tzp7FmJScMRcIIS2MRNxqp0+T4zgW/tS79ZDi4lvCrMJDdh/A1zkyD
XhLBWY7NBzhU49GOYX4PozTeEXIS+MKj19yyWiwfwszqNsSNhRuuzZz+3fT7xeE387j365rL4rKT
yx0cBQO8CyXv/WIW2jnodFYzz8XlV/vNbRdVNP4bs77uhrl+IdW4uTU6Pz5FbpPuugC1F4IV68A6
ppjlPs93he7/qUlT4I2t5kvWeJEr8uMsuHjAja44E0fbuo9aFjGYW/RNO6tnIGz5r4v0u+uorOPd
UBTD3nZLfhq2zUsLdR/Cdi9Ob1xb1lsCjuRDWw/ECKCjAYDC/yXrul5HQ219hydDVGBNKEJtg0M1
rQk64KBc/FyvFRNNe51D665XpKbMZ6NspxuKEDJAMYM8mkVsgyEUd4S3XoGcQx+o6ylnGXLbRzJb
rhv6PwQdDsesrFveNndP+kjoQQIufudaC+N1PdWuJqS/p2p2ojs3MsUhmFJoAV1aLsDnGDY2mJsP
Ttodh3kmJp1n80qPx/YSBGqFhhBuNKU+JWDA+I8W6rcAQf8h96rpnIPIfCPy9tikusGSRvzXYklo
OK6B6K+zL6Yps5+otwm/1CfxPRjVnEl024TO8qGJhMe0LKEgHTIxP4Hjic96lYxbb6r3riiadTAC
QFulCG1Jkv1G/698yUtvUSEyXCQszDELPSec0JtnO1ER2vKQa7q1IqiXbLLSRhMHcOUiMZQrD//A
DcJp4oezTN71jeay1AXxuZe8Se9E3k1PBsCKxvRMam9kfwvSwH0k2aXYp6n3OGV6uaNdmlAHUsqR
2QkPSqRjcpX6NG6EYSrclPE90aNxSxy7voOjiEEvxdk6DjyMsk4wUOS0CuN5di8oLuynzHbI/ZzE
lseJBVhknE5jtwl2AR6HDzLTzaepto3roAwWVAulfU/sdRZO1LBbh7XrAvRK8Wg4nnc7D/xKzgAf
aOtRF67ariXWDEbr+8KoyQzrGEM4eJnoDsIhECt0jlB/63pOVnaZyXBCyYarEUPKQmZp77kU9PjH
v2EAQksKTL0DbYrFEVKGmIHnLjrEClJntjyKW9IBULIy1aMg8/rr0naiB3IXKDPsAfScpyOU97v0
7OvtgvbQ8i/knKoA5WSTOEW+yq3WOZW1I0SYjIHB0KJYDvMslIFfY9spIfvxwOFwr+MpI23GStC2
Z0QCIZ6rOJYW2LSRJYKGuSIYNXsuTdvdOQYNeFprgh1rqWlp9Kk23QSEsl/ONLOVsnhI4ba0oHYD
ELdnB59xC7hzHw0dSCuZXxX8yheygocubYHNlwEP2nDZXdL3nVeuzPbGpAXPATNTzjnfWlGpXB5n
CRtsTio0LEGdPHTGM0ko7UGY3ndjcd+jVjSvVKzFa0E4LYsWtEGvIDTIGvp403l9eTu7VCwFHn+G
3kG3hPFEihPl0LQfcMulR80So70ePF16ey83SHepbFectDFWMTizJ060b9BXmn6Gr60HErVwjzrZ
a1lm1a3Z+OUt3EYgIylZ87ssGbu3QpowB2SWvBG5S7y8qfGCDSqAo9Nm4g75nj8+t1Q8/G4phxxS
JAp2CTjSh6L22VGCqX5ht6R3thRwmGn6869ElJr31MecTPMysY9xPsm3MieQT/aSJoKc4QrktnIF
y6WLXnWZGZjsVXyFsAl8kc0UvYJp5RBuR6kWhPUSyTcMxeAjzGUIvM2SO9Vd0UwsDDKZRrH14m4Q
WzsY6Wj0U8LtkZi9EkhXRD4lOLZJp4pF9Arahr8T1FPRrj1IAM7arnRuo8qau3w9SD4lMSbIpdYV
Ki2PQ8zEm2apXcmLdHE6zo16NRigAwAdxVuKV1550YCPHuyR9uM6sYNZ25HvSgnQMSElY3Eqg8ss
0e1q7bawpsMiwmdJcBlbXVhMffQ6tAP5r3FPJDCCVgfLbw9uDlSSRZDhCB7k9Y+L6QxaTAQ140n0
zFJHmeYZC9hTzhNiZwVOHFoN0WkhvSAuPX696s5BP1btijSj3YOyIOWAmU94EQ26QCezAf+z7Rwc
EDN4rTtnRFHBT8i8VeHFlIXZc+iHtLWeZxcSFcOwK+E1JFcIv4ePwaU3uupNAuauXM0gq3keTJDd
BELh0vNucy9osDnUvn6PzFzOBA7YZGnZPV96bw46n5GqnE+dVhE/njtPlcb8T8CW4zfh2aX3n8xr
+jJcxUHr+PNLZcq3lNNLuuLDKmb5IN9TssaKXdC3ZBD1QZlmJAOleCYLnednNfJzLvuK/t9xhKyn
r7gPqeicxK4zEH4tTRQQffChII4Tlc0zxYGbTZj9KyzB6OEIxahDxNxC/OQpGSydYExKyAKINOHi
aAMfjAwnbFMI/chMut2PZY9TI/YntL55+rgsyfgwmgiAP/ud/2NE+40RzTDR9/2lNfyTP3v3Ltr4
7xEnf/6d/9Sg+jaCRERGJhAXIp3/U4Pq/AvsOq0Jkog/9Yr8q/+rQaX3K//MNNH/heDBRmuKRAlF
gPlfkpzqXwYkHHmwu/FiOi1kuteuajL/ZQoemIIsLuEXe8uPX8Y8mVakpYsNQ8JnjM53LSidSvV9
/NJ4pqQxtr03b9G2HzvVI6KqNw8WiP2DVB2kipzCQ6C6SqSTYPFVnaZuCNqPOUIFKVQfSqiOlKZ6
U4yU9bP22a9SnSuroK9W+ym0N60CbR97ZxIL/JtxSde535UX1ZiOvFqvjoxNs5GaCVdZdctoaoXN
UJ5mSWx0rTpqGa21VvXYHBk5a+GNXmjMY39vpkEeKkjlIVH9OZtGHYg3ZwdK8Mm1y3SFOZiOmOrr
darDl6len666foYrabaoTiCl/MamNQjqa9WrXuGsuoYl7UN4CPjF6H2vW9VbTFWXMVf9Rkt1HmvY
HDsgWvqmVX3JUXUoR5suCVj8t051L23Vx0xVR5Oi5ptJBanadEd2CkKzUhqVmeqELl0FqY/m6Ki6
pCXt0o62KV2WU6T6qL3WTPvaoic3ecI4B6rf2qnOK7qcbRmMt4vRlecc1ctlWvhtD5UTwDMHu+Kq
ra143JhwdMKmavLnnhPjLYN6nF0ACgGtVZTBdTy0d42lRXcI4Z0LO5/Z07TSafeg+htWnTq9bkUx
PkcByyVC1eBxKq0cpLHoadwIul7JEECUGXGMkcfq33rjyDpXWBQShUmaVmf59YuXZuxQIA6Lxyqv
cMkVoDl0syBjrfrc8Y2CBnms1+0lzSJ/TWCUwcULzB4sSE//QJp1dWxlBCZjEbA3iO2kSm38ymtA
2udY1Q0Bt0ins3cxM/DYmqOXvXom9cV6imIIHCb93EylNpIUX26mMhV3pDMY15Y7iQtb7QCUu9lr
XUfsCIHhsWWl+WJsy4xkho5G483sDPjEujwmyT62yZVPIQQs8BL3RE0yXXeQf5Iy75NUq1vFI4gR
/Xvbe9ZBs6w+C2OilfYIIvkzyTDdcAG1kMa0AgIgUbinV4TIr+Ml0UzM/Vqv4vnGjLk1nR6P4N6R
A1++meP5TDwIn7EkrP6MfpwKkxyhPLTAg2yI4OAFDQTEDUAFyCPzADNr6sr6JeH5gyPLYA0JJCfe
aEolYJ0EjEptVOn1jHfyjZzLYWf0Vv3uTJwno17Up89PlqHO9bdDb/DyhWl6t/GS0CJwWscNrSjx
b+1JtcYUZaRQhVrlVP29zOwxhMvDVDRVX/zzoMoMt3vwppI/WCjjuzOwiKyR6c4bPZDIBUc7e/28
0zKn490W5G79ypg5r3wSV8DDi9NYkx29ojijx0mD5ZFyzXwaKzXH6ErbuwVabh9EHk1ng5oODxan
EjPuPXtfD/yoPSiXI349fjUT39W2GMvurfOSlJAB4Z4Ass0XTWSY50jP/PMI03CTcEdCTg+c6DUw
6ZONDtwUDOawtLTB5x29mZzNIk60O7Ggelxcql7I68FOFF2w+fy1yhHeShrPRCHKPKq60ECFGQoC
pzCa2c6l0Ug7wp1YJAPNdV6+Hxlse8XEXb/wX8yAXnxafqHZiDSU2XItq+R6aOabXpP3Q0OtPjji
tSI5MAb1FQb+ldn1nOvjm2TQ81XRJfsyaz+cMbgILE4kHRVxZXrnSVqcHpJd5y6PcSvdtaNP/qVL
g5/msbPJsVOZ9SxC36zEuWMf61em0lUbqeGeqX4epJEZ1+7AGp4bfrx2vdoKDQ/1Y1rO1ylMjXHK
1jISR6vyohuj06aTMYGS9UXMtGb0oZe6IsdSGQz2hnRxmirMlffASuuw8/MmWWuE+1XxFJKc+N5U
A6AdsDUX2dLLTWWWxgGZ7Y/W6GAaOrdsk1C0ht6iLo2jFy02n6Xm/5h7pOZLRYpqMRQdapgKIXBp
zWsOzhwjSSscwtp1xV1v2XaIpXV5KweHco35m9IdbOtuuquyHgqsl9MI6JLQcRZ+4NQ1tlPTR6ts
nHM8HcaDO1O0U7SCU57LA2g7az+yCK91IFybqcqjlR5Au48XgGtCvDR6z8SwEvrlnOveseXGZ3rh
6mtniF50o2xCbJer3pg/rLk+16nvvacmPTB7bPRXj6bd2sjz+w5B4zeSBawNzzqBk1ZDemZfMYCg
0X0kMNZuVsOysB5YQ7GPCU+heCXbPlzoLgXRXVPKt2TuIvAY/nzNMHXExBEzigF/ZZKJUi1tvwF/
XV0Kw70uWPNvua2gabiRcWOBLd4QTVpB4ui1bJ9Xeb22JWk/0jDrd+ngsMTnephLka+suv7WF4Js
EF8Ga2hcz0CmMRULdvuAswRC0P4H1oyXJrF2+txED6NRo6238mHl0N8E4MBkubVhvKN+Dl0eQ05W
VfxM4qsEtGStO+QKl9i44w1Fgv9me85w9jhjPeRzo2oIqINMFN35OHYAqlaDGfkTSpbsIfPIQAG+
Wb7LyMve6ZcV0MxKT3nSI8azGi0J1x63ueTvxiVZnkunX3tRJm4Jn0JmlDRUVpZShtStf10P9fha
6XPxOpqGde0SWxM6VFirFp7MuuApYiXvUrrHSeU0YcS8LVi5UxZfDoxKjKM0I2MC9L1g/A+gYftx
U+o8EvFj507ayTVaP8wtGqb8iMSDRG2sbYY86y/RWtncMRUWRtE4NfkOy8g2OPXiWoAsONrM+TdR
46j43iZ6DNBqnukvpdlmkU2FAzeotOsu9p0DlUK+M3TRbNIJRguZ9sLeJO30UWFbPhll3D2MsMv3
BD00T27TMZZlLVxzLORs64HS1uyapCRvOeQlVRhdZO2oCxaw2jCbvUCnFtZtlzHrmSPmXobPxyqQ
QdjFd0+S2ybbaDzlrqZftVHVYowU7a4xkXf1Yx6F1AxXE1N5BKy72Iw5B/vLS9a2ol5n1cAAe2za
cDFyY5UmJP+Utt6Fos3t3SKWK6heeBgZaa3MHtS5U8jhZsmp8fJBSHauwT/NI9P+JpMj88pce7G6
4BpYgnwfPUI2GnfutkHtxtu+AB+sWYR5tQREr/sWxi2CalPNMM7soOJUeRMjg6CfV1IfnUernnbT
OMVraS13s2t512CE8f77frZDIbkjNYncG6PdiEHE780076yOLW9oRLEZ0qzfTPo0HdPBkCCSZHTA
s36Zxs0Z5LCzJtojO8yLO11EGepVRhtaQp4Rbd1zkLO6Ghdejzta+XwA2NS7vByz+NZys2bNI6xw
cnxhBZcD7xmzJcQN1Ln8DwSd98mjmz7ZdM4npy77ZNbNEnzd5CuSnfMH1o59G8Zd6Srenfxk3yX5
JwjP/aTisRs+cZa+BSUzwMJX6Dy7H+8ihdMzFFgP/qTYZoNjX9FYeG4WK90stXtOA6ERItV150RB
+gpwTafGA9wnFcIvUzA/Qxrd1agAfymkvzaeGcY5wP/8AQygp4CApJ2M6ugub2j0mJc0XJpzrBCC
poIJzlAFsbpFqwbT8rdRIQfTT/ogqd7HUgNIGGe6Tg6GrEIoUxPhqYALa4UwpHWd7og5uA8U3pB8
t4vFotCmLfDmmeOwspuSADEwz4WwfyQQAujJA0ycY8VOzD45ijEtlO86zcI3L3eyy1EBF01f2ntL
QRhhP9zpmGp08BzDAqNx6PLD8kluXBZ7vrSZvt+S/7o8FcCWrmRS/uAASpCAMIlqW42d6tFUYDZT
+JCNAkV2WlO+eYOiR45R1xEInQ7bVsElKV/cjcnk4dxF5AlRA50tBaMEIACX0lCISt0OyIdS2MpJ
ASxdhbIkra26XD75ls3cFae8ajzi3xUAE0EILMxIYTHJ5WUr0EFFfspbBHVAEfhvxGGycAyxY5yZ
NfhPUEHql0WBN5dEMTiHTx6n+8nm7PWxuq/UON9Rg/1IjfglCyP538shVeP/WgkByHHLr1MlDjCU
TMD9VAw4VQIAA2KRoM0puIViipLsU11QKaEBTTslOuj+1CBQPStJwvSHQMFSYgW6RMNHogQMnpIy
tErUMKFuyJXMQSrBA131y7ztS85ZiCHcUh9uYiWQIBmJTrYSTSxKPuEoIUWrJBWZElfwwR44+EVr
L0jElug9/1B8qjH+p+vz/xdh4hno4f4tCPyp63N4+5aIv5KHEDiqv/Fnz8cwsBDj7MXba1u6S6fx
3z0fw/D+ZVqAfrEDuv5fXMc2HD9d5yCHe53BnKvspH92gGyDwFvkfgzCHAfaJdzo/0IIJQm5f5f2
YUHC18zHUrE3tkGO3N9bQLkRNT0YMfeavqR2iEltay4IZGIJ1HyG7iByJ7PMLQ6bhPcWd0taO8F3
XKLvCZr3O9vLLchpwrontnZ6yj0tvUANO9GfJHQsYpLt+iVTHhkIEG7L3J0ZD8Uw1ONxbB70qom0
VTWkhVVe5EEqd1TwWXbtYXvmyNQU/pYRdHUooxkBYNY3YTkb8boqC3j2yJy3KPVAoWRBf5uDzCQ1
Qx+jy4Jy8VL2Zreb3aE5mkE7vsFOf7XLjsoukDoJ9cLb6XVav7ZlrofUNi5DZ/nNajOD70vvlzhK
E7zbMifTXq+FveWH0q6rTIsYY3vDNtF9o43CNjDpiCAG6Y1y2DqkqHDSAbRy0pLEfBrA2WHerte4
yQDzpIl+nrEOnbu+gTbY6U/AOIOHyZnm01RN1q42g6dp8t3NoM9QSofy1s60Zm/3rXkNorc99DQj
Qj1L08tyEOOBEIf0KtCKb0HXcMRC8bpxAAhdNCVUkEJow3eZe9Fhjhxrm1dG8U7gWrtZMt94V57b
JvRJPtgHZvreYwDcMJWanh3DHwEXpRk5KLUfh01Z+K+m2WO98DKiW3zxVKblU6Px1oAX0bcm44By
HygHhZ/Y4H/yQqdW2YHeWHGsgLPhGLAXAjIHlwlDAXO4+qDuyIdmkO6WeSbTGDpQ+Z5ORpOuyP/C
sA0zivAr9t+dzgx7RiY6jT0cYCM+27mR38yzXE7RmOhhsuB0Tixi91bQWhzexRK0yDx7Z2cF8sdS
s9K70ZXFpYOY8jKheLrClIeXK4nGm7Ft2m0l5fSj821QlFAAgEjmWv0RIHYEzTHaxq4kV+6SEi3d
T04lL7vIp6U3uWP8liAfCIuauTJWZdKJ5772Lgy6DWKVdp5+TaNPX7nErwD/r0y9Cht3CFaxj5TD
mkDHrpi0mCiU8oa9AtjU2oyTYTskJqomrdSAFZVmcDGUpI+uutpGhEFF126DkWT0hg9FPmd9lMss
H2L2xXI1QAD5EPTuNr5fBEA3CGRuHe3NXRwMQUmSQUUhyBURiEa46LT8B3tntlw3kmXZH2qEYXbg
FXeeOYqkXmAUKWEeHJMD+PpeUEVmK1RZUZ3vaZYRZmEp6l7eATi+z95rY8C38CZtRar7LwhS9Kg0
4lSHiJ6Fx9otJ0b2bQBqsjU5u39kMpyP81gM8codYnenGoYAjtHq1a9s607LQkFSggK7HlpMBCpP
TadKaXa38tCZj56bqXpdLFTfCZvuHVbCajNTQ7NyXZJLcPtwH7J+e8ixK+y8XPVfcDtV+ClL/NNp
SKu28CMqCWrW5k7h0yPh+fxKbsX0FZi535LYUpiSmmHaQB5LGa9obEyUNz8PFBUFg5LGNnZ0tmWA
uFhb2+El9srmznXl2gCF+ATl233wrX7flNZ8U0wMq2oUR6fna42ybI6HJCwY7pVb3WG31rBgGi1E
tdqbHqkKrS9wRc0n05TpV4wKkjYZDu89VTZUmyRxeCghYT2OqTRXFDusrLHWL8ydHKErdR/ZsjlP
aZ2uuHjqV+wEMK2ZO2hzSQAn6tKHza30wyyNT7R291rbsjxg/zYPRdu7QWK0xYpNuwlbOIx2DTnh
dZjUT5qoJxzHptU9csiavhd6DYZNE9N+ShmoKcFE/G7onltzAonBqzvZDv9cvU5CLuS6OXcnQKbj
M0xueyvrMlq53uBeaK/REHa5EPkk9dYhlpU3q9Lj/YRLeaWNOZFEm/5I9BLHfeMmOOPB8rXvRiq1
YFSxtSLX3f9IQ6262sDXHlrpGphXCpiQUn+P5iLaSPrg1mY1DOTXW9jNNT7xN3OOujNVHxTpVD2k
TGoqraahGTePuru55BSgRm++043Ev7UQrGXQ9eG8sSO32RU2J0kmVG8NbHJY9yK2v9PcN2yUGD96
lDTKcAQ6X5gpikUwBJxjDR2kqh31UmOHXtlGPT+Qb/eRJyv3jQgN3w3LrTG7etiwkmy8lHGvccGi
qw+Xpf01ywfsCgLejhFCz571ynhXlBqhs87PHB/Clakmc+8Mbk3FixZiEkuMcU0tKSg6P3+YdePA
9KAHfmMZ7ibTJ97g0nT8tUiGe1Vn0Ys2OiRpeurYJ7eM79K8ncpAk5H6okeuPPqWFMcI+J7HFTT0
91w3sYh0+rkVmvUwz/1dT2VLIHOcovj5Mkicff+UTmaxWFIDvhJUgvoGZrE5ig++pz1kqMeclZsK
HJIVRitM4t4+Gd1+G3ldvsEEWqx0Lzyz1s12Fc61wyKNIglhKlI1Bie+UPG2L3ClRR24PJMDIh7b
sDhHTsPlW4XqPU70eqdRS3Kah1Z8GDQGf2vaWrs6bXPfWoXziKn9WZ9sQuY+xG6lLOB/nTbvvF70
G+mI4bkt4v6Il+c9ndPuEKckgGSWLJQBNPJ+zjHJjlrUHhPOcSx2Ivuhjcrqbl4spNhunYEA5T0G
KvMNu5s6Y+cYAGcb4fBiJAltAvPgnIs6SY9m4mwrK5Ur0I6oD/aXUaMqWMclvklKKwwEBKYn34vq
XY838YZBxaAFssYuLMPvHkuCFQpuvEPf4syF8rBvifGfY9tWJ+pyo9fBp/ZItEO1rmfcSrbrzD8I
FjzFRVmC40vFI6RaZ9sZGbsaPJWBm1qXgavqhm7kr2HLsQFWFnbTujrnpIpwao3nKTTs51zSVCZx
ZW5srRl2cAX8bTJm4demn0Yyx0nzlVMKR1i/pw6JNruDUGm/zd32qzK4rvh6YWwjjqrZcmrM+/hd
6x22FhPIBOGl89GnoEpkUX4au5OoCKgThymGq52TcyPriQtHF/lzqrnlI0NVdiqlx63eMTgQJSrz
0ltVdcYOCEB9xaW2LVyr3nmj3lxwkBK4GB1tF6d2sdVjMzoL7P2bxkx7+ppSsPUDRuk7BK3xENs5
sqvXN+spTR22b+or6MB0hbfXqXcc7+dbzRZolTmNcazmptw6nhrfey/0cojvuEzDrHVp0aSZvQxc
9h9rp5rHjxLK31eXhK3OmPteRH645on8KPpCblN0imo1lVpzmFrdWxVpBi6OjiRgbzIrKH+g6ftS
jyb7mAwUmRoKGa/wmn3ivDNxiMyKW5qLOcDxl/VNlt6Ye1ddolNKja1iq4c1d1AVGseZ6wA6J9Nm
7Hn6PrQ0/YdHKC7oIE4Gfcdao3K7aEMKpgkYPZoNCdN7B2+6hcI0If2E7bL6M/Em8FZ/Xap99+YY
hhtR9jVdpVObsVLr2xU7i3YtVY4GLUUoXmWsL+jHXiw5Bv1eUOdtBmwiUqzpnfEx1iK/EaPhgjCY
OdufzNyG5UzU5tEbwz4FRDF4cfWR9MXA9rMoc794AvGfZfYxhMGbnbrR86snNQ28alh5Rk2bIBkz
KQdpg0OfVsLcEMOqxHCxxhKfifUUR+VaA5TcETOexu81VutP5fMMmRGcV36m+qrh/Ib/PNDiN4VU
3RsDWXQMqMmxHzx5kTV/umrd6s3im2dlU7PlEckn+QgYBATMXQIhg5bGeiw/m1A3LlUyegfgizPf
YA5zV9G7TzOm7ECy9fq087qlf0LM9QlGhtqwCWgemoWOmLpFw3apLu51Fce4Tqg/ptBU9Xs777zl
akCZqkT9rmxGGFO1BQbkJNu7TW5vcHKZJ71s8ZLpDSMAjsINC6Fx7bgT6Eqh8Xh6VlcAQgb7BQIn
FM0WMDP2JUOjgUrPs5XOK/egyF2tkryb3pQT3qIUiElAYcD4SG1BtB7SCEBzB+7wQuGCuUo7EKmN
BcQ9IPvj9riHau/mcRdeUMqyx2aGtzdo67I4jkWaPkVe3r11jJ6cmdrhOpVz9Fg4c7v1lhc7LOJ0
p/kdpy+HXvqrFtLLi4VqhBze1/phSlv5GIaF3q2Tij/as1g7ZG1TPnSRT+xEGvJLEzfGq4F/97Ws
oi9hIfSzDTgzYYUDo9EyayzYpY8i1A/6SfhF/YiXvS3XYViX4oJ1y74vY/ku5oblTj2PEVHcWJ9X
9HJz20/miOYcHQfVLcun/CXVWWN5qQp3FN0DI5x6w9xxFOqeEXDU50ASZFXjacS8FNVrnlG5TRvE
Iyrxyhk1v3PQ9CVu4I72ZXMN0UV9m5n6mPg1AJBNNU53UniUqZV+njw0Ee5ZXc5sEvE8m5vW0+ib
FwTq2KQnh3ie0zNp4uRQ0FZ0xd3HAXZ0+TDp2rfcq+Zn8IRLaZjh8suxFKo2upNNlI7DX+KTr/TV
nIr5plHsts7BG+AnHfIHGkBB9c18rpqZVYshdUADZoYUz+S7SlBW92UaGphhSf1y/lwGWcNpzo7F
cI0XevG4zfgVJqmAj7fkE+Vr1SmvuBlZ2lpEUVwOY9LgLkBQoI1pLY5d5G6Mn+78qbGrUXeGz3bI
pW6Rv3DQppeuHOvxaVYai99A6zjwdne93loChG4vTFFD82xGdeIlaTyCMZGMWTm3RsWe5v8UNgxz
m3XidY7GXagJ+ZSDFv/yi/zzL/Kg1CL8JVCvezokMAfqClMZ6s7vWetajirNLUNdITs5a803Y8TP
gXekOGiEGMPoq1lYuyE1j1bmbDW72TqxsfFEeKn7edNWQJ4HbUdnJ7GMZPf3T+633Oh/PTcXkBdR
fygtv5OECmOQNCmZ6lrXzVXUzIr0SQ3Xf/9BcBQRukbP1cXvL4CTdiOH3kFdExNuEv+4Wr6lLHP7
82H+Y0T7X4xoJvEwrFz/syR5qcrut1blP3/mH6Kkbv+BggiRk8JHnVAreuU/m0Jc9Eq0RwvEBYw+
k9j6P3jofyNL2n+A+6FzGZ2bD/yicv4bsqT9k7/yC6dhsX+5BtAb+D4eVcFLgfOvzrR6rjKTBE18
E3XtG7giFzFELbqIQwnEtBcVmuS2z8A6J6yu60v0U4lJovgTzC63HhEVJqZrPZaMfrNEj6pa4X7M
jYm7AssDoexFDqpk1uQvyaIhVe2sf6ZWNPqBwUaKAjDHEPT+/FShSLdUz6KjOvHQSuqhjqOVNArX
FGuYuMtGEnJmPgUZrPZLjQFwZfQhU9uknfV+qjleL2KakZYzS+yp+TosgptpxvnBHkbUvmkR5VxH
7x1YWQy56Pr0RYWqdOKVvch8+SL49XkvCHH1zWGoihQobFKO94PUdsy7jAfIh2rREWMo8AUFF5Qs
BNM0py+j00JSXpRIRvpz7BtJs6dOsqHHgSRMSJiuytMRxiTOeC7zMMECs8qbFpEgxNQU8M7zKutz
b9wlHHSWnrH2rgVK7Z6UIZwPXpHpBMw5DZsnKA7zgZaQVrNPoonGbJM2RlDbyh3rXeOxQNyY0N0u
VWrniZ3vRT6RPC+37hJzNBjLiYRaexY+cSVpH8lq4qSnuR9LRLQVizrDHDcqzvo0HjBWNyPnEaPI
KNE65QTIElCBo4HYnR0iTxOiXtemY78Nlmk8tC0O71z62vjpl6JOf1BL3WJO1ImiXYEZOoXxKIrQ
2LqUc2Ljh4kiXpEyljm38Iczbvfs6P4chql+CGMKt/r0kNgUZW+YGe4No8LcsIzXuG/VjaD7EOhJ
kiIQjlm1xqZCvM00jCOFvtWGAD8RvyTJdhm5JApxWJq5vU3mBoUcL1tD0V0uu+joeZ2wVzY9eO7K
TL1wr5cL8Du3Jnq3OAZtoWC375VZ5x9mJwmg+j+PKc1yYul+Hl6iLgXzXrY+/gC8Z4QHopwcDzSG
vV32Xzk8kUCY8UjcabyCTL2Evb9Gja2fouVcVSwnrGE5a4nl1JUv5y8DtuZ9uZzL4p9HNOzVAmTF
cnDLTD07mUYkkT/Mdlh7pAwPTBjONVmaS4Kxy+0zSPX5WIazzkaLelawa+88Rww+y2Gyz0n4xYTu
173tnnUh2td4OZDGy9GUZOSwq5fjKhDF8tgbon7GkHN1SuHcL5/sW2hA3eXGXG5caVyYa6YA7w8S
pFU7Wy+pzYZXoNZ/EPjXb9VyuI4IAZ8aaatzNWQcvXMC71PiRrs0pUklTBjcQ1m3n6aCJVJzZ3sE
gMU0ZXnm2cvEl5kzf7kc/oUWuudsEQXqhDZksj/qxZGVioM0G9UZSJ/5VpDbhxYwzVXEBlO3HoAK
9xsDF8oPTXh0fHW8Gtts0Sv6Lv8ALALUPgkhJFPoKn28Bq79WFtqjFcmFPwP26M910ntSCdz1jjf
ukVUKVGv+Ttq7ZB75HEsq4Y+2pMTVLpbkTCXKKdpmm7CIR231iLejA7dLqoGNx70GEq2nRMBDRd9
l5wMP+6fukUXQpbPnkj9oMim1YNnTmd/kZKcRVTSxKIveYvU5EEI8AMfWPznuOhRfu4l+yGsyk+A
6v46/6lg1QVLgM1U2UtiyziEbvrQFVQ3QGYfIURNzqOhVShixiKO+YtMxi76mQnZWBOoiQhmLZJa
uohrVa9bX6lkUAFyj7YelWGnxN1d540jvL+Gdjg/VD/FO9GolyyGTuVYaXUx8zprgwHlj4DSsBlQ
SAHCKw0NQAKVyGPQb7ZpveIRKG7zIicOi7A4LRIjnO/uzlxkx5AOi0dhNHO2aiVq47aq2ogpDg3T
q5EbbEw0D+xtqw4OP6pnnPZUJRld9AP9Xd+XQyneLALp2nrmo4VnAfU07jjtEq9AVy0XhdVDaUdN
QXU15Ryt+EbiGI4M85mVe33ylBMfK7+p75ilh3VHIwCv7CL1gsfoHp0hkgQoFzmYkz5V2/EiFIdL
AZexiMdANacenqv8XixCszFWPlkPs7qMixaNS6U5z4s+nTPfo5v5VKCbDmrUT0HbcrXsEi9SN/ac
lIwR8ne6COFikcT1n+q45sb+g+2P3X7wuvFQjWFiBxWxeVxziX5rqFR4KfxKvsDyb+5KzDFfauSs
U79o9vGi3hNFnhbYGmaXRduncFTCpCrbeG3z29Lhg+OsOxDkGghmif7ZtnUcaAkcsrWWOIhry6aB
vKt+J1sRWRt2FNURGDibiWJZUjjpVGS4Tolhe8smQy47DXtEAnCWPcf0c+WRLtuPxcP4YfL3a6tq
WZNEXaxW7rI+mWan3ev2zI3ewzWPaBS1yRY7i0uPQF0/wdsg6a8BtcqCKKRcaI2+dKaWvNkCZ0Pr
/89w/P+zrzcNR2dk/ZvhmPqW5X91nfy6tf/z5/4ckGlNNnQ29hQng+g1YGL/c0D2jT9gw5J1Mjlb
/cuIBi1C0DY5W0G/Fc6/VZrnegvI55dJmFLjhUsONNalIYiaPp7Ir5NwgnHMyQjcHooUCxoo1Hmr
mS2Jt7mg+MTpYn3P+hflxOSSgqII2t/mNL3YLu1qep7DxRBfRS1DXZWhGeFWn6qG1lhzvGsSyAli
0nDM1Fkz47tKk34+hYmY+k3Z1ubGwgJzQXvV9zxLFvpTbI/ZdaAq7rtAI+qBNtKS1sBxaKkKstwH
aI8Cn0w40pmhyOkJnm9t4ZsTgx0eK2cpHHZLei94mqTRGXGJvvv0EXk6VJuy16zDBJLFCFz8CGUN
Uf9nwacRzr129H42f04aFPPPIbIid4uop5lf9CGMkk3RRyPVG1msOW+x7k+sLnzldzEEDyujaFQV
slZ3koL7mOOBp6Lr7MMb2FYZroIHFenuFjmskHaQRIVOWVzLkn6NCGQ5B8Ne/mRkxD7Np01WlztX
UogaaUs3qvuzJ5W5g85UkCyz5cEndg3c+EHhUu3iAkiIvhXzFN0GMVWbSp9zLD8s3qjYjaT3ynzb
aTC7FbMt5qddT9tmx38t9T3Nh5PK4YqUrregLiJrzwRm3M8JBRAqDAdSkvdUVeW7gtKOi9F6dGjQ
Y9QMXroacldCP1BbaUtuDnFm8oGpWSV1fVKtgI6F9wPpt+eMHcMrCN4soJI5XlngFRCZM+c7YZz0
wWuxpkl/lGhRmr+NoTIdOroe3lIa2ziUxZjDRFMe4IHgGw7zPUNu/hDnaXaPKxVzqNAigTwrd5qh
3GNblYfRn55E2QyQv3y//eZUcAyKLBZ4ja3kkEVusdEVsR+h5+2GqyNVtnOSP1cDKBJJ4m8XcZP6
cGlvYYsbNukdyQ35Hg2Gw1qlnvSrT7cd829qaPij3AVgwth8z/po2ikp5y+WmT+lWm2+4VqvI9LH
2UdiusYXl03u2mazsIVKbB8A2lATIhFuGkt9RyL33ucRa6RfV9xf6Pnr3pu53aQzJyojRpHKanUa
bBAdVPjkmORxogVuFFb7hnKbQ+Ub7oUsuvE2EhK9YnlXgN1Ud4DOlx9oGfRXcKDapxZK9s3CObvP
rMI6KVhCVwa5pe2mdu5rVjrXfqjTVwkn4413FB/h2FunvprzPSlIgBSznX+QwqbtCY+vOCaNNbMG
6YZz0ZH1LRJE+gAXoniYUio4AwDXXFasMbl4U2Pdk6t1OW7zldjnY4NHZ4lmHUs3sm6917fnobGS
l7HVxwExUen0GA3JpYsz+dRneDKTBFcCkR7ancfEfyNam35pBrc7dQ7VSpuxF+lRRwo3t0YRF3eO
7ocHFFe162YAajqutm0jB+eHMzRyZwt3ehlTE8SLrx2wiReHzgkvuV6h3faxHiifJLhRRgeTUWhy
Fu+MT6twZvefWAxNtPsy3+vEdYISwR7jEKkRTs50IsY69NnRld9ILfQnXapkm9sTnK3SVvdp5cgr
DtRpT32JdR9OanrtsQZ+UCk43POChLexqvuXWUzGChBqseZ70q0rrBp7ldvprrZTVwZFX2XPddLk
O952vi2aknA6svrTAv+z49DLuXsMUe1ZyC0Hzaa7E8ZQmiuSOGSgTPaNHm74HzOeKI2ZJ4R6pMN3
8E2oKGM2XOKwuKsHfMZmZUavJr4PEFC+3I7WhJtenxL9wgyiX/wu868afpL7aRxYuRrt5J8p4yTA
mo+3HLMnFdB8UY89caX1bC/9E6FiXEtQd4/gAvBoe0DIeDHKS08/I1oQl5oyL08apW9HU9oG/NXC
MVd6p4XMwu70EaeK1YrSvIZ0ChWd+3Zq5bfMFfiRCcJzL/Gxb1fm17RHvM5bB5yWnSRPRpO2D5Ho
xNXsJlqQe4mDhtlTPrdl719H9laXgV3wOwgWFuOGoR7ypMJOzbdHnEulps8JWMi0yiLp7MvSUUct
KoYdVN/hOnSNdTRzs+Q0KOUX5Tjt3ehMIZVnw7yzkB7uubPVb67fV9+8rhQ/pgSyXeB2LRZnP/pU
1HCzLZ79AAQPiB6vP00jSq8wcItrFc9z5WutdqCbj4ZLvc2H97rwjBxUibKA5c1aesxjW34JqZ/d
ULtJObNTLA2YLuVbpW3ILeVA8sWLStfd2BSqfbOiyNuVxNMvPT6V0+DhvYCP1Rxi3+N0lJnwAkzu
b+SCu/za2bp/S72ivVC13m16r62OsqK7HKOWu07tjGavHEiJNpT9i2c7Lnkdf1igaRpbtdZS/X0d
td551vzpu26hOwV+zxwdMKRHCC2d9hTHmDpkUnHpyaidQF2DnbBctGuX9BFrQ6j+1U1kpXVN9LDk
skTcLfNQe5YqN28nOvpc+EyoxFqZvoa1D3/vitI/7z0DCLDVE+vd7tvqokWl8+hFi4FYH62zglDC
ZXAy7yY56ysMi5flDTxKBHfikeBgpjJZ+zhsLr3XpYfIpGUIMaW6qyLTehZeN9D7jhwNV3sJjqQl
GwOXpZnLzTHPEvIHlVXjhtfbe0Es7IODL+kfo6sp01aD/wjXoF5AdSYLZzhLVAXH9qrQavsuCyVI
C3MY/fs8Kkl5xtxklW6dPQp4edsJE1wki8LOdscj/Xgey1hNfo/7hDw3oE+MGZ2EsKBBi2ixcFBB
MbV37PvrO2rO5T6NTXM/WhxnZjh+K6VQfnaQrMULs4D5NFoU6AIXscQPr9D6t6LCIUmb3Cs+AbHR
Uv/eMps25ffTgTUzp7R7IGXwSNIujY+qbrSDS8qdfjHqPXAsaHL+SOqGJBFwO3U0e5aKFbe3KfMi
Ppp2S9gxc+5CZtOtkXCz7t3MTrd0CoLPtuTM/DFyEb5aUS/XnIy/gEItbgNsIcrBZt3ecb8DFGej
8+Qd9CItMcQe3dG7CYNWBSC2yRsDmtuutNRjAJnCfV+nIfvnzCctZYCrODh5ZKz4ZOd3ivpoHDv2
mDqB0CvG16GdqAbL1IPbNDEl75Y6uPpU3mCLKL4nltvw4fDFJ4NvvLHtzNwRppphNyJeBSOTKqkW
U1ePg55HzzpdZ89E7j2O3e1sU8QocXFknX+aM5dpJXLCg44PlN2snuJ8yCruYIE3hIekH+CQjJGV
HtOO5XGQUNLbM2KyPSukGbXfrSIVLRjFrJsMrw4s6Z3DAQPK2HnNkeyrvHe11rrYdjNdfdkYaz9L
olUXyfEYl2reRAz+r7PrnVLbfYrcRFE5TDQxwXeZW/axyITxNUHoD5oph88ZupBnROGyBufwT3YB
Pz26xFqSCtzU1vzexNO3RGj3Xk20hbIhd53PkJ9b0DsrEAZqp1saRQXQEnCwmKckN/B9pNEzb4u1
7eEhwW7yf2a6QzrYkttgJ9alRYY1lrziUpUDKJBmtSwDEVwXOS9MoXycolONfmRRTCLIW5KMshbC
5pZd/nT0kuEWQwX5YjUlK2uwF/gJwJdtgZWa6NTjTBiKKMZcTR0CJsg0GD8B+STrbdLMcZcmQEZw
DO780BE3VqMU8bg0IJZ8/N61VrBMdcKnomvdfa2F09ExW/0SY5hdD1hACSM03ObaODkktfC2Uwsl
hX2+s5rIoMDS6aIr4Bvu7Fk63UB65evUw/kz01HsSuJKK7emP/KXU+u/WDP+tmXkYOiajmWxG7Hg
e3A+/OvBMA7tiXpnLznQPc6xThsFhNHZ4ypNoAauH+7qj5pZquSWrWfrv3/w39aIPx8cDzrIRLjK
dA799uBzUjbuNNfJAbWo+ZjTpkTyzOObB2nx4e8faln1/PUAzHnG45/l9ItL/reHSmSSumNc8FC1
KYkoGx7b5RKK4fe/f5zf2dXL7wQn2vY59GPfBoj81xc0qyA7NZmIDizAp21MdPbgLhjBvEy6O5S9
zD8PfqwnvOnFey2Ij3FVieIbIKPlcB3GPLu/f0r//S0WJvx3Q9BfxZn2d+5uT69v3HHKOMixpN+0
aIh1pYCqAjv3IbToUdx8jP3A+4wb/fjzsf+zXP1flquGi1n4l7fpv+U9ThTW9R/Z9Kt49OcP/UM8
IqMhfPQhn5IXvqT/lI48/w9HsBhn6+rjvUJW+n8Kkv+HYWMV0ZfFKy6hhdXxZ+TDcv+wOcHD0UGP
YinLT/0bu9Xfa44oetMN11w6RWiaIx/xW+IDnSluPJjVx4HVH4d9yxD3CizP1lIlNTjUqRwH/Vuq
qfFQSwyIASknn1Di0O0bwQxt4bbZ6XjQ9P9SLP/nliOT3/EvX3VaJICQ4FEwlyZF+Ol//QYyQ09O
BlX9IIBWVDffz/SbNxMSC0heOBl7WQLxSDH2JmFC6SLLD7SaubUY/T789MrSuG+hpshmU0+iEC8s
QKLrFEvVrey4Nd4KlotwU6l8ZvdGgg3qFWQz/VZgYmo1XJWd5u2Jic5rW8/KLl4bIIMzMMvkXJrn
GDTyvgLLlKqV7+TywQOINq1tgRk10LLSZ/HRGwTnpnQzUlkrPcy0PWZWz7qDbNQ/+xVnLNVINAU/
x62MMTyV34qp0Mlhwq4DeYyBCrD2Ii54WLWMLQj5OD9iNc4BoQJJhAdM3Pye+ZNAWKS2ZQN3OIw0
TrRzc5RRauz63mo/EobTmw8WfO2m7Ql7Dic4t0VzSeB6+sRDRdt3eP4g+o0afaK0MckGd1zqXiVc
doh8MQMZ9l2AGkb1oNn+m26lNCUnmK7Xc5bHr+znaxGwslbM6JV2P/eZP65EPLUblQzjORLzIyjd
/NZMVLpQW1FiOlPIYlsv02ysvPgfQXNz/CUCBVUZ+LD7oHtZ/TBgmYUl5SENDLNYmhmY9S7UW7fW
cxoxzI2GltzmWW7sKTS30s/V06TrHPBjC23JrZ0dtp5yWws0iZXRuP2qJZq1mUthMEBT64RzSgus
Wcd0rHP6sudOrQwZufe86vLEWaDZpiLXj5Fh+UdEG+8YG4yBdGbp+WtNcv6pElX6Qy7r71XWa/Wj
bJP5apXmeLYGXXxGIna3NvP8ppD89o3JihXIL0v/pOoIwcSDvQUdin+uzur4PeNjHzCej6uOT1ow
t5F60AUGGkTm4eSott/kduLvbMn+HItziWrEqoa+HeshZm227XXU26hJYj7SxM/DrRqInK9mabuv
Dn/J4sfXgtDz+w3uQ+PdjNIYO+o0fV+YBxcJhGPtjWOzt2t7gLSTpu5ba05zswpFbBzMwU2bNa1R
U7yaOwFQFoWZ6K5w2tYLTFkIusl9SFSkmP1pTTt6NAduG2pPDjIRNDMsCdAgG+PkA95zNiOv42HA
a9cGhZHH54glMTx29iEWBXnzyh4o/20HAiiAPOBze6H9UWDZxeGYK0wGLCrPC7aQl2+W2cVx0nBr
VT5Wei9Zvl1QZO0gyu1w2A1ubpEh6KDfCOhezk5klXsAhfnsx2r+JoYZjqBq7YMPgiNIXJzt65rV
45UroXob4slrkL8gNARFNJfGOkuazF9F2MEnDr2N+FoCK+/XjmzI6FQI+cPVKmr7MBozWVFGToHW
MnRxcZ4q0ZmBPw3DoQKcBtGNiwi+fQzGN2iELny7JDJvbY765DZEtbEuxsMYTGWb32y+GDtQzzG6
HBlvbdu0BjTVuiHq73I5OBUxRsGgD/PiS9iVkjSs1cGthhlwCaWSZ42ofbsWltQhFKfVE73gWr42
evZQesX/7/IZxTptTPFxmB3c1WYcY/dQqFeFUT55Do71CH7euqgVabC64uKL/pt9pFGnUWptJyW5
E6tx79pkyrVXeEKzWo1S+g+mpbxkI3RCD/hlG7fZ2nrhf29m2MVTYag3sgmII5MxPBjdIPfoautZ
czWcnX0V73UzHZCsZWyfYh+QkVBQiGDrz2kQGm58bzim+VINRfIgWNQZ+7ZpozvcaTXpX+B6OXvy
uP1aoQAX7F1Lrg7NAksKgfO9x9KXBLvporp0GFDw85KsiTHheOAKs6ljukOazyBrtDwcO9/hB9d3
/4HFAaq6wARPGxEPEfn6fLa5Nm/TyQJcl2FTkcqRIJnwnqf0Br0CsTP4Fx86rvN8yTP4FGh5gAKD
fqHjYKQ3S9rJpTgbkeNHLFhNMHd6a5DgGFUSHoZO9qfOc92fb9te8+JToTcabfaoSuZgiE0bux8c
P9VaeZyyMzlaXxKki0NaC3HnW7HBoxYfpmw5QVPNbd1GrT4D1eSS4+TnaPLCj7GF2woVMiD8AuPC
KLS1pxMtrNEzr5NDctKutJofmEfzVvJFtwOVeOpKokNfmSZGJIjBJqBL/kWVnvY1VZm8b8jcnGxH
2vnCJi3fsJINH4OVtycCpGLdFNW4W+aSb7mWVR98Sh1rZdM+y6UjFYO3majGObcEgTjJe1ZzsjyJ
cOpYsYAc087CZjOtTfYavpJvbaelomA9zr3+xU27rtxIV2bf7I7tGXtxbK1BZEfwttJWm+agwy5F
hCsWio52VPZdnSWDtsIn3LyRP82+sATk7SLYYKfDTYM2/jDp7mM2hg4OkYLUg/V/2TuTHseNtFv/
lcbd04hgcFzcjUSNqZyUVTltiKpKF+cxOP/6+zA/G2278Rndd92bRgPlTKUoMfgO5zwHqNcCSCSm
z01GNEhkdpj3YQb3nBKrep+rsNt3oBWDqhN8XphhALpCPi7fld0U/M5k+DDJBV3hKNb6EG2LW6/R
8qI5zriL9AyVk3Z9AKYrTKYXHlpqFBBm9g3g4Zs2JBCeWSprC5qqPiMTMtwNd51hMaCH5rllpw7P
w6ia4oppsrur0nR+JFskeZrygdh5R5P7tGnhqe97zejVH3lYI3G9xX8XB0xDTPOyLkjswJ+0XuFl
iaLRLCzkvSt/KExn98eYTs13z2/qAcGw4Z9dS+OiQuKH2I3tpU/vtnTWph3b5eSljlsxT+ydS1eI
xdrQPvaog4zFbTYuwptLIxcbKT3nSLptAY7aW8qT9sVMWVg+okcqrEPPQ/+Ru3Zhysp3INz5Ve6c
h7TlScAYuWyOOBatCUVIGCNfdy3qrypX3hOJflZAgDymUQtyzo3XZhy0sb9aSyonT2+ZgWQTAzi3
uEtLb3pGNthcpRrd9wZYBpYmQO2bDLfgD6RPLCYrtykPjW6xOTBoBgscy4VHBiE+/SEpavlgIk0s
zl6NiCTqXeylpbASSJGROJFllottCSyG0WsPxmfqAdl0N443m5XzX1nAvxcgTldHO/G/ywJOeZ6U
pHD8qa37nx/6va1z6cNI6/KkDdENxz6/7zfRLJoAG82qtwYi+sRFruHiv4tmTf4JTppH7+by+1YH
/j8buzVylCAkn4bMF4gM/oPGjuzev7ZP0nTpEiEHWC5jXn/1+v8B55g4CZZnqePz1ECk49ap0K+s
X+/685s+r196q0/9pzprWJyuAU/4yQePLiHSmC6PrSxINvTWm2j5vJ+QnXJvdettRtvBHSc/775s
vRGbz3sS9Dj35xyumrmBjTnussJrNjkbNR4Cn3d2uN7kdBbc73q99ZfPU6BcDwQceKrdDYRbcE6M
FUkhOuT0sDyj+c402/3xCTdj2QxeekHSt4nrvNPb2bNNO5BM5syLb9Knab9wbkeLSrMY+qtejzH3
80RDhMnpZq8HXb0eedN6+LWRWVxXUl+5c6fKgObtTZHNelBEOCTT+prbNVy7aGxwEVfzMSJX92zW
LVK42DsA3kGMFVdJtbdLeHYmjwgu5mhmMpiYC+95zpgvuU9Fn6g2f0Kx6uz82HqPoMlT6M1+QEyJ
eujNdBXy8tCKpfkQO4sOCOBgUo/0cDPVzLQVewp6ivFqC3xgdp4z5qsnN/4BXL1mMUrUDq7v7EYW
BTR1Z2quLGZdLnucRLdYtay7MS4Vf1u/9Bcx7hqzqu5CRvo/08Hx9wPZvHttEyIata6+mo7PbhPS
iwxhjDtG3FDB8z8Qpl98aJkbuv9yW+f2eRiZvrqs+5/SVqurmvzpRtXu+JBoQbZEFn9Pye7+ZlfO
GGC0uMHOPQd2jzbDISwF90vNAV5NxVPeZgUu8VzfmSqLtx1XhOVt9tjmaXdnTFm/Tbhjv0JICYFs
mdPdTABMUE+2uZM2f6kBxz1YxR9fFs8FXJx7DcKYtKxwp5Zpihy3ruWNihtxnkX/kfPfc/pa+aM7
lPCaeTL6V5eIm0ePNgvbeJiCrCDo6M4ywACkNS6MDJr8YTH68iqobYD3993FzCzrZs7NTd0iFEBC
p2+rSS1veOeJTDO6LkYiHcuASBPUdkoNVtBk2XjA7BbtDWo4B7nMWcTO7TDoBoK1Qw3YVCxMvHTC
q1TmQ8bTl/IebTg45hAAp7N0zwZrK9heVw9W5D50b6wBbjP4LQhiffoQq/beAM8o59YP/Ny64tfJ
d6VX/9BUf6t86HlegzeBCL0XbpvvYRV387ZIzBvbYj8FLu8mnz+MCDRVRdFItod4sXp6+gGhyLEe
B+N29HwWtn0dBamw3jgM9b1ZF9PegCSxzbPIPs2Ntp4t0iGIPXI1Zv8W4jRgKyc1zi42pw2I7jcS
BqiM3aI95AA8MYudly6hDujiTdMBVYUvWYbY7gDhbgAp0XNMabEbxzrZZxQZWwv7ENMXlbOHt6MT
MZzk8OBkPBGATEEwUcOVHfu8GpPLYckm59ZqB+jsrIDa2QqzAFni+Dha3TOQPONoNDMLUUvGJTdY
pS30nKA+mLEGjcRL+jCHoyou8KHvEKh+r1gc7hxn8b+kOKn2lknfEyMHeKBpSO5hRH0raaJP1HWQ
CBL5zakHVPVxK7p33fKWSZSpg7bOzZsoL7GtmjZfaRHRABVWjicqzh9mjt1NPHHe5VULp56G+33p
fRICQ87noec7mMzT/O7PE/u7IhHNE+3nUykQHKChLO4r+nkStHy8XA+spuAd1vgIDzjSMEjlNu0U
7Ux1QrdBokdSdqSG16V/7VL3J8qWcRuZzJ7G2GPxSywx6DLECt6GjUlRrZVV0U+YTXsbQEadOMZe
LiT6eGZX7Bm2TdziJSLWqX+O81lL6zgPCIOKUsQ9zxaj+ZEZaYUom3ZJ7Gj6TTx1rVdBo60m75j1
aMMvk9U6jxMP7CfVhtwi2chXD3f3YL9qRN7neClmvSFzHcEz3/4Ev0UTwS4wQpd+hG3LtSFoDGMd
XKpzxbz/zP7Q2Hd+WkbHsOlOM3l093He509kwih30w4ko8UZYt6tv4zxG9GBGkWwVRwllds3D6ec
vyG+iVjaaO6sS8RMCg2sVaPuWkbS7Ycad+iohgFNzLTA1OJo/1lmFnY2ZWF46AatH+bJbBCno7mi
gaIVZflqwxHekOrav4hQNd+aViRvPJPBxoLzvgX3VtyzDfR/iinuCczKQ3U1aCVfjCxf7grhnlxM
fSh3lfNhlz663CRWTc8eeMh3kY850K6GE+1VsdWeNOdgztsVyRNyFTG3x95zP8z2BTt3/mGkIgVY
1ptECDp1Mj6GjI+eeY74uxqtMru9Gd8fNMQ6ROAm2Uu0yTT9yHACWhxGEVzArBzWDFegXcUcGw+s
bjSZ46po34jXyu5UXkcR3+LOctn6Fwu86Cb7QMObXUFvPeU6H028lmV4AvJSBDKLuVlZrzX3S6Ng
uutRe/OGJTVQ3tn0UR7l8fhmjzPiLC9u3j2LDIiSXTfCssiPyKJvZuPcynR4KG3Om43SLSW7mPX9
TJYDmbqktRx7l2gj9u5j/e5HU+ltZ1STp1p2CuxykjbYjd0ifWnQ7Fobr1Idcm6INazcVAOjsc5P
3HPQ3+mAa7w8FlM9/nJ/p9xWvIV+F1q7MhHMkeVg2IeeSd419GtxaBRayRLMB6ReD8UQx3PqMYwY
oLJkpnuZx645S0bWgVNbIpiHXsOA5Avn5vWyJYDaQtMMBpL4pG5H7J9voeqpH2WvO2ZLtn/JjYFG
3gV0FkxuWp+0a7XlpsjL9i1r0w6DfdRrue3p+V+zGWjyriNFgKFa2iy/ri3hbSggtijT+W5Fsf/V
jcviG1rSaq9ioKgBR3xYbOYhA7E3+hknIjAjcUpc4d76i+W+D3abQ3qs4dKakc3Yclaz+u6OsJW6
UKpn1Jlwa71CrdqnFlxQWZnVEYI9/zdjoOwdSd+Yrx7SimE7mbH8NvgD+SIoud5xtHaPtg95cptO
pnjrmbeFu0iMPd8lofsNuGf54TfI0ndh4URrl5aGr8Dayq9QOB2N8SGebnrdM81MDYOwlVajQyEf
7pRG2QN+pwSFnXsXzQP48mLYkrSyAxIKkGXu/Eer88VdDysPYVoBuscGt33v5NSGnozcQwN9r97Y
7WB995G6ke5b1dEzmgf8KOy7ATJIQ8mZ6UUikGBF0Z3uzGU3Eid6MrE1HBbL7oKlVjnDXdFfJNQc
p2+LX+PU7Enf7B33VycF17AZwPoGmcNEM4Lk9d2xqnA/VILpEp/msuIyrf42Nic8UZRZ8F1DW9Sb
pMXdwyLeSj9qkIrlBsMmADwjzjlaFAYtUCsveTjlXzCVxwcmpwb9QdhfWjgojDQzBAdZWzAKFdSI
xYhTiRgozUai6Y9e4jckd5pR9qo9pBobWEuMbuLEhhdb16azQ0u/3GSGrM+jY8kL7zC/mPTsP8Il
6SCed92xqJthH/mM9Js8UoGZLS/1DAZqK03ZfotU4z6opgEoI5L29N/l578jnlc4g/+2S375VXf/
eOa7kZR/Djr47Sd/a5Vd9xfXJFPYV5LpK/C7f7bKnvkLsdu+x3DJlxY9L+vR31tl8YujVtOpR3et
PGfdd//eKru/SN9zBGJpX7Andfz/qFX2eJE/bxo/MxYswoqkJGL9r6HHEeE6eZlCs9GF299UXmnj
kDNrfaPmwiI+lln5Bj2JvGppEH5IBpNIpgTrkhyPBMYYHClh7+5bAgafCBs3cJ3n/nMC/OaATjMC
eNb71U012c2+d4qOENAstk86XFx2Nem64rCNdZ3he3ZubxDkOcHgz8yZqaaPzKzOpZf1jNHIiQXO
7UVfMYj5hJHYUOdYVBBnOz5LDY5gYxGp+3XpBpYmoFZZEhoi6CitHqOxkueuWsNuplKPO0Jh8mG1
dDZXmxyeCz8iKURZMx1q1ndJWKc6IPFpPLaqqW6XEYYQpG/xsrTtQBqCmL+E9bwOV3X8YPqaWtNf
1neeE7izMwsnCRKZ5nssERwk8TgXT1Fs29CRoN+lmn92RcMCSCZfq4zJBKSg4dajBfWGHNkkNp4g
YsscITezuqesTt2HsJIoby3Fao/1iCX31QznCl+ZsQRsfH2wSgDAzXrALkCieMDfnAXANvFL0gKS
2uW6m3BSL31GAidZwhfXAtwh+/g+8pahC8xZWHngDrEJBHCkbGVtZV06ODgh4cPMcT3aLnJqu6PP
bvyrpUHHUPEucmcMZrtldMjmt9Wlzedh95fFM49dKt4SYlqCnveyy8LuOYQBd/bH9uuczUijWEO8
t2M682BnfVrMXhzY2byKuOwAFVV01Vap4AO6VX7rQUy4Q5FPJ+HDyXc3dQFvnme2QxKtEeJNcIHv
tSGa3qZKd3a0Qn2W+tfOVBEAbpC+qGuT6GEZabEmH6186qgtA66Jgg8wWS4dwnNLI3yUqnvluU5k
HAvIU4wAMLoZO5EPjxPxRc23FgHmuxib/meSDvLRIT/rJo0a9QTrCEkh+P4Lq8DGIaOj4JLBeGpv
KYfexwkFIDp7Y2eO4lerLN7dcYR8VthlQ99m9Zs8UeKebB9Js9jOEOsj3IY03ISUDmGOhzPMV69L
3xeYq2g59oQYkTidI/J9jyPiHQLJfrneaaMBxJatbmO4tia8wq6AvaQHwawB3myG++tSN6iWt5Mk
wnmozYfRlm+LZrVNFEbL5nLXsqSqj76T1P7WcuOmPaAiNA8iMp0XO/S+0Bv/yhwAvhLr4Rq+Gagd
Ox8AP8e5RZiT7yVbchzNI48teeU3MKRXOr5DO8dW2R/ZCpZQuqAgxdO2j/Ro3mpfL9HBA0ETbfu2
fisSo+6vLQkr/El6nxp9+DDASQcXktVk16sh0ICdKAp8oNcqPmUYTptHczG94tiHkieyh4GGvQoK
612ia2YLk6hsFHgKmI+q4lOMy3nX1FiBHdcwAlk73ovVFjOwoOWmFC6Mok7HB9S6sHcdZml2OLNU
FTN6g9UJHk159jpB+QiKtBlvvMQlJboDWxvOkrJLW2gZ29R+hNqR7SBSYqEYMbZ6DJy2KW3xOc3U
ElR9Xx8GC8HpIIvodhzskSuQLssXQGT2yUb9eEtmsfHMjCfuIZOJLAqKXDPDT1YC7mQoAuHqG5op
tAgTETOtNk+MipYdZO76hmjN6lbmCqakja65ZcLSmDDyV4XsKQPWzUnVNo/KbxXbTQ+koYP3I7bx
cWznepnhg2DV2Pp5lr0tMEZp0tyRUQk5LxwQ7zloqk089DHYZpeYWZMhIyqH4S5fovknsaQD/+q6
4AYjgk5xAPaHKdQ/LEIkA/Kr0HvGDutkelPgaIRbbasqbIll6d95sGBs6siCLJEIcJeGlcGWqh5H
Z4tDs/thljxtdi7CkwsJVQzyIvkUoRE8KqMQN4lwaxYmbCkwbBabeGmPuoawInnA7oBwUHJC1jya
bSlOYnblOnGLT85IRokD0OPG6UZBHd56e10L89JjdbuZSjfZTWZ+DR2oxq6mviVTg9V/2CY/+4So
BGIMPehNNWfvKGkNfGU2p8aXRD9STDcB2u2HVmI6qiZzJoXDmm/jOkoQh08g6fPaoOnK/MCGM3nG
3YmAoW9upqJodmIhxM2u0EZErJ53KTm4l06xrVp6Kz61i8/KqStOkd1+NH7U7/ps/F4UeKqFnCVQ
GB43so1PHlvhYz/mipmUd4f26dppxOmKpevGI56ccVBS7FsDkPicXkHKGI9jnNLMIv4ImThyN+Z3
kUsw7+RkKGiZvNiATVaGKRwjbL6ZT89uD323qpDnr1Y2z5ux57pemz6JmKin3dzfzlpE1c7kydmC
ip1Qu3ZCzcCGrJEN9c4pvUXsYtrD5Ym5jm+8jsw9Z/Q5rrcEia1xVwxZ6RL2nMFGBADVSTkfCXZ/
st3WSYOF5T1Eryy37oZMtnytbKk2JmZvtBmS9oHw6clGtrM096jG6XrIYlxeVN1PL0UlprOLaeoG
Qq0+0DojnBoKSEJbOWfDWcDv5OjPcetNQ9wdES7BXi84MVH0ON+AWJDaUfXpeSCuQoFycourRxd1
LkShgUvaO4IURqBbXvTBoNY46G60H/TsNajGIXOqtiPZsUD2vskaxQXKWMLB2o2iZ4Q+REqlRQdJ
IyNfxC+UdUzAEg2BWOweTUQvUYmBrB9XfoG6adFix7vObGt0FObcE9vLk0vsbb2K2705ZtqqXaQ5
q5bpzJiqjEja1kN/EvHc3+RxZpyMpnEo/EIBO0goy7+XNnMwNNBLwyDSbuDhef7SBjFbuwCniXjT
9jr3nZijPHpx21xTPx01/gJMRRUUlgODi2nfesI5oqjGPdVkE7M4MTN/37jt3LE28P2AAA55KfBv
wCvjw38FZW/tHW0fVIebE8paRyyAV46Kn2eDoys1HKPEgMGHPCvaKSRqd9bswPClAmpyCHKmd7IS
S7wg+GJ+VZNPt416NA77erZKMjeyTuB+7rpXDu9lp7hIN3jVviN7Q6Lg2gIwJfUWax3okxMgyize
jXAbYVj1+H26zkFdDaekuEeJ4smtk8X9rrPj29omLscnLucywoc7ObHHgKREU/yo8xaosLbL/GCV
aPJ8PrQz3rJmCHKa5I+Jec67T8391Zwd9ya04pJYoHlwL1pQmgFRkpF/Wwh0AubsvnaFIoE5JEbK
iWxrnxu45M3JFqf2U8SE9ch5U5/SJu0x60mUyzmQm/5t/qmBgpe67RqGtZynyTkZoWsB+HNeh08V
FW0uiiqjWdVV3afQapVczav4CnGc2tkOzGQivbMdMC7yVKcCldU0DDfLKuGaVzGXXmVdaTlOCDxY
DFWr6AssFpMidjLsED5VYbWsW5Y0SMWY1wGdW+VjeOedPZmF7oe5isvqVWbmkTD6VH9qzzjP059w
OPQXFsr5a/SpUrPn1D9DkQvPySpiE1BT92QDNFjckLipVew2rrI3cxXAGYvNKIJB5m5e5XHtKpSz
7bBnzreq57JVSMdAFalDbiCuYxW4qVfBHXHqam+Q59LVTXqfrLI8xBDDXeq65g2HBHDVIuZmcQeT
goWTT2Vtso2Npt5BPoRPYMmiInaHcVOFgJ2KwUpv6oQaJS9EQwEF/CLO4FyCiInHXdL0zs+hq8YP
p5gghdWw6W4H0yQ6bWyt/5Kl/vFvbsnRo/3tlrwav/15Q/75A7+1/b74Ra4t9acn4Z+yZ9/BMY84
xDGpFZgL/EH2bKl1Oy7J0GB1jvLaQv3/W8tvkXXouL7Naeh51qqk/k9afkv9RVws0DvbONCZRviC
PblSf96Oz0XXgdpIyLFuiunGSDWR85mZXXFUZR9FOSwn4iyYS4NUZEadfY6rPwfXnzPs0NXGA3M9
JtuMM4cHi7P4OVvYZ9406xA87mCmn6rPKXVY9srYEhLLyFyGLMym3H2e7W58pMBX0P3mIidQHovI
x7AO34em955jYmlYCnxO57vPSX25Du2ZQZ/idYw/rAP99HO273zO+ct15I+PIf+Vkv0UEbp7l/rT
8NIljXVlkcG2oB/q8Ge3rhAiY7jNgLMygS2T9G1ZVw1WGA0vU4QE0Zx1/JPcOfYRfmTDC2gn94FQ
YaSQ06z0Q2pH0y2jCx6xPiSOn25hGI9VmfLEcYciuhsMMzyR7s5oOuL8R3pQKetixmmWbkW6SObw
I4ifpY5K3Ouh3hFUFb9JUFcT3WjhHfSqZ+ChTsLALOP4vrd79ha4oI/JmEcHwoE8LDnWcBDVVOPy
KQrnqaD7I1GvjHMXzBXzTbaWZs/eLCvXkAAmAB8zlsEatQBt3ZaBNYtXHy+OGWbNuQ+zVWIqnWU9
gckBaib/pl1YvK6KiZLnXe3xEK18IikHt78ObsGhNMdYsg2hv8dG6HVbPynyamvBvHpqcEWepeux
HzEnLo6f4xo0aL7uJRwpActl4ZR05orcGtsdXvMejTfAp85DVFCBR4yXlQsURsjvOYKBckWk7Oxy
cl3vAUoz8J0SFhHKqaH/Av+hmkt0d+7SQsWwEqbowevqn5rf0h/FWqAEBiF5P4FW5WjAxiUfkWgu
3Y+yVY5xDNGc4j6d0tOgyma3+HOqToQ1YFSlS3hwxpaRN1P2vY+i092kCi+WrHyK7imR4/2CEzZ9
bgSJecPjYnjYQFFKsPg+uHJIruPsxg+A62eZf/Dpmhio4qJNuLaTVUKPvYilhc5wJxx4W3eRBmxe
yAoQpdUN4EdHB1j6yrbxeA3ipoI0X54sPUXAEZS0t1S8Q3kMS7mmobF/YNPvbAc8FzQOVrYnSrng
9lbtduVc1AB9Nm5JMYnxp9ppURfbppPhPo2zeWOgyCWniuaujVSB/1PeoBSG5SqkiwfQugrLP+bA
qy5LbYXbWbRsLEU5HxFbcN17Is+B7lOcBqXX8g20ykbcGWg8nEDrnlFLS3uWkD50NsEz7BIkLSfk
EuOlVySbjiQ1HBqbdS6PwKW5cXTTn2G5FddZlhaa2sqxDzhUu6vh68cl5sbMeNwvnvoqDdIQci/7
8NrKClLHicmHT/UXozfzu3yc3K0umcAnky2fWgtsBEsWBgE+u7wN3n4iiEgKIIAu8jAlw/Yc+uwB
xNezb9EyINyllKzAsHXRFXhCTB6hTLchQV/bNBGDzVww945Ij4GAZ856tavxi1AqRowx+ye3oog0
c2cAjpqaV6de91b5gvbSau2Ta1vFziHbZFVh6v7WxuWxa6aU0RVE2BeVW9arW9hpEIPmQwgTx2e3
79wvrotJvx6dnAI00pwp6F/YZCZ2aPygR6ywKmTRci+QkrPSjtIHHB75r1lUe8dqsaxjD93sMkrD
n3aRjqZ9aC79titFsR01WdAgdZu7Ahv6wW2LdbVhfhMO6GrQ6MN+CuljEbh3O/j+RCMqLsojkd/Z
LlyQawDvzrnapkq5UT2QFj+SZOYh4qmB3XkyddM2Jtj2kqAOuE+1ByBW2CSvldlyKDCZ7oRXl/iy
3X7faq94RQviPcRdRLEc8fG/pjh5TbsHfQ5p8F4OfcIaNxJfTN/Mf+rZ6t5cGVlPLjaxx6aJI4SW
jdjnNXufYem8E2INSB05btgduMWcQzdO+qfEUmQyxFp9U5qvtFINiDIsdreerDXRRLa819pmdI3s
mLtqnJ9QAzseiRoyuesGv7sAbhguqNiB0sU2uJFUZ3hlPI7MPLqXPon1Cfmo5EL0rge4zHPZnaso
IAvRNPHOx8tZ5HW8L7K0ABWah19jiNcxUwRbv8+gBknQNIbkYlKFH4m2a1DEy+l70fXZdlH18kUB
9iMTIHWxruRJx7Ct0V+baDQvCwunCwtBxsm5I1K+b018tZ1ePpHYYpKYm9YBWW3oX8hki19q8G5k
EjrTQ6wrlLUcTM2RJ/r0LQYx8kXFzFrgokn4LKOCmGxiWEn5Vp4J7n6kG9PpfdTCyuleReOsyq/Z
GWUmXmfCjks8Q26bvFi2uYZ4dpXT8yTKBGTzpYphZZfQ8ne9ZC60ss9IZRXT8sFwnOFtNuPebBOO
4BibIPuAlnlQRIN6GEXxZZym5pDgAyIwGXk4H2XONLfMH1U9d4jJYDlERh00ZI3/V0X6b9XHyhYr
D/V/V5E+/4pUvez+WCL/9jO/b8bkLxbFJ/stIVHU2eqfcVCu+oWUKHbjLDw/bX680u+bMfsXfH+m
6VFB/15c/14mm6zafJ7Klo0UR9joS/8DEelfzLYmtCnIVS5/oaVcyxLrv/9BQupxtiwJ4ICjB80E
nF4MZJ0x/+YP1+Thf8y7/yj74qFCO6T/7/9h+/fn7RtgV94jrkaF6lWtK8c/vkqIZdVUVYShP8Wz
t2FcBDlwCsmi7cg6LhxSkHN8PTiOlq5++/vXXj+vf3lx8LLodbhsLhf7zy8eO3k+wYPyjxHRwNne
bfUYDJPkdW2RXVNpVt9Y6Nc+G6BEBYTrJL9OBhijndM6CneVRKDWp8mhGzxw9o1BLbkiPLWXlgQN
InzddnPLPiKKltteu4CNnHwM/j/eBJZ9HykyGFrzr15lQci4KrrFPzbYMHaTVS37wiBXI3HH+Wuj
xLANZeYqAmtJJlir4LfRJ8XZJkCXvy/xpwdYD8RKa8/biIE62veRcA24XmAzDRk7uVF+KZK+Y8yx
dEy8Yeb+ZyRqy+NL4LHOlWinaO/+6kPVlur72YV6kSBOYw8J4WUacDivE42/v1qrQ/yPDvLPV/IE
7R9zfNtfddt//LrZWKmQ4PNKg4JoxHSZD8/xmnPbqeZR2IQg/f3r/eUm+nxnYK89el6svky6//x6
ptRlWRjkLw1R0j5yovDc6iP/8vev8i8rbIf1OZlyqM0BjapPNfgfblW/5bggyoM6DC8gtoX0Z638
5Jhp78vfv9Cn7fYv18/GkczBtJ4L/3IopJE0fVR63tEkR+20uNrcxT7fmZmkn2AuEDlvJOD2DUEd
2XUebO9Ss14MrJQhe9yXy01h21iAZmdlvw3g7WtJFbkZpFqOUV6DhctxFCZ8N78OEVrHLc5M9DFR
Oi6U7REvMtUWkl/PTCgDHP0yOkty/Ps3qT6T7v70Lj0hpORymi6rON/+i3o+NFk0siyZjmOqJGY/
sJtuFGqmwG0GI06jYaWhmhD4sLDNW3BEbnrMC7JQBll3+6xu2zucQyQOdCU0DacULxJY/p3tzxZb
z6J4AV29o4c2n6RfrOCyMZfb1gnzLyBz4aoBVQhw+0/A+gkqLaNkPmTRHu1a9M5xRuBDZ9ssf037
OCQE1/N0IZ+7DoH0Af04GqU/M+xPyB7HW33QqvK+tKGdnlIiIYNSNnG3wer5I8aCvS10Fp2sehnu
61ySmIXN1rqg288PQ+jYu5qeYEs/32+d3qlyOq6Ivretsmd2JrTKdBJlMRv3SJ4ALZHFtkGn3+2i
rFMHO7TwCacOO/Ulq53AcBfr0Y6V+EIbULy44Ft+1rS87Gph9JE6DpwH8ix6JQIf4unV9UqYhIXZ
Hlfi4CmdaQzICHOQVmWMX72khE5aJON9j8vxe5nm9jfRaEhjfkqRnf1qZIZ3a5Q5du4oiXaG256Z
FvBXO7LZZaZ/mgajvKvCGvLaVI4drlkkW1BQDkQ6EOYTQtLOIfAoco42umJ8Lwv1ZsfOyAIwFisS
rrhYKCG+GnmGn1OyBLmTvUFo1IyQAAcXkBUEXupgVr536hdLfWtDhyEK16k8daL3tw2W8S+ZtS/j
mm/EQCZD3yj1rWraap/FphGoeqK1AeLYfi1nzSwWfDAfDQ5TUmuj4zj3+zhWj2bIpJmzbTh1OYra
Ga+iB+zI/CDJsAhaR9aPc5vfJiEYcdYDGTCTvA8YfSDIooretkKcSeCNNiJC2cj0KEL4HN0S0/Ee
I+Q7xl0nrqFcZiDezgteym8meUPBCEYIKI/jP0Ni81jbtPLiTv14Lu3M31Q4ardYoLC3r0lf3UAw
rotfkiOqx2VdlCnCiYoJnBf5h0xP5XY2PGLX63jmj5nCfYy+fhtnqmLnLRqUgDyMSANcOizwIMho
lMY1MzlyzEOrtXFjk2WNaIM86xaM1zc2LuKxTzQtRznT7mzwj9aU2oJPSGrZ3MyztE5xOeVHqRJx
pFslP5noC/o61IJL1qNVoDmO2f9vlg7jGKyy8gdCvuiVtIv+w3H1/KqGdjwXnjecMjohYmZq69IK
oz40HTHTdiiGUw9gh0gNPPR9Ps+R2ggU8fJEXCxm+0A2YIMKERWr5236ag1A0JUw4xNr7npHOhK7
8pmQeMLokgPNAd3jhCiJfhWuPCmzl7TsyUxfbR9nxKRZ4AAeA2jl6U2jRbYP02FmYN6O1Z2YozwI
a4qCZcCU1lbA9Gqz8IIk4skhCQPesIWud2IYzR3vuD27DnORsUVNAyRvviGzXL8s/mjdm9youDBE
0wdoW5g6sEcYiHRrRywHYiFRLm1/xO4U7Z0qcZ/jpCsvKG/lF0NQX+RVHd/jhKA6GSj5IBuzQY38
lL+OKJk1sl5QzLBmvGIrbV7TVGUBNLAxSAzqQsOG3siIRp1Gq2F1RUzRc9Xp/NSwF/1YAHUe89Ti
7GlX5x0+jlsnx1K0+CTPzbOq71S8hGdXtzy5RsXi22HyG6QV5la/HXjnWRLf48Id0Qgoc4cTwdxZ
thXdLwiekYNZCz9j+rl+iRzciH2r+EsyopUPw9DxlgzYBptOuayeuv/H3pltx21kWfSL4BUIjPGa
cyaZnEVRfMEiZRPzFJjx9b0hq7skSiW167leLC9bJBJIIHDj3nP2SRMCMRUcSBTp2XoumnhfIe88
iMTN1thrgxO1isPeFYcDdaQ+9czeVyZi1zdq4P4x7jXreinRSmBhyuAx2wiXRF7vg8JwLlpdGncT
B4g2BtLt1Rx4NR97ipznIXDADAdu1N4hBODf0hA5iZD1RuPkfxK+c9GkZgKPtS73TSIZmFIvWhfO
KPZtzaJg6s666q3a3lWI+Y95KumuZUlEvlkQbcuie8DxKKFxtwgr0oGhbixuyFpXRIBFIWzFqp+i
PZffSz8jkKmjS1APyHcTOuCrdiyYXTI+ExsN7yAgUi1HJsvAvAmx+Us7uhoHOaIM//J6/y/N5jc0
G2kjO/mmEvqBZnOt/wrL4tv96tcf+bpfNU3oM5RDJptMDzbMUhx+NT2a0v4DZBLlu8NOTvC3/rVf
df8A4YJKU7GdJQNnEXn+734VOI7CoOgh8LRByQG6+Qf7VaTm3xf3bHgtB0mhZGduMSt6v41Im25O
B7wxN0mqCMpeW+x2GGBAlLhWQWXbuJxr3ezLTEALCwJ20uSW97ELAZlMjfGqBm9VEVBXY7mCebsA
NfzMyMaPjt8bpAPDAkHZRKvuAP5BDDdtVos/idAcMHZ4bBH9NdGZyGsko2BkHCVvL7/flwpndB7V
ySlPCvPNCgs69qqp/VdjCVAaXT88ealdswaGSPlbL7uDVR8w6SCByWIpZZmMS0LNLLfrVrXUOb2w
rNLOarZs44MnjFd/CXjKl6inYgl9cpf4p3gJgoK6Fy8Ene6ZoD6WMFEpEpwKN7rTXxKlmiVcin1+
oHgLYJjfWhVnjAiGVuG2qbNqo0QUXdRBugshUkCaG9zXeMm2QngWJVcOA45NAwjtOtYCPtAEMRMr
s7vsLL0owt6u2EOuGhhB073n4L/f8E1MT8FUkkqJ1hyEKcyae2aCSDibkkkbUaBRf4zdgMxlulpP
CMFNWt/2SL1VWP1WuSmFpzAT4iE8Xjt0+tg1fpz0qNchdPtmjRI0PxlNIfDVO3D34cfMJJKlg9et
aClzSwDpXYglIw66DeRiJDtu5k2f6N7V7g1nsuAL0j4feZGRnxaLzmJaoF3anUn0hl/O3kb0iA+o
U7vdEFoY7uuYYqqMvNt6tkeWL/rPSErb8paeuD4RbRCsWLHNWwPkCjzC3D0FNuZ1ungEwqGfQinC
Q0PctTnTvJ4wbUGGn5AT7+oCLgORDsl0FkXHOn6iJhr8Cu4QiALAkQS3wrODw13d2Gkdlce5AIyE
SoW+M+JbP4Ym0uWNfTlAIWAgB7TZ98k1Yz9pb/KZq3fbNSRO0lDtvfu8KqAGetTQ1WOmexz4TkmI
xhQpQiG0QMdHVO2Inc+FV1ieEpRq6tKtCNvJa7wzdD281MN9OeXGZe/EYbMO/LG8apgMXeL9ii7c
oBioHSNMwmkzdNupYv9wHJmnOchXKHMBBbpLdCwRu0RSo8o1Vy3oUgJh5tBoD5AjvR07ovgmHoEI
rKO6B4RS6iDnyQ5IzlrR8ozbjU6WGrPCQ9xfznMMeFIatrUuI77NTdUvCTOCNEY0aWyXQnogDNHW
mqxG7zzO+XAFgVbsYcB1mwi8+MQdZxu8uTyEgZnhxfBzy4x85iDIInw6wtWISPzhSUJF2rdqrMOT
LZq7eWyT+VZ1xmcD6hHPFOFB49pnsOhctaXVzDtgJnm7C7upfKLtJXAVTV30MCMgLvfsLXSx5z9S
lyujwAjBSjTd2xC4kWw4bluT05dJd5+ReMkeNQmso1VW+o04gw9O5/qXFvXQfN+nsq+gWUVmedTB
NG78ysAM2wA2nAliubWLgecxsBXWygTbzMrpRMHcu07282j5p8Twqf/8wRjHy9EcyguPMQGyzUqn
e+Kcm21mhgExcHxX5S6sSCuT7HVuDfDb/c7qomzjqkRelEyrt5afGGprxFVOYkM0gi6eiboRVib5
ngkOTV517SUvCXLPD7QT+k8LW1pvmW3ZPGv22G+MZLa2ueka7REtsr3OrC5ptsTEhPqCv4CQ2DTw
TCM6c3EbrVzMKLhwG4M8QRxZRDWKFZUUcrGxc0lOaVxGYo7L1I/8+arHAqqJDQ9afCwM45y8s8nY
qjrakgX7c5Pq/bEf5o82t3C7ipsRoRGCG3kgCdi7dZ3Y3IRETW9aGdVHTxWe2LJfAR1oOCiLynEY
7zC02ldZLlH15zipzTPpuajs29lN9n5dWk91Oz6F40g+eOsiMSc1PsiYzvWiZfRATkt3JiPSvJon
s8G8jlgAxegwhrewawItoe9n0zwdcstrPWYxNpKm4FQ3rBpXsIPM3X/rqf+PQUYu9cav6qnzS9O8
fI665q+2bb4rq/7+ya9llav+UIDsTPhgKBug/dFD/FpWMQZAEmM5Doy+v4Mm/lVWyT983wP5yY8J
2ycZ7duyCjKFWtqOFj1VjDX/pKz6obfIEQT1nkMsN0MF9a6DqSx6dWllIOyMs7eoZKNu+GWw8HyG
34wCfnYkKQQeDo/i0nzfK0XrV9jzaHKkZSdCXfVcoXtZAWzpftOV/dmROIayQHAQ0PLFEvRNvzQE
Sj4jHq0OLZu2ddCJ66YHQefW8+M3X/hPphs/OdDSkYVWyuEEx/q+/dt7malKPVcHInPf0ix9Ywb6
lvDnf3IYB64Idbn64TuiCpqbyBmrA55ltVU++2fwTxgdxvg/uHTcq8rGl0W3mS3B92eEYJTc9Igz
6oNcX46LHjYopX+pi3/cqvdBvUrm1nxPDIj8d9eOIs43QLVVh2gYUvQx090Ujo+mMT3ySvc3v76C
S9//+47vwpV1XbbWNEvBv35/WobplDybJYYPVKsbr8mJxfPrgAjW+EX4jAVim+A0zCLtP78V2fxY
DnU5OyD3/ePl6hKZBrXboYKgft9pBmyOMtJHI/ntqG25YD+cIz1tVgWP/rb3jvY5Yzab4hKJNgx9
fci7il6eFMH9r6/kz25595ujsOX8dsLi+8rujS7jKGp0LuAYPvb5UJygU/5Hl+6bI71bmYY0j0rg
HdwgWTdtSCp7mcF/U4H+9vESP54UQ9UFzgPM1Zb4qr8/KaRFjp8TQXagHU7uumA7uJqqdryZ7Xza
qgDDmqk0xTpDVSrUsUSohIeIzklx6mvHdddD6Y1b2DJ0Wsti+OxFMdyUpV5j20zOnZe+TdCdjyFF
+LnyiJnT1dwA4wezvyor/grYM5JQUkzxHW+Mg0dwGx1dJT+mniyPsOeDZ4raaTMQ0ncICPNGhlyo
PXYvf5Oi2w/XzQR2bJUWJPn2dWgfgZMUWCQyrN7SK+5bI7FPJJcPn+uAVd5sXT67a3KUxC4vYMT3
dNU9PyrR7mRQYQnXWccNn8eQyn7JA0467QlBKFVYXYdyLjetQ0ti3VtBgEm4Q6VLe6lVezfQ1a4W
wbhNUDtuDI3jIxec3ZyzcEFAb9deS+xF4LG4sNFi3OryCig8QBRtBAIAhZdpnewcgQ6GhfLCFG25
8XNmeb7KDVSbQn4Mo965GEMzeQ6BGD26QxoD5bKqT/Ra5ceAc2enP5jVpwp/yMxnwmFGn7dSLZQy
8CCr0bWZUZHImz02A50y32jyW8OI2+eAS3MRJXV17XbJmzD5TrvElR9zP34bmyG4RwNfHodlaYya
plzwMAyXdUY3l2ebLeUN4ZTjXTLG9pEVvaUDmsd7+vHWijIAj2Ymu+IUh5ZvrWzkHFehVZHh4IbF
G4RB88osEy5ilzkFW5qBqe2X2z5rQvs0i8C/jFwuWQoc7iOhKMl6tiPQLjRBH/xZckqhF6fPioyV
VV6TQs1AgAFB1uKMW5cEPGf7uABecDZRjKqNGwX9UxRUlOzS7BsfNlkaw/Okg3JpEIHy0TcK52Es
0vwNtGJ54hynbYFpZyWEXx+Y+6nHEj3wgwXULFk7WjjkhtgOAkA6ln2568ZcXWqUnMRpMHaDRDWm
iMpkRYy0EaYGolGGC2QG8NjZYjbWvc0rbmZrvG+tiv6Bkw1V9NgWBv3Gzi+SF+aTxk4VPEdgpmjD
xqrP9g0Tk7sBX/vTTDrf3qkIVNwNhpYxvjHLmbdz4qf0ihDoo6bDUPM6qyXmcebZon6GsJ0NTvOh
9xAhYJZ3LjzgGYd8LPmwmqSqkwvDDQDwQBqDmfJNOFGYPtehLE70N4qtHrHr4IR7A9upLmFVWic+
iLkzw3zaGFNDyzbK3egqBJyLhCdTe5hUw6qzePWhICYG0NfM7CMV3Cc9dolNVI3RX0WliDTBwIbI
CGrUpW12T1Uz9XsrLyFcENRRbOfBL04Ymt6aAAFabWDvaJakFx3+1Xba20QNtJgat2rZv3bRhEOn
cAnQDir3glehdxstoWFmwccSZtafGSOoZboH7Qbw4EpWXvoRkdh8IdS4o5uwSAZHIjbzIUVnlsZ4
BK0246ZmVURSlVUTyV6JurYoKne1wVOfMhLZ9MiTIXIk03bWrG750ELdWt67lc15yzx5iWkhXPtD
4rxkY+PfWn1rXpUh0gQAHNYJ9DlHY0F97hRddpGRi9MXnD7bXx4j5pnqui264XNjaAa2YcOaE9mp
f2u6BKnbIntxHBZKrVk/3MjwCNUa0xWhjtOGfjpTScfq/NuAWM1LkxYj6tyl0uoUqUSZyLsNs0kW
MdmVG3fg0OzncJY06IKlaQ6fI6dAUpsVq1A1gjuY0YaOs2urastdNFhYDZncXTf1UldDvbjIzIqb
aajJAwGKS8ACU4dVHKhhk6Nbw8nJqkukyKc2JStYDKxW/XKPOGI2r5jFkIXpMHah906Ti3h0mD1G
61wlobNrCOxd96WG0YvslAkV3Yh+JtA4HrlCsxcUgKY8/MxGM6xJTWHlzoTWuEDd4qGvQpBwblGc
iGDLb5uOtccIWT0GxUNPw4xrDsZxZyUO8KGij6+sQIpXZcKX7g1CItKyow/XkKvqin6fRKXa5yo0
zq2Or63Y6p8MclKvpzEiniaZP8bCGj766eRvfDTCe3s2ncOs4nlbRJAyK0MHN1n6yat1vomt6A0V
Ubi22/gDz/Oj7kV4kDCGaNXl9boVVnVtT42E6jSFexb3V7S53Up6vPSw69lHI46yx7pg5aU/qh4F
KT0PsTCrcj3zlYLAWmoL126qHRRyWo++NaxSF3Ut7+0CLhaQo0NOwrDeF5FaSSzd0PIaIEOrKctY
zBI2eSBFZAKQzAxFeiQFDY6QX4HnK2gsa6AuNSKHrLLifGWFdStWToAuGKe3/NDkMj8NtZWf8OKI
ak3QUH2ysoauo5mTN70J6rH03Ivp74nJIOjdnd3cG4K7Gk3IsBFpEhl7O+7phQAGRV24knnQ+ye7
75bej9vhg1pTi2ts9bPSHmJSkEAMXNP8r8pxwxXwI+84+l5FJ25SuqG6cVDrNiPr+uR7Kca2Ft/Y
DeA68KH4uRWsbT9McAVFmhgpq1toNo3ZPPupSLEDjdk9+ooRkJ3pLnGFU2DHq8qb+lNBYNwmrsSr
7XcHYH2IjhZ7ve0Y0U4inN+wcPS3jpMYZ9OC8bNpPbCthi2nPc+pRD6QNMh1QaOSa9O127EOXoAu
pFsPNN9WitLfQOk0nxDcjlcd72jsuiFzqMKWHfTdzJqveFzDzyFedGKMTVyGmTcqSkvDOCKkJhGQ
UHHWN9tl+YaH09GN9eh/D7bKnA2pbBp4FTqPtT85/W/EUj+EU4CHFOz9hUAyKC3TfldhN/Mc2l0j
skPNC5Q+7NCf25DO8MrX1An03eOryTJo6MqZuiJVGvqElkwKrTyMV6b63UZtUcN8t69YPg8dApxh
zrLZfb9RI/2CZ4DPo3PzES/DhU5ZUwcvfimy7i6YeM39eouxVNvvDkhDVXIkPET0OZbN3Dfb98bu
nTwcquzQ1xRhRcBo3Cx4HRdMVi4MnBp/Twz/bRqB+UP5rxYUySIXW6xDf+uFvjlgoSlwbDclztCv
B+KTC9b5uKFbuEl0/oLeQG3TJqIeZHBz8+W1M5Rg/vc0Zc1dZGYGGnvEKeVc9/ux4b3+6+th/ezz
If1bpl8eFqr3m/JqjEvDJ77mEOF2PnV9k7+VFgkAq6FFAUEQkU2xnWUZD1KUmO3VAkJfuFTVdUXE
O3bP/IVSpjj5kkTASbLzZKZT5GDqO+fClrG6LHSiL1O3Udu2r2Ocyl3gHAgzjPfWyMZ1a2PfuEeY
Zr9Yro3fnUE7kn/D9G6ngEDTFU3n7HGJQH/+8lYsCnSeNPQX58Gvr4X5A/mU74rOLho1Ju9Yxt7d
HGE3BCQsN+mhXVyvjtGUTJqTcD1Y9lNNltHBoGxc+SRo7RytHICX7d9xKf/2dvlhn00+h+tL5Jh8
Jdym7z5Bi+AbZJoZHxT77b1DIsJFZQ+/WwZ+6FhwFBoV0kWcKzHavduSdoRJBS4U2wPiLAvpBAtX
UWFJrqVarK8pWWdTwuaBiKz+6dfXWP54jSlRFrUh3B7ku++3w5OZ2r3OhugA1RnpbobB6tJgoPpM
sxxNQTk407Vi1LUwrh5TMGJvBvbfLUnWuCvg0AD6Yr0Fm1xnnW9tw7ainASEfqD+VpfIMJo/a8ij
7dEIGjauXz79f+f/v5n/L6DxX87/L2CavzTfNqq//sjXRrVixs86T7+ZKT9qVpMh///O/4X8g6a2
xJ9Jk3iJRP5Xo5qb5+u8n/SaZbUmwIjnAjsib65/MO837XfvAdZiOrgUWqa7vHdc911Dqw5aH0zO
6F7kssJqLl3PHDYuKfFDve4ao2rrlQdDjcyYNLfK4KosJjxj2hEGWNS5RZd+n5HNbuSwhl1Ljxig
R20HBz/AgrHurEWfiml+JkQ1sl3f2+UaMOdw1QrkQYQxSA87G4Mltw13iI9y97K36+ZzGg63rR17
kBEx3RM343q7zFYKwm4dMmefp3vDn2fzEn1VXK0hYxQC87eSybwHZ9aIy2I0MwdQkkCOiCg9bg4Z
CTL1DdE36b2uA/WpyWaLjDtcYuhGdb+wTwodBVuQwk8GS3DJISZ33o6ky6A34rVRrKypgE9fxv51
WhckNnresDFUOTzHvY1FCtzPDt2Yw+sg4tFMejky/7Iiw1+1JWq2dM7RYHZZ9Ow2Tv0kG0uWK7OM
1WfEjZ+zcbryhWa7R8E4HflHcO7pVF3HDsI6+mrmtk0stR4tkfN3LFXfoviHryKmCUrVgLxghWsU
VBNeT6pg4CgwM0ynPxTGnN90Ztc8Ev0VHKWehj1I6ulWkUpywslVa3QHCBGg2RkxzcAk/pP7wblN
0r63tj1ki+soL6A1M+Q7oHgwmYS3xUPE6Hs/+x1xkDNe334MSZ1kUyvPtCfkR6PMGpuRgLSuSzvs
NqrC35l74HP72JwvstaBBRh3wEVMWXRbY7HvDAZMB2tAy0zq61jCwq7nZ2PKK+JFM2Nfx/V8tCM5
fybfwTtGxHbcz2IKrjqjLi9LI+xyNjnGdD12s9ubJmgNu5UuXsmvfwKytfvozCSzQtYQC1iDbOl7
ZRf6lFT0LopTHjRDVm68NqgTtZPauOMt7COu64esISFQRHBQP/93Rf3/TABN5nYsdP/eAnRZIi6l
zH35blH9+6e+Lqqky7MSSmRQ1t/OdrrYXxdV1lvmUz6zo8W1IDF6/9+iall/CBxAgjoDJz3GAmry
r4us5BcynmFkx+xEQKr6R4us9a6YMZf3O44CvPyOyWz8/QQrnvRA1LGpjw4JCP4mSQzzTkQ14Zh9
TK+3Tnw0qJUnXhvDCx6AGenjBLblZOgYhLuWPe1Yz7wshVvskU32a8JJsnyFAsV48CtYMF4EsYYc
9FatzSgZryESdX8lWpqXYxRmj7bEaUlkbkzYJ0sKWggUOYX0+g2jEr3spDVh0bkxHwi0cO+7ohuv
vvnKbv7eV3zrUHr3luEK2LYrUXey+fWWGvv73UaCZxx+W1UdR40zCMu62hN+o9aybZfz4nP/+njv
ivkvx+O9trgreKeY73c30kC1RihmdaQ9SRs6zF4XE+46DrgGvz7Su43bciSPQStlHFaYpVb9/sxm
XIzMDd0M2gEhYoCBoNtOjrH3rSC+72Vm7+kgBXe/PuhPTs8jO4HgOW4mfBbL//9mL5UI2Qw5MUZH
xBekzBsLC76B0gAmb3T09JvtwM+OBoeLssQEM0m+wvdHC5U/xEWeZEdTDE56LvQXaBPOi2vmEQ+/
PrP3W4/leiqPp5W5PFN83HnfHwwlSBblqYiPdTRmOL4jQuE2dU1bzF+sYtEUjded7nj/NGl/IPCg
rejlodn99ef48ZwdNuSME4W3DBXfV+fEPnhT3hE9VHeMyBCWTai1wiB4UC5E798c7Md7yMEqs/gR
2WrZVIDfn7Mmcc1qoU3BSJ7n2xK01qY1eIIh/YISm5oY97ZXqNT/zXF/dpIeW11FOifZiu/diSmO
IEhaVbK00XryJvg2B6sbhlURk2j+jy6ozTgYc79iS8nXa4r3DQ4bnpLZRwpNJcFwm3oE77OqhJ4u
QsTjH359rHfr7ZdjsZXnUtLhsZ332zqwVq6hCQE6ztM8wIQjduYEF7E3N78+DrX6dz2U5ZwcqnDl
sshwu8rvv7fOzRqNFC0+BsLpE2JxCKZakcKMGbu3nPsojjEXjLotwWJpspa3RHZF519/hnf3znKu
mFVZ6IhDke4Pel1SvtK4dlo+Q99QGJtYQVfhbOA6Ab16KkOfXDTXmn6znn+5hN+2jzisZAly0Suz
bSCN5ftT70OXWVfgxceI3ICPOnHzE2mw01VFPbrXVlVAk4dNB3V9GkOP5Ptu6o+DW4x/Qlip9ecK
GMopDYrgEC57hwACOQ3xxLj99dX52ed0+GKWmbMCVPN+e5MCaRxmqIwHQerv6zR1tl73dab4ijJa
DBTGCdhQBg8eSSHlkJ5FL8nDtYogOOJDtS8AYgfHMfatqyU729u5fVQm8KsVnNdff9Yf71o8lT7u
XRxjPiqKd6uAUAWU3GyIj7kSRN6nYLtTQrCadvvr47x76rljEJfzlQGO8vnn+3djbEguitHEx5IG
2y2jAOaZBQTZC2p15/7Xx3q/nH85GCw9yduR1h+y9u/vk8lvnMYeE5bzUqeb0A8AzGXU3RmPCsiI
KlxX4zBdmN3ofcIUy1ShdNrfXFhc28uT+P3tStI10nm6vXzRX4Re374wM8bjkicjOHgdNpyjl6Eq
X6EwJZo+7Kr5lu2eeHWiIF7HccfUb6oi2l1xnGoSbKCiXTRhH5wUDtsbSA2yWzV1Uul1nbVkJcg0
n89Z1MAgimt5N2dW8NaPXfZIsvJ8BkFEs1LV2l2AEinkEgbhvRYsuEAg5J2zpEu7USUOremblxHt
nm4jqth4MLxhvgU7ZkF1JbnwGpdH+5IFk3idDco4NuekramxCN5Q+TjVqchrsBp0VIPDTE4EsFPi
sqIV2PylRijJTlgxpLRfGICan7GbWx8Gy6rq1cjs3Fg3BE28ZX1rMyBrRyva4sCOzgiz85PtsLSY
uo8ZbrJ4l03ovIV0S+W6yCkbyfUSPs3BGFzkjhgWez/YeAg3iA2aP30PzXyR1N4n2r7av4N8wv3G
0x+mu7RUHJ5QEcLRJUi3FZh579NsB85mZJ509pafbUhMO2OztqDzx0ODS4Bt4IMqrenMe4ZxUz0N
118ub+AO7VYWkbitrDpKTyWT1OgYmCGDYiny6JxiRO+29RwlFeTWZbUir+RCtzMrlG+OxjODee5I
sI2mWGeZOR8g4XLtsL0tumYhogcbwcHHDnalAYFfFDdLsMCCGuH3MEyMzsQXhJum9uJXLYAcA/SE
Ob1Xs8pmRi+8FJLQsj74BX6klSG5trkl49cszOXORJ77wtQP1S0PDQPWIM7nWwfBMJSLVI83oq/H
63hi97rxbDN+ztyWpQkP8aO5gJe31nIf5kvsk9+BollPkd/GG9SAFDDA4eZd0SPzXXkY3c/hMGXB
KmDrhX2o6edbnA8kEC8xIJsuaiClJJwAcaKYhkEicoNtBd35l2jA8k2uCHevk9ojRiVAW4cuYsfg
OqXxQBI8Fwz/43QODaLogd5u1UziI02h8ZrxX70jFcUkA2oumXstke9GqW9DujhHsaTCk8Jrr+FA
xQxlkFYzmppPXQ3h0fJIlA9bb1suGfP4gdMzA/t0DX7fu2ZovkdTQSOoCEbg+uTU+0tifUV0vVgy
7GGmWBux5NrLJeHeXLLuEYDnaxIcshQSoi0fVdwD3iumU2JiH45gNEHZKk9MM7ATGB1a+3xQqzrn
tPDOajyVBNNPfcsEtMGbgFLnk8aJeg7z+Fov1lFaJ+OmZ66z5oVj7TA4fHADbIpTU0l4uozYuxTT
WlsMTJhysU6hWAKuEi6NEntGdBHdNdH0ShDCS9UZzTYxcmszuaCM5NzLoyH8p5pU2IJWUJWtpxFz
ZtBV8hmY52kGS73qJb1rl8klk5eHvg8uysILn1raZ9vInsZTlOUswPZSI+VyunJjyzq3c1PfmnHW
nIweP988u5epV08+rjJkRY1Kl0UkbP4CV4UkEx1NtyoQ/pAYFFrJySxtBoGBEXqXnZPxgcoMreqq
n+T8AUqttRuHLABm2Ut10ZpmfU2hZEebwV0SmD2RfdDIzT+Auh7up9Khfiibyg8xDM3TOfXQrBM9
AR45bf0/k5ycgjFzx2NUq5yDUkWfdSjufGcY7rxhmrbW3GHo5f2DGqas+mgdV3V+07SkS3o8aRmy
FHq0K5kSw6MnapHUJ/U4Ldxm7QovZikqhmXwwxvBC5XHGJWtD+2qdJNT5u0Uvvp9N/R4R3Ql82ss
Oo8epI2NSWLzlV3PQFHDjCCqTesSDLEjHBu4U9WkuyJJnRtBUMjO9brwY5uEw4XVjZs2DoZTMnSi
XUl/UM9WMiJjcwq5YJ1ZJ48F/u4TZCFyiiRyssPco0HEaly0bBEy4zabtLfNJ/1UQB3ZYW7tP3V2
4b+19gifC0KyfJC5430ch1nNe4REgIK7ASlG2VGPFWN9qOZZXY1G7RIbRuQxtuFqbbS1h18L5IMa
TdkybO70X5XEOVMt6PW6tc5ebouzCjDhr21wq7ZDjkgaFt6+8zJ1mwV1gJHJCiw2/0lk06bQ5oMR
G3Qf2kyd+FLV/ejA2OMlDOkNorL9eZxFc+u1Bl0D+LkbH970BgEqSbNJUa2mIHT2A5FuOxe4D0Ei
sf0hnZryBtg2YpXATI5BUsszVzDeWMSN1H1g7nskKvQ7izNZC2Id5ErehHXmHIiJtS4VVPZFM+jc
B05tbnJ/KFGmzNUumxv/pVuiUVho6nXfDLG19ttSx6s0cPx91BeIIooBNm7YBMSSiNG66oRfXos5
oOxXVumuqsZIiu2UGqW9sHMzvLeF98lJXZo4ZR1eQIjykZIFdnacDDX91bIdh8w8dDTCjdHHkqPI
ZicYnXe6DQB/ibh0rtix01amp8oGwCxPGS4fnq62Og9JngEddNprvxnHg1U3kVrHykdwNesjgiYD
YkTgX5QkTJ2Tjt6uHfb5a1oQw7tNK1V/tGEX7lw3Sd+UkwPGrTwgp0S30UtKMv3oNdVzzq/e6rok
h1Y5sySNNpj7F0G27cAi0BjHsOqoZdHEM1SLCgeIxdxdmAE6BwFhn2883qa5/DwYCu91VwXwApXV
bIswnM7kQJevnln0p3lMiM1VvANJ8pz3kwMhDhdGe2OKvnlNdMqaXWe8NVgEdBoibrS9OnU+QAco
vOaza7NXXAm7GKO3yJhQssQNjqPQbgu2Sa3xVrtRcR6dSl7Fg9N9ILOtf7V17H8KUScVq6JQZDuP
Yvbx1jrQJj20zEVeHAzXnk4SOQrmRLfH0Q/JS6R5vTEIYTBXSb1EYA+puaaKCq8myLob/I50NWQd
AGQEnMOnaseDXSTijO4tA5k38M4gE3lictx1iF5ZnCLcOEk9HsxggSLqvOqIpJAly9k0h/e+lYAA
B6kN4xFWrmBiQpWUBsS7rsNmNh7iTImdSku+N14Ke0tU7anCzfW5Ym+0xOxmm8LIuQraj58DuLhE
MVHinFFyAvP2JAwPV1jB4+RI68WQlfEm3W64DPwpfHCKOVmbJb92tEdFrEbcY9109DNe0ZhyUkBn
aOIPFMYBiRmuACpX37nWIzQfRD0zy2uQBdxU+aNwCtDNvnHn9ajGEq+Y18ytdvTyF7clZDGwe5j7
KU42HrZI1Ar4sn322Pg17XKtxvg1zWRUrA32yWQ2ImedXORLoyF3nTv81c4Wik/avutaS7VLgaiu
UzyEssmdtRn3MEqcbgdEIVxDOTA2XsDtLJLRvJicfN/N5stc8YujsvP3csLemkOZ3yOVGu9rV+KB
6vzwnBQ9Y1rYG/WcF8BZennC2CmwgUbjKdZThhmP9oAce9iTle72VdSK17QFv8cen7cOhdDJ7kp7
26i43iHhg+7I6P0yNcd96mKIxTQ+oh2Cz98O4/UA+Irkt9E9OLqO1iLvfbYm1YaRMNIVSsGb0WwI
+4bAsfNbTDbaKLeVUc4gEGLi1Gv1rCcDTvuEVBHysFzNJOiCfLhFMPkSu/auDFC+ik5dEbRwyo36
05DP110aEIXifqh0AIG9pGEELu7C1fNbUoePELHuPFkQg5JWa4giL0rEjJtQbq68Vr2ajmjWs17G
QVgGPpRZTLBkKV9HZVJYGSGLfCSPmavbjZJil3QVUfYeOs7Q/Zz3ivwziMWLKoEdAUrT7uNszZ9H
3Lou9txd7WUxgQNqCj8Kpjkz7lA/PdkavQJkFaSBsQWiYYsA42nsR8LK2ujSqT8Iv+8eah8GedTE
954VRgdYSula1333ZEhNPgKOXcQyg77sOk1205gsjzlZJI4Ve08uMSMkE9euv2miQR/j2qU9OiTL
dsJT0bgvB5MSOtapjUcUmSnRe4beRfl4hzxB/SlcnKwno8po6KxS1fhiL3s5WBfEqDcNgWYRxIYM
/Dq/T9Zp8gJiFoTKBBOoPYZosBQ57jBzFsmwnbT/w955LceNbFn0i9CBBJAwr+WraIteekGQEgXv
E/brZ4G370yryCFDd17noSO6oyWCABJpztl7bdgYKcJYLKnFImE/tHPM1tEuFeDHaNVoxSxn9Cia
2k3PkTPx0BO3hk9YSOKjcUW7u+CqtBjgkXAQMVwOUiuEgByLAoZ9uyqYXqgzzT0NEKz+tzbggOBr
FWeMApVUHE04wVnjHvB/jBeahWDZQDeCeqGy9ctYk1G3Vt7IsaN1mJb6JjaXOeESTHTR0L3Gk9Ej
1h4JshLJhMC3Tg5h0vvfgkyjyB1YjrgRjVRrW9acRIKp019w79nyQoXdfOT1FLkMoSwbYnU7tg6p
ZuvbUpj1nr09P1qzc0SNBQd0KA/BtHGEw/mqt9V3G0/hKqrZ/i2ssLyW9bRM4KPuCRdEBs6SvzeS
hoW0Mf2DGUqKArSRL9zWoUYwd2rerteVlrYeC7ve+7ZJzyYhf0x3rOzp7Y94bmbcQOWwbwsHFTqW
tmlHklj53GREAy+H2qBKgDTyqgd0gbRfn3s9U27fegkPk84yeQOhqjZvheIyRVNnDKjx2oS6cZoh
+VtEUYjFzONXzMI+OdiTyrd2JpvHIlLcQBTzE5lHpmND4eVaRikyvlbnreeJzu/cD/W+lvlwnUCO
2LyRQMC4TBdDOY4KfAv3Bdjdvyslxz6sw+g7YaRXW7ZqnO3bNnXqVZf4yK6jiaoIxUsmg1ZwOtER
DRRIz6p94utZxvhHjn7uFUH5TPEv2qKwpKLoTmdeTfrIQqSeoiSDSIH0M7z8G5X0vXWeouu8lKKX
Z0UMgqSZJMUrf0oOb+NOiwhUIAtHY/uvUgzY6XQMVQPGtBvwHrA0QHHWSCGnKMIx65i28zNJW7ps
gv/kXQ2XYNZ5bBQplxa67AsjF1iI51JcA3/rwiHB9AoEMApI5Psb22IEKEvnZ3vd/APT2L4NDE8j
phiTFT1v6vkOnmdiP/SnTOevJLlV7518/r+F4mkJe5iDRExnvEDZzNiZkFWt0MnpTwCmiARKVOJt
gfCImxD7wrlwqLMS4caBXwCL/jUJNENdzGgyJ34osbfFM6VEwFks5909Ek1x7oneP3ShXzz7oT6Q
whry6WghnzDoOHqTvfIPfimK58Rp1N6rBg31U9OlOpzM1Bc3HA64wxxQRQtXOUjYAft9vvXyyDjn
3FI/Km9+vJmeJgfksNNFhxX9pk/A3b19sEaTYHCfsvKZ5EcuPbRNd0jV6O8VJVdyeXGHPE9EGwY6
FTnYKTF07CjB/uS+tLLplqGIOHqo8keOlBJYtA/ouqv9g654O0r5fOwDX6Dfjh4VC3w7qu6gaBX2
eGFSAr8os87/VqOrksiRJ3GWBoa4ggjhH2Rq8psrTj5yBXbA2+qmpPhBWxS/wDwKerQx57KUlBSQ
9XTLxIW5soAByChxJv0FtED5TCtSI1w2LPmmi1r6K9S5NsFCzI+exZMKCE3ElO77vxy/5IY9NY/B
WgcpiKGadIEANTH7gHHaaQ6mHnLdOPa5oBxeXZtz8pIDxvDUFNHwfehculANG/KaUmoZrEO2FayM
JE2ei6bLL8NetUive/dn2Vn+r6gYvEMnCZBdQJ/or6yorzajdLB24/IgN9ur/G+xLWW+aGooyyun
oMC9SsuoGP9Vfv5/6dgX0jFQAsanQofr1zxvoA89n0QB/v0X/9Y6ONZfGBzxE9NyQkvLv/231sHV
/4I2SjuPT/ANhUoV/N/AUwOADEIHHdWYoGAlaWX9W1Dm/eXMYk+H6jKay9kj+geCMlpOJ6V2sgcs
E58n0F4HFe1pZyjNADJkpT7uJFnqI9J6lA8rDEbmJalSiHyRaAlzDl6qs02v7Aqdf1MzB827i81U
keUGW17X5nODQgce0okCHAd1aVV7tI2Uz6bXHs+yUegrK2oH8smoqLN71xoqZIL898lO+RY0k6zB
tTNhMVwYCHawi8ThtNUAkj7UzQhQJK7CSzre+trRpuneNzQT+VTqhOvag13H9iCrbgMKr/lOrzxE
vQJXB8sUsGq2BMUMzMAN24Ps8qgHtQPRb2G+i5wpetWECH70NFYuBv7OkxypkrHb9azzkKgCZPpO
o1OIJbY8XbQyMNaF1strzw3SM1RdgO0L3Btd32hbgYdj6esUBRaF6nA/AiChrh/E3VLyUJYDSQDk
Z7GVS7MMS41X+lTbUkmNueYxC81JuATUsUOOvHWdO7a1M4wqWBseT96KLHGgEpRdKzogGzx32RFw
aHEdt259FfogOaHJJvkBBylYEpdScNKHzgadHQf62s0uyDgJ9PXo2HCm6wRqxTKX+iOcWHXOKeYJ
Eri6FU1DdcGF3Z5itouDcpG1brLN69Z8IPrMYItvutuMDdbso/H9Cwt/HPBmPSG4hXVEyq65cWzq
aJgYfXkwtV7/hWIwX1uZ4Lh4nZGZuGqgmFHC0K8tMqqKGYNiXgqtab+JsQzuazJxr7omlktSEdba
7CqSWYIyMFTZ1gRed/DSGZ9F//IodWVdJJbxGPUWQUSA7DhJtuMmh/d4i5q7WtuazHYgoyliCLVM
kji+IUlIv6JI66z8wer3gV1sk9h012gd+2XYYm71pyKbdwiFv4s9X3Iozais9P0PMi20DWgOssND
lYobBjmpjcCo980kMjhFngmsU1LFNQ1rZefyWDDalsLxzqDwwfd2K7iQYfOEVQGg0eBoMP9sQaWC
CLseUzvhRGQzi1ZEh7QLtSdoUsG+TMPqRqYlIXgU6w6OOycDaOEIUnPolqlVh5dmVzFuGLY9Ts7R
2Jb4ZxctyuNVrBP7viztVq5pZw43Y68k0L7IKoKtjZ03EPcuDLpoQ/RST/lcismycXj1YRC6N73N
wkiQhOa57a1hJLK/lbiZpLWQFXyVB2ExFta6jCPOlLpzVG7oh4+DNdFOb8nENDe5h6l8kdrRyPXx
SHnuaDx65izNSGM6VcvaN8N6bYlCk08Dmbfxvi8M7KppMVGaIlGK0u62Lkieu+2iyOpvVRK1VHeC
gKiDS8L+uvhbkqh6yleEWMwBYeEcFsYx2ZtWXTNniDHMguBbhqUHvzR7E96PVmQMz7fksQHLBsd1
jjPcvkuEQ0AcZU7FtMpMlQRgc13rG9ukXv1wEk8k9jeekQfNhO1ocYDzZwL0z/1EEWee2z4Zynoh
NVhEeqv8uzxpbY7lFXwvNFS14fNhQVN/a97+/0r9xUo9w79Z1f53SeLFc5S//i5HfPsbfy/RNhJt
05YWAA46+ay1dPr/DSMRf0HKRjghQZVQYaI3/+8V2vnLki4teYc4Hdc0dPYKf6/QFkJFOUvGEXzB
apqFin+wQnOJ31rh9P0pbfNzZlo4IUInyo3RM8naGWetn78evbUciUW9+sfT+EDt9/4SyDFnfDqy
C4wk4uQSiD3mMo43wbcwyR3H4Ej2rWvzSP/7mf8HV5l/i3+I4FhOhgEzL4FW+fdG+14Mr0p+Ie77
6kZOxH1OVFgU2blEOx0d/ThGq2p6+fwuhP4mEfynOMEFAYJulb4jI0OIU3lok2plHHTgJPi+6x84
EHXyuXTYoVSgpp3E9nSD4JtzTgrn0mTnsCFHmHRJapPbcej6bVTW9YMRTqZYcuCOV7VyjobMOnZP
3dCfe7UdUcfDm2eqodsIeFu3ONupkzhZG9+Nc9PLiZ34rLE7GuEFZX0XV5brwqQqRAdVvl4S1hHq
1IwEC6LmhBesG3OqIEGVdlQXTNMtB3c9dc50d7JRchARw4w5hhd6pdmctNJxOem0MENNdmcqYLu0
SAZFxHCbtOetl033keI/wxLOcexUP2wjc1AFZeba1ciwa5wJWbfRnFuJoe6HfLSOPQaDrUZ3aV2A
56UgAW82bYW1aRIXz8JQiguXWvw6Nq0BL/zQ3YBy4odwdDt3JkzSxeQaI53JRlz4PnJziACcPYs2
PMJ67X8QgjkeOxyXVGV9LKpOF3O9aHrtmY6fwhLN5YqNx3SPjEiaq34Sr3U9zA7ixlK/tAq68XKI
U/XgGZEbbgZbWUfoU/yg+QGjt7woKKgTCqCyktQMEquBJSuChOlIkC0UZGtf5kSP8vslNFeUs2zT
WMOAbL2qRrMQVqn2Zzyjbifj1SPC6ttg4AyyWi16UglRRPpIixZ8cSW2eW+9zrUrjxzpatrFFalz
MTIcslb9SeE35OdlA79HPDjJIfNk8xBpo7OEIuucZW4bcnbu/bUpa7Ftm37OajHiN5TgyqvLetOj
NNoWBrDfhbQxG3n+6APqGHVKZiloRkl7fUfZkwsYk72sqlht+wwGdyzj7jYppvZWkTtCVdibQ4fd
SB7TYCSTKfWTAwI0a2FpRbvu0HhduR6PEwiG8FcZXdcViCnnUvVeDJobQcWmTLEILDDUCX/Z1tQt
rNYPkNFE+u2M+CVur4/klZHCbA2DQN8Kq/ZffAKzSNUyNP/S6D26wUmI+GRhibxdxLTkrsawNlZj
MNpLYsisw1jW1XmlzWXIbOr2tlfa175mEsFZhua1QwDveW/JBz+rqGQ4IT7wQXY6OglaBfuqVuzJ
24HgGDww/otCK8TGvS/UwtSI8SwQbvyy4sT9RSNKLRts5Gc1UXAvIW65ddBWliDo3NXZxiqPzq03
Pw+foJ6VmIafKaoKsji7IcW1jaoIRvO4y1zPOE8Bvd1R5ZvW/siuiYtJsXWdvN7K3uqfXMPvvueg
LI5QFnWg6EZqr6x2oADnRB0tVfqRP0RCSlYF4e+yNYf+GWZvfpED478axGTeUa5D/dE0FIOHSsiz
HlfrtdlRwg3K2gXZUefPMAr7Yz2Ow/UQh+pyaCr7XAwUvhrAL2dJSb1UVLJbkrli3xKQDqQcGeeO
WpjLmUc3uEAl5skrNXx1rCfdyRcgOwAm5pgZVyj1CoiCnBCsyCZEOUyL8LbC3fNTTnazEx2TUKLB
OWRoIDPiHL0px7LZEoUYZKumjJoVq4q1bnWrOksh42P3LCpggtRmgkVAtvpcFQ/tVexhTkL8Mx34
bYM7QxTTgUjy6owu/7hMJaSIZQwRMV7ILPb2LjuGTUG0FtqdwNvLxqOaSdVvXeqBtq3DBMN6bpuM
Cfp5FKQ9Xa31kYPxv+q/YeWOG5/Uo7WDVbfGf516y85XPIehmPChU8+8xr9bvfSVUkxjXXKEeU1r
OtbHpWIW+B5F3rQuyFDeKSPuXnEzTRsDfejZW3WzL6IUpzpyyOcmKcSLcihWLFKqbL8aDy3biOX2
Cnkvpem5GGrktiQyjiom+s6MtpF05no13oPGpQNN8gWFI8bwxNNV7sqC0YGGYr4kKh16IPRLumU7
knsPTnRugSWqeXQG1ayoUvFHIUVp64iAt4u3wrvRBMYN/VuKVFZYPHRRlm2V1+Zbauf+OpoEOEJt
jp4CB7DUh7ksV7TPrmeqPZkZLhzQNpYr10/0XdwTwtqPdXfp0R6mrhwSHVULL7qwSY+lnKoCb4Gu
ZdgVdOEN4AIQsmvDJPqIJlF2IOSOqp1T2Kqdu9nTTuUlv7A+2NPOiyjqi6HRn940VZE191DejBey
dPOt08+RDVPZcllyhvzDQETuAkB0R5Oo0u7KyEZ8rQ28etfE21Y4NCza1Ax/vtVuk7munNW2PPMJ
j6Oc2GA4qIJu/vo1d8tutN6bJdyr3iM2Nc8rOgaVra2lVRNirugBQEah0zMvdpzLmoUW0/XoCS1f
m4IiZ+EhnAjp/lyb9Wg9C0IV1nnJALd9KzlMjOglcmsyuyw9f41Zw/cotJq7JrGnBwZScA30I7hS
ceuBvUdwAeiBmnVd5pz9TftJsSHl/BYZ/nna59BA32q0hq8N10ol03HS9O61y33tPgPVQa+F5OSV
q9l/v6dEDf6vkTT19WCZ/Ua3SnFJ50IjRD5hkjFnDQDQn7Umh+hb3oI38Ypu2Gh6Kx/NdrQeu1qz
HmNZjpesVPYmrEJtNUaRtqILQLfP98FHBlp9U2B0WxPnna21xBwu3566kmjoClCxV0aib/Q8L1j4
mvhM1qidqgLTW95OPewfaliDLPQzB7XDOvditc9GZa7LKhM0dnSLj9jxxkNLxfvKd0WwR5yHQOJt
LE+uQI+rWS77Ctc6m9xouASJ7K8RHARLYeEaX1ChTa70Ks725LTbT57vd1vlI4JfuBGLIcdaXv+E
tShpCnoDFa2qoPdMKhUj1Xc5ibmBgDgxGYdLJoVxb5R+fuXUE2nYhWwDKv7l+KCjwpULwsPi9UQa
F+2xxDtPSTVctPBhrkywVRuY7vRV24xuXz8N1wJIyhoo1XBFGgNLtxPmxBdWBU2EYcocyPei9qOF
K0JvzdrU7YHnTHT/gYFcEM6eC9hUeXHXohnfQL1AAxQh3TgTlqGuKhp8NCjtDv8SrZaxF+WhQu25
wZijjaQ259pdo+vUwt2sY8dsmZTDOvp1etDwaSpZxovpzUXhdhW9efDTW3oGmOlpiq6zkh6S6UXi
5U22aGVI0Sja6C/wkWh1wAUwwWLM6l70XWtAygZ6FJS5cG2dA3nklCBIKCJjET4s/tAOSWvm2bBB
wEEx0+WNOR11G+ECJUliJajm2cOdpVWQUT16MOct0LAlVBzrOjZFDnJsqvxdI2JrC7tl2seub297
uFzzHV054UAQiCepXMJfbpZtlN0aQ1KvqY7BKSrhkyhZqHphytH4PuajG7M2VLdEuyFrTyLtDG3L
dVuOzqKwUAz0sfbqVrhWhZU/mS2iFRKc/XNuI1mlMD7Y0AVNvXHdul8XNEy2vo/CI2dfcoZMt0bI
XenOmh1iiKREkq8ajtcGXYNl0tjZDyfXftCduxowum6Moc/mfVu1d0PHWFAnveuhIFJG1AKwE9WW
BzGHK1n5KkBxh2LFfdJy/Gl4XsmuiJrKB587Z8maSAN0V6GGk6W1Tp2S+81LSY20JUKIGRsxT+lf
lHkYkIgMOcqOUjwYhdm1uF7j8HvQdnKXYBCes6eGbj24U3Fb4mCbFuQAVshejRA6mV1e53lSPsHQ
yhes6tk3NNfIZjoHLbdA0LpK3TLZt904HQA8JFsrDdudFiYSCU9QWdeWW0/XcWDXtyWs6zVaPQel
zgBrx55sez04tb/06zDcpt4Ub7oq4Uiup9EhoI5NK1xVL149ZWeC2NAdwerSq1d9EZiEgLvtkCRn
Tf7C9l58G8i5vxBeC5cKSElx7KoY17NRtP21P4HyUKCngWGFzUa5iBeNDDAoKgMNGQXw7LpdDb58
sUKr6pcdkadXllDxMZeQlVrMi98owiHMGkRoXI6up74R8e4coKLnj/7oEEcCy8N80OcV0hZZSXPa
DXdDnrdnYeRaF2HWqEfCveWO5MP+QBxwd9aT4/FDWTHVS3jKBX5l5V93Tpn9zBrCZUHmWYBh48Lg
Eymdg8Cze14rGt82zj7akl1ucdZtMA6PmrLuzdyBgeVLQce568LLQhtfk85xn4zCyZHfTS5Y83Ta
IKuOl3GXjQv2eBNLYZihrWq1Acv7WDOTxWm8i0sCIkrwj7xeVtvDyKkCw4c5YaV2V0FTTqsmyu60
FAUJlDZ4VOgtKNy4KyKDOBSL8rE2Y3OVkFMWoe9yCPeQ7IyB2NvZXZFkpKtMqbGva7RW7OczlIwm
6qbSbbWd2fRatuO4ZGuvo0rRdvZkfAow1A9Kqyj/AVHecorpF2Do/Hv6luqcRTG9ZqsYPw/CLO7j
KqmeyrYcnG2pSeQkkV9FybYrpC8XScKWxiJ/7WiZos8pk9NNTGrb6BYtrZdDZ7SvQe+itqG8cz54
bn5msrP9kZe6jRV7ZpZryeVUdGmxaOBlbRXi4CX6jeI86UqaAF5Vqkv0dsFlzGZoxijDlSbyoEKa
a6Mkr0kw5fv/SVIoga+sad6idQwiQH01Hbyiaa8TbI/wgNLwYagbk4UL27vIM//YlGbxYmrldxKR
+u/ol2+nFuX1xqFDutJojm7jamJmLzVzyaeW3gJi6NUSJXd9I/W0yZbkBm3AINJn6mbqHSN+B4jX
2obgBc6NxKYdmtQtrvLM42waG8ELzWJCYpgJF9LUAuRhg3PHUYf1BC/Bdz9z9BXBKY8WNf8zvRTG
lp9iYG+r1C3NlZ9OSh+lK9SI/9SHdJ4gU+W5jfGFByRy29UOT4x00i2gmQFqO0kBPAnn0elC6y6C
MUZvJOKDrb1w0efsqcbQ9jZSk4D7QuOaM8gDE3JyNZSTfagQgy8UPbV1meb+c+El0zKlhQ2N24wv
7cFHcifhWINkY3c7NLJaBl2f3+RTE7DD1Y5Zlqm9Ajt/9CPNvnYqPVjZUBkvRdiZv0RAXm0R9+W6
pvJ98POwvcrlEJ6nMpG3VokIGc/BRFL2N6L70JckzTZjul13pVmCihj0o++3Nvm/+H+INiu2Y2em
t4oZd9EOc2qM10GLT9u7gDCFxeDo9sEMinGr+vp7CAR8F0PYXyIoGA5MpBpsbq87ZyvngOZDXtkE
VcL+t8h/tSruInCM5YuJTedb46oWvV6AJ+Sl0ONYPxNl65/RSotXVEt6Bltj3LWGNoxLzYNJcxml
dWAsi7yqhoVZF6XcVPlADJMb1gjhyIC6yzMvRzA4etswmn13lLDuMCy8DgN2AB3yAMoxsz4QtvPD
kZwaZAo4nU0Vh6QK7d8kELpkkSfmzOydhoT0wPcvCeq1HzK0r0uaQcGOXWG6otzxozGIRiigHCBI
ZH0d+37XDvazwxFkiKdzWetH9lA2lTPKRFrrih8wtPozq5Dm2q5MCikJudeBL3adp/m/QuCn1xA8
jGMzeL+qwdIeAj69e6CtdbiSTVHRp6ppaDb0oRfAKYstZEJynKIqX9kqAP2DfegLS+GJRXzGb0Pb
lrZnuWQYGqeOW1pCRt5pbr3rCblZdBrFuKgsGJPVlvN49oUn7F1l9+1qIE5116YkdWpHdQY5sE9y
6t1YBMipcDQtogy6bBqU6erzCu9Hl8IYTrdeGhIH/ImjWW/skvKj4MZCN7gbYoslI+7Eha7ALX5+
qVMz6PwMhYHBHrSMxxVP6tUikfqYmlwqr/P2PEkVKXd1zJaTwUta3ZBtSfAd/7RIzkUhjQuTOpzE
aXlyURnRWwdj2uzGhKdooBpf2DUlO86k1hf3d2q4ne+PD5oWhoOx3zqN6UyY/KcSZuEuG0PTX6S+
FjO5ufE+MahoppQ/rstRUEFMp/CiTYfhi+vPjYvfK/VcH3EDxld37tGcNDbGwCpD6KzNzs00CvA5
N2hX/f3nL3EeD6cXgUkHIAitpk5b4Pe+xiBYLpRn1DulKN06fcguInBM/zI1SASbRnLRuxaUaAHv
cPP5pT8aP7QMpQE5DCXJ3AX7Z0vFk9YgAsOE290nI2pxSSM6ngvBjqan1QJVrFyMofLXn1/2o08f
rhl7c94snWlaX/+8rNl4dkGESr1zqjg9iKy7JymcLEubUes5jN/PL/fRB2kyx2BCn0lLp4z8oK50
gXKXyzVK3lVGteXwP6wr39G/mGXe2V/nAWsCGAPaJplo9NMHOk1/v0t7mrmpb2Nz9NufRJjDWmxS
gbMRZSrxGvpz6M/FJFJH/oNBS7qijbQDfYD77qNxTDXh2qtx0AXWUZKwc1EGTLF//lB5hXP7Sqfx
ecrBsHCPtsgxmFDnWaCLZ4yoNw4LYRH++PmlPvoKLSR+sLypyoMT+H24JEObgwrtmVD7CkVJX3y3
3eL7/+0aJ5NaJGEGsVDXO+xOF5Ndby03+8qb/k4pxeBg/KG6YihKWJS/34fnxW5f073flexdL6BP
GgcDvNZy6vroKdSYYRAT63MSercqidrdY7X/akZ7/+mZ4ENoofD9eZQuTmY0C4izCXqx2gWiBhxd
KCjrIqnOU4i3e1xA+epPnyvXcwjWYB8FNeX026s4Vrkj9txdlg9sUOzxSIqe88VW4v0HTrIjmi9J
aZcUjzf45z86w14g1FQnabUjwx5+allES9x/5w608C+G4gdX4iZcSeyAwIHsnAwTr4miaRzdAoCg
i75Ya87M0bkr6/jh88f2wWuCDGpA0IQeNzeLfx8qdpklUGWdYjdF+rpOnzWysuMkn6XRX4AXjfdr
7Awh/Z9LnWxXqFHZs8cSUy+Zkisrt4JF1jsKkAVJY+uqy6f7UbIfk/Q/6lVlUd3Xwal9Q5OIvn8y
1Dqm+7s1GspoWW1SAM8spNnSjcsDYhYsYX04Xfgp50Cryk1sHXSLOFepdWqoWB2cLh0u+6Klgj1C
2FhSZoPBSYTPFzf6hnj9fZ1lBaevp/MBkFN8util6aSZHhRSzPKhevSyXL8UnXsz2nb0nE2tc2hT
kmSRPn+rodJsgPNSMxnsvY2DN5J0ZkVVJth+7jOfg5EiBikvspuyd8mDorCUFUm1brBzLarIdDCC
xyaOib5ATd0ZzkGLtXY5WIW1o7fdr5TCTc914hUlPOc8sdAykMBHWCrz9coL+uXkBMPKYifh8bQM
jXPj1OgvzizB/uOxxryEdJNkAZct/8lY87OuYvcx8lxirTnvkJPueevDLoiJAwMWYPa7zy/4fsNj
msBELInXFtbW6YYH92DX9WVGUJmrLFgbRbauIIqe22aptr4bqPOQ0uudBV/g7PMrf/D5spsDcgqf
AirE6edbB2Onha2d4/Mfx6fO7sX3in7PHUiZ+PXzS31wkwg8mI2odfDP6daRvijnzbHNd1lX0xXB
ellTrm3xd8R5vbebhOTDhgY7wD6Dov3nF//gPtlXwVFFQ8dDPgUMOahnKTvl+a6ZabNVn98FM5XF
jcf6j7cB1jxJzXFHkJPkKeiLGlATgHiYKb/u4zjm/cpwh5avyDT/eJiy3UAwhTCK08c7skvZFEUb
dG2KrqDt0fxSeDXjq76X9obC088/fYCWbnJjhrBgJYGM/n3+DaK0zK204rZkZu4Ab+QFPUR6Ok1q
Jl+xp95P9lyMrQ1bA0lD+3T5qtCGhHabcWeadRea2iNG8p/xYN4Fvf3FHmT+ln+fA7kUx1J7lmsz
Ok7uKzPDaMw1hBgABNYmtVKvkOnCSbtpMc2+29T4ajf68RU9tqLgKvnoTpcXq3Rc0CHJrhId0Pjy
uRjFnVknpBVDUVuErXH+56+OjfcMOQU/Rbf391cn4aLByXASEnvaA/L7HZDcq8jWv7jM+00pAVWw
ZSxzRkEZpwWFztUHdKRWsus0Y0a35Na+HFgRP7+Z97MIVxHgqZmZdfsdTgcv65DHsUh2tUlFi0oP
7o/2l5Pbx7hSNNTdaWmOxRez5Ey4fTdK5okDJxpA5ndkIj+b8OqFFBM8CXGmT0kdgZOcYAjz6NJP
OU3sZgSSusDanoRLh9gP2l66s1VEOO5T+sgbBLB30yirGywzcIDKks3BvC2oZrsgsjj73jPAMeHd
l1/89h++GBBdjDiBu/f0xSBJCFM6G+mO6nS+jkcvPmgDdc7PX8z7GZYXg67S8bBfAAM8/ZCsimUk
KNJdrhyk+kW30xNx5zp/zMVGaCo9m70t85DNGfZkNDupmZdVzkQ0lCZCFj/cD7Y+bD6/m49mIMjC
lOFAAlPsmJ/pPzbQE4BBUpa0BPEQ3tPOYZnCqo/7rUlfcNb9+S6aMyMyUZaMmWZ4ekKFUmN3CK4S
zo7+z/nZ1ZF9zGr/8fO7+ujjAZtsk8NH/eZfzpV/3NXQEN06FXw8aSTd62QklkD48ifNlmJTB9L9
0aew8KgWNl8sVR/NeW+oZgpHHxx6KJ3qoWl1RB4HBgkqGiaSYFPGD2U83fIhfnG1jwY8xx6Dwc7J
8l2RDGwRElIgI7syKJNtRs7YsTfgJ3z+MN+R1SAV6jxEhzgOYSJzPplXvdYYsK5Uyc5te/0hCvVi
o6E4Xvix2aX05pz+PhZusWzxrVxVY55cytQxt6GLphNTjk1jOS5XooIGg5MSPUbbxl+dbsWHT97h
hM2XCXX0dONT+40uiZBgtRks2gSqehbKgylsus0+ctzHdqA64ZQhTYzcjB6Svmv2vld8D1F0TPbM
Segza08VyVvYo1aSt8R9fP4gP/jW6GmzBXXw+8z7w9+/tdThdyCFt9j1+fSznITa6CViSj9FvzI+
f36tDx4HGQx82KRhUiA+3cYYcKJ06Mxs7X3xU6fgQOC1/owpLd85Xo69Rtrqix3GBx+dEHTs2NGw
Yr3bYoO4H4c6KLi9WD6FUQA3C9UOfQxSg004CvdV3Vcr1Bjd7s/vFZoofjh2NuJd3oQF1Dqq3abY
cVa7xI1fU5VOj1TjAxgUwcPoyuCLve9Hb5JHSxnAEJx+T9GlfCvgGqyq2Gl6UC1H0aFKyE117MET
7TKbg/Tnd/jBmsMNsocyWdjYLJ58gZlfW2FU8GiHLqBzYdUk1FRFtTJRxP4nlyIUcw6ZB1J4uoiW
jhWpLOeIJrwiv5ZpBVfBIcEtaoX4Yvr6aIwSycrwtJhW3pW/OyRx+URlYNdk7R38rVcpqzuw2/Ui
CqqjC37mjw9HTGCYLgyQobRPTj9AMdBrM5op303GhMbP6W/qtl6V1AG+uNAHEzMldYihJpVnbBzz
+/zH+lNO+Op1nyNgGshHoom37lTdfTEkTH7GyYb+t2ucjAlPi5PYsrgGgn6Bvy8qD41s5I3REj3u
p33DU9QxMfd1uWoI97gv+tpBLESvFstfQvGvRQ1J6NeysAYUcKYQoJXglkSmqg+TZYVHwwuGZT7i
pfZLPd9mDeIsTrfjEhmsvw+lS5NCJ6dMipk7GNO+v8FhiNgqF5Cviqypt3oHf58D1BBcxanO7rCY
MS5JhOdwcMIt/P5xn4J2uOzMMLvocGnt3MS7i4qkWfKEk01GrahehAgFd4gT4d33U7kmqU8iFk76
88IyI3iEcbv5/PF+NDYtzIuCcWLOPPHf3yCQskqNNmMTmfBzNahnl/gXy9Q2ZMWBv+iL/+CzY8/N
Zo/yPQ2hk+vJcMwrctPzHQHnc83pkuilfa/yLzav70t+M5ucxha1zNk6fHIZ0GAhyQ1evkNEfizL
qEYz6P6oknua0BcIUpatNL4Hdf7Fkcn8+LpUaXmiHK5PiadeCbCy7CU1kWKcnsKBfAW3trQjRhc9
XaOZ4YxTyQxyUNJVqzRHJAh+iom8Mrq9ROUv417bm3qrbYQiQMxHGMqAK/+LvfNYrhtJ0/atTPQe
FfBmInrxH09PUSRlNghKpOCBBJAwiav/nyQ13cVDBRk961l0dajE4jlIZH75mdfsmXcywY7yH541
UqjPQAERj0s2kcRQKBuDZZNY8We7QHEnXLx2hUaBW8D/h0if830QaRJPcD6s6zwslz0Kpe0ORhf/
vlq8ddrLHMpwYN+3Dp507++wP8V0H6l49OhpM8DVfr3DMrP3KlzgoBzLB8V0aaUmc19YcvxgZ/0p
Fv3tc44To1GMVdkgUHkIvdJc1/Qb1lWabt9/mD9diD66uswVmLe9oYKbrS2aFoHFA0OncK20uIBp
f2kKqNNprz4gnf3xw+hXUrNgkPIm7fU7glFdclaM1K+oRJc9unw7EKBgqWX2wfL9KRD4tP25LaDs
vUl+S6UcPwdFdcDS6RPSpf4aTbMvTdk9yQzMQup/sJJv3bO0LzVVEgUsEII3JthLL0rWlzwtn0t0
vxbbOg2Xbjqx6cVvGsfARki0aLOIyLnJIAUfVAKpIWmy+iJMwmIXNa66C6AEQc+IE8Ql33/Tf9q2
vGeHNhL92+g4ME5z3BtFSpozteLJiZL71B4/lw44kv/F5wQhlSLlr6bMvT4e/WioVIDHO1CJCro5
8qFWxrRphu6Di/RPaasWoafFov8RHJ1DZ4pgcIC9PEg4I2kPxHWqP3WNd5qH1hWGN7dVGX3QqPjT
Bv7bRx6X9vnilmD0zOpgTPM+GZqnyC0Bt/unXTN+UHM4f9q/2jKDXjTGGPSSXq+jnEJXQBSvCDO2
+i5T8Qv1XmyGSytc075N1lrJZ10RkbdZq7kGhqWRmR2gP0QIv2DMkn6JW/QnBxvGAqw2eEap7D4n
S4RQf12WazxUwt0cTOF96BE1kZ7sAUwZ/bxZCt3abOxf5mRDZ0G5aBbm97wZsCL1xFaS8mXhiLOu
crLtgDHjZ4zAPC572/tgN/1pFSLN1KXFwb49HsCWpUCZAH7CYRHLySIXayVN9wsyL2f0TL/ITH1k
MvenV6yZWQBlApqtx8sucitRLcnQIWtRBxrFgInzs46QkyCDt+o1Jv39A/OMnThKCEHM2Dwgx4Uy
8+hNJ4YqmZKW1cGvlmidToP/2U2tcV07yjtLm7K8R7kUxSAX5OQzXSBEg+C+GhZkJIH07Y0JEdz/
fN1JNjQFGiUTyomjkjfyESaQtlMetGnoNu2Uf1GnpI0qb/ovOTYPB3CRPz5YiD80MUEl0PXRUTt4
U/sms7eIeORE90sMlNVJ3B2AVGfXx12/xx3BWbFTQE56CBYnXbpWzGRgXrgfmQa8NRpENQNeOHAM
3C0YtB3FMBNohF/JrIK3nCN49sxryBxEqsBW194ZKxOcyBw0MhQr9ERLmsiWUTFHRflrvJ6cydwp
FSMM5ZJ423Ixv5IW1/t0YkvBmCp2gPq8PZD8J0yTVoTscev6eboFK+xuOqOWh9Rvg+2cDsEmTM7w
1XY+F0hgXHFsIaEpDsKXNByi09IMvpnId35QmP/hruDKROieAQC533HjiHZbXvb4aB6Cspg/IygO
FtWfsy+ZhTPp+y/9Tx8F8BqsAWx0rg2dBf2t4mLohHOIvpaQC083og01m28WxWmUlsmX9z/r+b0d
nzTd/XWoXrkGj8v/2vBL7EozioMR2byVZGAM2WtxrX0smhE19NI6sxDsuJazPV3atpF8siU6N65T
ir2oEV57/kL/J9/wkXyD+b56w/8rYTDSOHt6tqc6efznP+i/ERZ/qzdQ2/1FDhMyXWGQQx5JdHpR
b7AC+y8MhSz8JGifEVJJCn6rNwTWX7x1fpyuDyruODj8S73B4688rGwwIGA6hP7Sf6Sv5LwOY/rr
4EBIy1X3/mnAHp+eMBhVhVaf+5QiTJz/KqsldszNxFXaSlAEsFTu8zLJ5K5XYC/Wfa887+ccM788
txoPCeWdMBDvg7uPWBmCfxHiQukqLIt0vuvMygBt17kCegq0gTkZ8YpHBQauplMOanE21NS9fUWJ
LAIcwE1hTHcpPqbdljlUoomeKsrsdrUMAFn2Tp/gTQKDKoe5si6n2QhjROhzWLbQ2tO4Nj7osBzh
7Vxft6hsKg3+B8vrDQqt6X3QkzCOnkQ/jVG5qpIg1SAOFKuKiyhBlNpYzxbavb9av8vULa28iK9m
p0PH89TWlMx374eF5zv932GBr4TeBnEOLIWHWQpl0OsYFOT2XDV9lzxapYl7ErK4CWRKd0AWd58a
iLOjtRlkqZWv8JINcUrOCVDBKjeRT31o5l61qBkMnoE2qjn2Zrpd4mQZNks58yq2Ui7pcp92PjTK
rb8UrX+5LIXFj1WRC8IfKf5+CKIPLvDX1aMbmCwyaA2SYwTHSC6OrjCg/XNmFGWNb7qh/M9enRnN
DcpWzXL9/urpNPtvi8cHkSfo9IwOCIt3nBMjC9hGC8yFR5qFNHm5nmNtY2GbnPDZwXf8auoBuacr
5XulIdfCSoLxpsi8+iOD5tdXiX5kh5krGADAcgFSakdXiUUbBgx87j+Ofdj5l55QOZgorO6dwDlN
en/x/P90kT36n4QSh+YIw4tjfJJhJUbQMDL5WQ5t16hNq4QBYnxEhes/TEz10xG4XKA8bHiGNMd1
lZ1hgiAyz34E/9tn7hP0VDSWT2IxsO+SptVLXCKCNUTb91/wm52EGY12UcK5iPbWG3Cqg8Z8F+VF
/3M2I6bX6D6X4XiDFhtyIB+s51ENrR+Srh3GN9o0jeB9nO7nDbO/abSrx750vSo4ZFFc39FIJEat
ZYDxvbiaoyU2q/MGoQLf3HpjWiz3OTKLAvmDkoAYI6yLaPwnePyB466fdd8hPiVdqA7D5LpV90Gy
pKPDqwMAzQoBIepCV09RjsO9BQnSnm2z/lkr2fEtOiMq8l+jpdC1aprKb5wNgK1Gxh8t1tsXE/FW
wNqbz/OT47AVawc90XnGj8VDMm9ZAw7IkEIJQnzZkRh3SrtHzNp3iwBFhzKZ8ZPvui4Sa5Dx9niL
dcmEcnoazov8kdQWPppO7dvqzKuU24eb93cR5+JonZh+aIEkjgmk3BCXMf7+b5mel0yiq4au+ZGG
Gdn3KkeFYLnu/bljUy3KBOm1j3rR+5cGxnycpr5GlRbrGh/r1HQbFW6ifrIBq/yXD5WY35BBeoeg
PFpuk/96CcAuXMTxxptRov6KyXKEOMcItZmdiiwE7LRV3SFoKDc1dHreCF6LOkQbPdNEtbFx7w4/
xamQ8zeQEKQQq3ZeqJK1aSB5KqyhzG/zne22Hue7BfY/Xwvfzasnf0K6zVo5SJwu1xz/yPtKh56t
2S0I4E4rS3OvGGbXg/UV3jcadtsBPs1yv0gnGG/HrvXHm57OET+b1jkRZAXjreGd2Sm9TfjK4IAK
LF9QD+Cgx0zNeBhNlUqTnUprJOdW/ZTb/KRvZTE/kvlBX/l7b5xT+UlOQcVlplpU+pEr6dw8Udsc
v4wRhwfI5+lqQRONTzMS5r6XToRj2Tc0YL3xELsIcV+UOFSoPe4Jc32WtoYaTod5mNlLcxjryJfh
FqvOwrFHzHhlxlLfmW0Y25w2AXkZXTZ0mkQBZe/lAbxcpjwqaruRn29MMzZYUA+FVHXWg2sgiJUQ
9wxghmhd839ZIFSFZooocqgPL7+jFa3RbZ0s9rJ0zZZrMMlwUprFAJWcTPHRM0jN/FQ5Dc+UvKyq
WxQTK+eFAhMp4OkyLU4R5RhQBYL3rj/RMQKyNiXQhU5XQkGQVxsCvd4uTSS5tZyiQbxgm2NyUd3U
mqMU7HIaxWwXgbIIZ2qsI/TBN4ndlbwzZ0ar8hegJCsOdjKRReicGrgUqZ9tNY+sYTOPuVYlIjDS
8w5L8D35ZgmGsJxQp67HAlfQpda5W27NdDXROiRb5CFyRG3mi9aJxzpBoFIr6q0CeyQKbLvFGXmY
xo71/gWL5PKnJHRaZ0QPe6Tc3DQKfrncDGgg8icjkSgqrzq7kXwlxdPzL6ch19/FjQBH+GuGBBxB
FbYFO8WBHu0eRmAHfD2MXnCrWGNThWf0ZU9R7X3NBpc/rCPg1nyt3I30GrdjxQoOSGKynEsY6D2H
w03gHnLJlC/YJabu2q51aj3eosjBP1srLDnAQS6JDaSOC1kGTgycc9WpRQePtCARy1un00fajfQv
RcjB4k14PXljvZIohIy3QVbYrELaBKJXh3E2+5zRFf0DfmHb9R3fbyEX07vayTIY7KKIFgtSdFh6
c4ei4m2Uelk0bjT8W0cmYEsIwfimsfPokwgH8WsISPg8pwtq7MmISvK1h44O2z/sNY5nG1UTDXAS
hanxsWPyxoIZmYnjhImEVe5kV42VZjHaCDhQ62iVjcq0dsyt6aueZD3Mc4jRXYsN3Xou+96Yzoq4
p4g/YOXBu2ndEI0IDNCxly0x/cpV0nyOqjZ268umb6I5xDUHLcVySyAm3Gylk+S4bSRiaCJovuTt
87iKgeOlh9jJQY9g4FAQZv2fy+QZbqqDreKZoxyRogxB0XRO0+RcG2DAEZBz1OvNk+U6pARyUq3Y
FQrtrnRlDnPPHoqdrC2Ss2ZBQ0HsmBINnXW5eA6hsm+BqaGsUfA+6tVsGtbQXvaTbxNy87odeEs1
YhPcBY2q0P1cR62po+DA4rNzzQxxrnFnSjHxk5QwLX8n0RAiLhXmWM2fIpnrjDB1h4TwJPBkYP1k
ahAdRlaRs2DZsmdDjW0HRu+Et9/SggtVwk4Py37hi6ezMfDRroXwltgRLrmORiUCbvkqhqrBLMMt
9SUrYbSyHWffyxqDS7lTxAcVpoZ7NaMaJJIVIcpzD8wE4Flvw6bDD3ypbJ1imQbkrp+IhlKN/K5D
iPp6caYGrmi0LzqiarRN0nxyjJMBjZsOCcvQwbYTtHm8dVG0bj/H7czDZw2Xv9qOagr4xgHzOFap
qdKAg50PC+n0IcwGvYK/t3WVTfrvlNs4bNwlm3Xi7DeGDvc9tIblHkkPkzV2gi7qoLkr+MGcTyPJ
OLluGNPeW01wRsSljVlXvsGRqpMIuS6W8r/DAi+7z2Y1l7fAoKOcPdQhB3bq12Isdn4zDuKnqLhj
zjqsBNyLmG/qQPQVGfpIxFyU2VEhKR/dvFy6m6rxq+4BZbcSuXcsYEzMyUvZnEGMmwSzyhzVNSzH
XJw7hh3I43C8xIUjnhHFq8zKOndKrtVtHMrRWre8o44gP4etbkJhAOfO62TGXp2UnkkO6hxuoEo7
WonOUPIbQLLB/eyjj+4m67x1C7zZgVgqRGJFxPNrm/o4ga6dcpOVYC7LCQ2XKCsXs8NYcZmaMxyf
4mHly+JiMk1L7MYoSJyNR4K23Ca5nTZcfL4MTntsMcOVg026BWqFCIdRFEDMaGM0doCICmMYJsJe
mRyYIctN25jTchZHtYl42oQoxC4Ws1VLOl4lmgpp7HjGtSiayr0b+hbOwN4UgRIt2GJgAbdQ3xx5
gXRZbdxgv9Uv9xIeZbnyOt/v7pYAvY5mVUo/6MQ+nL0EDqCJMgSeaPNSFvs4k/m8W5C2qpoVpjYO
1ivI1/Rt+MOq8rB+TBk6jjPqC3hNPEW55wzDekAoPVjZTu9JE7mcuvW0XYLplf4+rowCiSErMAo0
EnxBWps+pSG4nchao38y2M3G8qRa/K3vSDQALjubh8mvf2ffEG5j37pBPKxp+hVABn2hisqphHc3
KU8Id4PNTheP5FMmltQHNUIIv+ljk1HZrkMjj/1fG11OBtU586ivFQQl9OGG2KrvWi5wjkPq+jrC
gdfSGSbqfLEV73JocEmpHwzaydnSJgYpqZe2I1cPMlo5t4ys0ZfGMglFZhnvBq/R2R+tbV05BLm1
8G1xFGSatR/aKvO/esxp+CqWQDlaz30kvQYxtB5h0ut7MntMx1mlPT1usuDJJHcz1pGaBLEsxyaR
oAcQIp64w6veM7ejVfuLc4hcGzGNQw0BhJiCfpzJg5KXQEFYe14F3eSEsZDNHT1BVSM1mVQkWSBR
B/rmDNtp5pt2ifYkwlJsCZrl8+hqs8R1gxAov8zMm5izhF1kx/fvo1zHycLFFK1c29r1o9nUseit
7iHqIp2vRvFItLHl0Pk/YBLWzc63sR06T5p85FqUQuhcqhaBTllS5CBZI9nUvrR+DUavimgzlRYE
BD22oW+wQrQKHZlVZHYey08Mx1hn2zy3e/y+0rfU7xsMVWLWEV1p3bHwI1BB9crCkpWFFImbRwgj
ZBVFRzkgQDYRZnL9DYYeYRnQlr9XYmk5QqtBOAsZaVAzb71t8D2u3E1hofqDFI5R6q2YmeQBN16F
wsvXsrPoPb28Ri5My7qn/BvkLSYtM0/s5LXFO8KWIbC6yzopxim9RgPKjKNvYxF4eXFIhZ9U0wlw
En+8XTTnBIlj5io0nzpkzLL0hCm8TipMiRfHBJdF6UI+9Fs2S0W/zprX2WSCHdug5EmWktixzubH
BglT72CKpB/D60WmdpOd+xBy+T5qcfU5cJzO5FHHgiQTPJirj0hboXlxuWAvyg/EI7rhD7lVUhpn
raU3mIPBZWvvWztAeGmTvNyu6ThiXgoudSJRXTuOIAv0nU7nm9LX+xFuWk5mbbIC+a940TL2miqj
f5qsBEWfqQwDrksr5XvZ6IsEOjUs/AGxio3lCP1tX45HIT3eC2OBhpfa9QS+6tyZEcr5PqJklKH4
agUF4AH0FvU2zRQ5Qb5zO1fv3bK28amrJisZ5SYp0WIYTvkFlUNSOzWKdzsYyJxglrZ0PIIpxkw3
KwAu5RtUxin5kiDKuocRuQ6nQkJ/wGkSUfDJdc7dyZJoGsWezT6rTFsXgbnwqNhMa9YvpHcj0ksK
T96zVN6izpzJpn7Cpw/J2f1swz94GFPAc2RdL5lPn5gjuUaPLQ1Pm81RQWLwuyLGviYiMZgR3KT6
qpPW4U8JNUuHgA9M159IM7XLtWmMGOA4qMBSjoxpl/TGIfSFM9z6uOoOxhoTcdbfSCNddDPX1FlY
h7YC5y6IOp3IJwKZp9sYkANvTVY0dJvNHBrMPrNu9GpylMhrlntWXUfcxWop907aAApur+sHtpPv
8fG09nCy49cKYrJ/EAF6ESny+TNb/4CTQkqpUoTkUS9HD2dVnVqVBrIgjNDapkRNXY5jrzdGPen+
kRE7Sm9JcF5TfWW681y3LAgkxJSIj4qRZt4G+ohTLSfiwscykuRVTXmyj9N6Hj75c7D0Jyg/WeUh
7G1qCi42wyU/cGY5Ejr9smj4NZErO2JV3tY6E8UAhii+nl6qRpiMaI6e4M1kEaRI+Ad/3dO5svXU
c9RV4EthgZ2O/tJIS044snDKVCZWMlyoeN0xzNnoFEkmux9SRc0rzaxBf/UBVi/KtcwWYym3xly7
xUUgaI7wg4C+l2tlFzpgSV6jgT5uAYEWnzQjYyi7q1OnLh6cZtYVunqJHNEM5C5eVbic8yzvd43+
0DNi+gzQlIEOnvTHDdYQ06QJT4LpxxxLXWcijV+CIDRchUH4qh86nveDjzzuqtGmCilPETth7vsW
3KpEXYem9OUPz5/09OZla5ShoTu77z/d249izk2Oq/nPNM+Pbb5txF+Xke7Ej8yNdXxqYMiMJIUE
a2LX+5/13A38e5sSnDVtalAR8J/8t1Op3rRwLi8L58fsVAOFzABag53oSTflGKZdxQR7u/gNQWOo
sZOmiTKWLSRmIW3qbroQerLBVFZ3eDCU07H29+wDmz9dItQBujTZeYDeBn96/+u/WSqNTSexRTqM
cvyNrMfcxZVMpsB7kBkeH+mWC0qXhVyulFDvf9SbPefQGEYJxmcS9AcxBtKozGZSLB6iNHQGdUCJ
N5/urSXQR8SPwV1+tOWORyiYRmEWA7qZzwRyciw/07W9Eyb07x9QudQxSs4ctushI7LfJGB5Ocpx
RL5PMqH481NpB2Z3RbSrvJeB9M/5v5On5vplO/wXwj/XoMpk/89/HC8zU1OwrDRpGZMC/jjekVON
+vgUJc53ehKUjiqFfPgzrJGr/whgcrzKNqxunhbSB59Gc+xo5laQGAKaz63vQ90ExYUUpS7Ns5xK
7TCmts4a33+tr5FEDE1gFNF2ZsjraaDjG3Yv1igEE9V97xA2ZQd1TqzDHEFR8V7jri3xqYH9gA7f
Oii8lJvx/S/wDGX4+wkk1YJSCZkzwBaKR7dfN8CpEtPSEkjho9OukDxklrUU+E7WaZTvX9KWsUt1
aowYko7fv5vihgfuycG+VNbcC9PL4lS5p1s8tP6VPohu5FAtoORdcyVAaW9CLPXwTUUmLrMKSbQO
Jk9flqMamrHZpLHJwYfewQwd7+NgoHlkTd2MkM1Y0KJDGrzIbHmSMVoOF8wEcfvlGsKehWBhdHag
Va+zVl/nvsjIbXDV1le8EJ3gawUvDfqe1J6oWRS2TpryUD5nfDYEH7GOc4zLtZ98MrH+IdR1OpP2
OI+6yVIXtGXfX/43Gw7FBM1hg2NqA4k/3toDlUVqmIv61qStQ86aCKlLoGiROgP43bJ+/yOBIbya
DOlQC9CVGU0IFiA4ZlozKFOy7cPpW5T4usc4AOArLoDB2IVxafaYvMa4GUUDRdRsxTopNEqUGD8a
FB0/uePACCFy+hBtOHPHkLYaNPzEu0y/FQ3tz9Os6mR1ZxeT3Z3bvfwAt3gcQZC08gKHTpEPB0Wr
Tb3e5LCYkywVff99bOHO3Xt5oLdFngudWb2/vPbRkea3a4hWiPEmkzcoG0cTpWSazbKsR/uu7iXa
jrgNoHy2S2ijUulmeHRzFhh4V/xfQMOGfTmjVnNPseZ14UrQ1qUFQ8mj5/diQtibPgL8CTJsSFBQ
oQKCwM+0yVPd1poN3QYIpd9wCMfQ123iomI6cjsalsPDGYXHXYQ7jZ4UWWOl4zUFQYFJkGEQR0uM
N5GvvXh/EY7WmzUAhg6bGTQTzIA3E1MP9ybskob5bqhyfTPDB9BHDqIDlfP7H+Uc7Wf9Tgle8Anh
ZmrXlKOYPTWCnqrlxreh2zx/1uDROgX4r1P9gVBPCHqZvZeAdFiFesaREG/ulz91I4qoGQWCyeJ6
LnZGeqBRCiKdXfUwX06MIh+M5bznqPpMsJBUmfbKGSiYtkUdUx5nC0Ft3P0e/DEt0kMkA6ESzs4S
mgt/NzaVfuGLh4XpV7RgSYeDl4J8tOiAyo3hpfpN5tazunEwEvibjewy3Vj+PULjRLJ3c2Ye3Htx
TJcDQVOrmmiBvL+k4evXp0XSmOQjIGAixADpyzzawi1PMIamiH+WoxN8zbvas3c249GDX4TCpcef
yl3iztGZCrMy3gg3hophF+U9Tk64PtaQrRiaJs4qMhQcbz+V7R0SRE5/Xc79mK7TcLQPWZR/qhi1
/cT0tBeQ7PCQWjPL8a+AwTVnqZn1F9xI6UK1nqIqbOD1+mVhjjyexiiOeiuBPbW7oWtY3BsLTvO4
Fc/ptO6j7trlVip2bmk4eG5240YK1W6ZiZf3KTP807K0mRLkQtLOa4qJEZ60yu+gJrwzqEVIrQ9L
a1obR3TBrc39/CDSxvKQYvFTWhhJ3+/tvK5vp8AZ7jPHScFBmQbywwZ9u2/FEPWPWLN0n9Ex70mL
4gHw/ZDvGBMofI2ZF83rGal1Y4XwFU6WdbPFhgLgcpjm+Zch9H265jFyu3LqmtslH2iJuWAc6fYZ
7ho2zCdXKvOHrWT/3QoW9y4dvGGdzn51hgNntnUzlX0AMX8drNkQjJUJZhBLbEgEwTGcpqH9E7Re
Uj/yvubryI7rYuuXDU6bfmf6dx9sv1cX1MuHoc0BIAts9VuyaYzDFjV5VD/6ZlCBEZrNW6umv7qC
j4vLqTNQ/yVN9YkRYVB8kI+92fnPjwlWh5ENQfwYNjFoe4XC7arHtq4pXEFYFvOuciyAb+8/5PNv
+nfe9fyULiI55H3o5TnRcRE521Vhj2BlHq2p4cw4NtfFCmk+K9sgPBDc1PhG3GR9DHnYRMBZbJxR
ZOV+zDB8mUsJ7Auwnn/V+V10WhttcMd925MnoYB+X1UkL7asgfHa0nI/YUpW/6owyzuvac9+Gm1t
epZTp64szBPFOimSK6dCnWFlBJVP96ZgFmdNEY21LlKPeZNIRglDt7MSaL/mLJ31wvv7IBc6AuGx
JDoNIA1iXRzu6OOUAM/BfnZDtTzCQ2Tx08xJ906DJgwqlA+1FZXfHCOaNwPmIOWq7Qz/4NaQgzbv
vxlPR7dXbwZJIV3VAQYEOIb83etkwSriivEBUsPIyZYF7bQODWs4PRHyzeUiN6NbzYegwn1llRmi
YtrTVAfkkKOLUfijXCG6b1xh4uYenAX/Kg/Dqe8VxmweklTGBbopwbly1L52KueWHmh51Rhatt5n
MIaGm5wZu4Bnj6GXR8ENaePY7CY3+6X8PLt0ApHtCzrFhyxpxFXlyVJumrgffigkxO/gDhSfsCjm
gvBnS+vcy2lAiTZLbrX6Bg6ZrckDpLMVrUaJtDXz6zZnEMKd+Nn1jPA8S3E8sOhqxyuGDljJvb+4
eu2O19bV4lBcUuBkbX3+/ga3GWgJ896D+LHNXO9S6wvfi8xRalO0WkZropb44BOt18BXdlVAmQXq
FjwSanXA1V5/JMyjsqu4Op9ykbuntM0MPKwHZZzRqMx3DCIkkd5LukfhmOV9hqDYOY4n5idjjJzd
B0//dmuRahI+IZsFIHGPwYDdhJd2iBzyU4KsQEnd3sTfm25BhrqtlLdqTbugw1FB4l9Jj17hJk99
75ACh93QJ4miNQNPDCW6xg++ZrLUegmKFnpt9OlF4SOl2jo4T/hDmpwkHqqNKzzk7QmRFctO6XCa
FbQBra0QwqwRe4Nl2eWFNC7we8MNhFaGce73qbpW88R1lnuZ2KG6Jlu4PVlxXjHmJaN0KgTb0TSq
gZRM+GGNDD3v4fCqLblI/1kiNYMQdul0UL2By7ATGRetfbp+17gloPAcgKibmWgyV5J+WSaIiQfi
YhJR36+aTPjgakO7sU4Ap0xwfv3E/iK7Jvs6YHqIO4+d0epBKPKjxtfb+MNOiQDNAV1DcOBNX8+x
mYSikF7gmkx/YBXhDfUDlIdiasgro6YKHpd+iE/wgP+hxnyqQY+OovpfbFg0YkmbEcaNNNfj9YYF
KdXDjQ7KJ+T01LB5fiHIgKbleVb6qDwsY3TbotO7U34ab0UUz9/SsBsF+2Sxbt/fsUcNuufTg1wm
vWVCB1jLY8TuUg3T2CAv95QEpv+59a3+xi4NYxPQ2EXhvRouB1zVT4VbVyfl7FgXEvcNWuylnK+z
IA0BJNfTeJ4Zg/ML5HyL3wii8p8/+JavawD9LeGKOh5HXOvovCmjxypWVdS6wxNd7za5I7Pw+jWd
RLUaenO8tJGJYabUL364CTuv+ZXi/lSsltgW094Jmv7ei8rk3Aym4s7u3IEJCbfADo5myXInebB2
W8a9Ly/6/3gWt0o8/fMfD49wVjZZT5HyU/6dNUGfNKRo/pdl4+ZBPvwmVVw+VPyXFw+dKh/qxz/8
R/9jZu39RS+QHefDZaAVb3LP/I9TZvQXLE8qZiTQtJ4SqexvroWDYTVtTProrqZIMzH+F9fCCf6C
swmNnU4MeF8Qv/+JU+brSw4kqZYi0hrMsAqog4/ZQ7WJ8WEFAvgQJJa3rJgvMhyeE3VXaYfcJPE+
spvUt+a/b9XnDwwcrhXa6Fpk41gHSXK1S2Px1WGeoRUzDMNDyZ+y/d9ewvXL7/t7G/Z1Q/j5UzA+
IDVzPShob9Iz6XGUWi+dsaDFVWay5/ZT0WCZmwWu2AIOKldWj5SI2+bGTT8FHxEiaIi+eUzkYGzc
nsggWOTjWDQMlJujCuShKf1y3s3oge6Am2M5R0/mfLbT7nTGDaHf4zdRWSsRO2DWOpHBSO0pbj43
oOaTVROHeMZNKRlmYoEfCZep2DFe0vg2IFwVjBVjGVezwIQNxzZ4MGusDdQvFByKGycPi83CuP6Q
ut64jhkrnKKU1H7FtU3t47GieBSJpVCWaHXHhXtmwQV8tm59xxaX3YS4F5aSOFc5eHJOfi8eQizN
Ta7AUf1Ke55orMvxvhxqtQcKV5/HFh0iHJBCa40TcX1OjxSZoUyJbxho8x9Ocxad9+1sby1Mrm+i
kcyUfocwmxOWqq7WCeHSWmPJ7Tp7OwFShlRJj0coNkC3qlHhJpib9MrDAQP5C2ahONnY+JgEWfep
of5PVmOAGUYug3DV+yiwLs6cIfhQTRsA0d0pQJf2U1/J+HQZgnnvt1Z50iLnurXoidznZjXet/ni
f+bt2NulN+1tbXvlevDn9qdiYLNmmssemmoFIShuvg3AmcWqhdd28LWNKSkALkuyjs59y8gObZuq
X/TQ1B1dW3WnzK7/gsN3eA7pyD3BG8m6HcoFNqic6vO5aaLzqgpZkShv3XzlVrikrHzwZUi9l2Lb
i7hkwjlipN7axY3wUw03TDBEsJvupxvzx0QD/9bAnpbkYMx0M2p3aH/O4BrvQkOqvZ8N5UkT8nJV
IKYNhT4gy95BSH9r+n15IjD/QiHCKzaBa8x7w4qLmwSp5J0fpu2li9DsumSC+lSYylzVGJrtqtI0
CRpW8z2b2/EeWanlImpHfpWTqr2o4AhaM08cTYa4jAGCrX2j9a4MxuhrN+JZwH5HKxml1XrEtqVa
jaDGnhiEKvAhtnuVuLyJGJHeFeBntYGJ4lYbTD1Z1yIRD0EZefQn4pwO/GwQ4ps0jm98M25/IvK3
XNRTqu5sCIv7GpjTBu38YmcUtXw0c9+6zVx8MVLtmWMZrG2f8B41apSJAlu0rOfxSXU8/YKfTLJq
F96E6+PV4Vrs/w4Z0G9lEsSnZV98mzBhP02zrrpKwl+M/6mSM6OiBdfHlX2S9t53TB3br2CJh/uE
aWC6so0i29u4T21ct/wOcHd8ki6AP5F7bEroBesZlNclxnVyF7euuAJv5V5FcvKuBnBRt3XWi2+D
5zffGauzWwNsCPHIbr47OHac5fhefp5DFQoM8EKc8eqpeUhAdCCn7ChQdl2E4bt+uDDlEPRNb9zM
TG7lBiLbcoEaTv9FIHdwoxpphbiesz6WtHDzK/Nq7U9mdpAA5/B7i+dsjxtd9xPxBpPXVBVDgINL
2H4lDY/OcxPw8tYHSnEpfQz07C/hixP4+GwLnnWD+y3D+Qa38NFZahc568Wot7Sqp+FCtVPsnU6J
M7g3eN/hgubO6s6C9rBuKBxAFGlUcdsu/o596JkrSZum1tk6oWmoL4Hk2iscmKJT1yiupdkbnwAk
3RjecOlWouLZA+/T0qHZ4QWzc9l5yefYiy8rar2NiZbKAVRZekK38K6HrbgdSnTcBlf9yMJq2Lrj
8FikdnVi1MlPNbjpSbqgu1X/f/bOa0luY1vTTwQFXMLcFspXtWXT9Q2i6eBNImESePr50NLMkZo6
ZOy53jcKUlI3qoBE5lr/+o01tNemGqddiXIggqPRf6NKlrskUxfdy3iPq7t11gvcKmvuyJ/1RYJZ
ZJLduos73xhhOyJPJK7Ny4OzUbRym5WyZjAUxvIEeRc3eEO7kTQTsamyAu+Xqix/MAjv4TeSpnsY
lDvDj6gf6d6znV0Z4QWNQ3ujvHwiGYgXlmg965LN5AEMYZCcFuyLItsazZNZG+Ox8glwa3sn2DWT
YUetE/Baom45pCaG0AxAzMsEifs4JNY7p4rDPSYW6mrVoVPubO79V4h6E3Nx5P84RC88QwTe/Xgk
Mg36hjU91+Q0X2EVwa+2zQGv7NDCjYbJDkeYJ7dzrL46zTQcEpFw5nGAB3sSu8ZNamOgnTONeQRZ
tzawe9Qed9xUY3Zm5MTF6udAjBhpO4W+1Ag7V8ln8Zk0mMaPPO3NhxCVxRT5XhtsQxGAJQDRUSE6
8oHqLNi7A0K1E34utrmd2UQInSxWMK/lvbpxS9VepiUmXxRk6IQ3pdoCp/JWqV2S0AvXDStw7i1x
pi3U75fJyaNuzYjE7Os4lYBiRnO2Om95aVFJnohaW57avG2IPVQhuJEI4QzG831WOMt2jAd5LioQ
bA9SIcu9GDfwIJl2Mt998BVWPk28ujsmNOobsw32EqLUziCseTMJB+pK6OSffC8hjtCcp70bz6Rf
haOxl6TFYkhePZSWwVmemdMpywC8N+44bhMjCT+UQWIdyowV7zlNegpGHe/CKXZvYHi52aaYjEcQ
peDWkst8nmnnoPWKkDxZ6XXVdzeRt8Q8+NdQky8QudPU0YIzNscMNUUbSuN3anG1klGWet2lRNv7
ecj92d34YsIG3Z5KdUnnpAii3MrN7y2JTeUWuYCnt2ZujieGziHsU6M7DFYpPk/lkGUYbmT51e0T
9bVycs+8sZQ74nRm1cCAn8lcMkmmgYizMZsat09IO8XeT8X4pcmtJurLaa0LWvlAtFG59bACb3bk
oGYXQ6/+6CTA5T7Lr0pPzFi7ayhV40adxqAFNqzICIILYhXlKAfuZsh+xyWt2y92Gxgq6tq5WJ+N
uXktkZBBcQ7hX3nMhaqvwNOCzbntvwVZPIFuTlgV7M1CceBAd51/4FcQbNvZiB8RzK7vQEGZ4McM
PLaJGCiI0qyKZNqKu4WYz0ejaVu+LmjkfiiyAqYTjltRRZGXbl1Pt190O+AilmJqSbgipzPcKHn+
s/iSmW09EcqnvrUEpSPZEgwgNsDJuHboebZ3lKHeO11IyrK1YCRAdHQLYB+7PCEnra8lCZtH11TT
tmomNuMuT/JN1dpkGqZCcbiHVWM81knIJMJ2krukotKohdfeJsvrpwjlJ8dY42NjKddNeanmH31O
TZKFPuVJKKV1zzZYf3NaaO4IbryRU3tkq0zYiDZVx8eZVTsfUssYPqSZybOzpBHUERzL+ZCAUVzA
l/n+wzhtE2gh5NXl8jN+3qjI57X8JaXls9/r8mQrvgIGGhjcVnr+EcyAmUjZml2dZ+HGyiaSg2cR
m/YGBUV5KuxQPvy6h3mDBq5NzIq74f7tMMZYKU7/BFc6G+o309D+mBi2PMdY5azlsF9HMpcdycdr
ee/IlUSYtc9q7gjnm2pu9tCL3zU01j9Riz8/y/pJHMYrfJy3AUhD4zRVm8v+6GZU/hEYj7iDWG/v
kp6M39mlIISEgbNNwtDFZ+RB6Jcg0LFvnhM08I+EXMqzcsb5Ah1MfhoG170jfVu/n6i4fwNd/uQH
s964NfNm1RYjgn37YeGOFP5oOOpoZI65GVXtvUONJiLTytM7A7XLlqOIBWaNrHhCmUl34Jw6F7Vu
XvKWutkn9Pg3Y+Y3Gvn1DjL6hQ61fihQ+7eNb0I8mx1m5CrBbpVOBGVvzR4b5HWZjPEAszjdsjUv
u9lxOHjigQoqb2le/XR9TXHWfcwnV56JrliOQyyab4xY/IfASwiV6wm8j42ukRvZi9+54EJb+qmZ
9bHaBbzAZgRu11vmhxgMpy1nwmg0IHg0+1mb72QVzvtm1uxOGQ746Nv8HwxrxiPh5MkeOe0LYRgf
yUB2MPWjXDLElGyHtmpuxs52P48tAabZ4hQX06ycZxtPbU1kT1uPF7JCA1R7VrE13Ywsbc0LXbGV
HJOQUHvTSgnn0xX1almFVwrIZV9rZ77gEzptO4lPfrPuMLY7GI+Ilr13hvDnH1WQmAR3IYg1No5i
j/Vcj7qXIf9pGNjA0nidbNEs05ckBf/TAr+r3qCgYSd+rdV1vciHGiyZPYU4Q7jdFPQhIPnGNTMM
h5yi3dk6bm8LyB3XHKrvfrSAHMiuHj9AgU1IsxB2+dw5Q+Gd+xIVyBWtUcJNyrKEI0n1eieSIjUj
aBdxSU4m+jGiYQUOKsrd8oVq+0MTu9ZGSYdIVh++cHIqKGm28bL+i5iCPt6akKjhK2cQakb8hwP7
wuhZfcNUW7ecxtT0nZnm9TaOU75xUofNTrMJo33XlPK+tsyNMVPk006bR7pvttjAVR9NIl4jsjxF
pIRBCnHFSOJGdzRuQeq2X+Z8KPZd1meHYaS6MouJFbn0NBRIa4cPfVY++x3946Kt9nMwlU627eZs
pKnk3oVrZOR5WVavH5Eaj+RnOieLg+OhcMbsEOObXUcB86MTU/DmRc9G8+LOFrWhXdo2JAmep9MH
3T2daHCdIZpvcKkh77Ss1ce6opfRmoBzhoHNc7/2dhDGyiit+nGKXEwmxg0ak2FvLUl1IvGarqX2
HfRBmf9QOd3wwbQGewfHuHkRqssOpkuH1Vp0z9uuXjgB+sZSH+0cQEnKsr3tfdBkUp/ZTdDhBFsH
2lbA312CCxto5uNRmUNtbRAUBdveXOTXptbclWpBZ0F3uBGZuxzxK5RnFLqgcjbGZRuUgRyhCF6I
eJ19AKDKlp+wnA+u1gTMoto0vCZW252zGYGHl3Dj8HZjdmfaApFPPX4ImCNukBRmh2BFgJh5tbdV
AT6ENQcIAd7MPwLe0mWXBQvcAK+6H7XffumHnnbbFMmdVbtMtqcUJ0C4/1ENUefh9VNrNwTEQjnJ
wmjwV2NoOJUna31V9bq/m2iGty1gybOQetgTDpzDHzEne4eeAmRkbV4zbdLAp9qVD2bd8WSanFLk
9Sxu64QZH1jPfCmQ2jL96SZwHcfjVq2gBA4S82VJvPlGj6Brr8vQ1kAwLG9pHvVgzDduAuLh4DTy
8Ir4IF/HOWVaB1uolqFt0AUT0J0dS5eCqoS9cx1iDyPMFR4wEoPbgP094DrEXqamAHlLFsz7ogUQ
mtL0Bxyt+WbhdasjPScUIxjBIOlJQK/MVhePssVqdkMBHNKnUJINja/v5UCSNxniPOKE4d5JL3wj
WGg2IM7CK4h5JRBc7KXAfyi5Irg4zQ7RD3AGwN20qyvemERXgsR2T7yj4DE7gC/M6/DWAhEkKF1+
WhwXoEz0k/xKJKO9U2Y/v6+xPkCl2pUnRodr3+iyrdHRx+dXpIbkOHMTUGp0UY1iH1M7G7BHLmxx
jsXlX/Gb10NSF2C3dZO6J8M0vpsmU+hN7Bs8vrKiWJLKxKvrdWnCbd8jQylPdWPFj6ZV1te2sYut
hEl+DXolPzUWGJrFALHdYJNeXyck+3ejS6cVJWbP5m7Y6hvZQM2zxowCgbIMrxCSln0zpdzCVMju
q1k7PJCiGCxyiSqgHNSjR7Qb4XVdzwzi2YYJiFGXUpUgkmHmU/MWHT/OIYrUE/bKU7qi3tQl6ylA
g/ZsBSwJdxnUt0HGzQu6xOTOH1pgo25dP4REk/oMDll6fJ14Rb9ey9sgBCElVbt4rCaEmVBF2JGw
3X16PRusHgh4CJL0zmfLB3cCRB0N4d4xkRccFVMYXGVIGSLnwn6aunmMwgqPIq+hEnZph6PUy62n
1nOwOx54kFA3ytNcmvV1cYb6KmyK2Gp9BlCQyYfFXBop3tJQnE8Wu5mbjB/miTIZBVhwNZvSfjKq
ms2WfexTo4L2M1El8Rn8woteIUFm8LjE2218Tup02uaa8lOxm7QRbU6xT+C77mWjKU56mp2KF5v8
XgcUtIFTG83m2DyXtgFAPYEZ4zlAq9BTODuQ3bc24DJcoHXxvG6z2udugBzNl65xk4909XO7me1q
7SeUBoXqHH3fAdq8b32qdgMl6ByN0LXufJPtLR15j4rQ4dRi6EmP57DWDDN+1BN4mV3qKjvB0Jfn
qS0BEdetEnGbvesKp7hbApKaSy8j4C8xkGTJkPMhBTLhnexApwm/mG8Y7VlPjvSH734d60PPR9/U
FHhOlIU0IW3ZtF9U1VFySLWUJ0S0NDFtlt7ZsJfHUXDXFt9wTnaQ8qqg9yIdqzTphsZJfqIqyd3N
oGdMq0hlDqlbBpHdTgZ6280kKSeaJqaCnMd5Ow488Dkgp6SwgdRf//r6YiKr5ohBAd59FRNnasuh
cqqhbNxr25j3VZpnhwZCIvYPVJWJL9hkILMld27rY2W5iGy5wSKLjmzy5z25Ej8Gd2m8XapoYF+B
Yl+1z65NZzqtVcCsJS1Zay/DASCBbzyd/DInwzdwPy9oGrfLOonpAVR2g/C5WNEMwbmP+7/8pP87
qvzNqBL67jpA/N9HlU/fmfzD4vv+91nlXz/116wysP5gqgidYJ2j88v+mlOG5h+Yb9DD2wHu2av3
zP8MKr0/aLWYIYI8urj3/M0UznH/YP5F+4W3LIZSxHT8J4NKyLhvupBgzd21YJ+h7mNY+dZRE3Kk
Y6Q4V3NkFcpqD6Mfc6CtluQTJVjF5GizdtPTFbvXOaqURKiotHPA9cg/ygrkCnBXVTsbdf2tkq73
pAsTbmBm1mABnmLP7xAJJJ7+VGktASIhGb6EGPuc7NZkDBSKCagFN08/9r8NgDan0VHJQWQ1EeJB
IfFHJhmIONThMIM4odZz3GazIO/ao1emqqiDosS7u/mEj3HwUneqOg2o4/bUwPtB+f7WZOuMxjyj
1Ori4FjPWflkp9TANLGAWzDvvOZTag3yYI/GclYj01RMUjzvS0wxl2501RJhW3VJctN0c/++yHuG
jfliPg5TZ29rGsZxsMIbEzOebUAI93NJN78JnWI8YpcybnGtwUI/N7tD50OUnTI3KjpnfmjQlp+6
2q73nlEQ7T2M1h3MR46CYivgXNzjegdZJmbrtOYpIGJaATIWUrzrTKfeTdI1IxNm+BXbC3Ua1GLQ
ry7WmbbPYIBCMHphyyXCbGbZqtxsbqQHeXyHfx/ALu6sT1bWujsM2/xrElfi4LZWtbfxJue3quWh
HW1142cGQsTBfvJ0pVEuDt7KRqYQ9wv1sBQxv2j2yr03NHprtHp+dLPc/zLEOmrr+dmsMnWwWicn
EzKxD+hQ4g8jFe0+xzIBdM4r5pthtvObRFScD0GroXbqvtoFVTluszQIjsrrur307AzwmNMkEIIw
xKAvN7gihF+Crp5+JEi+94tZYyMi46re8d64D+48qfI65y3sWCt/j2ZvfjEgZ+FesgjzBgvD8RIY
K9JUmTzkLKSsJt0WsrIdB9t0KYJzbHr1HY5MzU05We+x2Gh7yE+uJLimKR50I40zcv/xDjuh8OLK
zNNQkt28izAkxSVsMAgH3HeqAGEMBxx+ogWHmTOBlPiG2GO4WThx9/R5AXMCSQklG7s64qiQUx+G
hIzQnJp1VNpDtXWmZbS3UFv8rbKqbKPtpbo3DHEMBcbc6VDLm86zX5pS+vFVohlI6aXKj17W+dAT
xYFIbcs4KcxvYvtQ9k5e+JsxRNr5lfGIzHZJPC93y6jVvRrsoPoa1uiQri7eUHXQD+9Fq537DmfY
jsydwn9yY5Xvwo56MCnr8Dw1vg0QGatyJoXSax9bbSCjgZs2JsfW9YvuvV1OOFFsBXnyfbqtiQn1
z7USgTJIkslt846NkvtejVSAOBjVXrdrktj8vKSS4TN2kcmtnGGTfcQe0pbdTonZeqh1OMTf8liq
iJOVpB0z3KQW3hA7c2jesXJFsQlCGEyM5lyriPRYUgabPbQu34hnJMLE5DYn0ZSTsWmCAco1xi9F
sonRobo3CFLDD9XcipfCosTEh2G2khN21bT4NeT9e6oWlxQopy8OdqwhYPmz9OvtaGQhhb8VxyiW
RcElwRQ6b4MrNvVNsjRVVKiSssucwD/Z+7hiX8Rw/uxQgSlXSZY7mzEL6+bOD2a7wXV4kKnTX4py
EuaWoCuDYG/tJzsTIOAOnbHeC3fir2bJqIbZWw+aiLH8EwFJ9qXzDNVRGnTY+SxVOB2Qs2GcHLoE
9WY4/rpaxFtRlG4f2YPDrAuy4KH2x+DQpF1xX9vldUkwuoA6KJqrTkV6idvWp0NYxVolZB9eqjFj
qDZgJLbpc88+B353EEYNSTnoc/avxMt2pPmQeGH6mfnOJzCLASZji8jBwQchb13f+unQPAajj50S
04LPIo/tGYsKVAbwOiEcdta20G5y6Lt+URjkDviqQJTDX2iWXzijuluCC7z95MdGBIADPGCb0nyX
LBheaDMP3gs3UQ+AVTGHQ01rmvjqrukDY1/iHHMeazP+utieuGcUvFWMeU5snTG5m5n5qfDhZasq
DD6PlsSnpYc6xrRB6guWEssNbOZgk0hNFTfN+XMKyfksqN1u3UTve6N2NxpMApmBk1rtJh8dl0C5
GJ18mOc7+teDKusWD5OmP0EpHA6YRC0HMVb4cObWRIarMujASngaSDdEvu20HdBXscXT14pt28HL
nLj+Ox26VLYWLFoMEtL7diYAdsSJasfANjl4fIE9CV8Ml6zJTdkaF/cT0GjHWQjF/GUMCK1GUmB9
HweyzVD4IXGxYuvogY59ZMADGhc2ybalodznWQtoWPflbYElyYeB9/AGSnl3j5YzvOIrVkeMbPIr
ICTRoU463hYANSBvpXcsl5HAVDe7zm6KIXwzmLdxbIX8EuVRCaygzRA0ZtRUjnmrNKjS6kcR3CPc
0gcoV91LsEL2yiu2DkaBD50SKxJQBd6pClX4UEBUuVh50XyZVIKMSlfmrpgb85SayccYj8aI8bhJ
8eD7G8OYgVPtAvEV8e6fdB2bO7djtiuyzLw4BqTv9fSXWw1iu3WtFB6Jtvr3hj2geh8UchAcePQu
XGNc1Ki9MJIgKNESBvg414ndR7JaM2Q3ZuFZJILy3geLQ67F0GHQ0MSZeLFXPod28e3a+BhFcrp1
RVjxVnlz6r9zujxIOPKSKkvSJ+UxNvlzLPLf+v439b2N/hz23v9e399kX1HXvtR/L+//+qH/W97j
7Yz1M80pWl74gx4Tpf8p8V0q5JA5BT6lAkvf/1fiu8EfVkB2FJMUCm+Mn/kUqhn6FPUz/UIoMFZF
6s9MCIXmf1LiW/+UI7LvOBbG4hyf0JrRNbxVtEhtQJAolXWpAYpgco+sIn3sxIoBp2btwVRL56q5
5oWFJ3OG88KJ4UDaAnqFHH1+Nta2RfFFOp/G289biP4l0tbNL8mqh+bYrzm/ZK3g3f3tTv8L3/AN
jdImJ9CF6RcyG0H/zeDpn6O6AHuJkiiN7gJorh+tFJsbMQE6YYRk0rjPvCa/viBd1z/bIS5JJ0Re
CppIfLy5Z/+8pJGVuHoMTXLxvPDa9L6RR+WINwNHJiN4SGPSkEerM5kHTzKUOhrcEZfA0BvGeI9m
xGpOMSUz9u0j2cmb2ouH5WD3nr4P6gzODhaN+j5d8bASvfFyQDjXXHK12pkkWU2hCO2YSkF2smKn
1AMT9WSqudeGN+rHcmEwaVsLfgN126hNTilPXFEaj8mO1iKvtpOIKVQmDnws9XgiMqp6NQx7Ulbm
m9mD8ddBy5MRslLx0jlwuGbXCAmU7lvrtgsahJB+ks3JDnCcesJaP7mZYh3HGC2xnyzg32WT+Yrv
pjqGvEj29H3iTXwMbWeB3jnCbj/b41RA+G9smd6xd/OJwlk4p3mxVq9wKKSELEmDMaGdp5YiSAAB
xy3xW76x9/zZaz/ZgG3puWdXB0hS5RIZ+HCMjwvN0hM587b+2AaWNp6Rt3DnMoU5CSQRDBZPONDB
4By7gh/CopNLlxi4MfcfCj6dnY8QIjXivnFjrC6l63BDeciu6nWWD8cF08iiFi/5lMQfhtkLP/xZ
EIIZd9WWEv8h9aAXRiaNcLLLMKOjYXD7Xn1KYRG2R3cxK7oXkhEGSlKH25IZJTiUFkwT382Ufks0
YndgXQg8KdPzsj4Sf705Iax4nl/rNJdQGrMFQak3OETGcbpJk2l5MAITUk6ueXnXCXrAWCSzSFbt
Zl7CMrT4kp3nT/62GfFkgfuWbEshkYnZk56fmCr3t4YItR9VeczEYSFa6SXJe3EzYyT4wRjp36ex
Le8xPE9ebARHx8agtouwnfBfVk+nj+hjcFCzFpZsOjGRHqexD6I0JyczwsO7mM82voLM2xCdfDA8
qfoHO1sMbytGn2Uzdj63d8oqr7szezTPeyUSoybxZZCOtTCODVKM4nNWpP11qjTPLsNjafox5/PQ
fuaPmBoSqaUfs4pCOkc5kkVNwhpR4JsIIJvQeoLHy+MpC0N6GOdMPFuGZiUWIn7TfubO8HL5ec1L
WbTNFO+VabTqk4qFfoT6zItgLD43OLPJCjoU4IQXAVutpSFQaPPHnJkYVam+dx0hj0O6zPrq1PiW
bPxm4CoeQomFbFhlhDuo2NwX4ArmFoPomkudFnb3VCyLYXwwcCKTYCqd0aG1gQe0L2eH7XdBQRO+
z1yzKh7jEVNZZrKdjOLRcU7LSG4HlsQV97KDJ5pF2pxoLsIw4Uag7emOcRnAi3bZVdJzK6FyR68L
GQtAHlwDj6nbeujCQXY6gOGNnhiJspk39lM2IBePAitIvU/YDQ/2XR4D3jNssYrmq+9M1m2KxxW+
m2XFNY0iydHAxUmXP3dWx8B1I7Dx/+bgWVh87NghLDr5eBHdXVPVtRdskNXSDvllgjmuXZAUtGEy
np+V9HnmPQZjtznVpv4YYBFZfBd+bZMGQG+axLvKHG37ruL8WSSoLTPTU1zTpdKRNZ5JTYdjRbfB
EWtBYU5KIbRZ+gPmv8Et/mrhJzEOcdQs1jssAvUUWVUzvIf4bOxgKaRbFoaKnCFJT04ZxnCaY+RF
VYYc13KsWWxTvxJHA8PPNR0wl0b2MUndQe3dVnj0N007xzWbTHNq28D8oERrR05lYigJwNTjjr4p
ZiwOs3TSwdEq7ORLqWL/u06cGFpjV9/1pXcFSJLzrig7/eA1fvIsnLHeVRxSW5hVziM2a/Wz5aag
M7WZIAxcKkEb63f3YTIX6ASxNtvYS1HeZG1SvrdzhXjJVP1+MXq9MUZN7CKy8t1YTe0d3nXVVUC0
3A1M6h7Y1tvnPBxSXPHK+8k3dX7opHL3NFUYKOZNjeS0yd7hVF++J9OWwr/ra0hWHGDbspDLucRZ
fA/kQg8hp3od5Plse6PTPHHotJ9qUbXpNl9UvQ8ys/mYokzg1lZMXwNPDHXk+YO+bT3Ickk2VluA
RfUD3KLblvBZjvYaeTwxkb4VifLdLSr5GrPZmXJgqzp7vEhVNYeglHMZ5aXTnPxU2/tEWA953LQH
k05+2/EdPzGQaidOqdE71TR4426u/OFW9m78LgS0OBgYqe6FQZiVkRtLQFSOh+d32ssLG/Z8JCNu
Pk2GFZL3VEy7WXVd1IPQRHKYc+aNynsas3H5RgueX8IgXC5d3YXl9tcVyk/FHKIXcgF8i80oBP19
Iw2T9ENBXjIu0n3bHXEfIBB3cjiEXIPhHUS+Bn/N8nde8m/kJVRFCMAFwMoq+6DBfMOZcuMF3HAS
4VkygvkMw5uNocV/KfiN+BowvP2bjOX1OoDJBIdT7dkkCv+z+hpTCMgqTGIQzLXCwE6IPXud4gsd
s2H8+lb+28V87Eu5nYT8Ivr758Us3mEjoQg847cR7pp12qqYzkUGrrO7X1/q50IWKRBEAGpx818c
VySO5q2hTe/seLN1W69TPEFOHBwQPGHVGmT2H1+PmQGB4RbCKKQvb+wbEHjy2paVOC86jT/8eQTV
6Wp7jUkn1YjKZm7vr6/5hsvGs+PLEVC26oN4eG+L9blK3D7sevfMjJzqymdynVGWxJzAtUbKDsuf
n4qMCq0eTsI5x8evP8DPixRzLMF9Xm1lbWG++dJN7UpTl7CAhgF/xGliEKiR1v/GCOFfr+KTrOAh
OERt9WbVlLGNkXGmvHPCqPk4Zwx3geh+F/f2b1ehoQTMZtLDi/fmKl7v2FJgL3uGFBtsvYyJOAP7
/49lgtjVQTFGt7PKx/75BhSYYDI+JZrQjqEfEBLGolj9mPVujnvrtm/1uPympft5/2JPZzfha4Ex
ctl/XhLjcCJISs89G03sfbIY1Z8XE/vJzUCo6A4zfwB5Ty0skV8vjp9fdvyVQgeljklW+k9vBBro
jNQjYaNW4u2O8Zq69N4YbJccTsqvL/UvX5HFQTwZNTgq97ebpY8SgUtVNvP0dYJbWc1lUT2yFpcF
g4chqYXrqvn1Rf/t+zEuDNAsCw9x45sdegTPdFIGfefSk5jlVq5zKs0gPdDo/PZNfyMJBlFYaZe+
cF3U0jiG/fSmpUEXmOwn56VTjOBzqxKkJPhm+dhiSH2LYQMqknimTNYTdR3+NLO6HSWM970L6Y7m
AjN4iEfqGwGZDlXnUpfpfVB4bfmb2/LzxgsNz1nV/wzxVt+8t8tNTOjjkbvYFW5vURZD2si1wXk5
5i5LLQ8p63/9JKyf31104LxVHM9MaoO37hFJCV6CVT1LnDlbt9N4MWCAyVTrW9BZHJlpG6/rPc+s
W4l0+jPEhQUDgizUj1LZsjxIbCfkniqJyT58vHT76w/4b/eEnZK1gu2iab412TAlGsMx4K2vloCi
2xT5MzkSzlmVTp3BhDB/B+P8tDZxeljfBqAcligj7X8+BJkx6zCIRDiPbuy+KDiPOUanNctUt3Tj
v/52/3YxcCNc/BCTcxy8uViw4AORyHA+64Qk8bxGLQV3ky5HmC1d0q8v9tOjXj0sXgN2UBOznb15
66rCsFr8uOezFwsaS/xYWFm8iHSJv76Q/YYsjFMb2+VaPAi+HL5pbxZyScyK9lp/ooLoUoXdrUXD
awSqJ2qbxGJ1afMRJMRNoH2lU1ppOhLf6TYSB6QTk0r9iKE8OIGBT58TKVxHPi9+1x1NHCU/4/3u
OHuzXNGPSRY0xxMOK/d9jTTld+YGPz8f/FJDAWAa4iz1k/lchsN061dKne0F5elUD1idIcU9JOb8
H1ddZH+xBkjWA7CFYfFmKUCat3tiZrozDkUOJCtMwxmxkk9g2Lq5uDXZdr85ZdbT62/1q8ux5gdE
ffFPSyBMf/OU6gWjINkJ9+xJ7X73PHs8d24cfngFRAjLANWRSyneN1rbv9np7LdLBGMyHNc8D04J
FjpUQivT42/OKm5JvA3WuvnZQiNYLch6Aq9ACo2qwMFEV8fBF+jfhbsdG2WpW/w7eQOdLsmOdj/D
BLXtfH408Wur0P2seI3sMEbYuEPHn195VV3lqZzpoJXd+/1sMOhspowRtIHdNcBl4DQPIseWnxxW
jjuDw+BA9pTVnsdubtUGPpq+F5MGGlNxAe6H8RYHfSZHptpBQkL9jTCNotuaVlE9TKANt53XGwft
Zt59M1vGcmj8ukBS1aPcM30EZVdgaUbkyhcDk1+3a689xu1WxHhxgbJOZC4N9JKdYUJbETRJgen6
YKUSPeMgM9GDfZsjIk5nyWscSUqL9AaI4lZpfZu6oAAUN2BNR6FuVzAU+VR6P2KNkux8Qy7NyWuA
KA/IPonNxmGCrqiWC/91kf5fxecIQ0Lvw3Kta2TLu5bWpUBKjlP+FBVW0tG4zx2O16ckMDRz86VK
752qKZtrkcixf1AOaTBbu/V5uxuraovHZjE5L7qht+QeDpF+LEw7uCae1xSPPoO5b5o8lgWENxfL
d8erGWR30lqhqKnkMUMI5gf56uJFIGxZ3rWwg0KYIrl7HVcpGIgGir19VvQ4X3mk1cE+sGaQKwID
AcKDavbIMXFifuOA/4j1BU1efSLCaTDe6QaDpEgWa85MaNYuEE5aOuQ+YgEi+kcrM1K1xUga4JV+
FV6zNfsItAwDGt04dsovthAdjWhpa4jFns0WLhb41+e6HmkkbJ98nas7xtZ0go6BhKrX1pjdNl0J
pkV2kloOuqSH3dh4WnZ3yWDqDu8w0ZWws7FGWtOCPfvWyDrOhtc6AMye1QfNGaiBZCtwM+hOCB9w
kCdwA7St0T/CfolJzxr1/Z8QnCgHPoyTIup3c1u8ZHGKD4sa1NQe/3yt4JCssiL2XiziclhJIgN6
m+AsPFmaKJ0jaC/YvN27bOOdJ1hFMvDozNJScF9ttWLmTr66OmVI5Pcabsn9n6MZPC5fYuGshcQr
cSBofPelsvIVie2A5zdtTvuD4AAE/vX4870BkDEFu/KvwmcesSnMTOd7lE6mulRIz5dD1RpMGsrZ
5ca62FU4+zy0k+xB1ZIPYplgJ/uW4LbHGt9z/Txo3zGQTvqiKB4D8nuGG6FLLA7yvHajAbOC+Xtg
MMnY5YG03YeZUAhvm87UxuTiWJNfcR4zBkibTQpcwVpxmebAY4G86n+kMC+gZYmuX2N0ymxsoSvF
8VKBzRulIM6yW1kScwkoCVu4XgIgidyNz5VpaqA2EPI+ACCDTwUH5fUg/u+c9LdzUt6av9Us/4e9
M9uNHFuy7BcxweFwAgr1QDp9lLvm8YWQFBGcp8OZX1+Lysy6EVl9+3YC1Q/dqHxLRCgkuTvt2DHb
e+3/imxJVh1k1b3/uij9+qo/F6WAWZzV68Y6FLIyfcw/FqX2bzozGBSPX7vQrx3qH9AW4f4G0cRY
c1CReiAj5ND9c1FqQHpxV3AykwcTjvjfW5RCMPn1/IZGu6K5wCCvV0UV/OWvR6iBEKPoRKmeSlWB
x9vjyLCUDY6SEAe9NqGnQ+tTeTMkPrlFDQAA1Ko74/s05XhHigUiPRSF9ozImDAcD1/X8kz2jBBP
sOtQ+I6t9oF3KHosJlwPSWSZzwMGljO28468DBdhSlKlKL+qWLHP0cgf+mh7XEhdaZztZZeWJztF
DQ6f7jaXnfGhjHiQT2yjJigBlt5dDSkm9UcjC3v7ql2aBd9TThjDqo0w+m/p1/JWbyd2Y5Xq4S3c
LjPW0iVr542BqtCPbaN/Ba45smvqoZmcMyNBx9/IwiYzi/f2HmpBQfqFXlZZQKpq8gimrPEi9l+L
L5OU8Sr0HTwmGOcAYPb6obW7eKdP6becvpzkoGSlsTRJ6g2M9XepnjzMSMRvrJQN5p6/YpxxBocF
8AmE7h15OnDEhGkEnaa8T5mYPEdNiRLhtOCgwCAfNFz9J39A9b1hUNmYwcI1806DmngeXPZRWtfb
2qF33YZb/4IEcSkc+762zfBBdrPuHCQYf2WTtrWZY2EQVGZbhunLgAY7UAzd9jMy5ngN6sFr+qk8
Wm6Vn7p6Df7tC9jUdDYhu+F5Hk9d30WOr0R1HNiJtdwRpSASdRdGbGcyDTd+J5kWQeUjs35cyg3D
I3ioIgRE7ZBIthdVob/Ui4ErCc3P8uDmdi68FTKf7IWiOgDq0OGVj2AnwCMFMPH1SQlGnP4rlLRP
Z7U9YLUgS6JIczPR3qMWoTjvXK55ppm7QdEKX8c4c1nMcAwmNSwDy0WNy+z6zolDC5a+yP0sq8bU
T0xc5qJCZRtbLsEWPa5OL4egl3itqQNjWMIBx7ZTQya1H7IJN7qpH6Jenk3o9N4yomZJqotolsbH
IIrQrAiPdlZuSzrTR/DDtwDDkJXxbbbENXVeMcyvGiFRW1YI4TYc5num6e2hwb1ICECTXkHhUg+1
KbJtFzb60SWU3stoZwMybrAxiCk5CkZJ29Gp8Jnn83JQGx5N3cr1R3fW38rOgfJA1q+Xxp3iiy4l
dKy0u+4IMCpFIDl+SLqJo0xEdGrYTGyWBekQfvMd6zO/FXW/FQuIZRaMm6RQSj9qFFfxakywfhTH
303E/dj9ACewffCsRsUDIyS2e5hYGDoh5V+V5lR6jGDrHS6u+y5RWiicieaxZgh9IVPthp8+PaXm
rEgWj119QODRf8dVMW+c2ODF4WHbNzXCYpsDsowWgEhNcyhH8x7p513mJFdI3uhLexWOzfKQWN2u
Ulv3aEfjXeti0yDQbeOocxDhwJeRRU7lIB7bptk583ROQWHgquynrazzLhjCpfWiUDxZBmv7sSza
jVbk33OBLUovR2vDuKdHbFmenUbTfLfDJoJhliKYOGdRF9JLUX57KrkGHlg/YKRARoKC7CKWo8PI
Z6smB4n3w9rR97Q+GS393pH552Ijn6LJd48W5fLYg8b3JuL/LkQqIShmrrLhqdBuo7i5JVcvUBx+
KUh9l8kR6Xu+VrOsD21YummrnOpaF3eJ3ljHqkYdyRtGSzPV7qvdxC+q0tLO6NOPuCu0PbJArihg
5AktdUiZYnF57OfECFrK+m1njDjHFss9ZKl9F1ryljW4uqVMOKcqVUbbJyOre6au9BsdOf3g1UaX
XlK9H/ymy7qdyhu1VaumZ6NlxnfGBDhUTirqBoVwo7R4xa6o+6zkruep2JYAj7wprW1vKdu71iqp
LnBaw14FXW9kBj9eJd5jkWCRjTkdmtCfMs3dJWn3kJeZtdUJer8H6HqulUb6CNfSR2QtjybGX2Jn
hvd2cV8gLB6ww5AUCmgF/lAO/UMft+0oD5WVIrhLQ17FRlx0LWp2oyM/S3M2A5P4tL3a6Q81cnA+
wBmbjCLOh5PZjOol1oy73q2v8jZ+smDtezpGbLWCyUelDSzFfRMu2TmGMP1sraW14tw4rbFrk3S6
m3jrCq8eIogW1uK8ZWGkveSmYxEaavOoKYIbqz1Adx4CSN9Hbsfd1hyaVe2aOl4DK5e1uVvFfjbn
zi6f+uUQV92+q9PjkITZDmcQ+aWuUrOqVGCgZ6QWhK7tOSO2S68SvfgUCu8XBj7FucyLKm7jYjWv
2bI5Q8dQ/BkwYgBZKP6oJ0v4o95fTUnDmTDmj5oY9iV8E3dYOFhT1w102d0PzEGbxC4+h6ncow58
Se0sD4AAA1IhK9QXpp2ciF45IDbRtgKPuk58nrlcJqyE+I7Dpt703MJOZmKSr6sYM2EzkfGKfrK+
Y3pEMJPCcrYOnIzKNBRGeQN2vYVqIrGX4gb0azhb+7lCQappWr0t+7q/0vGBovJAz+r2Kn4OQ3mM
lXE9njGXV5brKY55GVVbf0KsQQBRVA/TRsy5AIMyQ6e+K1PFObjo3I/TYDyKSa0/FDko0R4xPgZm
0x6NFpKyNkpPiAqnLuesHgyd+1kow40W24nfibG7a83yZoRxzQVSuS3muL8mLf65lYbc9pNVHUES
PTutyB+mJDvqCuIXBpfDRsc//kZ5FftRm8P3dNFkgA5KHoxJ0YO0GuKdhfWMIMo684tM8Mu2A+EH
EQFYqqOcI9RKTzUQKM8dWueH1YMO6lnje2Zs5O+VY8/39qggJOmdVyMjtxGemP2ERS7ZKKGl+rod
pw+YaVX0FAxPXTsvPCispEeJ9SHiDUs9UDAY+dh/81zz40XcYIIi/VbL7GNWFSi/bjk8G+0QqGzi
L5jWzM08cGTbKZ4M30mkwANTS+HVqsxPhM1WmBt7QY9QRmdNz/foxzMfUz5GsN5FRY2PGQOBE/e3
cJccfChW86ws7r7q5ulhaCOx1dzEJQcXxssV1LFvTeZ8Up3zbYNkccMdrn9MUu1klYa7q105b0xE
XkHInv4Mq8PadHCJ/djUGb8oVaqjtDBQ4+hmc5VqLYFWXTtfFWJ092OlTRBVms88KjS/n/IE3kg9
aPcUyBbBWG/kjmd1Y5zvRBmhqyhExuHVKuVrw+ryFFmzuYUsmjypWIlmXNe5g6hBzMZ9ERvaBwMV
60MkJf6JpYtcL4wbHHo5DUPPa66vUOuFDRsN8HC0+0XB2KkStK1fh1xUiGIfSwmJD+/6pqDz8IkB
H6LYL0LA+vFJopHYZvBu712FRhS6ae76BbZv6S4HSx+/scaydg3uvk3BvizocXYiTql0zB2mizZe
3fGuHc1UdB6cpHqTVxXqYdG/Dd0qt19qHBZwCjdmXoUkh+FkULIKtmCJNTPEb4LOLd8bCA28WKbD
sVTHIJTGJY1TA5mQJXd5baEEjwtkhCTv+JntIjOLt/nQyDsZD2Knah99HtMwoYcI0iJ8ZOpUoKbX
N6EijA0+6HrTmtJzIOqyvJ3LwG7y/UKin19A48FAQbpnpZS1n4hhg76ooZxg5ERAOQBNgAe1ZPHb
6HZXFg3+ViXqy4Nj8DhV8H5s1UUZlBSn0UqAGWsOIrqJ1hBtG+CVyK45E/PqUFXizkVcsoM585mX
/SOqGoB21nLbFdxT9M7ELYkOEvAP8cdiJiKmNuVZkdOA/VbRn1i6teD/i+Jx6loGKPhtsYwrguWU
hE1RoQ2JWah6OuThK6ajj5CPUUSh0/ITBNjfMrwFGilptwvizWDKycRVBaBAcsQfbS2/avCDXKRw
O79vyh80v1hh4zbQ0qXCX5XpvKUDUsc23i55XzxKkSabnEDfbSNKNxCCZkdvHNOblTQ/A9nTvXnM
iq2rms3FcsIPtZXRxs0maxeP2XSL1UXZuq1FrGpu0/VotXtNWvelnOb+At/Oh8S8mgIAk8dCnS86
NDaFcGqfpCwDANfAAt61xyu2vt8q7htQqV51Z3mPamtna21/xTUXa0WaoaxZDqGTDQGqtF0e/1Cc
hjx4q1WvtDat900mb5rEAPwVUx7jxvERL6jbuuZ6i5jO2MF43OmVScZ8mp7Ax3CApupRzTBb2LHh
GcnyPtn9Z9hHHxWWq41TGbd9d7ar8LEaFvI5pjJ6UxSAGD1Oayy/ix8Z9hXa+RenJi/bJREw43D0
wNwBO8RI7Smlql0JUd+mI90ZqRCq3/ULGKoMHMklC6uR9ky5gcE0OF5WTAtHQhry63ISNEgP6ng7
O057kHyC32YZfzeAb5H4OM5ebOit9EYBWQ3ne/GaV2lB2G2iFReOLIFirjJyGrxK2ht4luXtiKxy
PyhT4wM/zHZpokTSr3VgIH6VsfTVRw2ZHsNPLjl18zgSns6gMx4OdNXZwbXjcifcUmzreYlOo9pb
W7jOD7OEstVU7rXr9OlNmSjaDzNp+9MSJ9YRdJzc6/mcHXtgZVtzFPJBlHMF2Fh/5w6fnrOShOAw
Uq+XJRpwcFcR2ZGkFePrMc+MjGGKLdMEWR/OTDpwWxpsoWw7thobQPE0ACWar9IQa+4ll6qGfR2U
X1wfQNNZb6kAJHvkxXVqBHqch9cWMuE9qUIfEPxcr9BtRLs5rxhN7bns83Iv0/lgygHZ4jhckN/R
VrQxQtTMfXNVNdk0jo3uk5APT6nNkjZILpsx459v3ZFxIpcsa6Ld49a/FQRvMBnQfXYo6TaGPHig
bzzYhEP5eV4MW8qVGVDNZ956s8StluzSuL7mMuXc9akidlyFmbgYU0o0qeuuSBE1O3NUcwqN3BYu
c+ueiLIliSdLAcSEtonnsvAVRt5epenNyZ5bmOZoLvctQYu+lHXqoSRUT10GCLutjB/NAmYRGZa3
3i30JbloVPdggoRyk0rexioD1OFmIFLzfPQVVGUEWScdDHxHOY0ivUl0xI0EIZ8jy36qHLfd0V83
/lTz8W+niSQRdQeXfdjkncldxoznlUzGP4VwE+Fj932papSE3Xlmfo9TMmTCTTp92HDP0o3SL6AS
eCNGPObUjGuM1kdbTFU21XAfVzl68Kw2aVrm48iT6vcrrUzt4eRrpibhKg4fg51+gHs6OKK5gQAz
kQI/6xuukCdK9FMdDiXgvyngqsUnmSm/3w0tBG4tUS+L1usENOOEdBcOXWa+qLa1uzlVDk7aB8tg
ZX7TgD7korOUz41QGJuM4+hsdWbM1M47fY6IIYuGLsisNePAGf1Ich3sFBVbGKALJgIbjXzYYwwA
zDNF+VF2lXubRgpvpGPumrGJNygOl0cUFTf24oLorDUdlIm67VrT9oSUKa67Cu6TBQcFlLCdPhRh
/N3RCH9f9FPmWO+GpjMVf++0YocT6IccZsyFTkJ2qYbVC7PYpklLX0trUoCa4UfdScIklOyNFHFc
uOvov60VnzRbYqsX4qjsBY/WhtwREt+0hbYlDd/SKr2RMQWasE1p4aoFi30NB0I/KvT0NbLaHL3/
wKV8aGbJX+IkR/COG1MlOLtsp1Ju4s5mr2+dagCV0BN8K53Y3UxZ3m+Z4qDAyXvTyxbNbjih56a/
YqMsdwKWpEtUqpCHJG9YgFDVCChpNWkWtMZNjKaXjrx7UIRVtNsCKyduVyUbpW+wYqtOFneEmfKh
98k2JUOxASrEa2SGNTMH6DHqVY8F5qPNJjvrwBzj25L97xvZ/+55/e57tZLH239b/+FPmgvqXNz9
+6//2/7+/0QWrtPvX/4nKLukm2/773K++94S1vHv//Z7uOH6N/9P//APBPq/mMTj/deRHP1zx9Lz
XMFdj36ew//xNX/M4TVV/KYiEbIt1dJVVuOMwf8wLHHp449ACxgrWWAdqP/JThfmb6rGYvlrn46P
dk3h+nMMr/7mwiPQAJ5DkGX1rf8dv9JfNBUqEHNVE9DbUesIFgWrgOCnNXbYUyO46I6XvviG9YON
2MdPr8b/wlXEi/Xzkv6/fINVH/PTN5CTkRf1xDdwwCXFTgHA8x1mVuLCrvr2v/9WXwKQnwQBeL/A
DlEGMGBhAvsvapRZa4FpspA8wx9mVV17hYJ8wJrBFRH0Yb5Br4wcstxQzauE3etMfOEumcgKj0hc
mqj4VjVcQKE6gsJFdrALZaTuZqfsvydoMZPiqpeiVcRJterlkJNdHsoHGjDilgUKu4e56bYM2M1j
2zFWTJsq5cqOT7Pk6kG6r+cY0uw8JNHKSAT9YFAHzbxo4uyemXo0SN8S5WBXG36IAg27NdP3lr1+
ZKmfPM5T3p/ysGGVsQywvrYYZXOjONkd4wVzspaLo2Xm+KZUKpdnBduZ5+B48FGFCONaKHa9cGdx
Y+We6LVEwCeGiMxAxu8gLEzhzs4l9ICvd+S/ux7g+pNVW/3ofq0AX0/1P8rD/0tVg+UPH/R/XjUe
u/f4l5Lx+xf8Z8lwqQsqWid1lb2SAPBTyaCaWBgZTeoK4lvB8/bn6k6nZiBCXh2MfxYLghZU/iNU
TrPNtVb8rZ3dX4Lq+ImoEEg62SWiOkZl9peHmacjiUHYz2e3XJQl852xnuHwWCPG/VUEmU0Te/Ah
iupTawLs02ZIRtO6Tf9SoMkGgbBeV6gBVl1okWgIpebZvCkQUqikWOdTwu3IM2jNoYoVhSXC8U6x
ZyK4QZcMyMof43Byi3rfF/RmFjs7xrVqHirXK1iqOFYyRSQJ4EGrnB9GzUi734/o1qbhENm9loT4
BemyjzTfzXDPWEQV9wrZs3pA6q4umNCPEifz1yPjZGA14KAPmLtrnqkVo8jmTSxzdycLwZk+5skF
YQa6T1tfDEYbVvhQFnr8ADLU2PNLkQC/9MoHCrGEOiGwFtVAi2BZmJduks0BQlFEVx32767GLJAx
FYSPJJOJb2EA9V1CCrj/uNNi6+UxhfFEyJCHcw/83ziqQ3Mi7qAoNZQHznSJMY0ph2msRuKdKADz
Pb420PsbFQVItA1x0Oj2Tk+waOwGUg06rJXYW7TVb50x1J3uLIa08lxPbQXlxWO5pBfD71mH/1MR
/kUfAdblX230Ww54mfxcFf74on8s9AmIJOETJoLFg/xnF+GavwGzXeM4f24g1N8s2gsqBdhdXeVQ
/EdNsKgJ6EJt/gI9BJ3H32kgTOOvJ7yLAWAVQjPVw9xBkfjLCa9ZadMDVDkCemFaRcCURSqb+MJJ
1JYYXtWosDFDmtVdUs/lZd28e42DqdAv3T4NtJVQkXbZMgdSn7Lr+AthAaKCrR5Yi8lNjGO3ki44
8OpmYzpofAGHu8AwQkys23klZAykuF6pX9iMCoBGvZI0SCJ1doXqxrsQ2tFOfCE3okKBWQu+9Cts
+YDEwDr37XplW9pYwZmGhg6oIhwPcjrGtwzecraZsN75RtwPu1RZJxDQ3++qRghylZVxOvTqR5Yt
1TvrBee8ZEZoeKxpOwZRqNNGJAVbSol1PYaTg67NcnPVX1mtB+bnYp9JXfkcoYX8IGvOvTZ4lg9V
WEgyy/SwoUuqtRvCdPuVRCfvRCvGIzgZquWcpTPpKan+HdgQk24TLyRbS4N5LBbTS6SW0amtF+Wz
tKI1erCukGItTXmYk+ZlcKcGGO9quyQd9DGuu+7edbuJUaWyyI/Vz/rC7SJz2SQzu7KsKO1ZiblI
qZ0SsTuSRXAfiTzEppvZTAA1+d6g1et9XYzPnI7cTvsy/8iTrtu7S9JtNZEkn4vaE6ulymtlicxj
Jrv6KMNlOZELMvilabdbm8wPfSOZX1LY516XXqVH2QvTcyo9r1LPv1Yo7VZvjfw0a3boy6qw+EUn
l8u6FvZXNLQKrBA13k1NmD/gVImfsy6JMwp0bTAKJKYkIEQm1VgooFNm92ZkGBj57LH6Fv25F+7S
QrdUjYzAV5zm8bKaawgMb/2xLWOKukGwDe7e8UfCopER1LSKucscQVydxuVNgi/XE4wVryJZLRt4
qb2nS6c4152SXulIWWZig0f2W+znuO+aVR09hTY0FNBFkfhoyIODLlebzA9zJqoVdtP9Ui9o5xge
Mc9xSu2CK9G9hSQU+6OjBODoWRDMw8aS5iXJ3eET/mt2UCVrqDFl+b8Z2p7cjzKeTuC9rBbNWVc+
ulUavpDyESlHNvwNmKHS1r6xT2x7Lya/4m6ASxgGw5xpr52bhwyHyqa/1UAgvUlklr5bj9p7xtKI
0dfczWsSUe7sIQnT4krHrTD3zi3UdGMSXtjBcfT6UDOejEGNTw1e9w8GhyoYayRpkW/LJd/XUem8
pbZqn8lDnNUDck33YWHbyQ4Q0cpKICWJb1OD5yL9oizeERW6j0gIPhQIPxsLOstZ6635u1lLpDIt
vUAZhE5YvqQRowo/l4Tr8GaV8hWgEJnN6F/qgxNWHdksA9qdzjTdqzWoYcMM4RYTgSs8Ahy6gNt8
4xMWIAIHxSuBZ7YFeaBvWT3VyUawSQ+WsQPCXWn20VRbOnUjZj0q2ZDvqr6norFSsX3FrdXdAKX1
DgSauasSFVaT4nahCIQt1Vc9i11UNRTTQVdrgjDKIkl3dlfnh2gmhYSlGspatzJoRJxE8MLaRfpM
ekBDvIjGxpxiFvaHMILpD9lyrN8Ge8bAKJCw7xsVyx/6/Lm9Fq1UPivTRjTQaulAkzYrFJcFmGyl
pK5ESyGGrUJwzps1zuP3Jo/H11mU2tlok7AIurF1ZsCrswx9NzSa63h2w2wDYLNg0TGGWIWVUfc1
tb6PsrbeOJk7sjCmvSmwsm6s0j6KeiY+qSzzWxdS/4ZA4/CQZpTNShPNblKLh6g0+10rSeBIcD2w
A5G4VXFEzyXih8EKsKEt3xbcykUwaERvVEZfsPeOB1gEqpNeQ4HKh/4k8sbiHiYkEKhnSNbMSWdb
lJn64swZ+3IWPobWdS89irL0OpxAwelual1rKW7xRcvlnUVQ0J2l2dENZXHCh5YthyEan5h3lXcN
zoW7XmtD3VOTNHwa8eW9GKhuWTjZJZMx1MxPTmmtE0VYcHdOUpc3aj8VN/A4mi3wfqiiSSYQiiPK
YFbPKhWdDmWb086fijm59Lrbs9S0m5TBWVFcUlflx7UyZau1OcPcFg04j7rL8kqTrXUFjMC6Ruaj
n02zDJkGL114LxxpHdIkGx+YCTnohQembMaizNelEvXFrlOaCpn3HF5cYhjuUa7Yh4hf/JMF/3IY
Z2nu4JuAPw6b5S0T6VT5S6Ms+0gjtzEVM6sZ9F9B0xEzk7FHGjZ9oi0nvVvsQ8zlwS/G9KbJewzk
jW5chxUCMIpsBoFzCVf1g444o4oqmGyCDB7QbzcRjIDd+no+yGrSoO8tck+5sHcpKNzrLBsGBuP6
iETPXeJvYQdKIZmY8nqymcCqmLCCjzPqlluYQ+POnV33MGh9+yTDCjq0Zg57nieGBJgjJIsuGz1C
O9Jro0ae1Q0iQEKue8NtbkcDwB4RGAZZRAxoSKBIgN42ubhmYh2eF9udDi0HI6JgfbyAS/1Uq8T9
1FpDrzyzNZsXsqviN3UMM9KKlJpI2liBqTpQavj4xRzSIgcHuI59tsmQZjcoKsa32rbHTdZp1qte
Jc61Ppc8eQTLMlLGFZ7slnE0l0BKXa/uy9l9gSCBi3+InbjGrd30mq+Wjh4jUBjdVyht2T1Gjra5
sWSbtHvDhn/hLZaVkbGRao16pVvshVhCa6XagPmIEzivpcsrX+nLfC+baDMxr5q3RmzZ29q1bD8G
ORD6aTTeLpqOlqqTeVvA0FXiF7M2zORdt3jEfWARqhnIEYUcEwoCyRbrrGnTNKCXirJE7Y98ZHWJ
umQoQaq8N+HySts7PXObKT/TYdKfXLSFD9D76iM4joemtOeAJILiYDdt7QN/RHZfrfeY5ZUCSHZp
/J521qvdj/0Htm06CEFAktea/avtKunesp38hgS1YBSFcsWbg6xdQqEvMRf8MBZzKL2ubjLm4Wz1
cdn3Sb6X1dzdGuaYzT6SAFZctUTc8OBYvQyKRV9u44V+Bx3LaBbK/5356v938xQdRxYwp38+T7l8
/5DvbfarHPr3L/rj9sQtiaRr0OaMBi31dzjUn2PYrwkt5nTLQd38yxjW4KqE18yxuGHhvfwZG6X+
nVsTSru/zkWZT+LNMijvqzN3HfH8PBfNjV6hysbDlVEsjBi4NvAAs3kBeJnO5RUIFzHXBTpR6nP8
VarJwhkfzLV+t2slzwuHol7y45/lWun1teZPX+W/W08C/etQ0A2J3GpJ+hexnhny6/gY1pPE7Zzk
oq+nS/Z10OAfYgqCRdRHa2ZcuvVEwpbRbNXBKTjy1PKmW08u9+sQA1qUPaGtHY8rCqH3pvW8U8nJ
eurVWMF9g0/hLmfeeyf17gmy7HIg04FTcz0/LQIBVnq6vFu5HFtjPWeXkOgIZTS6Y1a7C0tcI0OM
rU2BiInmYijS5A89UrV32y6afdJWIVrZhclS09TtDQbh+Lkht2321SolvD0a9K0b29q9bTbxHePR
NBhUQZCyArj0SkajfuU07WPB/YSEJTAMiKUGjFuqUS8PZddnvqpNH8yzJFoqWL1Y94bkqklK6Ipl
bbZv4KNGNDC8h495lhYXZxzirdLFy5HZEFuweDYgAg2OvdpC0MOkoZLcAJxM90oeXbNuTbdoy0m/
iU2WVxi49yqTG3CPZX8F2T5Bz1fAcekg1NzP64mb0Qf7HZ3KtYNOZD/rTXm2G3W8Em057x3NMt4B
TVZHFE/dPcnv+cTGV8mCUq+R1ckY4TVRXP0ZS4m6bTRb2YCzKG+VTjXuu1l0r9gB8h+MnNUHfeiT
jZVN5XXRmsrFIPOMIPruhdeKbrSZSvcGo3zxYshk2GpOXW7KTleDsczwMqqmgopbTlwi2vZa62ps
XVM3+S4IYPCKfHAiz1Vc9xMFMFcnMJOUZWUxIBNNCGcCYZXxbdkOauZZbtNhji8Wr1Ards1YadHH
iPdBH5zTF9cBJ0N9EVKL/L5UWTaC7vaJ7yasVCO6PhgUN72qYfbu86h29upg5d/TMkpv1BpPWpJF
y3VmpjWISDNUPhFLsJ8Io5a09ma0UGUycelPZWLZTH/i+MhkLvcADKWb1Rnzgk5BfZZEoF5ZbqYG
sWj7c2LXXP2quhlu4fQvr2Rp6Kan5PV0gl4ePUBWN6+dRnAnqKPdMNhcFkHHcBGI9SAzjY4I5WFh
oahppc29sMFAFENv2lhtR4Ryi2CPoYNjhQcUIOFBR952MOeUkCvkwCgmwolwCs+SYfFEGalv5jIn
hiNq1ICbjRkkSq2e7VgrxzXjhCOTe00gcRRcF1ERXctY6ESHWcZbzhUS7x+Sn+c2jJk6Tk4/39Ml
GBGo4VwJllSL96YVFsd+4XBn1WKPoT+QjDlsiblUARrBB0AjV2bFRUEr8mRrZVOz4axCMlyahuzU
MqmXzVJU3/J12+X1VjGdjcUuZt4aMyGWax6Up2hoWzdINdMNWedGE95tLaXrTMtG38K4XtCtQjK+
1XNVe5ZtWPY+S2tZN9vcqphInTUGVxNDTiMqelg1cqgBzZJSNltMYya1b9V7Umf12XqM7KLu7oCG
9gMSb3AN5XGpv7ZEnYOqGhrloGfjvfxaIxGxE8YlDo5cHc3HAvNTYwdOjexpq/R9l36b7brWsh1C
bCk5uDjc/meK+i+mqAZHOIPPf94HPHyf3tufR6h/fMWfTYDxG8gSjE1gKDFs/LJYUa3fLILKYYzg
lnYcnTHmH4sVw8L4ZPFHYARwGUNI/M9Zqm7+Rs8AWINYbMdeLVV/pyvg+P9LW8BJYwqd24MOiP5r
yfJrW6B2ijI0FbPBsdHl86AIm3vd/OlMeo6SQ2mCWNFaGOmr+3R0zm1bDy/WkDb3daXcN0x7kM4T
LsM1EUpu1SuHmYiZcDdUeECZ2SjvvW1XHglxarMXTkjGDyjIqL0pbXM2boVIMtDSCI81+4Cw19Ev
Loy96rFFwNijBWPKaexqpFb12amlaqc+hl7UTSRVDF3BICJExbNFCKXaCPFHKZtHkjM6SqJdFrmG
7nOyaA50YGcBATSi3ca50Otjh7oZZcV6VAKdn4Dfu0FCTJB2tKtZfxJz1ALeXiqt4posmKPuHB2O
36GHp6JCTJ8TBCMgppUepqPNNmMTVyZBaGXofIusdPWc6u1EgqlEwzRYxFmuQ+dpkfQKHT9Ci+qt
0k+OaqyTP8sFuZxq5JOMnW22W4y6QPoXwnzIs6/SfRHBZZrKBENzjmFqnxJUHIyY5l7nwRSseaOY
DgWIF5nHvFl9em7wb+1TfXxKq8TYpR16bw0v6J5JB2daU0TxczIljD3mITnYznSuhIT61/fPTAZK
TGXtjVFMiHvKAYXnEFmfrGxHLELj60III2pH188m4xBN2RP3KWZarpYeYSl8REklAyPM+vsFATA0
dgX5DC+pYpRcSu163LV2bG8dvdz9B3vntV23kWbhV5kXgBdSIdwCOJGHmWLQDRYlioWcUQhPPx9s
d7dsd5i57yv3als6DEDVH/b+NhABxn3pM+6dz5rCCJAK4j4/lzdgwdGPjcNbXfbnktjbIwPVJnJT
K8JCbQb90jhXTaMb+65d7xJZ1kFuovJm0Yy2mcAfNL0/nLRyrksHc+/k107Q6zMZvuMYBz0pcvky
YlhSBIPNq7o1M8uJkFXOpGnD3LKprS6MvLprbyBvie2cfnLrNCU0jZiPkTwcxJmt9y0dTXUolUi/
MbKaIcIsy66B7PNA2WIHVSZ/EFFe3wpteBRDOj8Sq1WgA6Cp5yZKj9g3nGBMWfVZ9QIlm8HTfgDm
c+JcSPY02P6eotgOiffyD8qZftQiL09DMtRRzNkR5HJMq5Aw4W81oQmhwhZGqiqeLl9HMFTXFoOF
asDhAqSRsYQqdga048Az5ydDoGfvivwZl/VpXasJ0nbTknikvYgFsxtpsNk5aQUircZOPy10R1/H
ldrSGALGZSSp9qp1CFxZ9PxSqny8cpyBN37svDay7FX7rAe05YHyQCkENb5MGSFwXheIObN2pDEf
Hxh1T+5jYefNHWslFGstnKKbBg7C3mLwsNuWKH1oFGMGExlC9KATNobxpTbP1YjIOVysgU/jwcqp
Q6bhO7gVK9Rjpe4ycthDpXgspL/p7L15Xj5wxen6Trr2ch6HtIKLwIzRP+DZSedQWxx9Dlu+WuwU
/TR8Gm2L9U9OcbPHnzQmYCp75rLe5Lcr6XVtM92Ynujf2DtPjP4S4oX2hiLnN6n88jClXhMiBDMP
ulnzneUkuywZ0/Wk5pSYGVLWutR2wlIjIyDkoMi5rF2MYg4+TMyqw1tfZ0gbz+QGzjdFpr3zSr2g
NSRDvMhZJyBFZHRmA3ghP6krzOyq0tKPuPe6KCU0+LnsMiJrHWrAa5McJJZZIyDG1SiNuxaReFuY
uRdsDLpLYxdE7PrDnmWbulCJNw90kdpjbvfuu1mKNJK534aQ5buMDNyE15h9MAnjoNv2SMD0ayde
6h2pNH0kh2G4wRBUU/2lFUhKfSEUg7d2m3jdk7xlkcuNZVNjssumQd0VOJvgrPZ4O3SGITEQAu6S
lfDG2EF+ay1vTMnEkVW7/70z+3sXJecU9LmljiTEvTrgC4JU17UddoWTTYpalI/Y6aDzN8NnXNtw
2LVBu1pGkew9YjyiSl/9HYoAhDLS25bUBueBt9ykk0eMkaar6yVlsVMtoxulkM2Cuaf4U6457nDz
y0Pi41DVJ9MLQbuPQWN0hwVRMGfwcO2PnFp4O9H/4EAOgaBWJ4AVInCmTgTSmB5GADbomLHW1oR+
bxNA/9ii1dWW1j91uoJjacyEoDh++X1pavwi2BIQ9moa8UFMsJErI9VEXdQ/+WnmR5aXL1FrFz6p
Uu2JLgdIrNZ8zq37pUzderf6RPTpfQP4ZaHJ1fDn7BLE3vtxLGeCstsPRQpSwfD0yiC1F0snC4eC
vKVb1FtM5mZ+sZW+ZPspHXTUA8I5YkKhW2kAdVCFpwBEiWch+ow2Is9IOChzzrvW+bquOhNOKPHg
74evBPTmV6KJ48CgQUCCjBgb6apx4RnocYRhfyF/7HN0Cn8/N+tX2fC35qvPWZahKLyOiT8zgTpt
sllffmNFOYV6MRBemJtxmAD5vZlsT3G5m7gydflWG+Kz8dsfNiGK+0JQMKjZfikJDKVJ7dvnAgdN
sHY2aspxHj670caS12d5ZG/eWrefkrtaFNm9b9bNSffM9QK0gB+Dm38dyxiJA7pqTu1UvXgL7gNE
ro8pmW9IUeiGstnjXHfS4ptJn8raZqlPo106+4y1CDtordr3GZRO08BkOywrLnBr+dYniNiV6SDm
ZP8SEL2cYxdqvedeN9e7nABOfqAEh6Bqc5HV8wNr+PIVaqo3Xvt8uB6myntqXeSbDI4ZnI7xiZ4S
1XDhy/uxL6Y7McTZm5s5j0DGyAos5I1t1oxk4bQx80+IohU9GvyAwbn9xRf5FM7C6ZjJejt7jR0z
bHtXbg0jio+13domR/lGKGvzQ1QEYkYLv+fARIdyqwxsq/o6u0d3Ft7XKe/1N3Ad37MmHm5X3dKY
jyCUP2YY7G9F6agdolqMs7beIM5H8Rz6ptrk20LwROjlQ+v54mFiJaqHnJoaJYYJihXRT/GJhcwj
gaHPJL9Txm5Y+N3OOdANCV6ZyhnqIyIdOvURylO0SOuxSZcxdAf9giIqe2Uaon+jZz0XEyHcUVYn
Mmyl9VE4vXisQDh/N2SGtHi16bsDAJLzqdkW6HSNSTYCf17m7zpo3qipx/5xnRDagGB2r1WiFQfG
V3erU12Rpz6wTeU6mI+wbjIeZ0e5HzE9YJiYvXvrDyJ9YYVos0xMRdSVU7GDMd2ETd0gpO5at9zV
g1U/dIQTpiG7gv5mzvGABXpci4Bt3SijtfOGMiLohf2KlxYHaXTZPnYn1uEu8ToNX9dh6BztwPY+
LtERFekLp1n+whU3vhbTrD+izouPeuamJ11MVLwxntq2UlgFsDJD8VicqXiWZpotV0rDx84SpMOp
bfJCsMAFGkAnfzZb9rNwqowc60zFklRJfbdig7kf2BC94CIaP0QzqaPX1z6+2my4tWXSfaktgenF
7etsiKzWiRD5g1ejulqfoU+WmKuE6NklGZywIX3S6Eer31gOi4wGqyh8giEHz2pvlO64cL5Msbc6
rzKHax4pb+Zm9di28yJ2rEAWFNdyZ+e2Q7JInrwpd3LYfbvjY7FWwJx6kPTXRTWnb8QnVXvSpUo7
Ktd5i7+t9CiDl4zvzM7ZqfTlVL7obPHuCfWowDpzvHal/ziV1MZgVsZvVVnVkZa42d4ZMIN0FSVp
Ual2YOSmyicDrFcAUcs8TF6ZXzKWB/ulRMJfy7YIG20tyO3sGrGfmKXcF3goOtb8LKczleY7lRmY
fqp1DDYDxXF0Z3lnEoi7PHhu1tW3s0wY6fhy1lvU90DtTIoFuL3+guOfLF+z6T8oN1NvlEHutpP9
WA8SEz/H2IJAteuPmZ+UfjAxIVmvitnWwM9nBoSABgG61SecozPeMUonxzoOCeQLE/kq9vpJNu6x
y3kXvyEoImmXyBV5SdU2m+MR7rKdCRsqckzGQ2HOTIfTZ+jqixo0RHe9bzzM7UAvQCT5YSVxN1Kg
qc7t1DWnjmcSnpCVXnDppmFsju5n2dU2eZY5kynWtkN2mMvmqc/9OH0zQMKGJZ7k64H3MfBwWW5T
Ls/7UTMaOzqMq7SAhEn8qSx8n9ds0ndIYld75/cFgZyk2bzrFNZX04J5oqA/rl3W6uyNx/NqtsN9
06TNK1ms5cM0GcBZMeOGZmk3kcAq3QRGUlo71tKI7HWSCPUWetecq81hkgFRsNsNxGTg06eK3AEU
9NmCGdlOctdRnMOPnvEY78bCPWkkPkc1jfvDIFN/30GIehf2bB/LvINlnnMyAfL1NjhDckilpaKu
JuLVAs3Or7dPpm+Fr6kDjqdba078D6JjbxVfSdANCCwa01yO7KhaSqlRXoAQe3MARGra8dy0LOBm
sSNfk/6Gh1IPjCxNdlNcJjsfBCbdCA6Inpo+qH23JEwc86OGPT0EJYDpxsM4GsKOXUI7A0pHMjMp
KL6r3Q7Wujw0U3LcjAvX2MOrUMjK6qjAtWJXLLAXGsRd1+C7Uw7aFvdxrfHuss2dx4aA7SLB4d0B
ae/yQXHpTMt9Muj+jZplvsuYqR5z8il3TO04MPu6Pqe6ced5JXvsvmerPDbynfDWLKrYt+UUdq13
AwUCn2FJ4J1RxJgNC996+1XyZSHLwT+JL/MNwPxbazEqTQhUsgVkJqax6kOfuVgxBK+npWSIa9B4
biE8A5uLShYhSBSmD650IgKp31kSJTsw3AnEhfm18WgipBcta/tRZcVrn+EvIyZMr3fjUOGVmy3A
NJBugCf58TlLQeTnJHwGpdQdwGCLoYdaNWcF8jbuPImu48Kiu+Jp6d0D5CjkU/DhL4WU+R3zB12P
RnsevZ1qdHXTD9TbmU4cWbuNf1BHNSe/bQuUJkhkZebpP6aKFi2DrXHE3TNGk9aa90hcmAg03fch
mYezi34Er0zu4pcaoyRZ0Ls0DppaU8Pa7ZaKbLkEKEjafqNfoxRbKvyjNvm9JzzrKicAvF9e1BAT
7auma4sZ+DOl1FOqtRu8ZXCvEsciWHBeKRzr5BRPa9uTk6Z1pIGOXzGjXE/GYgVJZj5X+IvCTNm4
8JzOCydheS+wvTBxt10FxswjQJts+CdsWyIQa25eVUtyAXjxBgKGvUefPHaO8Wlxku6nheqoInH9
ManNN8KeyGJVlf3RC/hfuuysqNHK5xmJ5GfTlBpRtpXnDAFTD4rvuRkx/Tjlg7cMOhAgiSBsaLz4
q9LHnBx1pVBe+cv00BrGimfIi2PGTuzA9qK3l5TivzTocWZxyJEHPMCmQdzPupv8MOiQ7sgqOQF6
smxBBXrenQl2CKY1lTOtTrwZsRoUTpkAEY/phyVUrmG7xB+OO81ci2qnvALSCuu0Bg6E4534H/yr
vPI+TWk+2FnN4eGlyRkxUX5eBJerYU3f47whWpHFD7NtB8u660KUE8V8XlMXy7puPHdcSWHBYiYY
zW0WSDJ1uPijG7gGFmPeCaq81BAHU1AJy9781ZjbqemY1ePRVe1X6YEe4IEPiXfTT7nUrmO/p9Yh
/2KXte65MdSwZ3/n7tzcKc6NYPzX+ojnKkp9mNjYCWO7ZQmn7v2s/0BUwRMfA7jw5+q+tbd1Urm4
pNuiynFZqR3oXRggIvu7nUz7JTXs/mqItSZCFAJUApDqIdEb8kFqaCIzWreoE2N/qkBSMrmAIIW/
/6OZYv+enStjuHhKQ2TsX3NpMDkbFmtPZF4aZACeYoFTfvJEjl1twVqVjfX0Q/SueuTsg5XsiC5k
Jzqeu5ZhlG5koYGt+7roPAA1VpqSv0tOOAE11bU9FH0Yr5YNlySdkIa50igB4ehJfm65HwmKrvc5
XJr33qjrN0ikVhnl2rp+z01E7qGx5Np77ZQdecAFgkYuPOQprjsfvTzrLm5Oi4S1KEuiOZXnTrPl
zioXXKFxwaslm/IdoIB3W08W0pQhGb9rqfMpOwPXHCaQ/twyhr5fZ/gMInWnKmxSfSK3UYx3ppnY
6w0KVpA6kwvunyloScLmQB7XuvrOfuPnuCwI0zlqzJSA7XRdmn3amOgr9Fi7MdJOqFBwGRzTWD0t
UnyhQhCPbSzrvWyX4ch7sOwQoJAF7HvPE+jMoEkq81HqRRP2iXXrIaV6L2cyiPDQeyGuKiIpC5p0
HJsmRc2FALcNfKOSK2qIYd5Lp6vDLkud8WxXnD+BM2DhPsh4Yo2HUCYJJmZh1DSlY5AEsRKqaU11
I0IWUt1z19jtVdt6HkZk4lT0YNSZ8S1NFocL58KbU6N5uQG/qT8p/gIn8ljMvYw5KWG8xjFDIwbU
+AQqcGTWRvlweXpwKTfTcJjaCkJQ0zRELDDgCYZulFRMy4S4yxww+oBxpxLilHkrIV99tbvE49Ue
s+HYeDD7Wm3GSNp7tlcFUkMnC/ZtfhRjMzB80vPGCWjDPH4Tmv8MNFB+iERmGBsl+r+ImdrysORq
zpEVlelubQEFUdDTeM+4iUle18smUlbzOVFeA7hq7xcAE8HaO/q5gawTiWacDsjy2vuZpfpLllGB
R8LmwF47Ydz1bW0gjsX8/QDWgPuUs6y+g1qlXjQ7Hc8WsdMjsDbfuyY6Z3jJG02/0dlqH8yGLC+a
1966J5nSfYDHRvvSGbF/hVzV/LYUcEdAYKlH07QYhs4obdMAa0KX4E3wKrQ6fZJEqeihD7iTzY01
kgbIvh5BTnbDhH/gPvE7dMKZYUK1GJxJ8Jsus108dDKL5ry/W2VPvpyzNObOYgz1pK+uPGdkaIZA
spfPAhPnW0xmEbYLh/g5Jh0dQCQf37bM0vZldAT0K41bV9Y2lxmPVESzk+50Cbu10SZPDxiNXnXx
7J7UpA+7hhC9S2NUJHfkmPwuNXHmXxCZDTP4g7SMYMHYoQPHluNk0O7JGmluxDJ5xzIx5K5Xa3OY
et0OLTLPUTN003DtFaX1yvRW4xKbmied+u7S1S0slIHqn3Gmy5RGSx6WJFMo16RiaF9nbEn78noE
C6Mpg2RRo4yPTiKGSCM4CpIOrwba8mSXttapTgzvrpqdGQWgUGdHc9cpcOIiguhl8ND4bsi8uTv3
SGDBRLj5BT3PN0wpBjyrRd9n3vIulzIJTRvocexljBWNuGRW1i3PWooGxO2MZEfytrXTeNBJP2/6
UHWLecqhIDKdzSukhb63Rok1G5Fj6C4y3ZpaVl+7t7Swl5BWYT0Cd3Vw9sJcuPNc8oco9IoiqoSp
iodZJKTaJlw2mQD/wzxL5RcNF+4kWN8wYyWzbamTvZFjDvbr9UbkK/+/Ht/3WLNvpwGJt6nyZ783
Xy3JYU3g5i61LVbYyFL8qkO8LVl4TFMio14rwJ64Wr03jRxUjl0ebJk9rB4csZo8tBD4zxpIBAiw
psFuZu1L07fZnSNHUoXNI4XVcFCrrb5qM2sQ09JeLRyje32lQp6JxTk0iouarfx76WdoE8f2fsT5
sAR67XG1G1sjmBTaLQaQJYx1Mzm1lW5Cc9U+0E6O17VZAfrj/A+I70EEbfv26zCJEZvTfEEaMJ+6
on3579r6Vyvyf1hbm5a+GWv/9dr65od6//ijeO23P/L73po+8xdsdzyDOi8OZpt/sDyNDfD+kwNQ
d6kBHNMWmxUQzdzvrmELQ7EuKMrw8KGm25RsfzNN/27ixW/9m4n6n5h6sdT+Sb7mGOzP2YnjB2Q1
/heweDLYs6q6xrp24959XiZbnBbL0JDb0oTylpVkj89NfXYMvzUAObTMzjlrd5PjFYfR7NuLiPXR
fCWcLqdxLzrcAOCsgCU2LaORsbMXPAK2eh3ysosGuSCDaRYTGZHyUHE1AwOp2UkqdeDMNx5GxrFv
lYrV7dr5FE+eVk0jb3jnsl2Nu2mfgjk6ul2Ga6/LWfK46M4PDqTpmsIDHVYoOcAzzj5rvrOXxXX2
yexN8ujbxspIMc/0bxlb2CWABJJ/tK7W3qZSKGa7RKfdxnHdA16A1alzRZRLzsw5zd1TvXT2ul+N
cW4OSEz4t1YvGvPMgHe5axPRLici2fDvluUyE2/NFwgqPWZHG6A/Ka1702vqe9/O5MOa5eq2LSaA
wxA1oikpPRnGfY0laercY+kXeCQzu14l6udhvkOUl1eRZjNYa66t3PzCzn5wV4rm36x/sSHS8VDG
piSC2EOlIzmD6Y/1iCC1rtJDGo35xvrNXzggxDnZ1KkjdZpsoZtlDuVIle9Sr9AKNEIkcZOcpXL2
EJ3lGMwIBaXffJO3yvbJFCvSzg+amrtwj1qHm2u0cF5JcHpJFt/GxqLtFVuFfgpFP1h4pdtRucOl
R3ZHOnyrk2B91PvJiK/MDggKS5ZebQ+Oux7XGfT2XptZMgIhYRqqzsMwjo1+YywlRT3HXN+jUiiD
fDJhwr7KODHN9Q1N0FJ1H8PUDiWIBZLiivj+vwfe/+nAI5OIY+lfH3i3SVr/LNMxf/sDvx93nv4L
0lhf1zEpokXH0v93s6Nn/+JxsBmCnv1vJ+HfTj/jF98VBI8AMXX4x4bk/9vp5/2yCW2BdRNMwh8n
4edPp92/Pf04u39mGtiEgRlbRqprWIiFEP/8UaQTT5pUSSXESQHfiyMzW/OHZIsJQ+erQmsR/YsP
jHjfwPLfG2QBEHoFnchH8vBFVF7zZjtZ/6JbVf9C/W3ufvpJ/pPDefNb/kRB2L46U+fb5wtkf+Js
zs+flcX+6HUQ2337xJClfheJjUaW4PILIFRsbC1P/YGRAYSTpmZq+O8/G230nz7dsyzhAWpGZO1C
r9jAFT9/Oq8WiLQxZeUi49eyZbKK+D71r3O/q5muNcK9mDpGGH5Mjns12z5E46xLv85rtX64I4Sz
qFkX6ywLbouc9E/Qkd2Y77q2du7dxEOACp5UMGIqh4vRWM2eFRVkPtZrHLol6y9b9eVtYi468kaD
ea7utfiiJi60aBxXtmTemGhtYA0OW8jMMd+kx6lV93SEa+/VV25vY6eoi/GBmDmW5hieICUN7Hbp
XUEYYXVKstAiNfJF6zoN+qP7NFJDsXZc2y1HzWkq4GWsMjSKeRV0NdvxRStj5umrFWTrMC7sxSaF
mTwGBkvjyxaU3e5rlW0gdY0p+4Xk3Rgr3zK8eGCS0D/rxaQHOomuCsOV5xw9K1/2UPwcDLJmyiqZ
oy3QHbN98Ectu9d7MFpRxskJVUt3yGVw9Q6e7ezvphHd7l5ZM94t+njngawKhlJx2zpsnO1keDLG
OgGz4k7jiWi9gl6SxenDnI5eEjJj6rFiUYHvS2w7XlDFQ844XTiNwQBYrhu9rNOBgsnUnMC2+Sxg
OwrZqAEHdRTKNLWgsFljTkK8ukiq8NE41V1edTM2KFRvxHeiibI3/HYg9dnYo77q9h3F6d1SmKwd
2FB8tImp9pD1kbErFfGm+ifKlPJhNReF3KAes/PKQijyxOC+JyzjjoCFV2bizUCMGKbMPSgxSauQ
IfwMuaTmIVTkRDDgA8MYa9589j0jfqYFAo87JUBo4e8nP+xJV7cGqgARpJVb/iC/b6OlrQRLMNRh
T+yDbEXMoFZhBQ5rzyzi3XtMpJZZN0CjRoHYOOaWegQ6ms5N0LpVrUJ0Sa0MszmuEMeg12bQnMQp
8u8uO5h6PX1gcyo35CsuzyQgrkHp133rd+k7EJAClGilbPO277v4vCIswaBrZQgDmQyR3yzM+h2K
9DBCaB1nemWWN8P3Kh4z1pj+0MJDHWp0HwPsL20HHWW5VotRLXDD3YH2Tmlr+rigiVqOi0IHGGpx
RZJIXXUlKqIxkc2GlmWqjk1HVFv4MCMhOeX6ccUWzlUwVJcuITs1anWrfu9rd0OuLgWP+qzXp4X0
wQcDnR2HYcL3nwN2v83W0b0xR/JjEHX7fFq3fW9LEotHDMPGtGtZjTNiVnb/MqROhqCa5GxtN0sq
grYG2k6SQ/NG1Gz9hh7Ix4IqFL1XMvEi73p9RHzG/nv8pmfdqMPY7IR+48cTaSkNhIr3ri98wfS4
WPe/HuU+3zng8Gw0d0O2xUDn2qBu5tRcn4ue4OE6zCcLrvthjoF8Yfm1bWN5Fwiw9ObsAfHjH7kk
po3naDEkM4faYIL/WkkInX2goZN+x3qOFA0aXX9Vd6tz0/YGX7EiPU3bT0iksk2PDcbaM4vbpUrI
BwdjBiIG7+Z8P6bSvLXrmhcLhkZx24kCkHgl0UBHQM8VsUTugDmRrrG8lPToGUci3l4kIo19qgzD
U5DDUbMHqyXiMSJg3P2qqQplCD8cfOCFZP+F89hZmI4luGADRIETyg6tJqt28cvIc7I6iGGWnKQJ
oSKf+vpbbwxfrHlyTsr3M3EwBn+6R1ZiFZGGBkkdvGQTwxssJxXEQCTeNovwvTECiUssFeNl13DD
JAAnn8x8nIkTTkbxHWOWAzEX8NW+ZsWdmTUkn8IQ88UuqKCx1STQrla8G0MLAnBu0WXvvLkzriyt
GE4+5R/i+j7WnnLuGfJ2aJIj24eNGRht6ZohSP1tE1ub+DWXwa2WQ8Uih9NPOVm3TWmpXKWwsUFy
4Pel1f+3U/7xfyoctzSnn0qOvwRf3PyY/uf4XjZ9knY//lBB/vYnf68g3V/xF5heaJV/QmW45i9U
bfS/uger4le59t97Z/xhG20HtNbmE/u15vy9erTNXyin+M9J08AsAE3j/1M9bsXhz+UZSQH8RQ5T
LHpxAD9/KpDA681yk2cTJwtM0FodUIuOfP7ph/JPasA/V6i/fghpXL6A18E//lQDDrXSGvLy1uOY
Ewo0uz2DM1e5YZPbw38oN5kp/OX7sfmxbKpbVwd09seCry6xnGTSWo+zSoFWMbS9Yl6LsqxukEcT
0nYsjY5YqRVlNBDu+j98/F9+nFTg6O/x29IUWOSw/vHjgZx7YqLsOWbV9GSW7ouX9tG//2Fuf8Uf
fmPbRwg4cL7O7810/pRTQo23jHpstEdhTE+zsJ4p0FhQm2Qp6GvLU/r3Puif/ObYU/7142xKYCyK
NkA+X6f5+bmCtmRrOzP5Ekd7stqzzEujCWtfK8+5wG1TKPsLVKQWDIJs2QAIC2hq0OJ9BluSdwxL
sMYx4Tclw3XgA/kJprJfhlwjqEYRFcqaDbtPbWW2RoOUAbN/h2vwBO/T+mZmzPpVP3xW9nbJbQKE
ZwidZEaxIdzWU5V1k7SofAhvsaKRvdwzgLPukoJikgEQvC6J7NYvnxxRyJd02faLZWfds/gRt4Jt
+YMjUC4pGyYyAebyZlTc+PhxYm6WEcEzhIW9Gtf1xHT7esw0tbfK8tN2i4c6tb+Dpr9HjVKGqAvL
c6PPX6UCwuKXmbPTBH9nSdsV5c3KBnTbsXXcWKwHph9d4rcnN0tum4WImdRHE2+b5bjDcufczNDC
Q19z4jPDkGdXM1jiU7Rs6roNV6+I9dL8p5kQsWgxsuxm9Vv5NDjkdowePkFfSVLNYSrMU6yOa1rE
u0yfk+uqF+GYQPKkoJquBGKAfDcROrBs3iPpn/AUEfqQsm56al3CUROmdiEyHffSUPGSitMYsYHE
veucLzaj5JckV91tVRNrwl02m0+1kasrqG3jkfEjLUKHIovfKjScuGQ9WRe4rc2qzfcYv3lESsbL
WEuWMJsq5vLLaO4pHvVnu84RN6gW0XWSmuMbCngiO0J9MS4a25CnFLXXrkprI4gdBFdJ64C4n1Iq
7lXr4kscJ919s1bdXdn1l5hAmbd29YYnGx74EfSmcW3MlnMsK54FHN8pW4lqPlSl9ZbknYAbm8Jt
zlxrPtp96t/rkGYOmtV016vU6ruxWCITcMm1nDHVQRsp9H03Ze1b7QiMhKnTsDmfRXrofHu8SmNm
QMRnO3cpKJk4tmr8fINrbFX512zMEwgD4mVW8myX8TagnO6bJf8CQp1Visq0gw1s/GpgRUOCvCK2
dJTTvRZPxsG08PoDsiiOqMDsk2BYf7UgHCJ3TIr6tly4N3iiieQMNFjA99Tzy3sPiy8seGkuCsHi
FRIu82DNPizUgnoPAQEpYHncutTFLZ8mcws2qa9pVlibpLfGTbKcZ82L35CTYizwpM8+M56u5izL
MLqPU+iw1znglURskuM2N22EDMBBsH6K3A8sp5jQQiXGZXPs7+PM8Z9riOhobtMqctwEFbv14huQ
l1CK6w8puJWjqayv5PFcNK+Qj3mtU525/KRBS+PSqcdQIWiiTSQ8I55UDkzYoH9Ys2utb2FEQ9yJ
iLn7SKVHAUUINu12LNUphi6B3UG/B6m9HyA8YJrBUFT7GFDWnL+WVrj9QqKai0min9BXt129H83a
eu9VQXueNM6un/dtI60nIRo/rIy8q06Vq/q7UWssGAO6d0rLyQLBzmJz3gyVSQJLNxB2s97ERU75
a8XN8qU2vOLCgbSejNlnoGqKt66me8YWpgUTIJiQWQ78Ij25MBo4JFwAsKeonOlp6USK0qhu+tI7
Fcr8kpcJwPTYgIvjdWcbHQArcghTMSrEaxnnP8DVZSAy+p07mvb7qNsNg2RL3Tb4sf1AFLx7HAnO
bbrgI/UdFCxOaXao6fE/1tM6vdYzKW5UQ3yy7mfLEhYOLxAerTn79PGhvhhTqz8BD7LvyVV0Iqtg
BmIUJYtQJNMWsv5k2DkE+vGeOPMHk2agGS2q776vwpw+4FkkSCQXP0U43XbFFsM124ySOT0Kj4Bc
fCb2pbDSiZlJgzmn7D3tCP2ctrl1vzMjk0OgfH7vbSwymMKe+1T0s3EghQ/1l8lqzlULsZcIFnbA
r5CUpXV9Vc+jOIpBiFsnNfJjokn51RO7UqbLAXkZP36VzF+YYxHHCAgRa/VSPFmeNEKApg0a9yE3
H+3W2TnEWr4MCOC+zspJbpzOWV/6yopqCM2IOpquuxlxHxArkPHkwfo5AgLrAmK6tIjL8xNRCkaH
tsv3joz7E/fjdFKZxZnR0jI5V/CGmdxHZtGPv9UV/3Vx/od1GPW1QdX796roL0X+Yz0Oyf9E7/mf
Au5+/4O/1/g+tkxilR1BYY602Nli238mOrCBIMzmd17eP3Zk4hey0HmVWVwxDt6Qef8o822P+bHr
sOp19K2U/H8MiX8deP9cNupUbsLUdSB8qJ83AOcf6zgET9UQx612xShA3VPvlbvV7sSpLNZ855Ke
GemrMh+swqENrpk5GmrxT57hsfAgD+wJLFF5RZpnGRrt4B0BpKA7jMl8DKkBOP/xyYPYkZjbLB5p
VPqxvc0g7ep5GvM7lFJkdU1bOhp6ogBIH5D63vYplrZ33865KXCqmI9DhXCFuKbNKiPLG9xT/RMp
JEnQu4MdLWNXfOjaGCye9QU69qfVDG2A4uV+8eFgZtynh3YCgUQiwVg+pMxtSHzyuBzdhANzhslw
UCRZEVsFd2GZHPdUSlBNGWNQjsvYBwA+WmGW1//L3pksuY1kWftdev0jDQ7HuOgNZzJmBhVSaAML
ZaQwT47JgafvD1RmV0rZv7JyX7WQWaVFBEkQcL9+7znfmd1NxOUkhNawNKEAIPkGrTlDeLqR8Woy
oRzMpjK3tHvDde00zq2p/EOeW+fapBSXXSDuiowhfqiLTarpO0YAcLdZzB6EtCfcIQgq1tww1RZ8
GmHNUYaVfmzW7LugvMuuuJk7os48x/BORQqQPITDt+ptovi0BUvroEsOIAyoaO1m+fzcOCXigSl+
CSZhfRgLxz1q2xteS1GhmqY9tzHpmoX3NToGc5tXLOLBeqmIzJuhDOX8XCqZZf02GSvf+DXLtWBa
Sd8ZnWKPnJtGaFm189p0KpsGtN0t2nQnnc6NLH04UQE2q9FvpIY4PzTjvkAgdmBUC2SjKHHko5Pz
HnRB59bAWoG8PjGKuCM/pJUDEXeJg4ZMwQ0UjCq3OHvJ6+iGgKzQtLeze4MErtrYGISJRSQB12pW
lJRpTqYsjb7K5zyIcXNokZnW5CvN5ckLy85Vr5UVOmc112OSrYK2SgyIGWSLqnR8olNc7EvoxiCW
mSySeLSjl26SgG2TttOdA2ak2PChv+LJN4arQR+CQ45d3/pm3jd/9/Jn36z9Y1JOGP2bq+tfLAAA
tOP6adQLFWC6EgKsKy0gW8ABiBppMBn9whNImGi+xFfKAL0ghgLdAh/IrhyCMmjeycFd0oxxKp8R
AoFTYSWBXpBmdfwSfmMapJMl1sWCOpiH0R12+ZWA0DcxBkPRleUJQ1V8qBZYQjJ7cBPGBaGgrjQF
yGBgja6MBdxZ8nOzgBdI7IkemgXG4C5Yhg4Vxtq9shp4A+Yddo1lfwTloBeoQ7LgHdxWlS+gHHE5
ec3Cf7CvLAixYCGsBRBBAG+I1teDGsFgFVl0tMAkBGlOZDoviInuSptIr+QJca2ZFhwFw9fyka5Z
tPdoz8VicB6CdIgu4RVkcWVaNAve4rrK/2dD/JsNkTGdRV/j/78h3lfq/9wQf//Ff22IzjJ3Q9wh
CXC1FvnHnzdEtsjAtOjUfN/4gjUN+igwbZd5q8PU7l87InulFKak8WF9o8j+kx2RQeR3nY2lScOG
C2TBA2zr2+LHVhFlXN262rNuZ9NhUrRP2mjqOPlb5qpAOGl0JGPXBfIGfMpO2qzYv+dXnEwE8/AY
H9qhNm6RPPTbqTGKXTQ1Faegub2rovIAvq8/+c3obbBfujdVX8JDKKGCVWXE0SvxxarG8/c8sEB8
SH3Yl7R3OfGJuqnwc6QNDhrkHfw9sbOAizHHGEKs+g1LBu+bhD4Hu34S37myQMu9NPLjJnxC6P4A
L3lDU9Fc2cgDD01by5UP8YhYdPckEPKFfRZs4qh572kgbfoUaVsxqHStZDndgZiHEdshuxjMX2OD
4LQmb40t+7zYTeY872HAYPuPrP0yXPnIHCLdtnWWILe2t7lWDyqb7C2Z8N0bpCW5y73CZ3eE9igL
l9cvwEVwpexNV/oB6vk+ORNoWW0KRO2HOsO2NVZTuBrrejhEXfqgpsCk85HNeJqRovdWgJnLrOU2
pve3iRLDWY1wVFYD5L5Tlnh3sQho9snijMsd+ySg3aDoD7W9nMRzayEREDxuy8gk/cTcG4iSMdBP
L043TOuhWz4EPIlN1wMByKc+WivHcDl49F+KljaT1vR5SpHcMEufiMHV22r2dkaS1zsHlu0GkC8R
Y86SF4sZNiA6suNYvvYzjKfJHBovk0xwhpq9s22pS1ayJ8/FsgkuM4ZiOlpVnF7Af0KnYgCygbQH
i1ELB7ysMW1abdqbcrF4On601z0G+0aS5wNb4XOta/umIQtnKkMSsBzZbPpWjQTvYUqWqOmDBlhx
zuKfpc0FH9aLr+dbEBDeKkLwvzPKxNwKc8Z3jVR7dtLPadPZ+7QKFRDHscRrmmKssoLfcO+nG3Zm
Z8M9sRyt8C9zS/gqeoLeyiE5AkVnoT1aZxFDTF/Ma1yYOIE659hYqfg82bPgpNfe4AX6Mk+23mrm
6NsUy+DBKSOMlDNWICPnXoBv1Wy8qCadfbZ72FsTCHTEiZtMqE9Gi5cx8zSDafhMxDJNzZ6jtL2t
ZGDvXGRDu1CmHxTt7LvSjIud9L9EiB5ODOXQ/deucSGcAbxl78b2BqtjcgZV4K9LtMbsrPG0r5NA
XQB0+RvhBdl5pj+6adv5roUouPMBHWytMHZ3c0Yvktrb25YaEG9nGSbIXTUjMcuKLcDWeMm/tUhi
kbQYMNgehQWilJ7EcLCs6Ngxhb5pDbPfGFZcf+g5Bu56H2eURWr72o2Ckfi9ollReRGe7KTmB0DN
5qozhMuT2zA7jmuw7P2MRWvOyueMaMjHsO7Nk+ja0VkFrhtj8TayeOvW5NDqjghnkpmyrZzabMdb
RSBOK5UfNG7LCl8oEUX3hp19STjCLjR3YqsaoEu9Pxgbb+Z61nPrHLw4x/Upza86jP2NHivntFDb
VqnbPRNPcezLwT354DKZnjtnN0yb7cjElXwm3eAlz92NzZybFmHwa9/l52TSj6HoH/OeWF8zTcSe
EvG3AsD9LoeCj63nNhn5eWxY+9HFUl5COiUO11BrWn31ZgppKpBg7a9gO781VcTQ35+fW5pX+EQY
jOWZtzRU+m4NiHzaWkkF2bmk0Wii1r+bLG8Hxv8taJAP+Am8e3J1nOfQwu5beMF2ib8yedT22m5+
G/BLYwGBS+qolBZPLsSJMWe2S3Nr2GYTZgBsYqjbgsI/xIRmVbn12XXb25RZ67F19Is/tlhcErdb
55N0YXYn5SUIho858sBNXXu/Qawd6W7R+B2j/GKJ/sazO7UAME4wVFCIVVV+l4P8LU0FKCEsN6GM
/TW6ia+KGTJdZUJSnbmv9rYNPy0Ey7Vtxi6/JayDfB+tfJr1YXDI6b23Mv4cTH5wmezpUOWluJld
2hODNTW7zs9RaPu8YjnPF6QJySMRt+Q8sglpI4S1M9LhyUSU71TvOCuzcJ5r+lAbt2uSm6lpj5Gi
VAWLalDtkVBFA8jcoMh0X/NMfxrDHhvPRFIdtJRVHOXQB6xu3OtSG/ijQhwRxRA8dNAgzAg+UMMh
nDdOoC1l9rpzLBI5oZ8TxYeYM9npJhmxTtv5UcTGRwJo08Ww8C5xg7AW9v3RH2bFWpMoSG6hi5+Q
0GjG9swZDFY50NV0yUFjY0W05D5h+LyLvFHukBHhgbdrsY+89ONI9AHtZv8yde0N5IUlvjb6Ko3a
O+VlHu4ML6f2rV2xc4CbbIVdmCe/xpKHrqEk2akKdwqDyGb0J0hzX3CSl90HO8HQRkWMdyfgcDeS
ilKvNRPjanzpsMERFJvS7Aaj0HD3FT4RlipACOLFVrY8ZAxenFYeGrCsyIy82rXCD7IfS0n7eJpU
C17MaStW74zG9/U8VC5nI2kX3nJO+nZqUt/OUOm3ExX+wusBq/x23vpPef3vDZXRQv+0vGaofPpN
tb9N30+Ur7/2x0RZ/kIV7Hogr1G4faOE/l5cew5TZRroHjuOSdICLaV/SRIRu3oeYkHGh994Y793
m6T/S8CfQ5RNcwjY1z8TZDOJ/q62hmq6lO4o7xZ0mUd/7YchJQZ/RipggQ7BgKFiTWsBdGJUqewm
DgfnRpuKwJMIzcOpMpO4Pw5J2T3FNVXQPiOGLFsrNZCkG2ek1NLekURew5exah0hjQ7t5Im0XnNP
mryE4dPQ0gaxfB9lIpYbYgzCi7ZK5xNt5rcctn3En7oM9IOfOxo7T60KLhDuiQwsGUCvKjdHukPD
DEI887q7HvU4BvDUF+fWrVBv4Wz6FGRATVF/JNa5LMfs1Cry56rCJxql5hdpJKE2czx9X+DsXQ60
4hzOlrEtCBn92lqKHNO6QnmyGopZHSNYJRA+dVa/yYEk43kkJWa2W8gyy4XK5oYwRi/+wvePls5o
+e1RDKAVMzX7e+bDQYURrT/O4M3Wnuz5xdYZCSqwYB3iHyqCIvg4pOid8A355iev6OY7tx6AIlgB
STYwyg/Q0tVxMHpeXfjjCI+KBLc26ajAE6Dl+OwDsDSkJFiM11oG6ir1qXOsOjJe+146z0jTECq7
vRS3ym8Dcz86In+ZspwkySHqxSdVXJVJ2uSv5UWsH/w6N77O8RistWzCUxbr+N2ggryv6aPsr++v
Xd4Vd7ZC58O/R4uMw3JVwgaiwwi5fGeqvtz3/TSs6a3MzCu5yBB6um0J+j6Gc5FYjEkENd2q77Js
vGUZjONDmItsPkCtVHIXO16W7OW8jLdS1O2r0qiy02xXx0HZTGWwLtOaR8D0CXOYj7+wnnySfKEG
HPqu4F7w6+yU0rfZ8OqEKLetk2xtz3Geq2LOX5Qh8+eYLtunpo7bW5/u5SWdB38XS0u5Gwaf8gTL
K7oJG6Ig0onzWY5I7QaJBMAcNyUeElR5woicD5nO8EsdaHHlHpSgvcqchqhqN+jcJRYerjSKqL1v
t8GezqP8Orrk069DVcC2EnLW9G4t8Oq7IDW7+D7LK/5W0HNacSvXAjNlY2oAED4oytJtB37gHBbB
dJfMIwY9RhabuTNDKGloA4HXjP6imIKqlsfyJWfavC98jU04c4ncpKxMCn9Pz6p9Rr/3yelyoBOO
+RHh/oQDn55gTC+PoKbtgIe/iMK5W7fCdXeJPyO08tjJ0VmVpyjEMwLc2ldEmObVY+vOxVNrSBd/
9VQ8OoktTn1UBtgVm2jL5mUfZs/tthyC51NsNwsbyBrJP8od+UHTWl85xQSkIFQuD6rGiGG3GQ+G
VSbcVNDPd2U36K1VdYQSm2E6r/uxNYh1lu0dTmqQ/Yhb4Wch+OyciOhyOsn8oIdqD6lATkSSbwSM
pIImwe2uTe/TMBvJXShE9Ouk0hQlUnVU0EQ2cx1km9KV7rhKBUc9eoISKpDJ77zNDTCfjZEqGrtR
VTRksGEYJa4FI1ofDzKBdljOH6DJQEpJm/h+YCh9ms26ejFcB/ti4yHdlrglcXBGNc3YEuMcdVdO
29xCOkzWdulgcGWh4ByNfHczuO50A8Gseor1jEaczy+P2D10eqyLymuBD0Tq1IdpjN7ChfyaQcHq
VgWTND5/0/frOfYqSg3Kg7XKCZpyvcgElpwTdWmpIr0ZupTD4KASoAqpRTNBunQbVDBoLNIRkKKp
eKtmEw5igreuYvZ8X009MrgsZ/HvLaBpwagpxb0SxfqamEyFkyQDyV6iUKhGFnNY7qxKrduHr9eV
pcm68Gugi+yUVzyhlpjhHVyfopo2FYxF1ihF9bRxMV+bq2HJBV55EzuMqtxyT3dZHSHKEr7VRaN1
hsfPC3Wx0qiOYe2v8wWJNZrjQMNlNILyHirHdE8WczXB1Ju7bduX853yhXPzn3Lp3yyXls7cT7qR
lEt3v+nk1+8tHPLa0Pu9XKJrSFvRdh0ZIKtbZHh/6kUu6XbSpeqhLPLoWP5vvXSNq6O2gZhG1fR9
vSR+YWoH50AKnByWsP+RhcP5QTZmBvQ7aUKSEkm3lLDIH8qlJrVzWDhlequsPpnebDyZwDFtRl5b
M4YIhnhiRGcyHRJyAwrjWNEowPuPTLA8VGNi7gkomN6VJDMDqAJeWX1F8ejS9X5jiA6sjjmjmpsD
FIIruCfLx4msORDWC9Rn+Mb4yb0S2bQ5RUxTKEIwpQcPZmJ03tNQ9YOQ2xpXbT09y1KF3dodhw45
vyR2DgOBbaDEXnCmZXFKfAM2mM9p24J3NM0camYn0/EtuQtN7T/HlofNGFgrkaIM4WFPoBZLy7po
Ly0+G7ElnE7m5sek8bq53yMv9xk7tmZRmjeJSJhRsWbQnWzVzmvq6dGx8pJ54TTi/kUQbMyf69L0
krv/PID/5gPoIvr7+QP4Sun+w2ll+aU/TiviF9RiFq1+m06Zy+3zv4+fF/zi0em3sUO4/jI3p0v/
x3FlSZ3loWAcgGyD0AOWgT+G4yYMZObsgZBIE6/Hn38wHOfV/zwaZ8wO29hzOEhx/PHdHxWVqKib
wTQj6j/fwBCelZHzINVY38/56P9T9SavBWPbXMYeNjL2H/S2nFoIPfNFefTkSGgWzoZ7BDjBy8QV
uG0a8JN/+ir+DwHn8ve+U4s6rHZ4bD2TEQynwh9WFopRywMZxOvhj4lWI0PnxZk0i/tOE5GJJsCV
W6l9caF9Yl1+/uI/ngK5sBwDXSYpfHvYsH74sI1hwk5iJnicVde9F3kBMiwXg387iVlj9JmDl9Ay
/+4j/0Ugy6tytaSNcoJ7bblt/qxY7Yi7VaPvFUdVCP2Y0W96H4iswkWfKP0YmcCcf/4x//KCCLWX
3YVXRJML5vL7F0xNQ9dMuwNkQyGGLQylWI47EkV9aXyW4eC+/vz1rlqN775Uz7lqf5GHc3GtHx1/
U0unPgr1cOgrDYi6d8PWolhuzAG4iA17aiLm6N7PSxuubCbODfDfl5Ku4riO3WzGyOS13rmbLKtf
qcGBUl0vRxX0Z/rTZPl/cxcw3vjxJsQ3iTNRcAuiQ7F+TBcpi8CP0qLrDw6DZ/tiFJYT3rRRTpxH
VFH2Fk0kxhMl8ZTjX+gcceEZnM5GkCMhMGMGRwkbw7EArfYWyRa0Qezm3EvkW1U3xewLrC9xEZ8G
0wJvRM64uC8sdqJ1kzmz2GDwjqCFq4Sw9Mma/V3taHGP6cRQ294zq5vamPRZdMR3hDCzsJ2poXK+
+JTY04ZtUw+46phd3Cjp6EeXVcLdJP6QBQsJy/iY5nEQnhtFyXtUdLllufJasK+LESsW4jfuUpxP
K5Ekqb5jqDjYT7qcxluGEjn9AyelK0Cfh8b5shCoqeA51UOrH40R53RAe9FfE3BVv/apVb/OypRH
F94o8ulhqF/9Qg6PZtsiQ4Y9zPKlzXQJKFDOm69Mfa5UTv5HMYQ1RKpOn43GEBdIY/4mmRPnzcG5
iW5xCjRUmY493LVFhYkndPS5txWflIMvuuwchCzJb0n4YqVZpja9Pzpvec919OeB66ZscekDvrTZ
b4KXsZmdNxdvwTmJkDc0cnTkbqqSDjCuNmA2tkOoz9/u1Ri5PjEZKPr6uyTT7TueGcTetsOHxT5X
Q4AdhxxClpoy8FJemBTHrDEaUDUuwqoreTf+GA+k/oKzAMzYZRAOt8Vkc5/gzLHfqhaTK74wHv6m
CG6DSQUvNZJExKllwp1BH8ZY20h6bxQBKkQzgF4BVj3VI2cki0vK0w1hHSd6Ac2U7gyacMWXFEDu
O/ZxmgAmqpfPOtoByRe0uQ7X6890A2pJ79tQbrF7ouckzqYpA/P++jPIscp1QTI468YcHww+61Ps
dcNmxJm165sFIhcvj4fbZWN9aNs0DG8E8tp6PbRjv8ka7QdnqJBC0aWilupXHd2e9L6jTQyE0C8y
Sz/XLgOCaBVWOkQUksLdDZF7SEDRiYDrLzoP5xYxpGV8atsuMfaT2afjpomMKTzXdenkMIiQuK7K
uO/CW2sOplccHuP7MBkNSPq0nZPHcTKs8WPL5Uf/W4JBaDlyjqvZxI1oMDWCZ51xgnUGh+vcXmBP
xlu9ZGqGZTBhaUPqGTfgXGQDLMrHm+j4i7YXyhcKbo1UGRaOW/TVOq5xE8CnnO5tJ3PXwOLFp9a0
mg3iZHfVTVo8GG7cnce4QURN29z5jIgqsLm/WnoCUZDom8EzhoPtVxFHTICrVLzQVXwwSO9Ny7JJ
s8M7lUns3tdmyTC5n+3pFqxmwReu6cXRv48SitK5ew8Qo4+b1uijZMPNHZxsYoOg/OD5pT3heRg2
yxbsjzDsDx2my3WimrdSeOl9ihrePjSjZMkWnuSmU+Yyo5oyp32PBf8H9Fmvz2xz3MtWWMbJwTVC
dulZJfup7epXh17MSzHF6Ja9aHHqOsOgz/R8whcdU1vUtqhfGfDpHKPm+KYrQk9Sx2XBrKzskhpm
+hEnLA8WzSd5DLHo7hNPSuQ5ARDEIGCixDZa4Z1AKZik5ablY0Q7Zuu+c3Ly2Qw+zm0tPhfKMObj
HNu9f0SMMEPeEzXaaKkE4WmuJeWXORocd6tKDuVBHd6ORh09KhzOx4iZkxfHEJc79Qb7fVn9E/GC
FrnfpD3XCbky67xTi+REAqD1uTdCdOYEP5p3dTB6zyjcM043w3h0iLAaNnJsxJrn0oNbUSl/F9Dm
edC9pfvdbFsvBZPmTaWxVNOIjccNCYEN6Y0AUwfMGmF5j7HB/pILyc/X7FjqgxMHVvgl8McEiV5T
h9Vu9hmRrkiB7e01XlHjFppEz6Urwno10yH6NHk+OaN26T94jP42KR9p74mapshkhe1rpX1qkbpb
mJtjYjA6G/hasXKrbUL8IIuFnUeKbKx2AmKS+veGntgWoNsWG4NR0TsT8ABeicPylrkzNw2tGH1u
I6hbERM5biXaY3T+4krcc4hlLW1cizU9JWzwZbB4N8D4g9t25KtZ53nAOlj0Ke/JwxmySmr4HjTe
S25BLTHsunkNCCqyMtZ7NajDFA+sg4MTte0eMYJ/iwsCLppf8copmwkhwERGPNaSl3edEcm2N7GP
oymi6RrO9ttM26tfX5dA7JOh2nroRbj1RzOPHxdMNVqYerRvx76nxZ87M6b1zmjfSyi8oISk4o7A
4uy8Ic3Rj20CKXgDiB7GIhKcnDzczvGoGADAuPtvb0uUjgKdH6dUEqFhsH15xDreNLlSB5wn+rEb
qH0LwGxbAetwOtEbRVSw6qfCJrHHjSyIrCrAu2vR032wnIF3nRQ1nxXsJS9Z0sDyznZT5y27hYsz
AbMZGht6kTC3Bs+DbGa7pz5blD1J40zPoVE5r8jpWFgnRQrvWCuo8xlxBi1bhoguI2fkiXUzd2/t
Wfot66InnnOg+SdIkcbXTjXBPu7HAPwqT7HYJIYXvFh65Lbwc/oI6yboxEWqhu0poq2Y7RTu8Jl3
kixXtKn4xnNnYlvvax/qPkP0rnwOl280TSVfU19wx+UtX6OBDTVE2LAIXnEw1UaCJAZizoswJhsj
HVulNz67MjH658HVuVuvE7BTsX/GUBC4bFWEqC1j9aiZkt2UJUYkUD1RLaNjGTvw1Jhlz7lZEQll
2mG2DvMi2XQjNHsm/da+oMHKvN2KzVMGj+5eFt2wZjI5wTSYMM6guz7l6VxjMoqbcwWF8JiB1/6k
jSA5GR1mqKGN2XomvzhgihGELnvGLu/Hq6fABfsf0qH0ght7YqjcQLqB/p9spIr6HaH0YqOIRlgp
rZtjNZDQFnW5OJc2Sww+po7eBS1OiJlUJOg2s69Mbp2dP1Qh4dAVHuquGaoNT+C4ZlX4WpKtbeTT
Q6Dt8ch9TWHQNyaA79oEdU5E6UB0mNtOxQFPQoPuKQqftduTZ8omuqH1O261bT/YZmffaasvn/i2
2ZdLnZ/Y+QB7QSUEVEkygF+42yjI73rCGlaSS/VgTnX0oTbcHouJJe+roSC+ADEUBaRu9jnUHljc
j7IQZyq/cktervmVVC3nJL8NCgpCaEn6LOHbhf7BSOff0IvyhdiknmQ73J9jvCl6E+MyFQHIZoMd
GClEPywrSLz4k9ivWA07bNF9YxlHV05NfddmsDvx/rHaoEbhjpyHkO8+JIGtfZyyMWUaQtn9N0dx
+8dTyaIKJiKexgJTgL8YKVG7pwE7Xn2oEeJS9INPsVZqKXx/flz7y+nHJ8aERoVwOPbbHNy+Px6i
Ke76tIL5kJMjmqx6zxOXhqzjnAmgqG5Ic+Hocl0Of/66fzn687rLRNd1OZkSGbV8/l/fzkkZtf/9
X+L/cSTPZVrpGghp7r51RqEORatzTU5BzPpVFeV0RhrEWtwQJJasf/7q36sr8cDyv2WWjMrT5U0w
UP7u1Yktpnsi3OowOiEHkNlX1sVfVt3UY/yC4rvmX7NWHEuWyhuuDYv79S38R8D79wJe8fOO3VXA
u34DG5OUb9/37dzlV//o2zm/cMxyPdt3F5/6tTf+u8oA8pHksbFxlOAMRvrK3fd7346AMua1dGAc
35QWv8ZX/4fMQP7CjwpuDBlgjAqAIv2Dvh1+7h8eYeBzFClwllzLX5TBC/7nT7e4l+HoIN03Pehu
uX1EkMVka8FtGTfWoIhcRLVO4INverF7DK0pgi1hEYWMRZA5zdoa8aHsmJMWRK44sPRJw6zEiJyH
hhF8Gw4N70VCoUY0qn2sq07cY2Kzj53dc0tPFsZP8EIS9QK5UODvgY+xhTPlXwCjt0EcQoFbzp61
OfPADWm7nBRL4d+KGPfdtz5FwNFrUQUvYU+V5dd7K/ditaWwXH5FhtRaGTGVjzDkgxeG7bzwyHiP
XaX19TnSDoeAROizSi2q+Kxgo5a19tRDZEEDP1WOqvyTG3jtewsh+JKXS3tBkF2wFqDGqVZsdHdT
rlkGsn5ZB+tgOThbVqQOppDiskwu3jxL68eqMvqDHGL5YR6p8ErJQbeVJqWlW7TiPrIaPn/tReFL
6ub8aXTLCOE8Svh2TwHQvkNW4gqUdmVdkjbnyQ+XlpWWih+7roUFJ823CWQNNGiyqhaLO+92zHk1
U0bWJQ1j+hy9dEHyuIHmU9sZr+mD/HnlbMtnD671Yo/Q8N61k+KmjD3qhYwKyx9CBJJjou/SMBmO
sgpIVl7KdjbL5Xq6OlwqYV3Q8+C+5r98+0JzM6JgBDlLddUv3/C1YuQrbdtP7lRNmtotpO2gMzzr
G5M0gOSJDhcfoZpS/kpNJUKwRJtz1HLynusypgYVWKxJ12KftJGceYbHmRLymzOggsbE+ZFhtY18
upiZr0OL+xoj22a9HEpaxfl47hBg7qCuuPY6D2nKoBBIn7wBbOYqh8e5rkVhXUoKlNfrWbByCm70
TNt9uKME4C/NocW/bAS8N9IfgpfOhDUYY0PErd8N3A2WavlmA9l5cns9ItLc74FLex4bdB213HyI
4eNNODCMWnlj3b17gHeirdnV4j4eGx5CMsj5glE6s7OCeqVwz9Ka+rpMg6XRDg212NJq434TPJa3
Vc0udvDI6jwa6UDRPY2S953MPbVqkdEykoyNwxWHce4YxKLtu6aKihB/GHx3w3Kf0MmiU7YU9b7s
6Bk6PT0y0fLHusZMOLFYwdaj77OfhgF9/3JIVoCVX6638LWGhgCEIXR52AkyrV9Dl2P1KHsuyWgB
StQRjwLR2qARYxICd8SxBS/fzlldVXOkqnN/aZAtjcVvO/71kUB1wcErWertaw3UmCwcTLOa19nj
GNI49aKZ7F1xsccqfDGW1uKq5pCMSKVBFZ0rj4fTrehez9jy93nsQPMak4KPYyb2MWk1X2hzbWDB
+uAGI/rMWLfZwPW5tueuRz9E/Kwg9GnlkbSx4Has8uB2bly+wi6Z+AtVLVIOBoZP17H32lg+ps1A
YqGh2on1NJrxkeWkdriOgv96PYo22uDgHYPb1BVZKiupSTTeze3UE/vAQwFSRKHggWvDilVY1Qj8
t9X1XZT2i/Wp4Vw48SyT3WQf/TIz6JyLnL9jY/A/gpryN2nHkmFCvbh0AKC5gpzLzvUCnl1Zcda8
ZmbYHAJ88/uwi63LdbbiMuMMd35Mk+O5DRi6Uk+zRMqZD6yzjDvKCCy+KCBe4hLibahPUeVxEJJk
Q8YncnWTfWrOyb63EViuB+IjD3kS2m9tYrE0i3DinkKrwg0+uTNfK5Am580E7k0PFoLRpekncUmh
JU8bSBh0hYkN5n4RLaMB0tHq1xERm7sq3EbcJ1UgLhD8eT9pUUfhdkCMzZMo8mo62elSE6Opb9+x
YtKmiR3u7oCXQP5PayBxRHpj17069MKjp369520clyC/UdxK8hiX+7/3XHHfJ0PwwhSarpI0l2Vv
GPFzPg0NA9qdmQAKXnEO9DdIfJb7cYmAWdeNH5DQOPNFflvS0lZQ0HPm41ZyQlpnx9RvG2OFOnhU
2xr526Pt8nTleYbdvB+5vJK68/rEFYNvv4wApsVaN46KiXlgZa1gOrv7EfzSi0hkiWk0iqbsowO3
P1nn9rJKiWFM9vDgnLcg56Ce9k3xJOLeopNQvpeg5I6qhpC18htz2ZzDiBU44GB8P84OCxmhvjzB
PqoxQh1jyF6c46d4OrD8yGLciKinhFhFFW7WtVvNwU1B647IDS+kK6VgQeRPc0pes5kgcFvnnRG9
sJUqJuoc2oC8mzw1IKGoEHgmgR2zxND7HC3ytGWj3PeqLF4qApdOAGF7gHSTP2rqEAlJyvaPSxwK
UXNumV+IpK5v2GP8RwxxZsizSy6ealAAwWTv7pkMVTdtn0d4K6L4Q+I1dGhxfXxucJcaVtVAKQ2c
NXL5temlPAOrvhCFMR66bjq2cV/feGmAff/RjEmFDILuI/lDuxqCxM5Ab/hY4+5MC+8cWjbirYnu
DyBvryow7glRFayqKU+47SJnouNsbWomihuLjIhy7TG6iVZuY6ekUlnFQQiAaytkzLh+7UzustIa
AkTv8w7g2XhyUkLM1tgUJ2BbJQ3c3eROuXfASZpAbGt7ghosLw5uOmnPD77uvFObBmxziSZyXRs1
WqRRfLDFUN0Zpls+JHPmnzwr5O4llGHlxn61jfy05mxfa8YrmdffKIxNd0yhTLlqDUe/5XaVfpi8
4gNeiya/zZvWfmoy2PMG3gkfhqIKOMrL4WvL1OBL7CP9aseA8ww32bZxvGTjo+3aTUYaHMwBXOSk
u4LJX63hs9lorWEBp3dA4tPpjuvlvqedX+7mnmh6iPIETibjB1hkNdkLntp74fiZyQgZCKn3JQKO
f46dif4xebc7EixQwHaOempNLqtLdNjW0QWhab11MVIP29PYtndkcMxkKU7OmqiqAl6kYe/DYADj
EiT2NmraS7MgGVfKpTLatkVTkXgUskRlBfXJGNfbiLrh1BdKnBhqGgcnqNpjFvT2bSVnsmMcTRgI
PBuaEggoNV7mrRGg8UhZscAsFdmj3aQgaPyTMWfigU1gsWoM5Q5lu3vMlZyeokquZSkJ2UTDsfeX
HUJO/8PemSzHjaRd9lXaeo80wDEvehOIORjBURSlDYyiRMAxzw7g6f8DKvMvJVMlde2rFlVpqaIY
A+D4hnvPBS43Rj47Qkytq1ZOGri8kYS2qvHPpMqClMsFtrFCv0uRol6VU9Z9AOymXU15lUFm81x+
TlG7fumGDKpJKASMkLGod4nsyqeE8n0ZdOYDGIacCTgeHG+Ptl+76E6t4wIiRCL1rC04z2XWQpaq
0l33WUtz5kjLJM9wM+aeTdMu+n5riZFT+mqau36nh2kc2OwIAw5/okegDe3CKO4OQ0HURxxZG9GR
SWhUeracVsZhShrzOWyI9VzDah6fqIg3VNcNlaDUi/WUEirUAV56CGtOFE7+JidPhGQDBMgu5OHR
3OUxLJqWaGK+tMxQV8TbQJapzD7Bat46tNr1urP1u0GlGTx9ImgmavEadd+dDA0cukaSW9nenduB
jIZ0jLbE4dRrlqnVOoS0VwURcXcNQTRmuOucWONgashJ8tJePWpQKkjhdELhoNQ04nVTdXQgcb1B
ZlSeJWkHa2l26rECsH2YHTY9Pus7opi7GTnjsl9IXLl1YFB/UNHocYmbeWlpRwmPCU4+jirpv6AA
ia5Y2V1QXLYfNdidp7zxzoTOMCOlGrjPe4EcV7UO5nR6l+6Y1gwYP7YO5qcD6RV+d9RqY16YmWbi
bxGH9bViN7pwUCMaN1DPEACpZsFRrcD2lN6nsM441PE7qmri+J50NkC2wVZj5yZJOduByCyNFAX8
Wgotuq335icvznnqkkgNu9OT5C1vkZXa+almXFpvgdYwndXtnOXn0AjG/HZPDRo3MdVWoVoKEWew
eDZJxsfTkRjb8W4SynhgnpsFea0oy/1lZ/rr+cz76RCtM65cb0EdC5c2+p02AxQUMzcojiRl+YzO
cwKBx4+zNfftkzWhJdhauU81UrIARJGsUh6+v34Bb+TfH1UMvALkcxb/Az2ZV/FuPqVixyhnsKd7
e0QfwCqwZeba+2R5XkgijiOKzbDaSVPG0amrwrlAf9aGl6hgrO3pvXEBFUVV+etX9ZOPBZUMSiDK
dohn78UjhdmHKHOtaE9+GR3ZyNOfTWVJTbpAZQLk5VQ+fT5THGlDVP1O2bFMxd59Jvx6oNGeQwkO
Wv/vA41icsk2G6Cm21NGK5QY9QRdpq29POELiSdC6FiweeZD6obawVjK78LKLKS2LB8gbjoT+lQS
hjoyv7ulgyYLrUhe39b5WIE4aH/9cf3kS0TuYTBGZdbHpvn95zX4eHBN4Ez7AotSA2117NtFZAII
q0FbUAfI+oqNM7b1c26l013dMauoY3p5WY7NXQ4m/jev6D3yGVUmNZBlLpoubM7vgdOaXWszUVIx
hgX8Gqs3FULHSOqxZcTTItZe2l8lRPsVwYp5qAb6i0Ihk9gZUGBxWLbV0oPxyf76hZk/e2EOqwjH
8Zg3/2Mi6rK4B4hXx/vKiahQIftA11j5CmA+eVLSbIv7Ks4860BmLCfGiNQzPQLSHRBiDCBj3yQO
uo6SfAWLj7oYrIPEwkwTFVkz5btctBZZWC41/DLrQWnAnQ3qmWlJysarP08MBr9+b0phU6HwmJcp
ANSK8Q7AL1IITCPjzVLHPcsi5doCQU1mK8HsdEC//jjE+7E435OLN8gBg84I0X8vDosNrQZ74Wo7
M7Y5A0U5I0Hw+qXVKUZe/ZtWAzXSoN0XJJChK89jXtYk+/l+9LHM3Ucm5tolvzwLEoD/HK+W4L9H
N5uizdt4yBTLlFk1CVOaXrGm35cRE7BAutUQbaKhbvbztEjDbJEyvHHSiXWFR0Pw9e3N/ncS/btJ
9KI5/OG6+Adb6TrNnhnZ/X0G/f2H/pxB+9YfTIwBLguk1ovXjcfE/2IkFlW347DFEW8abP7orxm0
u/wJJwAza8HU+F/zZ7R6NkRynnvLz/1nsm2b0fiPx7WhIz0lS9bnABTMQt+rORv84sXoGPXR6rSR
ZPsMLzZpc+wnvVsbkHp5sAnhKVYdQmsk1Y3Tax/oYJOvGHeXlfwIQZnGKc99Ge60XqMb7Kc6O8HW
k8lN5xTNZ1aL7iebTNJjjMf21KlErP1lhc00S+ZHyHygwlJ/WHdDUlwlVa0xdI6rEmh2X827fMKy
qrBPRXMsqm3OGMP/NLAc9/aeHnNId/XkPA2KhMebSdguhbuMAQPghtmY6LWLwI8qTz4PnRY/QV9q
czb5JfEcVQvs4IoKM+6irZblhEBh35HxSFNGDaQuhLejztzCbJurC14M3m48gnHGzDElVrjvWppf
1s5lrUMTLdDGe1hbRegLm2xR2uGLJ2bUHnAb+DyJU57ynlottH0dbMUwuHDl4tDQX5TKWjVDVpI2
BTnFoU3ZWmCyTYO8b2ZtWjk9zQZ544KY5rHDGI2myZtrCxxnUllzkBJATMGLb0bEQGkgYZZz8pWu
aGrtNOjyaLKxtIH8ZAdtDdFOpGPYXHDVaQddgZrUEy9czb5mrhQs0VVCdtkhJoF1FxGvgh+fBIKV
2ZKwNCzxvEam7K3jV9OzWyVAOJkJk/g5kR22xPoOyLauGkyTu7K18gNzyH6XFksScP0WCjxki4l5
DNw+BqW5xAYzDY+uGWuSLx5n49qxIoLKOxu2vxOV+3b2w9tmCSAOC62rVmmYeauZ5ex1ljgf0jKP
bk26whsVD+4t8IvhE1ku45og0/DYVPF4y/VQMropJWjxMbzJRDl9RIihiQCBBqx4Gu61MqR78f00
fIyr0dyPsaNda9ROuPUbzd8ObmNehSR07TQm4vPacMGEPDJWYvO/5DDXjlHcM15MjRUPq4j+NwEk
FTBHccegpBo9FA1rJjL/2nxDunJ3UCQc7FSWRo+I9cyTP7vL+qey1QP1JuAUr0KJCY6jyV4NZZEk
AOCJcQLjnWKT8qhZTbhBbgjEcA+Nsh8SqJctoClzZZmje2UwIydbXqIFwTbWD9csI8TJGMdyz6IV
mV0y8V0TwNPcEnlQPDbtWOwI2ay+KBF/NGrSrVHieUe+6XyDwc8KprbyzjNrltvQaeNjgf+emGpz
fuoZq+WLy0m8JGWjn7S5oM2vyYw9qmz0t1ZSfQOVG+6RINebeKS6S0M3ufdTr3/SnST7OEGo/2iq
TsICq730Y41dZK3AmSMY65odRZvY+C4Z37JyTqoEJIZtNdvRgZIC7hf2UY0t3MliYjQPx9HXrgnt
TVezvYQSwveRN0WYjJA/K2D9JXQyrmIqhdj2UJYRCteuLY384VL1VaBCTH58LoSaAnoMIk0H/tKq
Y6n7xZokEvFooUy47rTmg5yb+6TS3K+jXZKsCbdWp9BQgK0CUc1gUJrEOuWMs68QOlQrJ2nDtSuj
g79kpy9xhtwaPXnqS7I6o+jyxel1b1WpubwBazB/qSnp6pVBHBCMOVWdCCG0PkSxZQdOjb0LbExN
TP3sR2fQRf2nztbI9mWqxgpNDxhcwC1JxubYyyX5l1S0b5lCU9MO9RV5sGpjO2pcx0NvPhGPKfem
5tIQj0pNV2JE/22ljgL3DguEO86KCf9hSL5twNPT+upeeZuyFKPx7AwqtmVqOLSSxQa7HMbJca6S
cS8WtW6plromjZR5P3Sh9yVVOdVdL5eprreMQeHdTneWFjIQYdjw3LPuO/kOXkcAFMtSsl/WOpFR
IE4jLwOqqLKYfy2z44km6+IycZlWUW8yATWZETB4gUqbExGwqiYWlZohyksrwYT4yi6DTh9fap55
dwa6nEOkhW3AX0ofnMCqZHDj75hajFdat/hivcp7scrGfi0166usanFluMCcg6kGcIbsbFNToXOT
a+lZgYA5++DnrmKdMGJSSV5iVJ2sM5CSWOP4odSbezBqoHSMJg5g3BD6gcd3K8Fw73Q5+7e10ZQb
zRGxGVi4iPeRFl+ydIi20C9COB+NgZ/IBmlDz77lfn9JwMzc1QJVTgxp/yFCosdetKmOKgHb0iAE
yc52CXrYbovhXBZ6tNfUElfp5E63w9tR3nLl5oiHfHUjqay/1iNTAUzqRkbZY3mPkRNaR14hzGBV
seS1ASFBIbHzmzzU7G0mpvJgEFwc6K0+rqdWl1daE7krpyjKXdeP/drqx+6TaMBYZx4ct8FNP3et
8SWpqxQ3pJivBmSp/cppVXxjeVC4i7ZM1xTKIiA6rH01zCHd9MbU3ye6Y2/exvNlRHQM8lcPfZMW
3gOLaC+O7pIM6kMNmlpJ3HcEcXSTzD7CYcDUjG+bWDsopqeSEG+7UF8a3co+15hpt7iC06852rTN
NCMu5tj7HHvZtyaV7QGh8TKFTuHy2vxTaLv+asI/sYfNrh90ivY1q3OxRZNokEmqJS9+4tmcnbG2
w/et4dQNM8KjM5NRZCK35KzVB1Tm1aYHMb43rbLduiOVlwZ8ZgdYcjjJvGSrmo1M1jqD7F2dAV1A
rtqwMd22eOls0nZ57Q9gno2gn2JnrwYTTZ59ni1E1gXqKabFvtiWhv1S69Vt36NHLCAREbcBebDR
tdVE/KEhrWkVxyBHZDpTYWS6s0n18uJWza2ro4xs690MmgoeSqqW0JU7D0bskRFStCWpzlvh7yXB
V5IbasVIr+cs2oZWdjZzTYM8OKpd5vT+HoAe80Qzv8X9e8P8Ld7iQJeruUQ04GQTGITeWKcyzXZI
gst1NxNXbEUliJS4h3kL65JD2DWvtY4BOGe7+9BZQu7nBKywbxvf6tDBXz7BbJeMRldsrW0eZGnM
88Dsb5Uw/BeZT4z1NC6/stX2DkF7t442eDyMic1EpEykkV/1hzHHAJNAN1tFcvaOeTfdZtL+bIXu
h//2Uv9fPjwX4+qveqm7uPz67f8c2uy5oD3FVi7Z6Hz9f/8XZ93yg39peow/CGlEukNgGaoZ/wcr
rItND6MJFKO/THp/OfHEH/wE47plcoF59oeOyuKvYxH0FovGv/4P1DxMaP/eTb1JxkzdAs8FnA81
j/j78KtGbtnkvl/uNW7VVTLFJWUOZwNLHJ/5t7CfVD4M50yrGOH31VMW2UsBTjJP2WcU+3OcriuK
Zu6KvIAjpT+iUY14kmV1si0tvHwzLdahYZCPFlRzt4wFFMoM91Jh616J0bhJ0M8++2Z+JrjvbGqK
fTKRah2jLNaYaOyzofdWtGSvvd7LS87nGNRuhWC5KOuVrhHVOtrkTJFceCp9/cYxWrBajXouR4Kf
wXdsICwtAFL52mZJus7NaNqwKrm45rhTTCUQVhSvfloQUD/chWTEQuDotyygz/0031jJdIKCRKeS
aCwx5fNUdSVY0PnF5mzJBuMFRPRTPbVbDsEsaPLY/AhlYi8bjxGuznSobMMZ3oV3MTrzKR2yZ5fh
9FaP1J3epOflE+hyrEEwqV+TapEPAOHbmtlEl5GD0OsXBNOghofIVHdL6xt44NXIZvVfACn4OyO2
9ixuTymo9MO8aIA01fLB6Hpg2fIolnXtmOLloGhRlfUUm+mRyKHnpk4AAdgXBPNULo7VbizeECHK
r2U33ViwTLeT2W1rn+BlVonAOshXG8kOWhWCWlSUfFAibpCMEvq8YlRJUHDqdwGWgJLZMenekbZ8
lnH+zNNQrXgqgJcFNYjdqUUEwv9Bq+cb1eo3nVC7Pp5PhofoQhv0U+WWWkDU1auJ0XljG/KcpuNJ
8OXsvRIcYSJ5h6U1Pc5hx5OnczLYW6a2Tlt+0SBJ/YohU1w1dnKklXlsrDqkeB4fct1ej1OhgiJu
oNeX8rnAw7TJxPjilfNpEJEMkriRhFa6T3LUvwDXvfZJOggcBYxRdPvZZuVPTunDXNt7lFVwCxtz
H0GKWgEuAcDXwTwmZO6EaiTeKMX3CWDTxEPFlTDOHS2lyE1EJvpjERkvPk0E+ifSd7soO1KrPdRN
/2CN2WuuJ1Og4w9j8j0+mKERk5PQVVQwJWoURyOJCHdb8Pa5G4VDJ2g9lXWRbBmHAnexXJ5a/Bzv
kxEAyDJlOk+sOyeeJlyOmgEBhkL5cxJqfkAsxrSmMBluTdRV62yMCD2vKdsnstX2tTsNx7q0h0Ob
O95hHDTw8dgGNyCt8utCq6YtrrrhmOP/CYSWmS+d0X6ehsa5MjyG0lw1pQQ/2dDBJmsfFsvaTWf1
HLolWH36fxLsEqsuHtMifMxHOvf1bLW+XCHoCrDWXKwi/UznNAT4agAXOhOcarmuuqnZUPnGSMWR
44LFQwJz9MoOGI9bXzItvilKSM9Ksx5LjZqS5TblWG8/4wRsXooCI2ahJfEmc+CMujB8qiXZPueh
vKZKDG+gJ8L7L7j850S8lEaJha7OYVAMeuCMwtiaLg9oXsXiV+IyrBmMrEeUBejE3X43Ci66KXWf
XM259KJWh3BoXjXVnCwnPf7w0PmJ4/j9CmOR/YJMQBT6NmF7L/yViWNhIEtplQcYzmzcOlQy40Xa
9XkODec3C4j3CtDlt/k80EygCXCm3nu38QX0hTOBQYi41dekMBxFBp/bofD9zW96vxniNzF+pJBl
0SGAPrxbzSjXHc0EWspedOkz2WzpajmOE0MBAsUwSSnPtnD768/ynyJqficELYdkTygU7vJZ/6Bv
jczCjz1w0vups+ON3Q4PuIeyQDPJ8NbsLFjeL7rCU9Nyuv36V/9jXfH2fv3FwM1+B+vuuwUhg3M1
k4dY7Nu8MdcJTeHNREDkclycQK+ne90fX1Q7EnyohuGYDC33rQ+Qq4mnl5gcqaiYT33EdgWK3t5H
5xokfbMRnjopcC1AaSH+MKZY1WVyLpwG2dJwN+bRo27HjOJH69KT5huMZenvbLusPkV0DgEy8Wn9
63f6k0vIBHkm2MgYui3Euy9WZNLHEmcB7RXt1ir1G92fEfgxPfjN73m/AFo+UcsgtAkymsWl9O4T
9ZXhjfwh16qPiLhFRjjRRmz0jEO4cPxkzbLl3EVGfpsN043b6fktQESJCCV6rQfO5aVUgaiTopYc
T5FG8qWv+gfNdy5mM+xij+PexqwFIi122F2K8SmyxbTLI1Etdkt56vWmvSvS8XHE0bLthbSOnfRy
0IkdcsZCvoYSvGyRZnyLo1fuRi15Dcv50cMIM3ctD2/o/mwh9wioZBDl85vY+ARYMwtEP9+4E8mT
6C6MLWbXz40N/cc1qLF+/UH+5IRhsr+EbIFRgCD97gubaUZqC3XjflaIyCgnRk42Jq0A2pS5//Xv
olD+ccJPTQpmQuc5hZfC9e33S+pGTBKxx1QgSxnuiAQ65rDCfvMrfnKyIL0TFtsKQ/zTzo+JNO0y
XQfl4g8VDLYRMFc4vywnPQTKadeRNZkKa+9r4qJCP96AQzoyXv3YJskXjyH9SuRDg+srMfdDwkM8
9jmdqik/w6B6nR1lbnBNp/vMdGYseiaSMNTLV5l0NvCnP3gd/9ppvehgTVCN8YSpFX4WEqf8utqK
hrwG06/FjthwwKxCvtrMCknuTc/DmBIDFk0LtowC1VBUv8SDFbhVg0Hv7spCxBuo2d9RSP827936
yR3Ld8HKkHg+3bJs8fdjsRAVmT1TXuyNjEZhiHMZyI4wcIFY52wQqkn6FDHm2eRdiEEAiNY2+mo2
8usu4VoOU9RdTtFvVTgrHFtGuUaS8qSSylzjFGDAOjiXELVk0If2JUbByoCRk6hiYbt2k+lRF+pl
bvWVdOU9W1qqqpo33GjjLo31x4lCbFWFcbUzM7UjUegusp0ldZbr06o4+FpnICRMI989DzN/J+z5
0a+a4Tuu5t9+SD+5SXhmLP8xTEYJ79fgKqqxR6qh2CvUNZQ4rJgVL8fCJR5W0W++EdLt/nmfeDyF
OdZwICzOj79/JbVlTig8+mLfwKrbGA4Qci9MjiFPKt/g+wH4w0x5okEaBMcUeRZPMsrQ8lAA9mXo
kN9Krhu5m/XGB/hGch9D5GLyvrSpccW44TrzQTXHPtX+WJTm2qzalzyZ78ZsOuXu8jDmMovM9DlU
S5UK2y6Z9XPdk2s1liKgXN1AI/O2HV/pW3s5W6O5ZmMkAn+xKTOyDJJKDdsq7LtVNnfxYURN/tYE
hcUIqxV25LFAyyo7GkkvjcCf1bR69qwemi5CCbakmZgDwaDGDcJkLHNUa4bbr9mkT6w8wDvn/Btw
IFyQVT9sDatpN8tt1I422fHqwYmWBsJONe4niARZTbUEkO4M48NbM1hqN41mP9WJzS3WhfWVb48v
gFXWCrUUG3B5lkSmAFigFEcT8pTEA7p1i2zr0t5jaDmSKXac87oGEMcN3HXZkaZ4l4c8WWQ0cGFy
dziqOxNd+jluVXFMDZvBNK5q0UzB0hixdZE7RRbWyaOyBy33JHC+/uZ57Pzk9qbWAWKKd40rSn/3
nASInNSoT/N9604vsL3vWp3n3kCbFdrc1kv99dZqlx0wws6n0nu754u4206qVas64cdwca7JKUs2
Prh7b2hMF2NwhIxaeMXGH/tpnxmtRoOWgtaOyBsmhCp6wcHin1EcxusZT/2GERciCAQ8AZEZF6Fx
xiTd9DiYlFt6YxKIocs+GKMuZfBJZR3RGFbjKTYhdZN2rQj56x86DBKrRiCQg/MPpzs7D31/Z9kY
IcvMGTfk2ZrrWs0nHOk4XGDT5YaGJKGcXpx2rrYN2jqX7gDev3MZeIjQZPYPJrSSpZrv3L+er/9V
K/xGrbAEOnFu/XvS1f1bEtTPfHN//uhfMzbvD5u/irmbg+vzbVz2l23O/APDKQXFv6QJfykW7D8E
oiDbw9DmWGzauer/Ui0wfuNZZ3NLoF4QmDn/kzkbRN93ZzV+Od3WLUp6XgfG1HdndQ/StWgSWZKR
6pJd7ROeyRSikPjJ4bNtnYKDnKzmxLv1pYnCTshCXpTDIThksQeaFoM6F6o0P7LLnG5AiRb3Q+uE
nyFeYfxHoFYhrJ3tfdUsirMlmeokl/YMXm85BmokSmqNYCJBEYC+wryizodOapT0i6AYzGM/11m9
qX1JGHIzTVR5KcuecT0jcXhtc3ZyuMoma5tqrXUdkzd9k8ahFWgl84CNXmvmsQkn0s9RhxTJWjNj
ER+GsYWGWU7OWZATWXGc4TLqc9M8qhm2EKemXmzGrB4+6TkvCk5r2H3jtxh45a0CxHnYFwzzvKqG
Zukye/9uiiIj3WkQEHRlupEwQvdSp3DdoJTOXyVf+B5QA8ygwsaFY8wy/Do7Nidwilb7YzUj2Q1C
XtlHizXpx0Lp6Z2f6uB04Bldqz4sHqrWK6+7thmm01iPkc1KiOnWitgeD09DnhlhoBs1JMs5rrzb
MeV11Tw8OKeMkLgo3ZQg2q1kdG9nOVefjcjzbsKMSmbFWa4b65CUFIglmSq3rpfDQWYjPlZ5dZ0a
tX9jE3yMGsTy7X3L57cdSEC/yhzJbiOOF80xi5LxjQch7aK8R/Dv3Wr0EXQpMU+iybOJ2+WZxDMG
j02ZYlNic37UMgxLY++W12lTo++arXzaOG5iHFndqQAJbm/xbBZ2u5+1vOM9G+bWLGT9RfH8+tRg
lPxY6ZNlBj6jL2cJv26/GlrubQiuAY3rqcm/HStU8hNP5XueUdHtiM0z4uBHjxDYhEoywGvRehF9
iao81tSzh3sAoIfhX1WV6UbbftIJ5hyTQu5Dt+7mA0QgmikZ9tqVQCGtsIO5OS4a5MsI1iHFdofY
Tm1iB1TV37mMzFlnmiOWCk8zzJXBZOhDYUzWOf4uHjbflMTed1mx86Yxjoi8RHCs/Sk/ftMiT2+6
ZBACOLre1MpkT6JcTt9UzNZ3SbPnet42at6kznBPtO7YvWmgszc9tKhalNDIomx0MYtk2g0j7Z4d
OiOyNDy7ec7ebJFYx2itw0V0nb3pr5PvYmzxXZod5bpbrN1Fsm2bOnuvGVW3vgi6w0XarS8i787U
s0M9R+pRsgJea35cnrGw1ZuWZ1iyCMWJSqEOdhNheKuUa+jRccIIDv8iMC8WqXnZNMh3ejR4FYBI
xOhykaU7i0CdGq1Fq17wGvaTLtGwD73o11M3jicN8NGh7JmpTn5xV87eVYdi4JCw3WQTXY5HJZN+
444yY7QckyNQMnDXLI1oLU4aUheCOpx3o0fAwyQFhIiqcy9IUu5xWhKoG6kdvGv70WgWMnXf99Sy
fXkN3OPOME3BSoBWWGupGyKLNJQhY9/uofPcomoO2sQuTnpRtd+Syb3oswg/EfCoYPzX2X3hUNwm
Q9miAVoSs7J2uDH60NzWi45TSXJILGe+yNqbdpmld0Ect9l2MtDKwF5uA4N5AFyhpqxwL8yfyhAB
BS6a67lqzp1KyaZjLRqQ5drs6rBotgng2zPbbXXttCiBZFt+IWm+3hXS8DYynMItGtGEFbvdBqVB
kvVcUsxkw6AdE4zGpynDrtO70edSinYdGXQ+qYtHRfh9SWFSNh/Jw1V7PY+6D8x7Oi4Mpe2iZnzt
GyfbTRhhNl2DvH0wRPjZTG0tXxEgYh2cxMqhtNFlHHqHboHEIMs+FXiBt7BxUPJWKLB2FTCLoxcy
bxg1zb3tq9gnpoFHU5IDMOqINeSqcGb3MrU1qXOooWWy8Wq5xLnV4aNfQzMy7Twkf6ePyU726i9F
mZb0JuTOPVVYPLZGTzMdSuFtc6x6u3KGslapUP/IOlzbdAPG8VIV8wU9WUnAhQKrABPp1uQPzgRK
ade00o8u8lU9MHy8VVE7O5eGVNZxxTo/NY72mERXfpp7PjMyu8ZMJns3SAVVI6ge9FGWQiFhQ5EJ
BmSHFxORxwrF+distArJr1uG3s6t3PSIXCDDe4EEoEY9+NhVeovMqyUIUPZoXnSzWXJXyluG/frF
TNJi7REX7PQZl4EFTH0UbTAuSxuBGwZIiqVBsHOTbyZbtG9YgJjD4QPE/NiFBMk0yMuPBWMSEhKn
2l47tjQ+lHE/3MXIkb6OoGQ3lV/DsQzFZ83vXyUsiidHOOTDToUetJb9obBsDcNRCyHaTIFcGdgs
5qkOP0SNtWPA+jl0+hdP1PZuLomMnEOki6acnibSKNddRmSL6zbPdU4I72DqBxjy6aYxRPUtCt0B
d7EGaQWzx36AjFIGYiaNikx74wZcYLNJW5XeFoZzKaKuuGLE12/yTqBaEBGKhEDFjao2rZHPlyUJ
jPCv9mufxA+sISilqC+YxkDQNgdsM5hk12wX0aj4y+Ga2vVSzNRe0NHVrUaecpu4COWzSNMHTTjs
z1Stf46FiwRZeu434Fh3/WC8ko1NdpLEOaS5nwpMikglACWNqe4e/Smcryq9R3ZoEjEd0QtAbz+q
Ig05O6tqA043XXvRYO6TccoP5lAd4IPjdHOMD1JN6VXGNY94gSASo2kZNSRdHBDnvWuGrDqW3Xhv
zXG7Nea4YLO55IMn81fcdlbQmX15z9gezA7SBLKzcnNinlIMCJ8gjE9Fm2/HHspRo3kvIah8rH7h
J722zWtwDdhWPBtFTsd1Zb/kIjcOeLhZtMWyOlUFO7m+Ft/cXIGqN74y9axjFJ1ZBZKgVXuvgqne
WpW1kSCbCF9z4h0Vi3sHbShax5lKtjrV47Uo3PCmCctjw5deZg2+WP0ST60VoFfnEmWDB4dzJOTH
SIyLWSUfAP05bFXjflcpaRNSKIryro/hyiW0gu6AoQ7JJAFjI8qnunXgis+PHT7gpdisjeK6dLso
sJRPl1e+2jIibSVHS6rp16Fqr+dMQn3qIJyT7ZNU+Wf2osS9tOODavubyugQvhVnqjVMBs7MpK3D
6jdNPbyjgagxousR3HlZPKxtU9qsqlzLvioSz7ty8rrAVdGsxORChmbMNd+Ipkj/yxj/LoP4TePH
TH6Btv77xm//rJ6l/FFU8eeP/NnwGbb1B6NBNAumzQSMlu9fInVH/0NgJaK3ZCbC/4XJ2Z8tnxB/
IGp3BSgU17IWMcb/tnwGeSzYdOEimItAEzP3f9Ty/X3CDH8XGAtFOket7nmoK5aJyw97JN3BCJ0Q
XnCPuaXqWS7maGQRI5OFN5NnelVZEVJWmTUvPFXEQxyn2p3w62lXWNpUBZlElYX61ymYR2VqrTlG
0PlatbFHno2trvP3OFokltj6Ut4QYlClPKrACpacz1sM9AJXOI4aotEWN1uhqOrSaVeKKb2bE8JF
fIi0BHtq/TdQDtR/saUsFMR0QaSLgtuL2049I/xCM23Gk1xgUrROcTRQFzSkomxdYLJHe9KqL8QG
JM/A+6cbLQXLIbxk+jRRUwY+4As3MBGEfRuayECoxxYmErpxy7rk1ug0kjCIERQfenOc098MtRZm
/Q+LhLevAOOPy7eq675neMsA9YevIJ9xA6OXdO7nxvQXWqG9qcSI2sEvCcJbmaLu3JUUuX9TupW4
KpRYSh7HK+1ApvpAw0Xh5Lp2efDnfmCVascX0VvlV4DoGh5uu72LJ23cYB1mFm937Oi9uMses4xi
IULXuO1bs7z2vOYDejr60kpdUdaKBxGLHS7rr0nt1F9+uEl+sgr2/+7x4U2zXV4uYA/iBHP6f+wQ
ERRFoV4V9wDxwk/G8u1HZWk8sQwBb+sS8NInZnPIWVqQ7lfkgGq1bt62ZjKfxx7NQ0WbI1e+rcZr
bMlIQkrTvg8n/qkGPfSNY9hgESbUdYx/9woh+3hje+FjZI1i50uZscdXQwAKQt/LQhU7IBXaLh1M
Z71YoeDI51zTZqcPJ302vxZOf6UaYew7Jv/7yYOEsLII4pPjlG5GZsUbpIHx1pZgf/zkaFmlekEd
T4BLZ6oXJOfm4Y112HRMDYidGXCWLlEyOK24KdOLOxDdm7Wp3KfmVz2XSbNapLrtOiWhgpEqnbLk
ocvI+E1TglF/p8+NIG4UTY5bFOMddmYUAvi+kjPinvpqIqfs49QV1TcvA4WEn7QBKcFotd6Ps2ts
i7ht9xBR5CnrOv2MWBhyRGEMZzuteXPC7CGw1PGc7Ccs6ksIUSTuNNmN121n8IEKGdHoeTMUr+Xe
JJf5FgvJ/7B3Zt1xIuu2/UXsQUBAwCvZKKVUb1m2/MKQLZu+7/n1Z0a6zt6WXFe+dZ73qBdXlaVM
IIjm+9aai3oFgdJffZx0l1ISI23CRLl+f+w4r+csxzQ9wjyBMlCh8nmW2kf06wvDliwMI/xh9+TF
rXe9T+6PIToShmbq760a/A2HX8ZOW63fJstbN13f1Qur8xK/YPZGU0L0z0XTm80n1cgaokVunjVe
/Xn2JYLUwS0+Fg2/JRtbCArpaJdnYBPFZaV32yagk13nRPNuoTd8P6OOYhe2cKnkkyxXEs33hulq
2Y90p/SESlewdZBz75zesKAYIlAFsz7O1ySDrHenYVunDZGWibtctY0jLkVdhT8qHc/kGQXxK6mg
AgQc/jpBgpsGRQ0WbmtT9fhamtlZw6ke8hE54nTjhsE9w6SbqV3mxd6NZzbVsnv/9p+63r84Ubn9
ZIfBj4OHb2GYOjG9f5mvpobqeLS24b3VEpWJmFZxKG4b4wOyYK5ApBbKk6YzHtIlIULFmWu/vkI8
FM9nHhyRBUYEdMLAykl68rKxfqarxtnZb6Y62tSiDZ9aCRuAhmIuzonOMfb//ALwNvO1tJOWNvGb
8VOuWdeKOFL3OXSW3ZyiMmqwdewbfCjo3EvmmbDBXA0AjSmmjAlacr2yfjZD0zmibw9/8O7ZTMxL
9YwpRFyi+M8uMFHBUGpyL3zIlaZixlC0vOD9735aj9/cfMqzilYaUhpaHW+++1S0SYse2bmv0AmV
AVyH8AejGWBB27X5I4XE9Sqdu/kmV2N51p+CtqyydIH3JuMFUg0gU77VnufO1J5XqjEeAFP6Z/4k
exqVdMVuVq9LLpXF9U+FnxN6hWb+x8gywSNK5NcunIZzmDgepQOYAbcDAbrlmcLIs6lTB5WjhTyi
H4bwk0X99WB4hnfRJY21Cz3l7vMOD3ydx/NT65brWTuNIYU/qGaYW0qOSJY1fxcRuhIa19Igu7W2
xA5AKBb9KvsqABXCHSqbwM7q+jyXY/hUKl519gTz7enVC30jemlDIx53bsZ/HDgSXaxza93nFtih
bZHaI3K0Jn4x627dp2YcPjHyxu+SkikziL41EDNwdxDWI82VASBRSdzXCY3ixSqyB7O2VsTvHMc/
qyL9ZldFdQ7NZD7PJs7MbWuNME1y6zKep27rqHy+TgUmvT8MBDaJr7YNzIJIRtgzCLIxTtvBN9sG
5upigOHU3Me5AOmymLxgwWluzsmVP1vCJt78RfFa42jPVqx+dq1+vVsFc9IuKrrz2MDdRFZrftHQ
VYU8g4I824xGmhRBFJX7vkGqGPAmmV81g/cj03//FZ/I+H1IlDS2aIQK7FEx3OOzku3Y1QjzZlco
RJTBLEs7D3IbuemeWjR1aH8lb9mLEOUva00tWRYfiYYVZDjF3YJ0yeI01bjGHVWzBXY2OtoX2ENM
kRnM4rZqqsMs1u5M8tYeFBIFtpz6uXJg6z91c3ZwjGxckLYl6863l08CRPnWrjw74PugB+1SXghA
UgzW1OIo6KLr+GYrWWzbccwuKpGah9XPCXN17ZUydmNRosREKf0NpaX4kXUgeeyMNAcIWk+EyVZJ
kX7qPOkDxcoaNwLWrsx5U9jMBkEX10TYIVS5px6sNzgALi9MDzeYgT4RbKxmetuA03f9DCSCy82Y
8kim4kZ1U8ufw54yC1RUrI50fTspt3i/y4co6juY3JJVZxWp/TW2Q6QZkXDr7Gj0aGMb24ej0kMm
2K1RY34tciINQZzRPVyY2eG0lKu4jByyChcGgkdRuqqOhkRUvXEoWX6GvZB4jKdhvUvBnMMDUSk8
PfaWB06pPiTubl1/WG7mnXvDauBSAqiBaCsk4ths12kn4adtvM5N4o1L0SiY4IAnQdKwywzmqN32
1L8N9EghWbT2mv9QCmxd1aBncti2Qr7LVLnJp6y4VqqIby26+BsWA5874y/r3WlG/W9L8w8nW46j
75sGHpM2on33/OvZ9q8f+t9mJo1JSXIW2wDUUHA2Odn8p5vpKtYpSUeRoB6oFf8+29r+vwizoglq
mjY7CJzS/z7baj4odAbOyy5RpCc+6D+wDSjxm6yOj7eV4lfyLdi3aAnXLzsVb4RDVC2ROHjeUsK7
Gitv02oG1louDZnR9m4Gj7WUHtu8QTOzzIFXRWqOFmiR4dquSKbzWyhbjgpFuGuR793GmsLF6pU/
VCV0rQBzxHkT9g8heCZem6F5Nu06a5MtK3X0EZdr+Wj1tOTrYsJ1N9JjfHHCEo5gDNQYxKbzXJo4
oTdUXJ1nu2YPEkAg8R97tzK+Z7OaP1KiL+bvvvJ9lZJ3IqfruFK7FtWLF83p0UyzmpDMkZ4gog5k
+UFkDGgke4wbBPxVxoMh2YDSB6RIR4YC0C6aDEFXaLmzsuz5WrQzxeIs9r7kWe4ROd6PHrelsqwD
Gr0I77gYNpi6G70pI6c7JBbU2YvGlAHBxF9lsZbHaKL36nirRBIls89titjHEaHcGvRaQVHa06Nl
pcs9IE+BnqzTGge6ibc4Mk11dqrzmzRpn/ouh/WCBPJjbHYxDia8YMQSj416rDt6URtFIR1teUtb
k6TLEI5O6GstpFplb900zCjwymiXP7SNJ5+HWmoiaD7VTzKS1Mu0wXGedK4CchzuBahD8eBnYF9Y
3mk+RCCh6J/WDr++J2uMJq8GPnasSsNGcZAAmE0MYLHzHPoUnKR9qBFG28Dvm8qhOgryDomY1H/M
RcpzDWuXszw7K/4e6xA/49gIri9rDfqzWBSLjdMXkFE5B+oZEMp6P0omTDDxwD5OHFevysAAIe3x
H8UAthyKh+76+a0UD5ZwuIwCkvbZpKqBVlXvAzPUOLyarjULZk8ZOWjnbj365cLnLwVwaSsi93ST
ypULOrk+raaFFtNnUOsvDG/hC0xYU6OdihAQESdPTAymZfa1UThibnQWMnG3HkgNufUUnf7rcNRY
xa7HWXPe1yPsjKhK+xe6mHg56bbQwqL6DVS0InjuLE9TeB641ZARBXSe+B/SK/n1s6sv3ltR5AVA
SLiD7TTzX9YGJssJ/DjPMY9lxdf25EYDAS1GzUWE9C9vPYLpgdTzia4aAJ+MBixNKFiMzZ8o63QC
Qju1GcglWzrQK+VkjWxEWyGfTVz9gN00dNo1wU83ZESOQePM7SFKUkfenbCUmd1AbwA+hOqKlgRY
z8bCYhFEds5lLQVFWQhK7ifZ4wV/PH1LL1+H6JAvZHxvbOHwZZ3aZZQZnFKu/TYvUTdkHSCCDkUm
tF20busHWnRVhl1HP1KE5/qepIvZXfeLr428kEgXwoO7a3/ReJafDFWDpfssqzTyFAcD/aApZ4ZS
KTQTWZhi2WuS1I911VxV2n16TAkLI23kGF5xVg3jREqVKGZSd+pshpeS9RPLtbUCC3BxAmm475gu
9ROmgoHkg2qgWZtTnhGBL/36sveGTVU7Hj0qiwyYoLPwkwwF7dvNQulbu0nDY6rTJniYrj7EskHC
1tGzhWq7+qmXQxfu2Z/NmJp9+yydvGJPawUj7Bg5gN767ltqUBdAVAWZFiz9/MFzOf4qi1ZPYLVT
y8VwAy5dUxpcXZFRg1krh15rP7W5vXX8Enc1t2xcD7PvqMNEjOO3pk5h2VL19OydDCfaq1aHJCGK
UnnOOZv7u+j0lJYE7Ut3aCriYa1iupmo/rLbobwJFBDxLF4K4QdFK+tze9achtyLY7IPl4jeUl3e
5yNJonQeyTEKVBZbH/1qVXvMFst3qQr7IsT+dUhHT7zkjjppq2e1B52RXsKJTL7b2GofOPYt55CT
wAekebipEuMjnq/2EW50t6Xr09Nr9aHAYuLG/gRJmPAuAndyfy73poeaoiSJ9TsoSTQNNnyMo+dM
SuN91CKhU4f2E3b/DpoI0gYOSkqcDysGsMIBvuFAJALHNfeWSzlqVZdO1Fy3blt854wS00/zaB/R
4mpoBvazd51Pxj2ESWveoW+yEcN4Yycuc9hczd0qbaQ3Jr7w0Z33KyDFbddk9RWuDXKDjSG8LceW
2WRRtKkMZBOiLD/b0YRFpve7NTobh8S+rEkjsT6GtV09TnHefsgneRs7HIoWjS+aok7cE7erPpQK
Yid2+t67aejYHZBu1ztgiebniJMukTDew0r+w6ehW6yzCvBAe+ZMZeXzftR5fRjb2d+hhTpQy6DW
Ulu3XUc7yKUUQ1CEGZvQcldYHSFFpbsurqrdbClzl6et4Nxht3MQjz0ARcJ1S3Mbh/H0JaznIt8I
OTg0rYphKA7gXfJhYwiZQ/duqo03m/2DVWbeU2L5JqXAxDZvhlQO4GKN+nx0iRDagEH+MrO8H4GF
DNe0LL9MrddccbZderCPc+1CVQn7S9pK6XYkMu7DgsD4uFD1uMuE2/8YAU58WXzS1p7n3szHO3IW
QrBq7ZqdR3lWwnhtP1vLGt7FsQi3GbrcgK3gfDn2HN3yji2NcqEhdLZx07a9uwMoGy0gEIvvqIzn
y0a32UNnse6ALY5PXuKG26iI3Vu/9h0CeCZs7RzwaHYic6uvlRFmVzB7rXIbD6ZxJ7PK2So5EG1R
5CoYpTtf1F1RfkmGnnZeVX8Mh5rwD7N97FkSd6AKHYAd5pOwovOUDKpLY3Hk52mKbFRf2dJuRNiJ
HQWC+NhFMrqxyZO6GlR78AbU4ZmyEMmbyCwgm9YzUTNxL7lCT2ysmOjRLUawoWfxM4CIM1SIqL8s
yEI6UKv6FKZSBVHu0vu0KrkpEQZvyTzJt6IeGQcWfct4dmnt2364ajkIhgqXJXzvI3WFaGrV9p0X
SffW89v+Q9VKAlhbeqJcT9xvsnUGL9kDHGgzJ6iH6KNrNuJYIoCA0DBDZSwXZ+/3RfEhSUE+oPNK
871VioQzcZ7SYzVnIxh6VGbB0sXxLYY+yKu2uTyYbTsel842PxktPzjS6rxiBhphqUJ42PaFf6cr
4Wd1OcT8qyXrI71/Kg9OkY8bWr7TbqgIxiL4uCKCW6bDHdVMc9uG1J3QVl+CBVo+AkBHze0Uw2M8
xJ+Rs4YbcMPwcaJ5jD6O6AMC1c09K25nX7h1MR9mM8IEj9FpD/6a59C36QQWucCGs/HUgDNoyWKH
N6Hos009O6AJYZ6x8UINHjSqyOnmQluoSecKRiAlH1A8qD2BJmG6YzmkoQx4fwswALJPGOpygoB2
pvN9IFbK7bpE3RH/JvAXM16G49zKag8fbkaCw3yKPAo4BdULZ6RFMrg/aNBOuEtdZz3Efp/TMVPN
wW/9cJfrrRWigZZm+oJTT4qi2pAz56IMbOpdWo4EvA/ecDXVwtqGAEx1LPq4zcAQHuGPjdcraQH2
R9Y3fEAlPrZxU5BlfZv2iQ3J26FZTUaWe5+DGgLWavhtgKidbUE5ya8ZxrVo7wOP4AUy2QtmrshI
AZg/RGM+X5ZZ1+3oNfszzW4vvOvYBlxZeV0z8y52RJVrhCW02ogyKYY8RYOo7tcQU0RQRPG+yYbl
0ukc57op4wbOX9MY26Fyhgu7yvvjDKfwzCuT+VY4ffcQT8VFMzXH2lvnbUMd7qYA//SNDFjzbOyb
9kKMTnjWRt4jG7Vpr7p2S2VR3qXjQt3FGbMs26dYwfILuFmYXRN/hbEwSUDtmyovK6rjlrveD7ZZ
f52zgtBIprycFEvI3YFdDtwQkqYus4Ga+bcFfeWtQUnhxoiRr++imtb/V6+vH+phKTMVtMkgQx0y
xOR2Hs44p1Cl3lci/1RDrY6PZd6o8NIuzed+0jVuh40ctt5moBaYhNqRSXfIy9JY3etaLrnF4JMx
fdOYLMPbqgbqpBPTCXzZ0HT7RFJatZF260XqFmNWc8vqd94XJ0bz+2XktxYQHUbq2fg/MO0LGsy6
w/LLwTjCHLZYEfta1baScD1Ook4CHn1dSIPwW/EnoqfzVrhPijUQNMeStjLpe7z15aBcWNA+d9Wh
BAZxiRST5jAT83Nm9PQycOl/owcj5TWmwAEffouOcdkQKxcXV6mTQgg/wQzdppTtTdHqFE/DBctO
V8Z/HGOw6WOGJC2QaxmybSt0Flpk2j4HeiKkP1DHh8vezPBbkwHqf0+l+hmr8NR/QNXpdDjYhJi6
Temizv6ycp5AeEGtDr9cSKs6sSON8GbGeChIBXqa8qV7YciUP0i4LD/YdJ8h+pxSGek41MiEAdNc
RpyN6I4ULN2BEkZ4txrd0O39lIPDmReRkLHwF9sbWdUAzttYIPjvhEcug9a8ndjv7z/0t4Y131SO
SzfRo+OPdfNtyzVjhwxiyqwgiOrzMu1gzgaDIMXi/P0PetOfoyrNB5HHwDYAjqv1dnR5LSe4hsyu
A401HnHtFfglyobnc0p56xKdyEJwI4eQlVX26Z9+umcSpOy7tJh9wmT02P9lbJPYSr16AcjVprX1
4E70BBN4kuwfddYcXD0wAr3iEGBMBce29z9cvKnKc+3ovSwT77HQ5NO31z6hjA2rsIWuJmp+OxEL
g7xSWUPmRtpxbJZCByqMcoE+8DPoqC0HDn5lpPIDzWnxcPpC/y1v/qm8iaSCF+D/Ldz5lHTfqhJ2
1qv65s+f+qu+6blIdyhu4qygzfkKiOJb/yLIiBRZtmbeiSX57/qmBDDJqJceOUfSovrI1/jLriEt
wsmZARmUpzHCN/wH9c3XkzggFI6n6KmZU/ltmtryeqBTWY2zwYndI5v39nCKtHZEqbmlgN82fUs5
8Zcb9Deijb/7QIVQCLOGQ/dX6Anmlzcr46prqy6co+1Y3lbo1AVUh3gYcq85RGRP/6nRz+/7T6/z
5wUq6XK/4HlTYH7jRvFTd+04gcqjqmL3OfX5ADtNxUPnUOt6/9JeT1mnj+JR63423DqWqDeX1sYT
9d5MyGNWkF6cqLQ9OP3KC+xSJ7vuV/LIVYZW8P8jBO710vjzowETe0ShA8uhKf36rk4NXSvTaOWx
s6g2lB47QPJwS7xeoCeLzfvX+WZ+On0aI1D4FhVQNDZvS+IzMqYCrbuE94flOMA7SCltSk0WhLFX
1I1Km1iEi2KeKYWh/BiBfgudnTnnJJKaOovn/W/0++W7VOaxQ3mCqj9rxuvLTyF1ElkRyuPPzOdT
2co0suTs//hZGhhrC4YwA+fNgIJdRpAoxo+j3RGDO0iiQxX8kftTfPb7l6UHzOuxi8FLoutD2IdY
7+2GJ+lrchKrQR7HMP7xswxmwTl4/0P+7t4xCWHm5cOYpd6MWnPkwNmDnT+iaCA+zxtZWjxtEBWr
Ttt5/8O04e23S9JEeItNELfwLaTAC20xrvhVjqmFNXJrj3ymCA1URafanUek+jM6cF7SxAdUH/f2
OUod+w+bi78ZwdTumPZM/apKTJmvB0xosY0J6e0fZ6+3LuysFMTLhKSq1UbHCG18dhtZZrHMLyvO
c8hnvLzUXMns8bv28P5N+bsnIDWXytdPWr01zGU5Ce5FVvPy6thyWl4TMW6U/iVO0d0//yj2nx7E
DZaW37bQc+21Vasa+5g43F7/1POAYclUT3e4+oNt+/VUz/StYV/kmhIuz8f9NnzruK9wCNXGRUgK
OSAeaMRP9PMJmT+VgEtdKH//8sTrKVh/JLB/VLAuW0ce8G/7tmyVFkkb/oUZYiWmF0AVtoOfeo9L
hAT1jrw7/BkoTmIvhREfUVkuZuAUyiiJ+aWuhCGlYfk7zSBEe7MnX1bEAMjtDPooiaDL/f5Xpjf5
6pUAT0Tuje4tuhyoaIO+ZcyU3pzKubDlRZebxd5c43VfJa6xj0SXDUFlFsscEaScthWV2rRe3J3g
l921nPhO9Vu+I2UQ5t7QifoXaH79y0zyFNLPeOW9sjAdx1uzTcUYOKfAOxH58rmJPTJxXYr6ZsqP
tSY9DkXBs6VQZNHusNLmqR8VVuxIYnhMuYEgftLlNkpyo925RJI94l82UlzzYSMOApYxXX2FyWFb
+CD6iRRLQhv4Z2K7Z3nZ8Bked/rk6WwaFJ2BHCXWZeyWdMbiihFSS1E/Lajg1zMjhFB0MVGTpZEY
kXi0tAKAe4YA/iVL8+YJLJpVXxRCb8qpJN4aVm/Qz4Erk3wRi88jU6vtQpefPMJwQHAy9vrMfc6w
p67AFi2SAIVPbOFpi+2Oo/NcLJn1rSa67kCjsLlvXeJuqWs3pKZExBbRhhidYPIdFlSx0AE0KLAe
5UyvhlBhY2PPkjuq4/IWIIhnoU28IxJPb2tUlnjoTyx8n4r4PWXf9dEaMRX+DEMs3ImW3Nx2Lxkq
IbCNNmfRtQspjXpoAh+HeuFpGuGCjzQsuctFuoiHtee+ycHkEHJa5UpWarDZLnCVpYjbVB8EiBNa
lGJky5hKY0Ak66ouYr0xIdEHsWyDONukUXKf4VydKUIbpBM6+ESum6Rh1FDYI5zR1WlmS5rW/Ybm
9wII2gyJwK71fGmMiu5gJ0eCuC26z83GdpQGnELufXGrmPevMiOA+QXRL9exUegc7VNYSVh5OsJv
kbpHmoX0UkUJdoEmguE/dlRvOeD2CFNnA8RsLTzWor4nknO/5KzLiFQdWqS1Ha1Xq8rXaENmmPOM
g9R5drVxlNNQ68PuXUQLyX+1DutKlXhrRa78Uo5j+eCtyXKFITffNt1ciSA1cuHtRWK2F0lejdSt
dZuzy2csxeVaDVuzC90HcEgJgDekfFmgnHS59jjLHQsZg8wqMh8FptPZm9kxgDKX6/KQQSGgromd
hvIydNeSMYnbyuzKux7zLQXWcCi+V07b//DkCtDdUsM1kihcYJTXMXAMGTOTltGD0TFr6m49kvnP
LjEy3b5zFvebFuJuydYuL6vObNFo2Z4CADLUVHTTCnB0NVTXfjqSEETeQvwlsg242AQGXy1uTDWq
XMKjWHrVnHnd5D4B+IFzUNbrFxdNz4WNcG2BPCzXLxSqsp3jWEhhxchj9EIH+V42lV9SOl/9thyp
61JDVyig6TEGam463DFtYYDijTFjDVaxLzxq40xM+IYqM7wfss44L7OmPk9brEKLMyzfQ6IrdoRa
Gnc0KYvPSTaSQrmUUE/KBONx0xFcl7XPqsegS9a9QRRTEW+GsRX7oq74RZ5xDSvNZPq3QzKkstYG
nKbjiisK4A1qD7xmaEeiSj95rVMHjnWgiwqGvUzGCU02OBuskn64pXoen3sU2XDTICQgM93YWUU1
fKwRMtSbsez2g8YQlbH5LVdd9ZmEJitIfDHvOwNp95DzPYgOKu5YlYACrkzvl65sJuyGJk9URVZ6
WSm/vCVKr8ZG1jOoDZcd2fMSohgwrJRXAn0mwYFV3Vvp8WeOKIILGt/Mtv1L1JpMSETKwVyGtgjr
uh99uowDbXdvmB1zp7H50Nsg4Y9BARF93VgOGP9QIG3MZ+I8T6ryvvNZj73BCVENWBJtSZvr3ybm
ujsDcMIUxGysnU4Vs+3MOarrQBlv3XHFbVlLXv0hdpqDnPGDHxyRYWusGbabSmE/Jbi2zJ/Ij4vY
z5ErHwi7sire+bjDyURWm1f/WOpRBt2o8MbliCR2ZSqn74U3NUCSM8P5BHiaFL7Y7w7EFuK+Luco
GUjeS+Ov3dg/pzhCdo5MIijbNNG6z/mKa/EDvvTKPnhW7F2PYAng2ibZLp6m5pBS/tuDIKs/rj5Y
wwCv+vRxdNri3o3qH1a+fp4tKW6y3uoPzKv4ziwfT5+kdfcS9XH0sibJ9CEaFE+ONx7iNHo8P5AR
dAKwQUm2BE3eqQuMjPBq5imvC5xZzOPwBrpoOvT+bB4l4uorxPL2vYtH1AjaIhtE4PIUQAJTT3hE
3EAk2iz6HP1zK2/QQOQ3DT2/+yLxiIWsRPcNFl6+q/rV/goycjzizl51dKKVuEHn2VhoiYMKpmGd
aCw3OdOFHzpYWj15sUzj17A2pg9TH2V3Yhhw7yaR8yWb3CzatDRBWCtp/wQNVfxrH4TTVTvDUDD8
CThlPEbds5XgBaWm6e9KSt9H4ZpGGEhY+u2ZYMqjNV0OhK8hRoaqDbB33sd5aT8Q4kNPtLTXD3US
g2FfkAr28LkDf4ympyHvm2Fndp1MLuZknh2yFU0DhWAIEPranc2pPvPjoTtwyjUuU7VWH82ktfyN
QbgXxCpUlNlhYPBcT6zwP8TYdFdDXY9nKEOWI2W0It9itgi7oBIcL2ImtzNocYLEYnYWxgZrwHgX
WeMEOy0NAWt3THlP2dyDLlty53JOLKZR+l4wV5p6xHJkFe0QbmgfWFe9WlYnWPwGz7OXK8mEKKbv
lQWXbu9DAt1HNVmkUiJotrUQtRtUct8VovkIPrR79BB57EZMQps1nWm0KFdiGqRzClQhVbCJJkU6
T7giPy561qHeBBgJMiDJt5JbdTuunFPKfEVN7VRhcmOZ6L/MdjKunKS3oyCxG3vvGXZLb6YunX3T
KWfaVFbid2cDY/dHiLb6U+3Z/TfS1dXL5PaAqM3aJXupg95DHk6VK0zMnl39wKHfIFOLMawfVF//
cOI5uu3SAkrimnT9BUJWMmarCtNwPCfNEkjaBYAQyvbGwGu5s0w37LcYtPyLaF3mmS5ZBWEUEWfv
AXrFPWtINX4GhVkhnYrW9Ab5hzKhTJX5TUnELxwnFAp3sWHz1CiqC3koasINhsc5JmBL/jzB/rcW
+qdaKFBB6tTv1EKfoXXgbK5eF0N//tj/GhmF+y8aRo6rS1U2Ak4cXX+JPfFk/UuLLLUClAPyXx5G
6RO0A7pO95poO1Ax+E8d1IGCg+IDpixVGG2A/Cd10LdncHKz4JkJ6NOCai1Fl9cFgbVam4HWiov/
iFTsDb3G4a5lOXbZ+zTdl19uzN/UQF+fUvFH+q7vU6ZDfi8pkL2t60TOLElh7yWDFhnUKbB80Yv2
z1X21P6JTCWf/ZGd+v/ho2HyYNR04X6+PSAnRiY47wp5t2LbeiohH9D2WibyehUWtwcilPWm12zZ
hsBy/mP95/VZV1+5sqgG0Nqg8oxK7U2d0rKTqPTT3L7LyWWgXW3Qr92w9aENl1T642YtfXv/kq3X
7ZS/PpShIrVbh44KCuNfS87MceEQAd2/c6ySFgr5fOdW4aLwVJTmH+ve4QCX2Hz4IAbaanE/9C+u
rvXkBD6gzHM1GAIF43zoICKEu3Vd5bPr6cMOW2BTHMdTQnuyVrraQDa6LnSWaPrev443bsfTvTuJ
kHU3wbTfFh49cvmGWcUWqzQnpGzAXjrnWp/odXR8oEdXxznjUPn+pyKkflWw00/MhYbIhli3Mfw3
TwxRJcJ9pxV31A/IfDvFFqoy/mGmc3O36DRJR3IQdRSbeowGKHLf//zfX0xlC48zCy0Dxs3bd2X0
fY4H2SxIBXCp4OgXZtH9AtLV/tQqEH8zUKjq8mbp5h8y7DeTQLiovjTNQdxJXXw06hg9LgkSHE1P
h/k5k/J5NF1YsabJxvZnQvXpJA2Q6J/WZbnxNrh6ZktdbP5t1FrSqPwGt9jd0De8JJKNe3Vp9QWb
+ESH571/m//uJSGnU7+X/KN+KwOLmuhpwx6tu1PJolxijgknFeugk+YL4nIAQFAibJqEUX5Kvi5G
n8rUkoIKCgBW4P9wybKP0LpGhFVYSJAzUrpFj24dsyqHfZK5eMscyO7ThR+bcELev4hTm+PXgjn3
TLGbkVTNHUAQbzGRKT2AwVt8cReGKZpudkAtMUWMm7kv6id9FN3kHipuCKP+JZtDog3ZTcNLYK92
gGhKbSXJJKWMdVo54YrQ7F681pzv3/+efzML0tGjsG/SQ0ey8aaFYOBcHAlvEXfgsLghp9ssaqqj
QmfQN3n7p5GtV9BXbzGBkIxq1lxTd92wTbyeAouec6aZLd3dqaKGVNx5Dn1cA+CYaNcMJiWW1nap
FlK+QuVAUwBmxwTn6kMyZHSw7HLpX+xqBFmpM+vZiddPiY0UXuoxcbpFHauGG4gEpCFnOITFtDYv
8ezIc0txQRpo9IfSKVfw9rK4Ep4zvShpUUd924havcxXtOWju4pRggN/WQm4V0Z60xAq0B+oSMDR
StWY9luOvDmC05EEsL0fI8UOYOLaJlWW2t9YqTXu2EyrPeGoRn+I3Y7gkVJEi03dzUFoZ9qcEdmb
TsbH2gA+tDVVVbWIQ5fYwSmM+2xLt4E3I+2mYccS4JLMlOp4Ia8u78gUi49eV6SXxN1U12OKLnbr
kfaCt9fKiXshmPVGkDn9zQQRts05bZM4QDJZzfcb45cFWqN70S9xucU83WMC853CDhrabLcNG2Zy
52JOxwGJNSZ2QXLukRsqo34cyjydtnao1AcfjKwJvDLCZ9VaCMOCwonaNWCvgqDR7S3vK5Xi1kPv
3PXZYQXqYwXNMMj23CL2GO0SSo1LKxqo19VjeAH1wYfyNeLqUMiX2zvoyEICAKYyt6HyQ2Z1EUd1
fasiin4bbNFxuPVSSp0R9bnHOmOMKBRjRLpXi79rwFNGO7YG/k6JHsk8Hg/nucNMnWxKb6XUKfVE
PNa8zcR382PIjChRhjanNSDmGDxmtIrq0ssIuWVlFrHwakw6g6nqCxLZSUh3bfLrjRl+wj5aqiKG
YpzM3rmMkvh6JNDhG1U9F+23RdHGTNJ2S1RHBFtJtvsWSD/uQXQ7prl+JhiUuImRIDuKrtbXpa+w
veFNO8NuG+6t1a6+FH7nfK50ra1xcfExUObv0RCm2kITlVtz4PFs4rAvEarVDkxOheWzgILGAQ0i
7Ez+tUG2IJD/F9mYLiXFJKofDMdLsuNYeijLL8oSau2DGvFF+gwAYjTUtlC4dTkSLtQOXIpYjk+I
tiZ6TxZc10wmBuQGKHkLjEQvE379GZera/N1s7SkNNvgPdgbpt78rA4BYWjlaOfC3TiakcdmiBmc
3oE3oXTv8MNQU47C/ONsdDyxU8WqWBYcAaPytX1AOwmShVFJIKJgMZVlw+/whaqf/BZQwcYVKw8V
qSlNN7P1tpNPRHxQRsgOsKUyZScyuhsURo7NurjyOUQ9TgIQB9odEXjMRrrTTsqD/4ikkmI+6jf4
U7hfDMk8hC+T/k5LWANCzpjqVsGxtA6AS/HlOHFUR7Z14eMAI22b4cQ/ZiV4ksbUth1SctGY9ZoA
wnSGsDOXfhFthQZ5BBFIMCrVunPx01WxKu2z8Cj7PrcWK3UABIO/gSArvR6gXvrEIfGtTgV3X1Xz
Pa11FnWwldTS9BzJHs67DB0W0ZPRguJ499L4+lae/DldN/DH07dF5o2VwCYO4rYKdYl6cJLltlET
f8xIdW5vMCy05KQgcCOsgew3rRNatC1pFKu/OxmohoTjhp3TA0tDi+W5pw5KLjy7x8Xi3otCe2x4
JfmkjPb9S1IxGCD+di9ju1CRxM4jz82MpskpJo6YAZoZOatt40fNE2VBdr8zNv3700ZhzagyX8xp
7j5bul2SdjQB24YvM8NPeUESTZMlYTt0XjWGeU2cFdabKjSvcaNn1SXDiGeH/JjNe9Ww8HRIVXRJ
9N5Mdfuj+h/uzqy3bWSJwn8lmHcJ4k4+zADXq5zFk8XJIE8CYysURZGUuEiUfv39uptyRNrJzKSD
C+LyIUAsu0m2qqurq845hWzkpUw4ggJgN6eMQ4VqZlLlQuEWNhCMCXqhbcpClBf4my35iB09ezej
gtSpDHBqEaokB6hG6vBjCQLPfhnQthfFcpuOPqNkswTq4ALF2jl7+DmpY4cLzxJ8nUPBA67NhhqW
P8rIaqxTY/YF2VFunsklZMycJUyiphBhEDtPdVHs3vn2rnxYCUgKJwif4I7/BpHBBoyOGb4tF0cV
pC7ja1lvwg1YNy7f9C1Sod4Nr5O/siAnvY/39Z48CSTs9AJGQzGFYgHgRJinLOZMIoobNAqsGXm5
pfBjwwKq36x3dLGbpgv6oiCpnWG1dKaBvAL4j4eZORiwKoFWBnnIZht7d8uEhquXFc1hrykAYiMS
nUdHQeYUXU/eXzoBFP4p3scZs7JK4uC1uwcBSVGdBeeK26c7qFOSYbWqjPXnpSirSgAS4f5muplZ
fKuxWfoXKzZy5mFHCBpkVNZGQmGk2UduKIuJCc0N0kvqs5StIocVXxQlTyItEW1No3y1i3EBjkG1
61KR6uxoE5Vvg2Zm7kjsiy9oubFxTWY+20zTAihoXB2agHQ5UEvE3SpRQvWFJqy5i9IPVLIhWAoA
kTkCkngeLDmGUAM0oE1SkBV6DtRZ8fMBpbc4EOSyNQt9A4virXxDdiJi5NLFA1GKR4pNHHgPuxFV
cZC2d8B1qEvjuidnO460d/WGH1Ig4GupRJR2oJq5UhGj3Db3hwkWtV6NYOv5ktHmrNGUNv0ROpIm
tPS65iQjZq1Yb5vgYrkzVoeLQjzOwuUtknhmh+u6Yr1mgksKWYNlddhbtMO0DtZVTcLPP3PKCHdE
H7j4HMwa3nFRFnSAXWDydJZJQC0s4plrXe6oBk73sUNh2kGJ2nnfFDSwhcRgU3MdFRQTW/ZeDAlR
tuGGrWLfJIhR5pdB4O9WL9Oty1+v6oW5+WAghU/EPkuYaNofGbeIbArf15jL0XUeGTh5QpFIHMnt
ivPKIqXAfBAToHyROLhvl+b6s3Ss9D5kx5G2O4satrUGfM208eL9F6RNZ++kfdq037xGSrS+Rv3O
Tt54tY+J+BNaIdlOsn25iPaF3xpEukv9r2tvm4CjL7aipprRYGm/dsLIJZcircJtEN85S5BnhOuB
uKKxyYxbmiSwdCh9xfk5gHqD4owjmZ0gbs69jUkSggYDFF2pxXGqkhBTWg7Qcsve8dmeQKi4wN8b
twYYkSkmZ9yB4cvpsrmKWFnebMMOAyvXusrXGE29zPH2Vmz86Xjm4Z3CBUxGBmRUCG3FVHpAO6mo
5iDwyWRXM8n+q5bMkuXtRDKIDSg720fWfofqEKXLszwqtkiVjOCZXGa1eNpljVr4pUWlwCLDvW/e
p3ubIwFlmeBT0MDXi5yI9673Wx/rNu1qdLG0i8Y4K4iFDh+2hh8306reZos/Ddg3+U2GG70FW8ZT
OH7FHaI4x9on5L6Lu8qpCUKiURJ8ohhAwpvWwLyvR7tMuza9D7XfpH+alnO/GM1G50mwLKfOajM5
8xBReLVLouXXyCqh0IneRRadEtGsyBGbsBr4xct4zY60j3dAIEl5BkQoe/cT6AfmOV7zhebO7tBc
j5CXuppkPpKl0QbdwsW2SW/i9Xr5xrJLwzhn10xvONk3U8HcQ5Fvvc7ezHKy5kGzIl5wTbL1gD2x
sKI0K/8SwFw1eUk7KuizyxkNUM4D0v63KYoGnGCooN1ILEFGzqZGxxiS4YdoafL1FOmafzeBwSRJ
fItEEfkW6qEWzD46X2+JcVIR0kngR4K2w7Ws/dV0sn0lD8qoWDExVsBSDRYbYN2TgseDoUeyycwF
iGC240kbuZnMFvjtA9rBCcXrAJeUQMW6hABp3cAZnH2a0Z4hOpMHw2hCZyn6CC3XuLwKn5a7DQxO
8mlQB2BOv44R1LjZrQPjVvKUjVFVPpiHvX/hWoI/iTlZV5lrsn9Sv8Na0whvdXBj827Lnc+l3wyW
Cc4RBKh1uRcAHqhUOHUJUUgLP04vZtCn7naNvf6crJC0zyv8XgE597ZaYTzxbITcaU7j7Eh45sMh
ZwfibLeYmg7Nee2tOylfOeuaFVeNYHmjbxW8HqkIAxBILRjCaZL59o3nQUW/4cDWUDTkfHPm13Vx
nVdlfbUSQDTOKpCqJwlFU8DBpOycAK9Enocp8YA+kGuamZwkJHbfhfFwtyBjfSGJy2unYT0cIjYj
FTI7yIC7cHDOyJKlk6soST3/0t1X5hV3Xtwtirr5SBexw+sFhbuP0L2Si5IVgnfmtHO4gmVee6iN
pxMautrr0VsBN2zOCacz/9IqrGZqQuq9r9eW87AM6sN8RVSJqFRTEm7v4MUQV9G4el1OXhsEZdcr
kisgPSducVED6EAGmS5t6B/nDeJ5kFlvY4/mxdHSjf9K11X0wSXGB+GQrva0s3Mm1wh6728Daz37
iApKcp/TO74AjoLeE5EyoiFvD9mIEytkg50BjR5M01kRbF2F/f+/qfC0L3IRVuGl7ML5rp4X+/fz
kppoeYSCi0/f5nFW3eU/90s/Hqjt//k3NSPyiaK7RqdmJB9KPvGPxliFtBetH+a//2ZPaCiKuCX4
dNluJiBBvcozFBTkx2wvY25DJYP8uLrkDU8m6XvT8OM3VPP549/pvMF9ThZHfA9sQp0SGOWrfzYH
vRG+zQFqJw7HUU8Qn+RldecgoEomZkhASOWlbvi/n4PwIY1JQZVVEd9Xp5wICFD94uG/NQQLDVRC
QBRO2y8ayzo1BNgUthUAfQQpLS9yoFjegCYBCJFBUUd7OdBwKaASqt6SYtbpLHj2mEqNY8ICGKop
kFbVnATLHHsufBXTZDpP316QbVDWscwJlTt5Dc0GIA0ou1Sdth7d9L/wiCwE5CoJFYx2tfcmge5Z
Y2aHUh3YdnGplTekhQAcHDeutxBgSNEwkyq6rRZCzyciCTVmEiTRYGhGgJCF7utb3hjBLBelIQR/
xcWXfLoSDIPXR/yZykjrCYY2CaAPqItp2YCFjHWAdKEgSz47CROBEYER4CqPM6Al4KOSp/v2AhtD
XZwz7KOzOzUBzxlDynYFZ1p9PrgN0SNvpTkJNIiHwGg4uIJnTcBjq6DFrQIVDSscIGz12b31VkAA
ngr+qGiJKK+eF2RD5N0RdWNLlNfgbAA4GMVovUkQavYsc0OwZDsrgD0CalsA4UmtgMHFxSA8TO14
wCHoId4B0qW+415IiA1YNgx6dgP1+eDiAQM4k+5KMGmKFziAvAS4TVy9DdHneOCDuqA9i/p8cFsC
AioTZaAasaFJ0IO7s8FKyas/C9bYhmpIzPTNXwzLK3JIcnV3RijyiDbAaT96vZ5XZGcEREn7z2ME
rQKRAYUHBurcykB/3hZse4zfmwC4bCPA3oHZMDgroqoqqJnSAw/q/QGhaW4LWAHoKpe0yfMnhMAi
qzIRgN/288FZgUkUrxsjYwW+Z3uA4Z63At8hQJoI3df288HNAv5AoBV1QwTgduB5Bb1aXD2/GPis
FXJoZNlUpKCMb0ArAky6kEbWmgVbRAKA3C3SaM/Ogj2G6maxGas7Dej10ZgSaE6t1+fMDH3S9F2n
zQ71HCJLgZYUiK0QksprcG6RpI+rmzkQJybSAkhaq+zQpBcukkwGICqg762RDG4WEB7xdTdHazIG
5of3d1u31ysrBAbZZgP9cF8Ix3AN7ujAShUUAK0VYTs4BJErPHF7pwcoNxgjCgQrBg32Yc4Cx/7W
WWkFSoiNQcMRjVBOX5/kAXI+SEkgcyevwS0Fk87dunGSyKLhETCB3tu7Y29ikGo+VpXUmhvQpoB8
i63rCIgSORhzIiIKem5P9EimT6i+QQiRi21Irw+WXzckEKUUlOYoGSkLf6a8ShkBMzPb5MHgwkNT
RK+6ftAauz7HQTiJygj6jkBkGcm0yvZ64jcGFx8h0K8dHuIILBfaE6QjNQv9yIAUCtGRRzg+VHdI
7Kp89M/vBhTbW65pu/P3okTDcDk2O/iDNt+mziZD8gsEsNp+wR7D0xTEmjZK7K0IQDxj6HiUokWr
SYKQQb2/K1TM9CIjj0SZa/F27dbf2xxZIVRXRBn2W/w4uFkQBEetWbCon0GwFgqRasXjaDsBEuAb
n6XgIr0nr+HtDjb7g+YsAEFCrFKUmp/3CKSW+QSKpv0NnjMwW6A+oBsoCVvwYS0isayufgqF0zUO
YYIqcBtKDM0vQD8TgnFaK4J0mm1xIiIceHZFCL+AxZFlaRtjDckv2oQ4uu9vkVqH1Ebx/vFbPvUI
FDHGILAMIvPhxcsEsrqrAF/gB8Au2tzIk0Si540hq/siz6jmRxnckKxAQKd0rYBDkUkDXVQ8Ht/y
1Ao4NNF0AcEAUEjyUtM+oFkQvkB3X7BYC9CPiZPaeLkXI/nCVqi0AchSszC43ZHux/pwNINACJVq
XvP5fYF4mkKcYOY/2sqwdkdSYKb6avRODWQROCO222Pv7CRBeV7bj/Afx8v/YME8Ir7PF/HqQWK9
43n5HCT8e79wxDg//bzFN988/P6bADF3flFAv9W95xKELv7/Rwf/K48EJx8ejwjyPu2fty/49Nad
ex3f6vjDaTwvwuJ+QZ8pYOL79jFvwxS8+H9W4ZcwDTvgY4k4/fYkv//Wec4TX/g3A5dJb1yRgNUe
t0AYJusOLEGi+gMnYVaG5fERxdeocNi6I5+Hq/hrXvT6eipUo/bYNKMrwof89KkVVFB/5Cyb31fx
fV11BpcgNN3BL+arcBcW89ORFcZPe+QWTv8i//qC9jN1+qXbTlUBqHTvcsWsxw9dK1SoHN2Rr+c5
PWC7Iyuki+7IU2Y8jk9n3LBIVh5/8Cw55TH4/9FSv3kIFx0DbOEYug98A/s8y+PuilQcGe2hs4c4
7HkRhS/UHjnfdb88W0IzdId99dQ3qTq/9sAMUN8n+6MZSLenqse6Q7/O67h8Ms2qGqk79pswzjre
o63v6Y+LHmWYPZxOR1s10h+6LMN7RDbnVdWx6bYuoz1+fL+Io7BLplKQGP2h2QvKvOpYdgux0B+7
pKFdCc+345vI0Iuywa8YPa+L/tAi+a89dJ5VPR8ihPsD/ZFv518KBFu6s62wDLoPfTvfht19i/SL
KALoD7x7MQ3TdbmIu9t6W3D6FeO/nBflvOOpWo7Yrxj8zbyJ7zvbGIOLwsCvGPwzDSKPI8nzgYJt
ag+dF9XixXlY5OyUXXMh62Yc7/jzW/utvMFFmPTXPp0XyIroPv+fi7g74yr9rD1ssiIi6Z5q0NEU
OV3toYt51OeryjSh7sBv51lW7lfbsHdMQNlIZOF0h3+/yB/mL27KJ3ubSm/pDv8hr79jiG3m6Nfc
4Kkhtklq3eHvmP15Wc47IUXLNtAfu+meKts0ku64H6twcTQM4VPavIzusJ/mRcrO1hlZoYa0R445
2fTM26LByy9wJH/9UE35MePyc6mMv+Zl9eLTcw8P0oOEte68/LAtnu6zI8yHzPTxIaWduDRwO/7g
e1vDc5mmx6r10/zTkf7/3J91k2viN+5X87D4478AAAD//w==</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plotArea>
      <cx:plotAreaRegion>
        <cx:series layoutId="waterfall" uniqueId="{CA8FB4FE-7BC1-4C38-A80A-AC94BB53F7B6}">
          <cx:tx>
            <cx:txData>
              <cx:f>_xlchart.v1.8</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Total Sales State Wise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Total Sales State Wise</a:t>
          </a:r>
        </a:p>
      </cx:txPr>
    </cx:title>
    <cx:plotArea>
      <cx:plotAreaRegion>
        <cx:series layoutId="regionMap" uniqueId="{5591901D-AE9A-475F-964C-8BC4A0E98B59}">
          <cx:tx>
            <cx:txData>
              <cx:f>_xlchart.v5.12</cx:f>
              <cx:v>Total Sales</cx:v>
            </cx:txData>
          </cx:tx>
          <cx:dataId val="0"/>
          <cx:layoutPr>
            <cx:geography cultureLanguage="en-US" cultureRegion="IN" attribution="Powered by Bing">
              <cx:geoCache provider="{E9337A44-BEBE-4D9F-B70C-5C5E7DAFC167}">
                <cx:binary>7H1rU9zIsu1fcfjzFaNSvXfs2REjdTdgDH5g+874iwIDlkrv9+vX3yW6sUHTBnYMJ04QcZkJd9BS
SVm1KrMyV2YV/74c/nWZXF9Ur4Y0yep/XQ6/vw6bpvjXb7/Vl+F1elEfpOayyuv8e3Nwmae/5d+/
m8vr366qi95kwW+OTdhvl+FF1VwPr//zbzwtuM7f5pcXjcmzD+11NX68rtukqR+4tvfSq4ur1GQr
UzeVuWzI768/hvnV9avjOrnIrl6/us4a04yfxuL699f37nz96rfl8/727lcJxGvaK7Rl5EA4ytFc
6e2Pev0qybNgd9mS5IATpWzB+PY6vX332UWK9k+V6kami6ur6rqu0bWbz2Xre/3AxePXry7zNmvm
MQwwnL+//pyZ5vrq1Xlz0VzXr1+ZOve2N3gYG1w+v+n9b/dR+M+/F19gPBbf3AFqOXiPXfobTn9U
Zsqzi9th+ucQUXbgaOo4irAtBPI+RIQAwxkfwYU9/5Dbd28heoJA+9H50XABzB9fXyQwXp5l15eN
uWyb2wH65+BAf7jkhFPKb8Z+Hvx7+uMcSKqAncNvX7pF5YnS7EfmXuMFOt6nF4nOH8nFt4v0OdUG
Iw+1cBxnoS9KHChmU+rYzs7m3UfmCZLsR+VHwwUif7x9kYicGuhLnTfPiAkTB5RpwqhWe7VFswOi
FbVh7e5j8iRZ9qNyp+kCl9OzF4mLlyd5dXGV347QPzdiVB1orTi3mbMXFmLzA86komKx+j9FlP2o
/Gy5AMV79yJB+XQ9K0t9ff2MqHDYKZgoG+7XzQ904u7SAjtGGXUEkT9R27qF2xXmSSLtR+dO0wU8
n16mzpznbRO+Wl3Ez2vO2AGjgjAu5X7PzLYPHGrD4gl2Oy+22DxVnv3w3G+9QOh89SIV6I8qvsjq
C3j1zxXawG9GUKNsSnahyyK00Q7Q04RzvtOvhYf2FIn24/Oz5QKbPz6+SGy8i8R8z6vMPKMrQOWB
w5kQmuj9aw7RB7Npk4SRrXLdzoyd//wkmfbjc7c/C4S8P14kQl+uqzTPnjOuYQe25A7+w5J/d9WR
DoJNR2ih6BaWhdY8QZL9oPxouEDky8uMZ96F5hk9NGYfMFgqoqW9HfWFLVMIdmxNJWVyq00LR+0x
afZDsm21wOPd0YvUkMPrvAqe1YBBERgie6zuew2YogeMMSqZvVteFpA8QaD9qPxouADm8GWartV1
ctFfVM/pOOsD21ZSOHS38OuFCeMHTCjBKNmRngsT9hSJ9kPzs+UCm9X6RSrN2XX/6vR6MJfPaMrg
ljGHUKzrW7bSXiwwxBYHxMbqYityf8l/mjT7kbnbdoHN2ekLxeZbdVHHz+iSzVwm/C0q5Q6ZRcCp
9YEitkRIut9hPrt+XKJfoXPbconNy9Sb27TNq/z7KzAdbfrtWVce0DU26BhCEVXe883kgU2EowXd
GTZcv8sI/Ldi7Qdr/1MWwK28l6lUeQWewLuo8sQ8aw4HBBqFf8bpzn9bcNJSHxDFqRJip3riPnJn
T5ZrP2bL9gu0zl4mWqemruf/i8LcDtczkKFwpR24D+rWeVh4DwpxKRcOuNId7baA6olC7cfpXuMF
SKfnL1KlNmCrzdUzLlOOOuAasRCjW797mXJDLMQUIiEHiYSbHzgYd63gEwTaD86PhgtgNi8zv3Oc
98+ICnNAGDDBJWM/Rv3u2qTpwZwhFcTeXV+ozWPS7Idk22qBx/EfL1JRjhOsObmpb2frPzdlYA2I
wwjyNrvKgb+bMsKUoPyHrbt995Zje4pEv8DlR1+W2LxQXbm6CJ8xBmLsAC4aXOlbbnNB5xDCsMjA
X1D2IjY9fkyQX+CxbbYEY/UiFWWb/vgfcNIo/GqqEZ3uGB0sHHdNmLKRUACdg4KbLQm3MGFPl2s/
SMv2C7TOvReJ1nF2ZS6e1ZfWB0gaaKZu8zZLmMQB6m2QkUOFx83PUoUeF2g/Pj96sgDm+GXmRE+e
O9+m4Hcx0ANyx0GT++qjFYyeTZCQ23nWiIHu+mWPy7Mfltt2C1ROzl+kupxgSNrLeLwdm3/uBSDT
BlrHUYLv6p0Wi43i0BcpJSU7f3mhL0+R6BfI/OjLEpu/XiQ2b/PW1M9szOwDDVLNFmK3pixcNE2w
5hCF6s8dcbCgdJ4k0n507jRdwPP2ZTrQpxcmu34+vWEc9TVzYe0de3XXHRD6wCGo/kDYs3UHFtA8
Ks5+WHbNFpCcrl+kxpxeVOPzFqzPtWowZ8Dk/uoiBTKgBIXSeocGvIK7q8tTJPkVILd9WGLyMt3n
d9V1kGe3o/PP1xcGtxnMJeJIsdWDBTLEsQ9QY4MiQrZY8R+XZD8it+0WeLx7mdU1pxd1fXEZtvV1
09TPCItzgPIZ5J/lbllfuGPY2SFsjjpotUDlyfLsB2fRfIHR6ctcWj5dD89amkaQgaaKIZTchigL
bJBpoyhQhyf902W7a8weFWc/NLtmC0g+/fkylxZzGZrg4jkNGQoGoS4ambX9RTYcezlsjchyf/x/
+gSJ9gPzs+UCm9PjF4HN5YPbtLYzd7vQ3Lvzv9yrRjUoZAqGmf4scrrrkEFrEF6iSP3WBVg4ZIvd
Y78Waz9Ii+b3evIytqbN2aW8rczzLTLwxqiQIGLYzpAtSwaQi0FkKYmzU5lFbPkUifaj8bPlUmVe
5gaCs+vu4jmzZFAWygVD9LK/YpAQAYoZKWe5216AJejuEvO4PPtxuW23QOXsy4swZPekxqbbUxTV
Pit5yVCigb2CKOTcnyYjNtLLjBNHzMUddwF5gij7EfnR8F7n0LdPLxKSbSnDs2/lkKjWFBTk/q6s
eRnEYCsHE/M23J88zV10nirVfojut17gdPYyw8y54u7oIi3q0DxncSeiTaE42LLbDbcL9n/esI4C
Nkfbu30FWJHuAfVUsX6B1P3mS6heZm30DNWb66q+Hm/H6hlYAeSeUcOpOd3vGUhkOFFjg/MTdqTB
wtw9TaZfg3TbnyVCb16k0XsXJ0hAP+v2aFSkKQqbt9u3vqyi0cgaoArXtm/3tsEg3tWjp0i0H52f
LRfYvDt5kdjMM/WvvIpvx+cZdMcBo6YdNu9Rv/lZ2jiOQztsG1Zwx3UuEtFPkWg/Nj9bLrA5++tF
YvMe23LrMekunnXvGupqlMbWtV0Z9M2JG3cDUSkPFFVqToT+IBLu6s5TpdqP0f3WC5zev0x+7XNz
ET6f/syxD5hPeAE747aISm9OTJFIqjlioTmPybEfkW2rBRKf/5fc618fbfPjHKDVRXOxvjlA6M7p
Ng9fvek4jjZaNH21ndZ7Td720vHV768lUgN3uJ75GbuGu72cixMNfra5vqib319bxEZ1IZur2jn2
W1OUd7x+1V/vLoH1QaArUBCqtMMlstvZXC19c7YRMkLIFMFbRJoOs+H1K/Af8yUqcOIBskUK5AUH
PWHrH4c3vc+TEfmRH8Ox+/1V1qbvc5M1NR5sv35VbG+bRcU6iSB63gKOOUU5Q2kKrl9efMQBUbib
/B87DQvbtybrRDV+GekNfB41tn9WnWZZ9SayU2lKN9ZKhdGhrBth+Fuqk7RfB6nG7vLG5fnIiuAN
076K6WlmYVe5GF2rCQM7KlyVVKY+bOOoGfzDWBluzFse9F0ZuhO+9dsjv5zwrs827/pyCtygTdsh
fEu6lI9T7PZKWm6orN6zOqGy9A2yBrT1YtonZnRL3+/sv5ys8hsvF01VjOdRORFC14oFvfygwqEN
9TtjmnXfaOYnbqocK/V4m9HMTdpqskZXjpYfewHPS1W4d09pujfcl3kxViYId8dl/fj1P5/yFP/f
HNv088v5tK2fv4FD3R7T9eBd2Dw3z7l6edOsNT+e9fOAqHmq/jgtajH3twd7/UIxHrz4NK1RimKa
/zjN629a83Oz2U9N27bZaY3kUBqNMmlU5RAhtYALt9MaXJLYIccV9l/vNGOnNLCdoFChR5pi5mHz
PGznrdKgwIcRwlGswFFc7WDn1m3v76EIM7FHaRCx3dcapmcPhuAsHuzDQzWkmLXqjtbEURdGZNLl
0SjG8M8marJiJQrat+4wpbk3yCptNkU5vk9yZ+q9JOw8uKvay3y72ESdySJ3ohP50zdtGrpZFgvP
aLu/HhphrRQe7imfxm4SNO8zZVlu1SZfmVWpFW1NsckCXR+O1A7W1aChbBhEc+SnnJ9HTZ+9HYZm
Oksi3vSuau3pSJa1zzw/Sqs3qHGOV23uD64lk9Btwqp0qRbVyVBWkStSmrjWwKPDHsI5Lq1EcSwn
4x/nVtV8zHTA3lS1+RrJ0vrTJKn1KSgz4bJyyA5b7QTrIiioW6i6eDcNtVqlQ/2hU8EVt2J00kdP
Seh8YM4Yb7SOw9XIqeVGQdYc2kH8vaio6V1bN/kqs6dmzQszbZyyKTblhLeHnfNB0MF2jWxOm7yk
bus4HwxRn/yuPSW+ztxwyM5hRMjboS8iN4mzznVUP/+Tvs3H9C1TxZ9+2jjeRJrhTTwGX7Xwj0WZ
d25C6Yd4jL+WvItcmefnQ2RNf8VJZq8KGoarWBXtprXHzjMm8zAFPw3UX/syEm7si1mE0hUcj9bl
QA/lJO13NLasTdPF+XlQ6+RLPrbsCxlodkizpPDKwKcbQdTgZk1TuqGdfq+n4j1Os5uOfGa9adhY
XuSMVJ8K3XRuaHyHerRI1r1yivdJz498NSlX8aZ8N3Zh9SeL1SdRm/wwHypzSOoxeCv8WK4nqcmR
LoVaV4n6nEyFVbqM9p8D5sNqp3ktPRnU6QdH++2lZZdV5snSph8aJ6FnqSlDsuqdcFBuHpbTOgmz
c2qRYU2rrApXTk4/1kmjN7XysxWlofB8aI4bmc6swsTqvC4dSn1YlbSIj4OCEDcwY+5GhCu3UZ3I
zxwytCdBYDXtpq8s/lmy3pywVNhfGTq+qsfGeKmJHLPiGMt8Q1TlVy4dRvukH0veHOeRzV3Oo2b8
bmV8sg5Vlef+91HL/jRxKhq6QcbidSINrVySBF6RRuT8/xv6O8c03ksY3Tq7s//gMHAfv7bzi7zT
T2N/025n6wUcGkkp9l/Aet/Y9FtbjyIAHOEIPkyBMsOJG+qngwSuDO6KRMZsd0DdztAT1NhQByQ1
XCQJqhonqP0Xhp7et/PzG1ECAieMOhIMKrbM37fzCYmqjPQxv1bEb1q9dgpWWIlnF52ZvnDeFvEF
zDKvN1k51iNbNc7Aw8Gzct/+FmQVyywvd4ZYvtEhH9tVrK2sPOp1mtSnCU8LeB95PPDiG4+baMhX
lhBJRL1ASkau5QCT8TEJB5lcKMUL/5KmtBRngTAlzGxKTA1RWMGr9F1IbFj+VZDwKi7cvOdp+pbI
sYTIQZqS8cRJaRZ9t+ouR5s7kO5ZDVFzUfz0IMEs24j3NfzYOa7EcGFG3F0LJUlNG4pQXft9nkXl
UZOyhB0lrKsreTTVQWN6bzIFzmlJbN84/ubh18+r+v33z1k6CsoBG6+xfun5+p21eIqoqoUtzFVE
Yhobr8kph9Jr7VhltKmGPqiaVRU2AQtdi1lTkb3vGR1rxyNsEj1904gwq2M3x5pSkTOcN1ri2sNC
Ima4KyOcEUqxXUXPRy4hBS8XMg6hsZywotaVsKrOdlbBJANZbhLFGmq7WdUI8TXmtt8cP/zeBTbz
e+FGSQfRJCIGunxv0Y65zC2qroIRc064nV0k9Z8h850scPvItOZd5uNQ2cYNwxwxp/vw6+GlLbot
USiCoyYQCiBmlfOw3IEm4J2x7CGkV/A2ZEk93tuCX0CRLJjtycjkzFgkJ6c0Lsf2PK5tewpdsPIJ
BuVhSRAv3ZeEOzjyArVc8wZInAyzAABxix2NceZf+nrKeHWYl0Xqj2vLT2s9Ho6qGoDKw6/8e+cR
W83RHepf570ZCx8xlKGfRKNdXTHRQ8s3IxETiTe86tuarY3ymfhatRj10q0FGIGvOdyLSq87k9tF
/8hEIAtLJm2OjdfQEigqglFUsy+g0FPEddFY35DzkKl1NCBAg0KkQx7iqNq2j9jEPJPWo1O4g3Yo
pOLGDtvztBDR6GUWqbJznYZpla1KnlfOxxRubP3t4TGb7ekdWyIRmtnYhYcsIk4mhbYsbEnb+6qy
y2n4NlRNhUlgt7GNwbKHnnLLHSraWeeFE5ez0jR9Pn+YImj/28FChhkbAhGoasUQSyzFUKVTN2Mt
8m9Zwi3Y8AjWa+rdbrSbkZ9Qn8Pu10GLc8HSiGewqFWRVoQfKSuyutgtQ1jb2fKPIVplZkq6EzbE
RZ4+YlbIco5hOw+KGBykIxwgLMRifRponxU6m+i32neEla6jpi6S9n05NabIvL4cSwhnybTDtXws
03xcqXgarfO+KPzjWldJFHjpNNnjSRqWWeO7GaIdRNMtt63ko0h1MKWeQ/UAk+hY0UiyN/akEzw1
Nn5flo+oKUGYeG8C4ExA8JNa2AQlANgru7AYmJlZ2WVd8VXynEfcK2wkYkrX91utK49M0oJp98et
9UxahmvtjTkpiK9waegbKspN2yNSeEyh2dKKI7MNZ4RrAmpmNiSL2RkPcZ36YV58LSpoUbmmdazY
qUNCOp7Quh0xHNrvkulLGg7jKN02rPoy9GDwe/ExKCffOqpSFk1fKqutxZkyYnYQBtaliT6MWz7D
k9dUYwqNneTdx6KK4unLlIi4j107SeZFy2D0Z7oj0yG+pCAlpi8qRcznu5RHIz7qyQ4atSp4TeuN
kO2MXTwEBg5GefN6rQJrRHCYDxEekcN5gOTGymbfoCl4Gl8MtcjKYqO7inTnjOZT87aqYvjdSZJW
TupZgZ8ORwHD4vpXpjKffensjmCSSRXAz+jKLIeL8rBtWJpwjL5ESgdlUgzhPyWLqUH9MQuILpKv
E0nrKnAHx5ZF7fZ5lCfHtC17GIqH37i0Rs68I9ghN0wD1u7lG+vKrsM+pf1fdGrnydi3bDZ/Ti1j
LN6iK7n46kd0wiTsnbapg9MbMqN6RMtnsu+eUlCcBuxILFzIOToMXvJ92z1RRJeWFumXlGVpQ90m
b7l1nZdhCWsUxnVG1pUvc/O+q1UAi1OEPA/WgWqcLnexf6ZPOrdxgvIk8ZU4HygCwdGteyK6j42y
bOOVfBryE0wiO3Qjm/mmcJkPAgTKHoKY+5h3IbyLYz+Km1nzO5TuvJtPLy5Gl8YVHbrDhwd+adcU
SnvtmeJ2bk5uBc9zv8ex8MOsL2v5uWszG04sryoHTmwHvq53GZwsdhSSfsC0HWJN8RE0N56tJYp5
StM26h3/3B/EPKWd0kxpdWQKh84mspxqm2zKpCtqczjxMYbW+X06+9RkVCm0U5ISavRwl5yFZVPw
gECxOrBqQBDFswtTXdIsnfIocz6rJqTQrQZkCQRoLNrOqnujx8icjZDND4dZxWErZ5NSFSUWGisk
cOPJwOev8jLG8TqJjiQ7Mn0yj0M59rk488sBd5mQzl0cg1TUm9iSFd0Uqupo7Y1YL9DdR7q28DLR
NY0DXRxUymHTL4O/dx+tZoiJTNp8/EyDbrZUTVViak3JZPLLxlaxk7kjGJvpi3SyeX1MrZwAkEGk
STCup1SQJthoarX9Z3ipFYajlxHF7KPdBGuSGUtjirE+KWbr1sJsHhmn6GHWGngkeKFpfBu/IcYi
GIo0YBiKppGh1Xg8aSOoRKidCL9tx2c2hfPpRD8C2/dbH+Uukb7QUQV3Ad6VdLhC2Gn/zdUl/cTE
KErrU5fKHNZh6946oRq62ENkGQbZY2ZhsRzNr2QoJXFsLEvghZaBlx3lcCGLQX6qW4IZ0owo0jeH
WPsxPiwqWM7Xfm/lQ+2KhI4Y8KTzM7gsMHoYpb4akua9FGBuoo3fMAVjAIXsPlbIF2IFSC0ofjNk
WKh2sAVln2Eoh0Rl0BVo0QxHEA8zEFZkCD70GOnuo52DVjKHPI6xNsWimePUh0ebLRhY7NYU8yIA
I4EN5/CClpEN3MHaCuxh/BSGo0h8t2ljWnh+b/vRmXAmVo3rMgR/qVztODoK3aoqTfnGTlo6cLeA
t2OdVEFqsVPwkpJ6ZZ8PwaVtEvuo91smVrHM8uSKRclUfUxzkeKvakwk6d+xjtjDtFJRpjloPPiP
NZirnqvurCpDf8hBo9opeUvtiuhVllWaeNHQtJXv5oMqp8gNs65igxcMcQdl6KaqHxN3sHjEoo12
SMvORdKMLPDsgbR9e1joPiQ+/Dc/aI6bUMIz8+SU9NOEsBZTsTge4tFv3bIuIrHptAzoiqfWMH3q
Re6YLy1LAn9FWeMQb0R8mo+uCJpar7Rx+jnzkQRH2I7RrMrc7qcTMKm2fUh6cLWbwKpVaK+LOE/Z
55F3QWx91rk9DJ+GZqDNqVU3mfURK4Zsr3glRPV5kl2Q5W6R5ySsP+hhSuJD34Dd2Ew5U2nu6jin
TujJaqpL9Y2kkcquQqfIu2GFqTKW17pt+t724qSvSXTU+FnJ1QpxAE/EoZ9asTjTRFpxfNiJwqmT
8DpUGW0wygOhqmKnE807TOmJVHURfqDCboS9zjJWFPK41b4Jk7cZH+IyWEdd0PTd2577gTEbn6V9
yz/6mUPLYxGxMFAbzBUBHr7oJhvuZ1Ir02s3sJgom1XoV1M0HvdBbYXmsDcpVhsv1j2Dge0K0/I/
c6sVvD7G5Ogt3+sp3BZy1hbwurTbjFQN4l3iSImPZvulZUyCazguk+F1U16z8tvUltrp3kSiKgLn
iAyWJaU3Rjxu5eGQRSRNXM66eV20uWXQnYByLCoXgz8KW3sRDzUP3o190RfyfeRbUZ9sZEwtpziO
21Gr7p2IKDfaLbWeOQlZNTyMv8jAR1rwhLGkxkhZYwmTfQqrXYb8xKJ+JZO3xJSGJO+jqI+Uv+4j
GIJgnRvUVlUeTNYs0thZie2s7SAcTbmyizhCDiNrbItnfzqBk+F9aZRo/bkNVFl6FeJgjKyjWoMV
xCMinB8C+eGyuGWpZ5+ehTV67xUhyajYRGE/jxhNmhgfeR021nmWytnks64JlPR03+SYAFMGf+Ow
0VWK+4ptV8OGTxi+MsIWY4m1pPbxtiQkCDIzYmZ4SMFCh/9fkgzzOGdMR+CSrNaqAIWVxSpk12WJ
gKbcVMbA0/J6RUZZekaFvLWAIGvL9ksTZa3JMF5WOOWHYTsxMpyqSM4iGyBdTOcCMwtvoLhUfvOt
YZ5gorJm5Plo4btEp/PQdB3BrVhiVdlDhi6r8Vpv15+qorT8BsItxHd8KHJxHnPma+qxXoMAcgsZ
EozFbvb4U63xSBlZc+f8ZrwZjBazpvJ2Pq7mE59/ozWPT6ltKut8N9TW9vbbQd7eB6bAiU+lU6QQ
gGRW2H2LjShMdWgyOqLTpTPhjxm5gUMDY58jAA9y7fItUPnUNZhqiLzbKjjOiB597pI47EbxTqdt
jlHqnDTBLU4Bjq3yQHP4nXZje5yd3iDFJnLoqAzs8pvejmBeQINg17Z9Ch2DGM0r8kz05Ghs1Ryd
21tot9MDCZME4yOYQYs1l8nc+QEpPszTgFTza0IWCnw55qUtw8+TZVjbvEFP6Ty824k0tWMLKdHJ
+SnEVDXaYXMIxeyqm3AWfTug1tRP+CVPaM7k2rJ5FkfHExKcQ3EY2GC07HVv2hw6raNgZj7qHvia
TjrlNyKCDNOn5vBY0fmqg7P7rgaXPT/Q6eYP1gUKH8hhzeqQTnyWP2tFEPaf2yRIAoNMosJzw5KS
gB7F9ShJc0K3c8VEtW7k4W7IddRVEGcwNMZDsALkeHlUmBjrfEfKSdif4blFqlsVpdVkxrPrwMfL
eRTidO5VkxTgNhMQBqBsAFPYHss8mNW5xfqK7+KxFZHaxHAWh/EN1XUy5EcNy+009RLNkrRz/RpJ
omPUS7S4P2zKGh9wGnlylpYt/h3THiQat3sCqqgEl5+cdXHjgxToqwhvJ2GQd19E5g+IAvwR2dtm
1WuY8mgz0NKBhVFVmLRqnaRYYtP1YGW+ro+5xlI1/GWLIYK9CZI8j+OjHZ0cNUlYRZs2TBDvXo6s
Rl3cURGFGI5DeqMzZa4SDFjt97E/faGhyvvmc0n7sBdHzbbrgw5qDBEthilGj+Kgr/laTDaBlWsq
Ng8fGYp51oCvmqf4lj9VddxjBEjrzP1tjHHwUWGC4/7SgAq1XJNM4JVxakycaReUxSjSU1qQCneI
kcwxbMfbGvNqS7JMhCeVv2mzsvKd4wCFGXjGtKXefITlYA1LzmLwpT6JEfqmKWKnzGsSEBP8JI3F
rE8N0ncg4YNYNTCVVPgj1rx6hKWJNohs58FrDZ2pAqdVMbj4KMkCNMdGZvTyrx7umW+96f26qsyZ
ptFMUuYtlrtTGftUNB+QF01Hfz34kTWGG9EXPKlXoC7whwxcCRJIfGUBSgNKF4uhBviTxSb0SmTp
vGyk3J+nW+VUKNxZbUcyanIw0dTYhnZv+omnvvwQT21vnVdwpsEqTEWpxVfYW8wvqy8mjECE0oB5
GhWZBeOP8HJmqRIDfxWetU7zvvgq9BiW5BsbEpGcCVEWo79hTl431vfekGjw11jRaMLdOgH/bXkq
IbL6Akayj5tPdlBGQYBk6kjD4WMv4duUV7ozXen8VfsK1MRhFbddqj3Lmer4y8Rah+Vui9VhQLBP
SA6fUkquW9JilqeRdrwOX1qyc2WPzNSw2vVki2VZRCCIPVQcjXO3bsxNknSz/dNjMFsTeP+z8po6
ne/Ibth7P3Lm7zixLdwxBuN8o0/BTqRrRO5zbsMkfgFVDuAt+mdTM5JiHUFRZ63U6XxlN2XhU8IS
aRTI49KWD5/NqRV41TBWVLrEqWz1vg1l0Odub2dgz9k4+do57sts1vLAmmY6sEaeCB8MbllzXE42
5jezkX84A285Sx4bZBq/7l7EK40lrcRUsc63EVtmoknGbpQVLfsQbw1WvCUaS2wUx2ywknImIetK
VIyt0iAtc98NS9Fa563hBfrc9MjidW+ME8xuXMgGvEN2ySxWe6NwVh5jHXF93s5KXjhzmnGV9cM8
J6U/ObFxeVhnaboOowTauNkOCHjg2ejF2M+O57KaWNFJ6NBEqkeIr0VADy4H9gEz2IFxE+RvtHLY
IIcAvto5D/NcQGoZBAO0oc9hZkuLzRqUdCBeQrcz5Sz7I9Hdfb5rfj0Or0B593xWIt6/4Fmrdsit
vpagqramMQIHDCkQB0CTHn7VgkCHNtnYkYl3gbLCv2IO6+9kqHoVl8qHK3k7R+x4yHOvLHzG3mG7
7Ty7tQhnUFsTAeGcVQyQ7Yzjw7LcpxBQ74n5o/D32FDZR1ECSp37svgddUDfRsE5dmDBjBlOZn+8
rnFi5HrK4To/Ns5/fyH2aIM4EKg+BLmoF7xiHFY2SVLb/4gCHiwUQYwV/1iOMczcTrMf7iCZabuf
6Z25h/Mp/xx7KpWD0xSXROaQRAzVPon4uLMYfTjNpP0o6Mj5ZmC16jZR4U/Vh7anY7RK22y257SC
abDqiWE9ekSi+zMdEiGUmk+poVJz7DhcpsVGbVu9HGn5MdkqVQ+/Djo+tKjqKTdGdQYQhKwdoZma
YnGAa2GFsyBRQct28roSkf2GpzTntjvAtIweTH2J26EfPjkzI0U86fXbfFaxNbMPd2IJI4DDH4Wz
cdgLKFmC2rj78wbrbtk4g9WdhXU8W6bpxhEqap61H0ZLtQwHGz6d6uJIgGCbH05xvqnvn4/9vf8+
OcAbwaE/7dlu2RuCsIxcO4dlzV3UhwX/FbXGbVD+89/xhGJgTwf7mzmgvQ8mujPR2XZZgpM8oyHj
BHqR1eW8YDzcwdm+3JmmmBBIP82bf1GPwsBoLvjMfpwGU008PpKZVcXck2kq6VdRQWEeU8G/vwrQ
KWTw8PeyEGQuTV3qO+nYBiI42roiHQc7gnnklCk+Hu7VIreGp6NCAwW+DkYRcQAs633cMrsJ/Wgo
9KUdgabeqZUj4tlVrGg6h5O96rLUs1NWOdKVVYJMh5vAFa29hmaD/Bz1NozgI3JtS0TuDDg4TAzB
zal3KN9VOJDlvmS2jXyRNGF9WE2OHdZrhw9zlUSLk4zbHHVxGRLtXl4H4Hz1/2Pv3JbjxrGs/Srz
ApwAz+QtD5nKlJSSLUuWfMOwbBdBgiBBHAiATz8r7a4ZV/VEd8z1/190R3fIkqgkCOy91rc2K97t
6GIrnfY65LeoIoAG9fXCBBSpuyiBJkIeeZf2/XLjUbOky6VzAwudr7sIVtibWleO9kyOUTKvLZ/M
HumaLCRTvClkCgnwLnbhEmeP5S+fkWVokuKHbubh6u5ZT7cSKI/ZsiGEVjMCIblBA5QPvJmCUWCJ
/KNwygN8G63Yr3IHnUOBQyz7ub3+aoHYz0/TUh7hSEHLei1P7AZAObhZogL9yxwZfNwo/TKTX2I1
XYvM4FfNJWDa4r4RUYT7UDGlebhXs5LlPDSZyKfRVH9KMSuOc1r9o8D6WdnB8bP4fPe1uBYX+bpB
8ULPw7KoFcWCX8kZup3tTOCiDH09OY5R1kf4DNM4Pccox8v4knkQ1eI0ZiS4ihRqk9B//a/+sLRe
xWtDmeGQg6EM5XA/qpHqYunqwCy9JbxakUNJo8dyLUUOnHzFprN+Sn257csn+CBXpw21KYmyy6IV
zI1Pg4AK3jdY58AcDlSuYTjWPEQx/IdHS6yKc5o5G30JU+d1cYGc14kPc1mOLGrHWQUEHTrGmTld
g8GHx9/Oi8e9bayLdukrEkAx2WqUjIATa5/4zt6xUmm1V7DJ7YAuvywk/NqBEnVMyKTte0Y487Tp
EjQCc8XzmcvXGYpQYKriyjVDxPvVGqzw6fvsruA4T8bDTKcsMqjuf9Z/EOSv9auf9fUw/LU0pp9V
6pxPDK2kLEHqiGqTJOMhdth+yXEZEWNRZVmwlZ9wuCzFk5jLYDrwIe3Tiva9fUr9kI6NH2x3HJIt
vhlIvJ+4dNsNFJblYy6zqHZlSi/5oCcCLXuTnzos6psENLyq8PTR91GK6bUnw9K4MgRAX0yxPqIJ
h9QVzeltIciXheFxnK3I7jI7iCZPKMXdJYE8jLlL2nEZzMM+Tpq06BZ0W3gCzJipjH+jwjxFYSJu
ZRL0t3xToH4VpHEAMv3NtpiyoaUtPuSCruANxPB9UGvXTFT0lU/muUm7cj0Xe8QPvpvhTs8iTfCj
Cz/XyTjnB4sfeSrQJ75Lt5gjeIzu+1qy6chcOO2VL8f0QEeyPIkEngFwa7KqKoiX/tm6vfg6gSeF
xGD4J0C3Q0siTc4JKelQLUEQ3yWQDw9SK7xdccy7DxA1B3BUOi6/h7Cg0GeFIvy4RSMdDsLPQRsq
rj+qLYEQgq0AZKsz51hJz6qU26Lu8rKjxeuwRaU/gYww31SUjGG7GKHRfg2c+mrDQOQfhU5z3gRd
IM+8BCbRJKEeP7gtZujf+HKbKh2udVfQ5SsZlbhzCPTfqiy8rtAuvXq7/WbPDmX2PcnZdoIqH5wH
FtOoKbD7fQ+tRTpi34sQhDh4xzcrVvtjDQJXR0O4f1VqXCKQDgJY474rrFw6CYDj4SJNI3bL3Dkz
/dpXJBTDxYc5NmK0evVm4yk+JwWZxFm6VR4iYaLbdOKuggL9klr/jZiuuyQhHp9NGd1A8iRD1Tu+
5U3ql7hNcj1fBE3kmxcOtSKB7d6ryjCwGazOhz4VVWDi5Csc86WKo2kGDm3jKiJcf3DhzD4o6jWr
mdb980r9+iqd4FG1OuPqLpTAxkdcH5zgAlogHjxH9zpxhX0sI0Wnet638evIxV7BfOIvmIm9VkJs
4YcS5sZJRLKojSTdORnm5KsqMnc3wofYYIckCK3oTledCVZ0ygZ0dhEsQzWFrPwqAxRbTYG6cazS
Ua2Pmc3YARt9ltXlsOc3OlzoI/ghMCeWyudomcVxMy48jmLLvsq4e7bo35/3le/FcRWJr8aV9z88
PpAj1bkxLcpT/6RlmXaVTFY4yazXFaHbdspKJo4r6mOw2bkqn8tZl++xE/GnUXbL+7Zv+w+DBd5s
+RLdJwAejgQnRbO6VT+h7g2q1M7bXSAV+7KTBXz7FHYgxiBzX6gnCc4yhx2JjEMBnSpl2U0Ow6gW
ah6PLDXyGcxZjOvfonNI5vgwZrF6g164PpYzlTehn8onzuV+26txbV2OLRftOR8uc0L0WZrEPs6q
k59kUSTfYrZhc4hWv10Sz/HwQGt7CGNtbp3M7WmwLl6gJxXzsct40qBtB/kJOaY87YHs7rqOyg97
VNDnAvv227oX+hMO/P4GD1t+v4eBBluVDYep7NI7OO9hXGteTk2x+znGepfzYe+D5ZHBGnjs3SLW
GsQKOUg7rm9Cm6RH07/vd7JMzC0AKgbVgi+f+ngvOfZsDq4+Z8VNCC+y3sSePBRbH8MxkMH3oIvA
xt35NNmHsvbcoQZvcgOpvbhjabzluiWI+k66mkrR3dlA9I9Qf6ZLkPj5ZdLyK76nhwA9hC+Ko4IZ
TT5eXDkCC01FOJzLRURfTNCZa17FknsgSOZ5iLZtPVJkAZK6pGF+m3SLLA4l4XN55rQQDfzlZK82
+PBNUe48r8Zdl1vF426+LAE4hFsfrDk+64xYLe/WcoMBFToZ2tOcrPwhdknwIZ/LQdSZk3RpaSnk
x7EfNo7EwuLpLR/YMjSBnFOQml0XBsd8U2r/6ItZGnq8lh6kQe4CUT2GT22xPTszaAVyqsMclUud
ctNt91BxRlXHJuw/2XxffL2QKbsDRtgh4RCiRLzVEAj0SzqgK5XYR6TQaYbCqZ+BO91sOsvPaeTI
PH7aY99FW+XdSkpzjrDZkVORwKk4rpOfZUM3lZqnMujZCDKon0pZyaDrJ1YHSemehhg0TxXRZPqw
+DDYjxYN8FiTfI3InS1HN9eRhL9wn0/YThuAe3uzQHE7jxHCEHj1JDvrwDs1Pkw+yMo9xsc/E8cb
6EecXekxEaX8QetkLHTjszGbIgj/asHzUMB2rU3oI94moZnoHaNwjSs+Q36ud+3WuYq5hyGVm5Hd
zEOSLm1vU3vPBsi3zegGdxP3mNzfZAWhOaS6UYYn1ksBm9Skua8iC1c+05G+BGnp8pqPXaKqPGEx
JEJoiS+hCOT3rURpEiOxFx2R1kBir99oZKIaJRwNlhrMABA5W+U0++iDZMlRmJnCD1ONnVTjHywk
GPD2L2xCa5G1VEyiSvs1dGXLeB7mtBWRW9L0PkRu0DzDZObdzbgWydd+277sO+2feyq+9KVIxwpt
An+yYE7arujkkeDwINgkMglbLt9vJx9NF4STzAE5m7IWq9hFheAoERXnKX+S85Q1UiKIZYohwf66
af5N991+yJcJ9mLvuns4nwWpQ6fs2uw4bJLHUtH4KQfYJJthgwaF9YAFU4HTs9/DRbAPYp1V0ao8
7+/UMi9PZlW6b43rN2SWZt7nVcBdeeLLuDbRvE4Htnbp08xI2JaaLresS4P7iLnkNhIwU5dewVQv
0RY1UdQhdm5yc9xdFE0VXqc58YaU26paESKTA67R6pOQtqtKZYmrV9aPdZKpTVRlyDuwrQA1zUll
+ONaD/H9ae/wKpUOfvx6HOH7NRIPpa12z+QFpzwO/yFjUzOMqC9wCd1HnDrDwSD5V5tZ0Jdx6MMv
UATdATBReVxIyQ+5yMfHYCQSIaKMvpKZP08jCLUejdshj7rxbbGRXqo0Xpa3mHTybKIY0bZOurGo
B4i2505E+KN7AuV9cFuNJjx+GNGWnDcbDt8YjfMvrOvDVxbG9m6Do9ykYl1OMaTsF5gCEbvuaU5U
8UjW+6zrYtSt2ByvizD5lrBrk+5nfj21XaTel60IhnbKBhi0ELmX7DSn87DUSg5OwwPbF4iYuR3D
Op6wj1RZMIzp/SRU9E4p1ayKJlxDNU45LWqGn1tDlsOaoF6kJ56ZKG/Qwm+TRK3F+jMXi/4s0LXR
mok4Jl9w8FpZlQEybzeBZlmjxRjcDGsaPV95hkO4b8xUgw/EQ5q68d1shcDxgM7zsJgOlNbSpfEd
LEV5Kzxgl0r2KGnunDLinUXaDbWC/LlVwza5b1p7PCt4KNGnGQF19fsGN22r4BRu7Txu8RnieQ+U
a3A7inngrD/wTuOtO/Cc6tvEo3+rApQjupm6NUjbYOVgkcm+pS9aTdNbLjZXMxWrZiLBSi7G5uET
XL+iBK2EGq7KtKXT0aKoOmP3m23rVkpHlHIlSk/QJcFyiakNg9p0V0LQc5KKVooNyQeQMlhEdUI5
HRO2Hfotg8XDWT0yFGmyvbaxW935dYhQU8dzt7/OyszsIVpCqxp0FR3DllZmyy5qGZp+8seAROOc
PGQm7oqKhesQf52AswZzvQWFG7sDjDzmyD2jS7aUNbptl4jK7JQrU+c4cFPfUPhqxVQZUOaJb+bN
d5zd+gLRP1IrgwYMyb8NqlVcOeDnpTlII9bhte9ZsvSNxaMCewcpoXiW1eZWRKIPPWq1+WSoCRAw
XJXb0paCy+Jzm67wAJ86EsETOgoAXHpupE8CMj6ORjDchyQAxmVGENbwJjbg9/jzf/CgzAk+RzXO
vikFdelrKtOIPv0SkQNxNUL0VF4l2yjsnLhF+vyKFIBjuPozeA73/DvSh8RlR/DeO563NVTl8GaE
pQGCogUEuACdbTfaDEcEtmP9YigEheJOo6B0FzKWxCe16ZVZ2XGH64a7hSNvXMb3uDDzxpt00sbP
t7HBn7dXwwL6Q9WAcWLePcUa0dKszQDQDvGZGLP6BXzUoFHjoHfo14MQxYj9OEAUlYGOuo8AmaF0
FyV2TF8OKKKK5DjonHsvoA5vUHiHGqiXmWzS9rNLhqkVFiRQCe1gXoq7HaVf0XbBlHVw57auFKYK
k7VM2tzvcXKEH8lfRGGm5wDUj66iBaG4KjF4dlpQMPw7mRmqLFD5VLJ2yVRJm02Cn3HVjojsBwSZ
jP9J/5/Lod8eIeJuN9Cnh7uFdHHNoszcj6H3vBUxB0S2lTCoRTA9jaWz+WlFCZdX8Sx8UrnZsvko
NQFd6QphZ4SGNvZd7KRj2FoT3lUZzlHT6Hj3H9UQWIcCIZhaVKDoELtRpOlRZonmTccL9x7snfOi
Cnu7hh8LNrC0scM8f5MYVyorNW5oDeY92NCNyDGkLcoJqW4MTdn2vQ/cVXFBRR3N9c5of0B+bOuC
AzdhAWgoWsu57kiyLG3iiboJ1ZK/TduUQLDMu6hfagiKQ4oONffqwouMmCYiqdGvQDKAc1RSgP6r
wZqsGwqkMALvBHHr0qPz5lWyog6/dzACXWVjRGlzlk3noFcLEHuTIvQB5k9wICWRN6op5rSEVYbJ
B0fkKXBjctcHVQzm72YV0zrWBoLZ+w6QAmujKz+YgCz4O3eBGLBwjx43u7lOUSjbEczHjwBQFcTD
UfR3AbZh9QXNpaUf8pHLa9UVR8MNKpjsLJM8Hd6xRcb+GG/J+HGxcXcPfLP/3ssQn3xhdweMrjNQ
RvZ9cJUYiH0uXGoerUQy/SIQr4NrnfMFu2mOlLZjafkxhHyYN+W42FMI0WJoLJidzzZOkG9MmUpu
5mQcgU3K9Gnt+uWgo5m8ZlKFVZmDj6Ry2pEcULuvkMvyF2Q9EeGNjNoQNptmgPvlsJXbqc8kqDk1
IzBe9Z11uNwSyXQr0Q3XYs59dIBzBf8Xef9BNf0Wb9h6A+QwhkqLHNhj3CtMk+hnr+5jI8xdH4Vb
0ZC0F/kBgIb4ZF2uQUPrGX8lKIX8SyJp0VccBfjDGlwrXoV5x3OFmtoPVca6EpgMWwfa4EAfQYRB
LnncORSAas+EyFq2AfxrYsKHdl8dvqdPgfkBZ+Gi2WLxh1V0bqNOudrq1L/l2C22W6dnKZpp3YqP
KpXa4Nel6YqGYIAKxKPlPp666LagE8uBL3WeVxKh9tsgoNG7nwZ2doFQj2AIxxpsWvQVaR0zw//I
S18PqRplndtk8I2xflTVJDHPozV0KCbsvzKebscw8ulBZzZ9CToq3AXKFYshBizcV5Pg4dtQgsSo
OACRywLyhbS5xQyOei8jpC3WjqS85eFIP7HUSVvj3ERVh/q8obFci+vnlj3Y2EKGjqOluxQTj19X
0B99tZnpLVZ8eZV6WSqKV4l9zEF6AuDqNyz5Sb71gSU9aisX1AEqj3tpEDtS0F2+zL0JTnLEQ93I
geUP2ujlrNMVGRSZszvoAvlN0JHiBYrxkGMZ9Nm7iPa4dQlRHzfpoxNTC4L541bYa7VGOJCeGRJP
rlRxo2I6Z81eBiic+FC645xG2/QRKd6hkRC3GomlntRrnJoW5Ut4O/uFglm04SvtvHstOx1WQhmC
SGfKWl5M3R/AnUmTpIl+LlDuH8OkC98XkPGvBN+SYsACPjhEEV6RBSruHeCDo9g0nrrCfAU4rR+F
Ib6rCr2QEM/B/lj2AUNFEyb8iPNAzmgzVNwUOaAZfPedXSP5eYTY0RQOjcqKSTB75Wi4vATFlDyN
NE54nUDVPwkxh7DoQICyOP7mDdR/2TIBPUi+44BifGvgzSNd9YqOduHio0zUkqQPeqQrdnmFuVFg
puSKXDbgBedHvsJrgBG6PCQeiI8/2ggZkqiJF+I0PRFD+bifAJh7/dwNzqbf0jlZ2M24FFxjJEUi
ib7Ou0gTK7F5MVA28NrAbYxlOGSkARAY7igbC+KHWrJMEncy3kHFrLLIpYckmW3xJZsxQkFXq2CT
m7CPpZSkDeo88BNN4LO+B2iTgP0CJo0yHrSXR0YbDw3w+iQFokrF8oOsgc9VA6MVAGGrhPWMwkkd
egaKSfTdFW7HGlxhg/Rjv5P1wxYXGi3MELtMypelsN02NjCIC/R9iDINbryM46LM0iiLNxCELRGx
Ueu7YfsW+go/RQy+tkuCkqzaBcXOgMEP6IrLGor19S9Jsp6U05H2bsvXzybo9yitBozZwdfA6OeZ
uw20QsN8O3rVTVntSFnk2+Ff23N/dcjhGoIAub4n5JrkhQF7Dfz/TkhAKis0QXrhB1/E1dDYfjEu
cTpLGOUqp4kBkrYRFyCAMYyw6P7NBfzV3r5eAEABhHcxQAkuIUyhv17AkHpko/oh/85+XQD/RZ5w
Vk5YccECX+yXU/qP8VL/CHP8mpL0++Cc3+fo/D85tifF261+Wxz/NLan/oqQPtqU/3kj9M8ZUj+/
689xV3j9XxgjEUSuMevr2xn/HOYQ4H2O/5ngtQ3XqMrPSB0SUn+Ou8KMrBAe7nUYN3L5cPv/Z3IP
RkDE+IF4nyAmBOVgNf4vAx3+5oH/ZBcQU8LzhnH4iCwl18X2G++jEQ4QqzHuMtsYUWuLk7BaYqDY
Ncvt9iELUn8e3TazlhCm3/SSbM8sUQ5cWTmvn3/79P6XzFD412frF0mBgQXXJU5gzGfXzNhvV5PM
XrCSmu0SrXN46dk+d5XJFzT0btMgozebmLd8E8FQSV7otQZshaMA4Hae4PTM5++l1uQBP4OisJ2m
8BmAShEefZZ2P0Jw4+7fPIvR33iFn+wHkjcAhkDIkSL6G/uRDJAmADbqC5IRfd9kyHc8bwlOjYPO
/ZIiIu3CsRly9MB7nqE08ozER45zOIQktOjv1CkV1kMg0gZSNCbvaE4JvDKZMiDTy0gfmYGyjAZH
NTBFyhdF11tkQVLXYt5Fdj9IuvHjv74P/3wbsMWQHDciw9pAjOuvtwEDwNDAiEldEIAuX5a+CKMq
YRGWhpiNe7ROlk+iC6fXf/1r/7qxXbmWa5o1x7hMrEX81/Wyfrv7ELv6RKh+vszFHl5AupsLDHxk
Bzr68q9/03WL/I2v+PmbSgTFrtwYslLXGXS//yYxg5Rcoa1fYNcmXxF1ktOx04WPKiZoS1ZA2HVM
fLHUMOIs/3eL5u/YF/5KBFdTjOjAS6mwO/zt1wO0GXCAwLHJV5YiMm/SrwyvXp6OiF+oFg3AUnmC
W3+002phxrEl/wEFAcmZ0id3LoMGUMd2hLo/wmF/hmocxQ0tvP8hgk00JIDtUKew4OQNhvDt5t+B
M/98owBVYdsADoSIH87Cv358JDPpnKZdcB+ajn8dUDj3VRgwPSdV7JFKPls6sHfA9vBa9xVQMg71
oUYbkv+h831fak/7HCXYuP0YgLJ+31JBc0z7/VdQFli1v99kpAGxiK5vMkKIK83jv15lJouBgEuP
78cE/GJZNLqk+/Ga0yoxhsoYgLQr+bBxnxpM+6A5hKv5qCIpjlMikBCfVv5RYCqNq/LJ9p/tyJeT
VyisRLqKZ/hkRdOBtK3NMo4DIpcxWqNuVPPFikChkULN3fdhOVbo+AERRRvlN/BTpo/R2D/28Mcc
Ju7l6wVzBj/piAdxk20RPsjBR9gbErPvFbHFeDfRtHjrCNRbmhXh3Y7yp6wtoahiseaHU1BINEfW
F3sT2jRo9tF9EwpepAHmi86R6/zQqdWcMOUk+oT5VRYJtDwIh2qnrHsvEcyDhDmvwRfD4aMLyK8n
cOziFK7l9H3YRIbnPubsaSg7l1cbasczRk6Z2uNzQDUflQ/wC1yLmnU9hKELt3YC8gjDziLEVG8R
7VquYglVtHygHYziBji2vsFRE9kaYYwMtX0+vTpO6G0kS/GUQpE6mnIMIoC+fP9aZItsFXHjfthY
0R8CFNVfIa3bP4BAibQGsERMNffR1h+cHhc8HNa2vt9McZBLR5tJx/xmxj8FvJrIBR80HPRqVOMY
QBexQLuW1O1VoqeujnUwcwg2rO2vmOMHG4dJMygJWmbEStKHWFuMm3Nx7u4yCAhTBzhz1ZxXcGNg
dn2nHY2i/U3ZwF3Fg1JiK1++RZ6POpbQMo0R5KKZBlMEcWrdj8CndAcOZQCKMEbT8kQw1eE0+hiD
HQ3uQQdDhpQQUCi8zWbuOpyHemJ2bTEHoSe1nHTYPdCVZCALmM8tJsm5qdR3mdIxVpTtllDZ2uAs
PGQBHbuHDY9O1tcY8Ii+P4wxxuEwT4MsKxTdkFxaB3eiDroyLNEPdGDLAZt1SJ7QEhNJDnbKJ96q
DlXBIZ17vtfFnmLHnCMGV59TGUzAFXyvHqGGgdle+qH4IzBbPpCGLJEGfFOY4pLCAezOc5zrPB3r
2al19zeKYHeDWdXTHNi92vb1UEo1Dwc/ZdzfEKW4qNMIAkCdu9RPR4nQXVDjtkafA8H3EEPXMsYb
/IcED7BHAtAQep4/j5yX/BTLUk8tA9D9cTc6hrkOKS28pZaqfIa5FlF97OQm5iccxvEZnU3EDkbg
CtpFT/3eFqHb0ZCMXth7XoCfaQM8KhJkVmjOElO7pgaD7HrT5CA0BWbzKdQnM2Yy7T/QZJYZ/BMN
bwnxY7qeQjIkN6jkMe0Q8NIaN8MydM1uOoau2EpRIp9ox6SOAZXvECJGjCUl3ZQcQtGBIMhpmYs2
xFCV5USH0PYtKxOKcQf4d1VYQr7A8ukB2zo7QPSFXxF8kejXPZIweI6iS7hjFstQFVsSxJ/8ZCNz
yUTpMW8Qfe09hoLiSOqBPOIbSojo8QFh0XB+gxMy0/OKAJ07KJvuwy3y6vpTMkbp19R1EESLEIsX
wRlwbq3K9gEXD7ILPGCMoH6N1rAdEJZ8m6xFZTH24/aEts2+C0ljOCO279oC05/g0WLqY3xIpwVx
2Vlu4QXeU5x8UDoNP4UaDkNlMyRya42QoWsRzRqHGwkLD1Y6ZvhFD0OQly8zWa+LcxxXdcwnRdWj
84kuarJa3BtqZ1zYAuYivMUJVr6gucbq5tglZYO3S7nlpFXZRY+jBFXzMSrmMjm5ZLTmXjt9LT6p
d48pCzLXLpbjVy/LvsMciLjeAYbk1z/+eukW+xOuC8LSJUln/BVmRbKmomxhe12yDY+OmHo2fJiR
JYVpalAV9Pga9tRIz/RhDRMPrSMWlOB2I61u7nlAoRsOxKywCcH1x63fVnB0+P8wtfEXYQOBSXKt
k/XMX2CblGcQ3APGJEJOxrqA+/zVzvAA4GWM/mOsHVG3Pcrc8XYR4IqfCpwWRzWT8LKW/fqG6SAZ
ZjMmdIjOS9GX5hbjX6BZeZmvMDcBjh9FhI/1at37b2xi6aMzCrLuilFO7LPNeK9uYJfyPxA3u+4h
wzphaCJm4MTtABpNHQRG7HwOSMcP3Ioe8nGCbc5LSz8OoB5v4UmNaZNGMkIOZkoTHEc0Kl8kxgz1
7RTNeEz2oIvLUzIv4fqDY0P2Z7xhGs8GSBeskTGFwXKA5bK1OGTsehtKE2FIYznpDSdtvBGU3uv4
RZbACAOPMv28l1qG34G1eYUhc2G+gZqJ8KMcD68wlAWtfBK4LRjJC8EGse5t0/fO5zATNrVWRa5u
Eg5R42a3V8gRfrTaj2LC7Mb7OXPJXaAh2Ld0nfl22yOXTOsiVZx+QiWivhPwqyAd80FtFaPKQia2
W7HiFPDr0wSDf3gNlz0utgowDvPPQoOlwA8DANRSpML7c9AJ+47hw5g9OeUqYycMVg0/OBV0+1HC
Qx/aYTdYpEOkx/jRsWlPLzwTV6NebCS7T0IKAtGjulGtBVcAJLeYh6ujmHPsHUpNbehiJ5ttApBz
3BHpx6Umrs8b38GEqDsBW/wzpNPw00gl1hpOuvIFa52rx7mcMQLMRKJEGo5TAA7OvCHubIuwYmzL
n1M4+baxYJsToFYThjKsHcY04XDHim7FEONuonHw7m6INVvucilo/AgqZcpOmD0Av2lwLujvmQyE
bbiCvVehGjP6fpo6XL9EvvCgaIHpq9YRcvJrgufeZ8CXMfKF5vc/q9L/r6T8m7HhmIeCJui/6/d/
UlJQQGk5fNP/sfzxH6haDX//q6by6/v/HIaMAZnX4C5MCDSnaD7Rn/w5DDn/TzyB6PTJNasQIsrz
35rK9W2z17fJIQUNPQUjk/AlkPA/R4gX/4mZdJhlhSHiKXwXfOn/MCTzbwMYMTScQNVJ4hANHtor
gAZ/bTwwE4yFOBTIDbJTNe//mPrgwfnuNF6rNzvf8IGcFelaDJh9DRmSM/D0f/vw/hchpfxb7/Pz
EiAShjFegYQCPLx+/bdWekkzTPooenKzSE8uXfLq0YupjbUzP/QMI+2IXg3c6n6ukgk0jugxzRwY
SWujN9i39U6bWeCxIagkhqU46BI0U45TgGZdlaRbFYqxwZ4LGkx8SxzHP6KVmTFQkn0ZVdRe/6dP
kgoGzLNCxh+D9CoVtD4FS73oqz3FsruVbP/F3pktx21kW/SL4MjEjMcGaiZZZFEUReoFQVIW5hlI
DF9/F2irryS73df32REOO2yrWMSUOHnO3muXs78I8E2IyzrD2IiMXYVRPs5uxpMpDZA4Lsq5yEen
chUNFOq4ES8mUDd0166PgPLGslLXN3qj23bZtakNF4i8w3ZC1KBrXn+xvWdpaNsucl6Wjt+gSJnH
2QAAbIRYDXaFON4OVb5RUxHwgr8HNPSQMsTbUhNvVV9/huMs9mhn7iiEmBmVr0s0BH2aBY095nt7
4dcY+x5SASPcghnLHmHTzPZ9fCvR5kf20F2XFEl+Lhjf2R1ftuzQFt9Gq7rjn8XlO+juD6EM30N3
2YXQQfnPi8u/gP2U3Uv3x8/8vqC470FtNnZx7O36yi//94LikW0k4e/ZNDre27f0wr7h1W1ideiA
0P8QOhsmh2Xo24Ji0L+VNHtZbByyAODk/o0FBTToj60M6Fj8haPNkRIf6h9Ae4B6dFoSg3m0chdF
tYW3rS17tV8gY52oAqgttAoqZTWO8xesCs61lZmoflwpx/uqGnBrdrX2wr4NvQ0L2JnGqvFg07eI
fLu2AeV2pnOOc9Xdz9DYH4rOwhMwqORYRLb8XNUhFIDUSU/0bLeQIJtXxd75MNF6oPOR0hAEQ1Uv
bwBNtCAJI3wU4ZTpHzC/ZSeGi+VV6Bj5fjA65v99eVNZehKwsWUelRbxSaqOyjgp2GEWmm1sdC1y
TkAMENGH+XRb1W5OweR613MXrThye9IvkzZ4+DQycSPnBHEuPm3lq8podroj872s9Ohp3QOdKYvu
5ITeI9TlA0KEaiNtpuRlg87LF01tfKVntbZJZjtwpSr1oC3aHq+TNH2ZsoEBiMksvs2TYW/xFH/B
DdDsjBYMTpOwQSqHKvvYmCmF8ZSb6b4upvSATQaYgjmiInRmyf5EHz5VbhIyro3HS18ly5s3j/MT
EhnjEmHQOCB4bc+2kU4Xy+bkYJxPdugXhytkQc1rYQzTBqWWs6tVrvaOzDiMaJpoy5b5QZXvXUJz
+KJ5hp+01hwYXn0F05aejzZtByhOYEGqctNZ4U2R1QVNI+3IZD3bMNhcPmF0afZNo6yvEQIHRCh9
gvjXHPewT8KjDuX0DtTkou88Lc1OMdM1bWss6XCFsj59jObEe3YaG5YccBM0hvb4oSa94sELzeRm
Eba4GeneKH9ANPoJtFZ3nQ4i/2BWZr1n5qt7/ghq6WBNuZP62YqeX2YnuYkic9nNjkMpqtWuc08l
LJGl9I1LOWGo1V0j7ryWe6WKejsM0sXM3wbcmOcQbvQBO4lxZfd1vi9qGzWV6yRPDZiccxnV1oXJ
9HKYeE2fqYyNK320Vut9Fd0C2ege0sXwAlxe+bHQhmNdhqvys7RcBhO1/lx60r5pIpNaWub1IU1z
1DEFSsjdaMbWbV6PV3o8mtyOTXvQRI/uICI1Z2Bsi0Y6k1u9Dp0XlPi/Ws1UHKO5Rh8+F9axakJz
59CV2cxOqT8aZvY2j0YdBVpk6s+OWz5Uylgeu66e0dSU4lLFtl0y3AYRAQAMLajH9vUcK2nJYITE
8MI+IL1zoqxhfEqx8Ma4NN6Xig9FS5J/pEVaBMrQ2q1QWXGVRlzE0TCSoz2g4XXhjHxwjK5HRQb6
0u8z+dBX5ZGNrH2qGOWX2JEDrH5FCdcgzS5w/vJ7K8wP9jz2JztcyiNTdCa+9ZAxpfcMBkhecnTY
+O7QFDYbElTQp5ZTel93wvx1QaMXGFkaU4BgA0I6lT3hw5s+OlQjl1onSoIL6sCriDMMF+iE7rR2
oiFlN1dNizgl8Lyd1afFPuxQ7DOfz1GgXxSxKE8aOG6IWoa8pAK4Swm7rwvyUahzKVT7ZvRIlEJT
bJD3OntkjfQTcjlo7KIM94lhTkMXVCx5wkB9ruA9zNHt0lXZXiNdgrHObNFAVpO9TqsBMkTAlIeS
ksNfqmFwN56nPkbLbK4xDB6ylzZCpKx1Se6j7hdXUd3UNzNpGFsptadUz1rXjyI6yEnuOT4rgAi8
trSDXEs+oUUWx1ygR6lE2vh6mlWvOayRq7CKvYuFquvYdRY1Gc6L/pL0WoZFkIwGNEYvdupM+1RY
7p2gs9qD/jfEWbmVCNywWHIfSIy9xcPiPXq8Nc4L1rVPrWsm18WiPnuQ9A68EZcARY06d5GZcCuN
6XWX2mBPZs27LgazvevTsLlJxdggrElyxNNFvaUDGe2khypzYY60tbrG+JTRLjnYjCC3behWu3hK
9V/hgA83I2TmF9No1pcLrpmnuMiTj9DaVO7bSebtjNSL9ihFUf7NEdtuGcZ3UiYs4nC3fRU10wcx
cOrL2Fo289zX227S3St3VRNspryKbw0nHbnR5IjN1LTwLIlh2c+RMexLpMnHzFvqj/mATZA6dwtM
brnL6JluawUwHHajWFCvaYw7rGjarXkZZ6ki/eTJKPuM/CTbjBicfSV53SY84lfQiOsDUyFgeFnT
es+ZbSebohzFUx624YGVKT6Gvb6Zddu6W4ZUe6tNR5xqaKQ7hO3drUzK/GiZGtwWQB6XfB7dj9Ho
hjspGvEhVgnqSOWgQ58xQOyM2GnP7dy8lsjN3sQysPwPbb8gg5rMiNb1KDf0DLCBddqVVQodsWGJ
Jhscx4rKp3lYDvjMiiwRFyQQLe/+NI0eBotCxE8HPB1BaVBcN1GTH6qYR9qfaifL/KVr0Ucy7Gy+
ehggjiqPmRxOo3ad4K/An1LcKbrGh94anhHJUtdXq1aN/f7wmvX2M1aTFxEOX518eYbGe19KZE9Q
oWq+rymOLfK3bdskD3oT1SdmRs6DqjP9MUvH8o3m6vSpDfmgKmkKvtjJ3LfZqaalJoZT3XSN6ve5
PeFXuqHUQheFVBSKHo2nqjdRvybx9aRbDoKxaXDvmr6Z7afODr8OIAtcWJEjFw7rpF7vNNpHQViJ
PWCretkTGVXdJHWjVc81Cyi1l6dAFIXZriFTpTi5Gi2Fbkx1/ChGdiWZ/ZyI9naeLSYon4UTRuld
OMX5lRNbsn1AAhmH+3yhE1MGGCQQwIJztdIvpDd12kerCSdrK2PYldgusQIdG5I8NqUm5n3rVeVO
2d2nDiqM305RvgGgijAwMj+hRxkPdlIDyyv64cyfnHYeqJQA08spac1rdjpMA4TG1DrDgPWIDFo7
UIt8LJc438awaU+8QaBjaUmEhzKXQVTK+aziqDm3XM3T0oM7ipPxZWUinVrP1vyOHdleltOMmnQt
t2ADD/DrjPYqSY5ZuAOtARywCvsDPlozyBo32XfYHoI5NC/Fwsw7bbTouJiQHrFChqe20JNTL3AL
ypzcCUfW13FoY+oBDfJ5MOw8QMg575NGJYgdO2/LuCnctklebcfQrCfozhkvMnpSAOEG9zCIWvf7
XC/2pA2Ir+aANiuosxovjc8UX34hZMt2P3ViKJ3ubTDXie3HsEFe3gc0LxMoZ/9s4v5Pmzg4B2x7
/vMu7lh+Sb7L716VNpB1189828WZv2DKdCEm/Hs79ntXyHV/ITIFtAsYmXV3tzaMvilt5C8OUB+B
88CSJqoq9nffNnHOL86qqOBj7ON48v/WJs40f1JVIBej8cRP4/Zm9dd/zk4ZMMwmCyTjY2gs08Zo
8vzFSsMwgqQj6MjEi1otdB0K027Q1IhNR5fXNh3Tm8UOacEC/ci2oUjUF2eQxS0y8vKzR4oDxQZN
TET4WBo2E8/SriiX8jNkL+MoGOPftslo9z46a+OG0Y27BFkKpWlLCJO9T2z3g4NL8p55groV6qWo
2taPO4iXaNjaZyAmCm6jystln4l6eunynok40pMZz68R6SE++HWUbfRUmdvabrLXWMto2RhtEWEl
01tIrTpj6mxiKsF+zhtuonki7GkQ4WJurFZ3zS0GcJizreHRnkldHLUNs3okoMxSr1EjKXdrsCPA
4YW1DPm+xkC17ur6ueJVfB66WWBUyBld4M56cwtVPpt9YuUBYVvQn8esucx1Gr3oDGbZruqVz+Zy
pwZGifaAIWpK3PG8WFN1B+4LmdHo4sbGIDM6MB6S7AzqbbqYubHgW2ep6aojDPEBDTDtKlUOrW+b
q9Qzce5k03lMtIzibepyyWa3cO8gj9S83dP+A8DDjq1L1zErn41DuNR4ikotK09WT7s8nZfhymVY
Fx6XTjYnteQxmPvI8iKfMsK5dkWB7r9FDfloFKACkKi2vI9hLftDpuQTk8Twqdfq6ViPVgPj1UMN
u+ipD4DQ9ivKz2CcwgUJgRw+5dlcN6hEivZ6DNvmKnZdxVubXAw/mteiscvN+FaZJdYNbAUprUsP
afg6ALnJtald+2hD9tLMab6NEIRZeyz5VUE9Onaf2RKxPI9hQ9WcNUZEahud/sOqV7iP68z4pEdF
cvEWi29DidR+kLUON7CJzSuppwxh4qGKD5qxmtnnqt7ovSInaJbqPqIYDOwinZ61MmpPiM69X8d2
dNod7ImILbsxuskWq5V376X2MgZdH1WU1BH8khgbOoBhN9RKfHxL9mbWleERS6Az7BdLsfGsXgZN
IcsHrmP2cZRdfOdMaXfTMWU9Oa2uvK1k48M7pzRJJ+LtvuF2rR5coxG3EXLubqPBWLmWVWTeMEsf
GOwgHD4DX6gS2PwFT/nTVErQxsjoaUdxeihNRX2CZSf4R1XKCInJ5Kk5te+7CsQreF4hphITDAS3
5QCUF50JAN7wfh6VMZ9iK04PzWjfSTfNNhSOaJcMGjuziUwLxJSjKH9RnIehN5P3hV8Om7TpdZjk
9Coo6fV8YNY4UNcmsg/WnLUgLhNxNulkXK+O373ZpFD5qg7UPQUNfWsaya4xcCvyvNyj6xc0ZpXK
P07haBTX9tDjmWJkteTexqyXQXwwl24sIEo6dmmRcNZoh3FoH02sgxctc71sQ5TJyHRenaAl2zdV
Xbf7omePh+6XYdlQzBfIkfpxAP/mV64VHd25yy9ja7T3OTwV1PcpxGLDy7dOzYVkOADboUt82cRn
NNf+UKAoF31yrdJTPSb8JENr9oMTNluoz8/w9clMS7VTmuo+qAQ4kq7s+DEEbU64gR5jtFxHIIxV
IDktO5p+3W0izGdvqDGa0S1g+Ku0G+gG4SFaV+t5EJ9K2dc+Igcu8vyl7dQVJXgehL24Spm2zYH0
MrEjU+HjhOrez9Pq0XVm51i49RvFSQ5dVL8Xc+ttwj5/hPl7a49petc35ZMZWpNPAoCTzGJXAOxQ
iUELAmMHyiDUQGLMFCZYoHT+MNXuAc5tFsx2iZeOmaSDlIQGRiI7JAvdFfu1aDdDPt7rhjI3spsz
eIEErGwcUglPNFjMhMOrl+dVrHiDQ8qEMyl9ndvoyuZqX4uo1akch/JesIPfQzPW9kjsuJvmajnP
bZjCqa9o3hB4Wl+aefbujQV81CYCtHLJtGm8tb32i1PF4pThfL3CXdJstW50i6C2oH6zzDZa4bvc
fg+OaKONhXAf4oKlbxcIjPTZo/mcTwtSGSWBbmc06TXL7M66l1ysFsSEYWQxG3SF7anN6PUXtDZU
HoYXSw+ZUwzEPVoEDm0MLpMXinGT6Ub8kk/hS9yhbtdh8jBW9KarhEnFvY244sMwEmDTG/apowES
TAO3TqqJTxYKTd/S+FsM1BJpCr+pnjlvWAa7exe3YLAM07wzGIHvGGnkX+0ONMAybrthGa7H3oQG
00J8ObPGaNe04hwkgHHR3Ft5nG8ap8yuDKciPIpN5Z4gmvjNzHOeLa/C2u9kwz03YU59L0BRW6sz
oLSdbWLj3aDJfOeY3RrLlrbHYjGMu9w1vI02zDhgR/nZAmq7beiYfig8YDpW7+ifkPwC3Rv1THJn
xFmOXU/YgTSdkhaO3kK7MOy9rNvkCme5d7K6cT6UbjId7Z5X5JQt9lHLpS1/G3H9M0n9L5NUKQRC
xv9cJv8rf3l9KV5+mHW8f+R/q2QiWk1qXQYUEun5/846KJNNUITGKk8FmvCuOv826yB/VjjEeLqo
xBl+exS338pk8YuOkpU8Z9B3FsLdvyVIp9z+XplLB8ZemYgSfSwhDn8wN6TUAWZnmNrB0zTekQk1
0WHwzO7hu3PyJwPSnxSs719DLC6OZPoXf6zFF9m1M5t47QBEUT5A8+fBH4R7W7CIF7/t6HBH/Hk6
Lif050MiIclAXW9AD2Uk/OMslmuRdp4ywsMsK+9W2K26oSQE/LOI6Q69C32rvz44Js1/+EpU1La0
BDskSUrQTwLjKeusRjp0lhLWXiRKTdVfAyOKQL2AV7GQyo/eI6YEQ9+JAQsh9mCi2fY2/IBy31gs
npZS5si7o8SMlSbtwasmRPez14rXEhgg2JLO2+Nz9Pbj0ib7wp51wnyn8oTBrbjkGQFOudb2H2Vv
l9Q2LU0T5BbnkPTSsxkRErYxojLeI2wsjknUEU7Rd8VFh038K3Cv5THOzPbRqZlADzPlnJOjZQMc
c1h0I7sxTTZYQZwaw0XvhuLrYizV7YIi+qMuktQv0cjtrCYuMQYWCn1uOR5EFfK+WBp97yoBlZF4
GHookAyQhnZXjuyrc1u79C9Q6b0IJvaH3F7RFK02HpoZDxRtLC9kQqTp1VvnEidpL2wKvGqJB6ZI
I50T+qS8zPX2Ock0b6SkiVsH/Y8zjxCsnz1Lt+buOi7rdOeUDtq8MeQ+D0RMuh2NkaJ8HVqnfk4h
/39KWX3vPdxOMa/zzvuSukRZIOlrESkW+lxlUO+SaUfHG5cgkNH4NYtz1wqS0sxvRQ7GIKBPiBqG
xtrVjFv90Z0XqrcwaYFdrNCpdKGyNsEt3CaGvI+nRDCxQwIWN5697SQ7P2Jb1K6aRL8jllaz/InM
jy9tUcT7uIzf5jatNxHYXPZcLrWjXKyYLSUnJy7D/KbJC6ZKhq5dDCSG12IB0ex3k8wgdSihbbIk
DYWvVbCISVA/0nc3D2osO7Z5SXYt0mj4EnV2/5rJdXuxRItdbrU+8U6cgo6kCfut6dlfyLE9l7lA
befkX4QxjbguzatQY6iQZdFHr8NL2IRMgJgf4V6DD4KJciwBwps01EM2RU7dX6Vaa0IQ6CNQpcJN
X6Cihvxh57MRDujqK3uGsmQ39+GY62zIuztrGil/XNcxubV5eihDFJmNJlg9qX6dCkfbUXP0N5le
Lq89saUBV9Z6rWFy3VI4gEJd+v6erF4tgHF3z14l2Q7W8qQxIDvrS6xv9Xnpzhpa+e3oMU1jJzcE
aMnVbi7MSzkWnxwjrPRDwixAmbT3VDy/lfTGETehbEfgPAAszP3ZZVtFVzZVmywqMjDq+jBTCOaN
vVy7Yz5Px9wTZGEGNPGE8EMNU91j1o2g8lEwDt0YcSKqZjPMDHwfzDZ1I7QOwLpdNT44cx9vPUmv
cWOBrwDmE4I89a1G2L7Xu2W5HxXDoadJM4kOgaOrQ+1wGQVuklyb3V2Xov8zCSro4chn4xLdq8xa
Q0bqREVnuwFm5FdgD8e7COoH7Wq6C11MdaYpQGEg5K1nvYYFBWu1DLV4iybS0x/TYdSsXQPHz/ni
TAAv/LgnBYN4a4IR2w9ZgfwLE6rXZc+aVWcfPFUk+1aULMNV4VgHJSi2nXDWVnK3Hs7+ONjGyZoU
m4JxUUSaU9t5e6s3IHroIXu9abIO6PfZBJE7g+O4WDz5oCOMTP2uWf+zE9rhh3kexjdbL3EClbKs
dyae02NFfwHhDMYnAJq5eWQKVp4whnrbvhho/xZNCGUAgEl11Zgmok5HOXIn7a5ihJTArKi9Pig7
QWw2rWl65WzyPkONKlB8auWHBZkRdW2pDRix1VhcJsOsf13bYNf8Ikm0y4CkwzbximVDDkIeb1ti
s44oYL3b3Ersl7zA9k2aiCKEiyr3oo3MjIOMjIUyIFuM/2dpffEV4R8tCdFPd3nGphv8V0HKdxEj
XewoIySLR2YPPLf5P1Xgb6HQ/60KZJD1XVHwBz3dv0g5rMofq8D3j/xeBUrh/SIwH5Kb4xikw61F
ye/NUoljkYxae1WbvGth6LB+qwIdqkA+9Zvx8Lc+6rcqUP6CFA8VHdNQSfzZ3+qVEjj1YwGDLxe/
jlyVMyhfTMwIP9ZMReN03ZTZIxkxNZhVHCJjX+Sl71p2JdAmK5fQxbRx+mXYZ4SgFOITsFBMxRkC
6+5BL8x+Idyc4k/f5i3MzjHl0SHC0f2Q2AxCbRI90zJhY1mPE/Qkk+DQAmKJNx9SbRw1GBgg1gt1
BGFSdIopLnCBvr4p8zkteZQSXmeeW5fXFgThE0WVEkfED/PNbIYIyIymho5qP2ldpfZjpZw1u4p8
KSutr9MCzzT9K54Ky8r0h9hOeJiSmGULlf0qSSeazmMK3yB8zduFos1mbHW/QKB5YVrBelD2nboh
jBaNL4YFVqRWrQpez4gEepRJ5ftJkWm4wQLGJL+IGufskR2fBjRKeSFqGgYzm1bmngGZQnu3xpfG
hZkd6rAdd+nSOgvcjpIfDNMinIJChepWt8LyuacHdz+SD632FR3NTdx1vCkiqGW8WSNawgx7201q
Neqpb835MVwqxw4YdtOTnCoY+hBTLA4U2s2gP5EH3JA2hVyn0+0W/lqmtjajcOl3kq4kkVkrPRUY
LqYQzIdJNlpHm3Xo0UsR/OrvPpzk3ZMTd6s/R3GrbzRjde00+Hf0dyePsZp67Hd/j0p7GlXvrh/r
3QFEXDFuIKxVJKDhCTqQXBBvAIrhG9JXC9G4mokAQeMrmt89RgCg8BvJDuuREybiZYFJv8ssnsbd
WlxtscrML8Xq6d2RrISJqZrqD7Js4yuyvPInBva2HwrF3Bl1Zc9QEWH2Rm+dW7JDMEitVilsiQQm
4X/HQSXe3VRRlDe7WUUTWoTWu50sbFfNasAaGqxY8bsrqzIwaBFrZ4F9iweKIYwtR+D5+rFfTV3I
XsPP6ygX/UwqvdewUPi/5q5X2T7qG/0hRN50HNvC2cHcwjXmlWH3AUzHm1gtZWo1lxFFTGeJJyA5
Vg6GsGB+d6JFqymtsHPzlK1GtXVTsVfdqhO1ukXKjbWa2rp3f1uH0w0gbXtuXLG8MkgINxhU5sch
qQu64atLTtMEjrl6Nc+p1UY3V1N5biwytfz+3WenqyQMrNV8J+Ow+mhHTe+PmlceISZGn3oKT5Ap
fZjfZ6uJjyYvYNC+2PcVSpXWCU1e32YmLlbcIDXtJ7yAVWnqhL9aoQyv3kFHg9XXtwjVvV1ni/xX
FOrzkf1OFUwr111Ns+eXYf+W4t7ByDOOgQXm7rDGdsFB01+mcf5EcIwVlFnkTRtP6QxYNo2BPzjH
nNPE9WDfjejvkdH45MYMc/vbBvCf3sh/eSs69Cf+6q1ICHD561ufvA399/2R3z72+5vRYSC48u5t
R0e7varL//1mdIxfHMaAdFMcNu30DnhrfRsjYti3UKqxYHwTfH7rj5jiF8aHpJ5j/np/o/69/sg7
X+I777LJIAxztCD3lkxwgYn5x1cj3jfkqlWiDhXxvxudcPhtvJReYPX902xnr65AIlmTULzFq+0x
67M7f5rmDBtMVgeidx9c5WYnjYS4G5rM18pdaZSajbStNZApMxtxUhym84p5Ah628HIsxAbFheHH
buPtak9DvGkPXoCD/FKHClcf8xA/Nd1sKxsQXBEFqs/gXQUIpvlONCqbNOueVO4hIkkqnCWVDn0s
fbW1WmxyYlkhxKGp4E3ZHmvVPkk3roPFUgb0VAvVdug8QsS5JwT1VbV8vW3VT3kFnCHq2bnByg8c
W7/ImNeyXnI8xICCf22bJ1umZAuu++ZR4/BKXGHo+kpQKppzbFv3SP5Gj9GQU6MwPkZ9QZJnmn3V
aUr7ts2prNy224iGH5orToHJvpJD4DQI91gwzNvgF2RVEPwOqjbRiwF9XEdK1SE1aXtUBItt7Mbm
/2bmZXSHfrt+MjXZByQeMLlFX8V4M6egBiW+ZQK1XKIqv3hzjpG24yvxHVpXltnw648G2vqGX8io
7WwjlugjGSXo1pxVYlaVX+eywWxltHBDwxkZUjaz+Hp59BbmmuQ8eA+YF/qtUeZ10Al4VSuQZmf2
rkuGGbr/NvW6B6CfGQ0eFJUQ0Zh5LmI5jC5nz8A+hBfHObpSe3i/SZJmRqtoNt2mdrgPsP1dCuXC
phEejHCp8DXyN0iDF5XwS0VpZh5RG3o7mUIIqwD8nhyv11nr17uo589SYZ6TTrJgVvgIHBWngR3a
mF+xXPkUY3VQWNaZ+/nr5IFrYszu+vmYvNJU5Nov/Fu6zkYI3y43Y+/SEVcVnyk4S51EWKkzH7oB
a+4Fbdc+vV/vIgJ2pZDWBQQVLbso5paB7MKlbxAnDbabn4SMvvKQc1ejB8E9x93pOtwq1fos8Aqa
P+Zk3Pu2C3BP8ovw5CHIqrPkPHC6qGEemO32jCV5TpgdhycmG8tNjKwx8JzuyQE6G9gOV9gduJlc
nsb3k1HWPBSjxh+ts+KVFC0dAYDTnHKdSDQz5KbNsy48zQhS7wFh1YFOoQsjaVaB0dc1OVy6vm2z
SmyK1uSUCsXvEMXdldtp0x6Ztrw2mpC8637Rtxk46wC5KRzntESvwywT0mOCe7TMblydB5VhK1Ru
hRqIOUy+FTwnNJuSi4qt8/vjZaTLchBy0KFNUX8OVHxwY1EUi4LLbcZedopiUe4ndFBb0J48hhmQ
hfdrqxUcvhaW1zbRfSwh3AIlg2e83Jyb97ucHKplV9Wtt0d6mG3xn3o7CsN8A22vDt5vgPUO5xG/
JOYCd3tmGfMUz7e5eAxO18vcD9DP+5bbCH16v1WpDF/qxNIOVsyhLhgqAXVL7UBIJKsXIDnEX1wC
mX1FQ2tQYvP0CI2nuSBiNdBLGZ5EO5TXeJunszVZe3dMX7UomX2NWLHrMGO0jMgqwX0ttENk8ZxW
FI3XM+bdnWNzk5WFUV5r8B6DpWT5gmeHmYHFAXMu3jVz78U50QPaxA+TowrojtuB0wsDwq7V+Y3e
tcfR7kBfl1DepqQQ9Dotg1SuiEUxkixuI5dOczJvHw76JUbssl9kOe+xChJvYSoV0CslKljxK4yD
5Cly6upQuKxghQMX7H1t0r1J374/tFjDFXpk7YGfHd9ZLbdEa5kXfV4byKHmMjUC54kkj5upmWpq
KEjWWQUCDId6Cb3CnM6Dk31lu8qpmXkC3s81splskzGlvRsk19UsKeDNqWee7losgSYiTSfXwjsd
SeAGVGW+d8Pma+Pwn4sh3fLQ1z4ChOlkanmyk2375gooqqVGGV01zmNRYbLMtPhOG4ezw+bFRygQ
neZkok2j5ag1aJrNRDJkI42ectLoV5DY/RneJVmLNhWBvfWYCZMAuLTpq55W0wZxqEfTVegPVgTM
t3PHOr3B9z6cEnKXsSUJhr8MgKU5bFfSlh9XSX8XR6ZNUx4BG3L+FgJpGswZYRDUlW23RXJbSyKT
Gu1Uh8MLyM3qC+ODNzMR2KQiY8q+uo2hLWyJNXhsAcv/eAClV+3wxk5eDVi7MYI6BQFepKbSNhGv
oo0u3fDGG6tF2+VGOXZnaC6uQ81sdsWhZ1KrPc2RqYKYaUB+Hcae0ftty9guaBgGJ2dL2fpMgid9
tvuSnMJT7Nj/ZSTzs2WNusa0EZ0yXRLwdH5O+8o9gvsIdxwOzLRRMi7x1yTj5WKU7sPQVga3FU+d
mXCnf1cC/sko6OfxzPv3wufGuuwKxxA/1VMQVfTZ6+vhIMf3xY5n0EiyL+WoZahas69//W0/T2be
vw14Cn4iYtEZp/1YvS0jYcns94dDPnODrJWAl2GmIFda/NMa+7+1xqRY753/PCHdgdJJvvzYG/vt
M99GpOIXfoSwSJ8DG4Huj/HZNyWh8wubAhvCF/gbLKOr5+tbc0zSHJM4TA1+GCnjhvnvESmgL4vd
BO0sAStKZyn7O3awnx8U9IgWahOcYMz4DPFuP/3O2xnhU17cuhoOOqD9ngrAwzdFNI13bQ4Exfow
1Mtr2q1JufFi3gnfnas/eVx+uoGhLqzbHMn5AagI0+wnZykI64VEoqnfj4OuoPUWNom+eo5hJSkO
/4+vohPI5NkkBeXnFKzWSJWUhdXvTcmIMdclqcEd5gE6kM3/46g4lZ5hM/ZmD/dTv3GRUwbr10Qg
Pk0JAvml2bQ9uSj95AzHvz6qn1qb7yfQ4JhMYXBT0Ev9cQUAZDZkucUJ9JIQotmsA3wY7K+TsjdR
GdKmrAwy9Wj7B7CpquCvv5x7sP5u8/j7l1MKrXcxvsmfjrNHUBkadd+DCTTtdY4Tb0tpNn8vEI9v
sejb6g42axtAofPTt3TMajrVhAN6dNMmmFMvux4ifIMSLa0Lujx/fVA/CWvfvw6xAoqBNWbPft8x
f/dA0GxEqiP7YU+lQuBQ1v7qGPpXN0KMKPPiygbB/FuD5T+O9P94Gun+6miC2YSbEgPbj9cwjClv
XIMEJaw09HmgR3CxvGr718e1nqYfLxbfgnsbSKWgGjLWR/G740KLjuIXjeneSNTsG5p2zWvidpY6
W1hRWP/lmP7sLH7/bT9dNJQiRBRZ+cCAnJlZyIQtUgWwqzSDCEj72G+z7PWvD1BfdQg/H6EL5xCS
JUZatMg/HuEcEzc2jjx2MrbNW/yAyNyIPDrCkUeaX0UZ/cF7h+5j0ORm98XuhXuqLeMwRG31P+yd
yXLkSJZlf6Wl90jBPCx6Y7CZg5HGmRuIu5PEDAWgmL++jjKisyLo3uFdta5FpmRkuNsAA1Sfvnfv
ubuhD4ZNP9FEQ/5Z/5gmSzvMrh2szKhr7lSCGbkBcWjkzfKbhcn4xe8P+RNdBW0dz/zpjvMlRycB
Y3WXjmhwV7Yai9FkcYYNOVgqE5i8qZpo67XF1duYuG5e9cWbKG39+pqhhRXGdRycmE/86QH/f96Z
zi8/mhJ98IQ7/Ef9+7/cNBmi7nyB9g7oLIG5nDhrCIEEVvhut5FNLB+ILCdaZXRJ6RE4TI7kA7aX
0J2GfF1OHR5aghggPBIcABt4ZRl1tI4qn5LYREsd92Z7bbqLdliok9dYarC5ek7NCbINHns4Q8jG
fURvVtqEra15W8syUxrzrY/zfTp2eYsKViuw0EdOgGHWuUjs/AHeByWpPVur2VrybWv14LW17iQC
b9k3KeOIGfn1aoqK6FIHef+ktc2wyyrcxiRCf+Szde6gz0LajjEXuUl34pWr7T/frT8/IL6DvgmM
p01wpOd9uVlJGHB6B6//LpXJtZb3CWRC/WCk032/RPWm78mi+2+8IxAbZFUKSxF8ecegnQbiNvJu
10bRwYAuy0zgR1DZl60FkgvYzPM/v9/PeztjN1Yb4upUDu7X1qKMg6Hit+l22Ux8jIkC6BBDT9/4
Zjuv//mtfr5NfWzuroldMFCsji+3adw7QzbCv9whO3UuhNYYBzH23m8u4C/fxf40W1iWxTX8+8NA
lK9WdsSH7zRQyS1ZI4G2Z+Lg3/zzl/lKUWUH4ttgpvepFgG3O1/eJwevZUDOggo3GWKN1zHbulMJ
DlRWglmX9CgpuPE5foDO85+gF+2Enae/W5aUkuzvyynIAaacjkpNZm76ZVtqGkEW1uARxoiTmmZT
UGzhh3Vbe+xSnwbJYh/wYgWbVhfvhRi9c95l4y529OGqXBZEDjnJ3f98acxffiaPqTBuqYCa9cu2
EtuaBl7dkjvA5dVBb51NoCNgX7BxX0f4gsOEzK6XAoBWWMCcPvWKAu1ypl4HfiXoahTvhTEN17k/
rZdlfMUcaYZN2tV3c9Wnqxqfx96Jk/FYzUR76d3viotff4FPAR8lPc+/2sP+sqASgheUM6qVnZ3M
5xghD6JdO35IWMXCuvGydYRcKiw9t2PHassjOLZvfurdk4ceHPo6ikIyG4YN1K7gViweXgE0bgvD
1KPl0wOCcjXTp8009oqu2LYpmP9//gkM9bP/dFv85Rt8uTvHjhSOWMxyN2tZfIyWoAIYP1VrxMrr
Lm1Z5HuymrJMP1iCzqGscbP/80ewfnkXcNrVkXeaBirIv19Ef2YtgbMpVRYSmvgesdp3yiqlRkb4
HuhvohimJ880kh8QX7t+iEMyFZM1IYy0ZmO5NXUkL61reyqcbixXntnXYcIb7iaGg6Rbxsb7XBkG
S6WHZT3fOHqGDEoLnoguITRvcPRLjUnzfhHiG63qO3fmjWIiv1AABNL5zTX/uXQjOwP1JenMjkt4
8pdL7pg+Vhx66bsmK56qiIC2rFhrCwZ9un/Wb+rEXyzbLiU3J0/b44X1LycKSSYq/R9D7sD5fATg
ctm16SLbkAp/807qlb7cSbyTgh3bAHL0r4U9es+eiAmHO6mN73PDip+yYiEEtZw5TThzDqlBdzX/
GLnG70Stv9h9XR1dJ9MvNiYK77/fQV0MAyXKCJrtvfkFVu/N5DVnchM/Cq/7zpHXXf/zLftZe/70
XR2Tnh50esf9uqaT1yOnNOWW5RhenXuLumeOrPVcJTTXiYCEUXcv0mJax3NNcWPT4x1k3AL8WH7z
9PzyZgL6ws7yaW78sqynfTc4ZOnJ3eiLbq3XnruyMcattFTEIeafj3/+5r/YNEHhMPpExQOU+euK
7ZIPHJf9xI88twwJaiPCsOAnvzkj/vL6GnQyuJO4vJ/Gy7+uq5k0YkHUrdxxRm5Df5hI8KmA/bsR
aJIRXmwY458isKApsO7GyH3w02+mQbtYSB35zfP686EcEDSnQg7lkNUxaP797hpn5JekxfNhBjqx
SewBhWsXIh/nOIxLMrNqWVa7xOvMlch7/TeP1Ve9tqofWBddLjZ1O7D4L2+PfhM2Y6W3O6Azyffa
a9HbksfTnWRqOLB9XUHwKQF8aAm1mZHTanCbwlnrGe53vIxekjMlmserIbFoOJtd1xshqcfy7Z/v
jF8sNAy5XEL+sMtiEPiylyean85O5TY7d4rabW8DUUSTiFaRFN3fXJJfvBVDeNsLsHADuv/a+0kz
Q9YNVMldt0Tlh43783apkpKkN1f/b3wtalAHK4Rqqf20qtVM2brat5sdVKL2FtiUuxWzF11kbUcX
8d+Nxps/Vo//VfXlDZkinfw///sXixjvRFuEEhFu9tdOhblg9Rc975Raeoyrq6rvUGch99UJ1Saw
EiOSSObfLB+/vJScr3F8uIbtBF9+tTjWCbBNnGYHEJRZLOJlbBWluW51U/7mrbAy/7xDUGlgmsYi
gj3+a8XtE7zWx4vBLWK3erN1oW9AcE/scVkDfamwbrbSXLvU5AUhMsOobTk59tNmmTyrBMrj8HCl
Fj1GzHbYXE1wR8maoDifJOWCJEGs+03yDUqFdpWjPpdMawuls60U/qPiK1koAQSgvWDA0LQdIc3P
F5+CXawQ3rKBiU4mXpwnxj3WX3DBhY16e5sZ5eRugCYl5nNAFGL57mY0S+IVeYlucoGU34pU3k6b
PMhCGPOhICOLKOHUKO2NptfGsVymSdtJfLjy2imZkVzZXT9Ht66Elrvln7URpCmZwEyx7SCv1hXI
1/jK9yqFnCCyEfur0xR3A1GoYA4qTeyNNif/YI5bkxDDJH0spWuRR9YDTj/Ad4iZQfdC5Ns5T3Fl
ljXw6cts4DiJPiKoodNJOSpr5eDME9FNgJwvSg0CJn2HsjbXdemo4ipFhPnNgxM0o1PupnDxmcLc
1Q7sXDR+Mptvxsgb7kg+bbsN0bWBd9ZF6ZO8iSStP1DETtvGn4KUmV0MKtyu4wULu8yCXYVUQ2yK
SLX/dM2EIdhIx38gPacIp6LEwyYJicXxXdcOA8f+lj7vth+c+omcyuK50Hz93FUudlf0kntNWQGs
Jjj1xbytGrmdmJ+fSQlfDXYC+xiY8c60c5x7QQ7lsB+O1jCPjMTltyx3YbX0mNX7bLK2sIzfbEsb
N/AHmaDZrbdz4QVtAjt1d3awCBQFpMtlVRBfSKAR370OLabdz0xrveHb0rjIxC2A4WjBVk5aPOo6
8Xnglm6UnXpDanN6k1vjEkJRMS78skiuIJKDIvIAxcs0epwWy9k5mnGbpugagVBFhyiw83DK8p6i
QnphwS6xltJbbgnxOTSd3a3ShbCkdMlPhCkylLfbYz5N5nrRc1KgOwyAGVmYxHbAcRqthBDV1L+J
fPsMJXjaGKOfbJlcwu7Run4dmeTMLpSuZ1J461cGz/pllXhoObrGXWP6aD9crUHj3ZEn4NOw3nlC
OIe2AKjq4fM5WDoeWjl7/oYmxdEkWANnp4EUcn4u4RE/V2m09xz7Lu3nZ5jQgCV1UsTaPnou0fK3
PIGlfxh6TISDRoQ9Ip/7PPCjo4ysdO3GwkddYGv8Dg1Y9iwgP41zwzltteGmiVv/LHsAR6MlL0nd
9MDaKASTRvB8M9Z73+rSPa5QkO8lnnZbdj3eZrT7DJiHtFtmLEFNRfLJikqzBTYt0qDDBOYny8rk
5nkqcaZNa6/hHMFmyiKBH2V8qbn2183IXZbNyDj83DhgnpoBgHeCyLrFv+B/iM3EA7GJ/nD7+H94
fzBHKCfQjNMUX9CiPEKaYW2xuWAb0gAm1ztP+YomD7ni3soLs1+XvsqunIXh+Zea5jKvzj2/jVfF
PDjakfasDkxBNOm+bblSoLmqYr2APrhP6OrfmEWGprOs8vQwZkhrHUDz18Zo+luUY+ACcOlOxySV
+ndXj6gn6e/WG2/Ri4uaTfZHJ/3YZThPYGA2Oql1OU3SvbOHPPoIaO5jD6vwra0+tV/L7E8PzJnK
j7ZukTLNpTReIX/jNCIG9YTdpX7B9DKuIW/Pu46K5d6Hg/UySF5n1gqw2Z3ZHBfBeTqdKvuA2VA+
0YVjDJLJZNmS1cCdgG6heU4IFPjR1Ha+zSetefYaQv8IZe+KA1jBfIsZWj45AjI5QP9xXLuRU3br
fpE8HIWpObCXUcHEruuEGQXXAQI3bCxayBtOpUG7zTk3lXtiZPnzHbGRj000Kua7kxr+KojVfFjo
NpqUktEgVLikUPegNh6h5iV3epkUK+G1PakFXE7tkek6X9FTkTYXsbnwUd18eBzMqR+vYsAfp9QH
ZYf9a7kSKLAubUzmiiSd7mw9de+GznSWFZVIc3TrJDnBVahfad2ZGxpnjqINNO6mEuWyXfop345i
IhDNIx75VBT14GGchkXHQ9TwUPHr0oRvjnkZ2CcP+dL3dohbYjJb416mXO80y0HKQcve+QkXFUfU
TNSe2dzWTlt/J6S+asPKXWqMRE2WIvRw0r0zAfZyNRJhjNZujjVSu8tlkPX3bq7b5yHhui6e1/wQ
Rky27dITgbiCch0dCTyed33QybdglM7JXhptBJYXxKcpdfCMjC5y6Deg+Tb6odocLRu+6mhE86XB
tlyviQQHiYcYsSHfLkGQ7/d9hBaGgLj72pjxtDkieqjdBBeR04tXN0a3BnkRogjpp5Gxwjcn35we
/Uvc+Q2eRT1axyQUXCi80B7PxPTgaxnrYhyl+0+pXa1r8akP8E0hgnSowCvdZ2IBxeXQ5gp532H5
I+gnR9uVlB1/AD2NYriNRbfOlhrtxsJzThurkk/A4uYPksnkmxfbThhFc3Ew2k7d5T3qYGYupnOX
lsnwCCy39whF40MWjp6f/a6tv1lZ4t5pwQLTr67G5DS7ZYVk3q7a56JZphvflf2jjtvsnKqfGwKL
f+kgdDo39sAb5dq8DSDfgNfXQKHZkqvmZ8l8o8fa/KEvIoVpB6IegosfnWHq24dGT9BlWSOvKJb8
TMk+PQQ6E5llJDvgiANUJhutTOYPD5MVEaQ92uwV/RbZroBx4bhzNYEGE9thCSBUc6OznXDkWtW9
bOZDOQzkyic9d9KiNS1Lr2tzp7FmJScMRcIIS2MRNxqp0+T4zgW/tS79ZDi4lvCrMJDdh/A1zkyD
XhLBWY7NBzhU49GOYX4PozTeEXIS+MKj19yyWiwfwszqNsSNhRuuzZz+3fT7xeE387j365rL4rKT
yx0cBQO8CyXv/WIW2jnodFYzz8XlV/vNbRdVNP4bs77uhrl+IdW4uTU6Pz5FbpPuugC1F4IV68A6
ppjlPs93he7/qUlT4I2t5kvWeJEr8uMsuHjAja44E0fbuo9aFjGYW/RNO6tnIGz5r4v0u+uorOPd
UBTD3nZLfhq2zUsLdR/Cdi9Ob1xb1lsCjuRDWw/ECKCjAYDC/yXrul5HQ219hydDVGBNKEJtg0M1
rQk64KBc/FyvFRNNe51D665XpKbMZ6NspxuKEDJAMYM8mkVsgyEUd4S3XoGcQx+o6ylnGXLbRzJb
rhv6PwQdDsesrFveNndP+kjoQQIufudaC+N1PdWuJqS/p2p2ojs3MsUhmFJoAV1aLsDnGDY2mJsP
Ttodh3kmJp1n80qPx/YSBGqFhhBuNKU+JWDA+I8W6rcAQf8h96rpnIPIfCPy9tikusGSRvzXYklo
OK6B6K+zL6Yps5+otwm/1CfxPRjVnEl024TO8qGJhMe0LKEgHTIxP4Hjic96lYxbb6r3riiadTAC
QFulCG1Jkv1G/698yUtvUSEyXCQszDELPSec0JtnO1ER2vKQa7q1IqiXbLLSRhMHcOUiMZQrD//A
DcJp4oezTN71jeay1AXxuZe8Se9E3k1PBsCKxvRMam9kfwvSwH0k2aXYp6n3OGV6uaNdmlAHUsqR
2QkPSqRjcpX6NG6EYSrclPE90aNxSxy7voOjiEEvxdk6DjyMsk4wUOS0CuN5di8oLuynzHbI/ZzE
lseJBVhknE5jtwl2AR6HDzLTzaepto3roAwWVAulfU/sdRZO1LBbh7XrAvRK8Wg4nnc7D/xKzgAf
aOtRF67ariXWDEbr+8KoyQzrGEM4eJnoDsIhECt0jlB/63pOVnaZyXBCyYarEUPKQmZp77kU9PjH
v2EAQksKTL0DbYrFEVKGmIHnLjrEClJntjyKW9IBULIy1aMg8/rr0naiB3IXKDPsAfScpyOU97v0
7OvtgvbQ8i/knKoA5WSTOEW+yq3WOZW1I0SYjIHB0KJYDvMslIFfY9spIfvxwOFwr+MpI23GStC2
Z0QCIZ6rOJYW2LSRJYKGuSIYNXsuTdvdOQYNeFprgh1rqWlp9Kk23QSEsl/ONLOVsnhI4ba0oHYD
ELdnB59xC7hzHw0dSCuZXxX8yheygocubYHNlwEP2nDZXdL3nVeuzPbGpAXPATNTzjnfWlGpXB5n
CRtsTio0LEGdPHTGM0ko7UGY3ndjcd+jVjSvVKzFa0E4LYsWtEGvIDTIGvp403l9eTu7VCwFHn+G
3kG3hPFEihPl0LQfcMulR80So70ePF16ey83SHepbFectDFWMTizJ060b9BXmn6Gr60HErVwjzrZ
a1lm1a3Z+OUt3EYgIylZ87ssGbu3QpowB2SWvBG5S7y8qfGCDSqAo9Nm4g75nj8+t1Q8/G4phxxS
JAp2CTjSh6L22VGCqX5ht6R3thRwmGn6869ElJr31MecTPMysY9xPsm3MieQT/aSJoKc4QrktnIF
y6WLXnWZGZjsVXyFsAl8kc0UvYJp5RBuR6kWhPUSyTcMxeAjzGUIvM2SO9Vd0UwsDDKZRrH14m4Q
WzsY6Wj0U8LtkZi9EkhXRD4lOLZJp4pF9Arahr8T1FPRrj1IAM7arnRuo8qau3w9SD4lMSbIpdYV
Ki2PQ8zEm2apXcmLdHE6zo16NRigAwAdxVuKV1550YCPHuyR9uM6sYNZ25HvSgnQMSElY3Eqg8ss
0e1q7bawpsMiwmdJcBlbXVhMffQ6tAP5r3FPJDCCVgfLbw9uDlSSRZDhCB7k9Y+L6QxaTAQ140n0
zFJHmeYZC9hTzhNiZwVOHFoN0WkhvSAuPX696s5BP1btijSj3YOyIOWAmU94EQ26QCezAf+z7Rwc
EDN4rTtnRFHBT8i8VeHFlIXZc+iHtLWeZxcSFcOwK+E1JFcIv4ePwaU3uupNAuauXM0gq3keTJDd
BELh0vNucy9osDnUvn6PzFzOBA7YZGnZPV96bw46n5GqnE+dVhE/njtPlcb8T8CW4zfh2aX3n8xr
+jJcxUHr+PNLZcq3lNNLuuLDKmb5IN9TssaKXdC3ZBD1QZlmJAOleCYLnednNfJzLvuK/t9xhKyn
r7gPqeicxK4zEH4tTRQQffChII4Tlc0zxYGbTZj9KyzB6OEIxahDxNxC/OQpGSydYExKyAKINOHi
aAMfjAwnbFMI/chMut2PZY9TI/YntL55+rgsyfgwmgiAP/ud/2NE+40RzTDR9/2lNfyTP3v3Ltr4
7xEnf/6d/9Sg+jaCRERGJhAXIp3/U4Pq/AvsOq0Jkog/9Yr8q/+rQaX3K//MNNH/heDBRmuKRAlF
gPlfkpzqXwYkHHmwu/FiOi1kuteuajL/ZQoemIIsLuEXe8uPX8Y8mVakpYsNQ8JnjM53LSidSvV9
/NJ4pqQxtr03b9G2HzvVI6KqNw8WiP2DVB2kipzCQ6C6SqSTYPFVnaZuCNqPOUIFKVQfSqiOlKZ6
U4yU9bP22a9SnSuroK9W+ym0N60CbR97ZxIL/JtxSde535UX1ZiOvFqvjoxNs5GaCVdZdctoaoXN
UJ5mSWx0rTpqGa21VvXYHBk5a+GNXmjMY39vpkEeKkjlIVH9OZtGHYg3ZwdK8Mm1y3SFOZiOmOrr
darDl6len666foYrabaoTiCl/MamNQjqa9WrXuGsuoYl7UN4CPjF6H2vW9VbTFWXMVf9Rkt1HmvY
HDsgWvqmVX3JUXUoR5suCVj8t051L23Vx0xVR5Oi5ptJBanadEd2CkKzUhqVmeqELl0FqY/m6Ki6
pCXt0o62KV2WU6T6qL3WTPvaoic3ecI4B6rf2qnOK7qcbRmMt4vRlecc1ctlWvhtD5UTwDMHu+Kq
ra143JhwdMKmavLnnhPjLYN6nF0ACgGtVZTBdTy0d42lRXcI4Z0LO5/Z07TSafeg+htWnTq9bkUx
PkcByyVC1eBxKq0cpLHoadwIul7JEECUGXGMkcfq33rjyDpXWBQShUmaVmf59YuXZuxQIA6Lxyqv
cMkVoDl0syBjrfrc8Y2CBnms1+0lzSJ/TWCUwcULzB4sSE//QJp1dWxlBCZjEbA3iO2kSm38ymtA
2udY1Q0Bt0ins3cxM/DYmqOXvXom9cV6imIIHCb93EylNpIUX26mMhV3pDMY15Y7iQtb7QCUu9lr
XUfsCIHhsWWl+WJsy4xkho5G483sDPjEujwmyT62yZVPIQQs8BL3RE0yXXeQf5Iy75NUq1vFI4gR
/Xvbe9ZBs6w+C2OilfYIIvkzyTDdcAG1kMa0AgIgUbinV4TIr+Ml0UzM/Vqv4vnGjLk1nR6P4N6R
A1++meP5TDwIn7EkrP6MfpwKkxyhPLTAg2yI4OAFDQTEDUAFyCPzADNr6sr6JeH5gyPLYA0JJCfe
aEolYJ0EjEptVOn1jHfyjZzLYWf0Vv3uTJwno17Up89PlqHO9bdDb/DyhWl6t/GS0CJwWscNrSjx
b+1JtcYUZaRQhVrlVP29zOwxhMvDVDRVX/zzoMoMt3vwppI/WCjjuzOwiKyR6c4bPZDIBUc7e/28
0zKn490W5G79ypg5r3wSV8DDi9NYkx29ojijx0mD5ZFyzXwaKzXH6ErbuwVabh9EHk1ng5oODxan
EjPuPXtfD/yoPSiXI349fjUT39W2GMvurfOSlJAB4Z4Ass0XTWSY50jP/PMI03CTcEdCTg+c6DUw
6ZONDtwUDOawtLTB5x29mZzNIk60O7Ggelxcql7I68FOFF2w+fy1yhHeShrPRCHKPKq60ECFGQoC
pzCa2c6l0Ug7wp1YJAPNdV6+Hxlse8XEXb/wX8yAXnxafqHZiDSU2XItq+R6aOabXpP3Q0OtPjji
tSI5MAb1FQb+ldn1nOvjm2TQ81XRJfsyaz+cMbgILE4kHRVxZXrnSVqcHpJd5y6PcSvdtaNP/qVL
g5/msbPJsVOZ9SxC36zEuWMf61em0lUbqeGeqX4epJEZ1+7AGp4bfrx2vdoKDQ/1Y1rO1ylMjXHK
1jISR6vyohuj06aTMYGS9UXMtGb0oZe6IsdSGQz2hnRxmirMlffASuuw8/MmWWuE+1XxFJKc+N5U
A6AdsDUX2dLLTWWWxgGZ7Y/W6GAaOrdsk1C0ht6iLo2jFy02n6Xm/5h7pOZLRYpqMRQdapgKIXBp
zWsOzhwjSSscwtp1xV1v2XaIpXV5KweHco35m9IdbOtuuquyHgqsl9MI6JLQcRZ+4NQ1tlPTR6ts
nHM8HcaDO1O0U7SCU57LA2g7az+yCK91IFybqcqjlR5Au48XgGtCvDR6z8SwEvrlnOveseXGZ3rh
6mtniF50o2xCbJer3pg/rLk+16nvvacmPTB7bPRXj6bd2sjz+w5B4zeSBawNzzqBk1ZDemZfMYCg
0X0kMNZuVsOysB5YQ7GPCU+heCXbPlzoLgXRXVPKt2TuIvAY/nzNMHXExBEzigF/ZZKJUi1tvwF/
XV0Kw70uWPNvua2gabiRcWOBLd4QTVpB4ui1bJ9Xeb22JWk/0jDrd+ngsMTnephLka+suv7WF4Js
EF8Ga2hcz0CmMRULdvuAswRC0P4H1oyXJrF2+txED6NRo6238mHl0N8E4MBkubVhvKN+Dl0eQ05W
VfxM4qsEtGStO+QKl9i44w1Fgv9me85w9jhjPeRzo2oIqINMFN35OHYAqlaDGfkTSpbsIfPIQAG+
Wb7LyMve6ZcV0MxKT3nSI8azGi0J1x63ueTvxiVZnkunX3tRJm4Jn0JmlDRUVpZShtStf10P9fha
6XPxOpqGde0SWxM6VFirFp7MuuApYiXvUrrHSeU0YcS8LVi5UxZfDoxKjKM0I2MC9L1g/A+gYftx
U+o8EvFj507ayTVaP8wtGqb8iMSDRG2sbYY86y/RWtncMRUWRtE4NfkOy8g2OPXiWoAsONrM+TdR
46j43iZ6DNBqnukvpdlmkU2FAzeotOsu9p0DlUK+M3TRbNIJRguZ9sLeJO30UWFbPhll3D2MsMv3
BD00T27TMZZlLVxzLORs64HS1uyapCRvOeQlVRhdZO2oCxaw2jCbvUCnFtZtlzHrmSPmXobPxyqQ
QdjFd0+S2ybbaDzlrqZftVHVYowU7a4xkXf1Yx6F1AxXE1N5BKy72Iw5B/vLS9a2ol5n1cAAe2za
cDFyY5UmJP+Utt6Fos3t3SKWK6heeBgZaa3MHtS5U8jhZsmp8fJBSHauwT/NI9P+JpMj88pce7G6
4BpYgnwfPUI2GnfutkHtxtu+AB+sWYR5tQREr/sWxi2CalPNMM7soOJUeRMjg6CfV1IfnUernnbT
OMVraS13s2t512CE8f77frZDIbkjNYncG6PdiEHE780076yOLW9oRLEZ0qzfTPo0HdPBkCCSZHTA
s36Zxs0Z5LCzJtojO8yLO11EGepVRhtaQp4Rbd1zkLO6Ghdejzta+XwA2NS7vByz+NZys2bNI6xw
cnxhBZcD7xmzJcQN1Ln8DwSd98mjmz7ZdM4npy77ZNbNEnzd5CuSnfMH1o59G8Zd6Srenfxk3yX5
JwjP/aTisRs+cZa+BSUzwMJX6Dy7H+8ihdMzFFgP/qTYZoNjX9FYeG4WK90stXtOA6ERItV150RB
+gpwTafGA9wnFcIvUzA/Qxrd1agAfymkvzaeGcY5wP/8AQygp4CApJ2M6ugub2j0mJc0XJpzrBCC
poIJzlAFsbpFqwbT8rdRIQfTT/ogqd7HUgNIGGe6Tg6GrEIoUxPhqYALa4UwpHWd7og5uA8U3pB8
t4vFotCmLfDmmeOwspuSADEwz4WwfyQQAujJA0ycY8VOzD45ijEtlO86zcI3L3eyy1EBF01f2ntL
QRhhP9zpmGp08BzDAqNx6PLD8kluXBZ7vrSZvt+S/7o8FcCWrmRS/uAASpCAMIlqW42d6tFUYDZT
+JCNAkV2WlO+eYOiR45R1xEInQ7bVsElKV/cjcnk4dxF5AlRA50tBaMEIACX0lCISt0OyIdS2MpJ
ASxdhbIkra26XD75ls3cFae8ajzi3xUAE0EILMxIYTHJ5WUr0EFFfspbBHVAEfhvxGGycAyxY5yZ
NfhPUEHql0WBN5dEMTiHTx6n+8nm7PWxuq/UON9Rg/1IjfglCyP538shVeP/WgkByHHLr1MlDjCU
TMD9VAw4VQIAA2KRoM0puIViipLsU11QKaEBTTslOuj+1CBQPStJwvSHQMFSYgW6RMNHogQMnpIy
tErUMKFuyJXMQSrBA131y7ztS85ZiCHcUh9uYiWQIBmJTrYSTSxKPuEoIUWrJBWZElfwwR44+EVr
L0jElug9/1B8qjH+p+vz/xdh4hno4f4tCPyp63N4+5aIv5KHEDiqv/Fnz8cwsBDj7MXba1u6S6fx
3z0fw/D+ZVqAfrEDuv5fXMc2HD9d5yCHe53BnKvspH92gGyDwFvkfgzCHAfaJdzo/0IIJQm5f5f2
YUHC18zHUrE3tkGO3N9bQLkRNT0YMfeavqR2iEltay4IZGIJ1HyG7iByJ7PMLQ6bhPcWd0taO8F3
XKLvCZr3O9vLLchpwrontnZ6yj0tvUANO9GfJHQsYpLt+iVTHhkIEG7L3J0ZD8Uw1ONxbB70qom0
VTWkhVVe5EEqd1TwWXbtYXvmyNQU/pYRdHUooxkBYNY3YTkb8boqC3j2yJy3KPVAoWRBf5uDzCQ1
Qx+jy4Jy8VL2Zreb3aE5mkE7vsFOf7XLjsoukDoJ9cLb6XVav7ZlrofUNi5DZ/nNajOD70vvlzhK
E7zbMifTXq+FveWH0q6rTIsYY3vDNtF9o43CNjDpiCAG6Y1y2DqkqHDSAbRy0pLEfBrA2WHerte4
yQDzpIl+nrEOnbu+gTbY6U/AOIOHyZnm01RN1q42g6dp8t3NoM9QSofy1s60Zm/3rXkNorc99DQj
Qj1L08tyEOOBEIf0KtCKb0HXcMRC8bpxAAhdNCVUkEJow3eZe9Fhjhxrm1dG8U7gWrtZMt94V57b
JvRJPtgHZvreYwDcMJWanh3DHwEXpRk5KLUfh01Z+K+m2WO98DKiW3zxVKblU6Px1oAX0bcm44By
HygHhZ/Y4H/yQqdW2YHeWHGsgLPhGLAXAjIHlwlDAXO4+qDuyIdmkO6WeSbTGDpQ+Z5ORpOuyP/C
sA0zivAr9t+dzgx7RiY6jT0cYCM+27mR38yzXE7RmOhhsuB0Tixi91bQWhzexRK0yDx7Z2cF8sdS
s9K70ZXFpYOY8jKheLrClIeXK4nGm7Ft2m0l5fSj821QlFAAgEjmWv0RIHYEzTHaxq4kV+6SEi3d
T04lL7vIp6U3uWP8liAfCIuauTJWZdKJ5772Lgy6DWKVdp5+TaNPX7nErwD/r0y9Cht3CFaxj5TD
mkDHrpi0mCiU8oa9AtjU2oyTYTskJqomrdSAFZVmcDGUpI+uutpGhEFF126DkWT0hg9FPmd9lMss
H2L2xXI1QAD5EPTuNr5fBEA3CGRuHe3NXRwMQUmSQUUhyBURiEa46LT8B3tntlw3kmXZH2qEYXbg
FXeeOYqkXmAUKWEeHJMD+PpeUEVmK1RZUZ3vaZYRZmEp6l7eATi+z95rY8C38CZtRar7LwhS9Kg0
4lSHiJ6Fx9otJ0b2bQBqsjU5u39kMpyP81gM8codYnenGoYAjtHq1a9s607LQkFSggK7HlpMBCpP
TadKaXa38tCZj56bqXpdLFTfCZvuHVbCajNTQ7NyXZJLcPtwH7J+e8ixK+y8XPVfcDtV+ClL/NNp
SKu28CMqCWrW5k7h0yPh+fxKbsX0FZi535LYUpiSmmHaQB5LGa9obEyUNz8PFBUFg5LGNnZ0tmWA
uFhb2+El9srmznXl2gCF+ATl233wrX7flNZ8U0wMq2oUR6fna42ybI6HJCwY7pVb3WG31rBgGi1E
tdqbHqkKrS9wRc0n05TpV4wKkjYZDu89VTZUmyRxeCghYT2OqTRXFDusrLHWL8ydHKErdR/ZsjlP
aZ2uuHjqV+wEMK2ZO2hzSQAn6tKHza30wyyNT7R291rbsjxg/zYPRdu7QWK0xYpNuwlbOIx2DTnh
dZjUT5qoJxzHptU9csiavhd6DYZNE9N+ShmoKcFE/G7onltzAonBqzvZDv9cvU5CLuS6OXcnQKbj
M0xueyvrMlq53uBeaK/REHa5EPkk9dYhlpU3q9Lj/YRLeaWNOZFEm/5I9BLHfeMmOOPB8rXvRiq1
YFSxtSLX3f9IQ6262sDXHlrpGphXCpiQUn+P5iLaSPrg1mY1DOTXW9jNNT7xN3OOujNVHxTpVD2k
TGoqraahGTePuru55BSgRm++043Ev7UQrGXQ9eG8sSO32RU2J0kmVG8NbHJY9yK2v9PcN2yUGD96
lDTKcAQ6X5gpikUwBJxjDR2kqh31UmOHXtlGPT+Qb/eRJyv3jQgN3w3LrTG7etiwkmy8lHGvccGi
qw+Xpf01ywfsCgLejhFCz571ynhXlBqhs87PHB/Clakmc+8Mbk3FixZiEkuMcU0tKSg6P3+YdePA
9KAHfmMZ7ibTJ97g0nT8tUiGe1Vn0Ys2OiRpeurYJ7eM79K8ncpAk5H6okeuPPqWFMcI+J7HFTT0
91w3sYh0+rkVmvUwz/1dT2VLIHOcovj5Mkicff+UTmaxWFIDvhJUgvoGZrE5ig++pz1kqMeclZsK
HJIVRitM4t4+Gd1+G3ldvsEEWqx0Lzyz1s12Fc61wyKNIglhKlI1Bie+UPG2L3ClRR24PJMDIh7b
sDhHTsPlW4XqPU70eqdRS3Kah1Z8GDQGf2vaWrs6bXPfWoXziKn9WZ9sQuY+xG6lLOB/nTbvvF70
G+mI4bkt4v6Il+c9ndPuEKckgGSWLJQBNPJ+zjHJjlrUHhPOcSx2Ivuhjcrqbl4spNhunYEA5T0G
KvMNu5s6Y+cYAGcb4fBiJAltAvPgnIs6SY9m4mwrK5Ur0I6oD/aXUaMqWMclvklKKwwEBKYn34vq
XY838YZBxaAFssYuLMPvHkuCFQpuvEPf4syF8rBvifGfY9tWJ+pyo9fBp/ZItEO1rmfcSrbrzD8I
FjzFRVmC40vFI6RaZ9sZGbsaPJWBm1qXgavqhm7kr2HLsQFWFnbTujrnpIpwao3nKTTs51zSVCZx
ZW5srRl2cAX8bTJm4demn0Yyx0nzlVMKR1i/pw6JNruDUGm/zd32qzK4rvh6YWwjjqrZcmrM+/hd
6x22FhPIBOGl89GnoEpkUX4au5OoCKgThymGq52TcyPriQtHF/lzqrnlI0NVdiqlx63eMTgQJSrz
0ltVdcYOCEB9xaW2LVyr3nmj3lxwkBK4GB1tF6d2sdVjMzoL7P2bxkx7+ppSsPUDRuk7BK3xENs5
sqvXN+spTR22b+or6MB0hbfXqXcc7+dbzRZolTmNcazmptw6nhrfey/0cojvuEzDrHVp0aSZvQxc
9h9rp5rHjxLK31eXhK3OmPteRH645on8KPpCblN0imo1lVpzmFrdWxVpBi6OjiRgbzIrKH+g6ftS
jyb7mAwUmRoKGa/wmn3ivDNxiMyKW5qLOcDxl/VNlt6Ye1ddolNKja1iq4c1d1AVGseZ6wA6J9Nm
7Hn6PrQ0/YdHKC7oIE4Gfcdao3K7aEMKpgkYPZoNCdN7B2+6hcI0If2E7bL6M/Em8FZ/Xap99+YY
hhtR9jVdpVObsVLr2xU7i3YtVY4GLUUoXmWsL+jHXiw5Bv1eUOdtBmwiUqzpnfEx1iK/EaPhgjCY
OdufzNyG5UzU5tEbwz4FRDF4cfWR9MXA9rMoc794AvGfZfYxhMGbnbrR86snNQ28alh5Rk2bIBkz
KQdpg0OfVsLcEMOqxHCxxhKfifUUR+VaA5TcETOexu81VutP5fMMmRGcV36m+qrh/Ib/PNDiN4VU
3RsDWXQMqMmxHzx5kTV/umrd6s3im2dlU7PlEckn+QgYBATMXQIhg5bGeiw/m1A3LlUyegfgizPf
YA5zV9G7TzOm7ECy9fq087qlf0LM9QlGhtqwCWgemoWOmLpFw3apLu51Fce4Tqg/ptBU9Xs777zl
akCZqkT9rmxGGFO1BQbkJNu7TW5vcHKZJ71s8ZLpDSMAjsINC6Fx7bgT6Eqh8Xh6VlcAQgb7BQIn
FM0WMDP2JUOjgUrPs5XOK/egyF2tkryb3pQT3qIUiElAYcD4SG1BtB7SCEBzB+7wQuGCuUo7EKmN
BcQ9IPvj9riHau/mcRdeUMqyx2aGtzdo67I4jkWaPkVe3r11jJ6cmdrhOpVz9Fg4c7v1lhc7LOJ0
p/kdpy+HXvqrFtLLi4VqhBze1/phSlv5GIaF3q2Tij/as1g7ZG1TPnSRT+xEGvJLEzfGq4F/97Ws
oi9hIfSzDTgzYYUDo9EyayzYpY8i1A/6SfhF/YiXvS3XYViX4oJ1y74vY/ku5oblTj2PEVHcWJ9X
9HJz20/miOYcHQfVLcun/CXVWWN5qQp3FN0DI5x6w9xxFOqeEXDU50ASZFXjacS8FNVrnlG5TRvE
Iyrxyhk1v3PQ9CVu4I72ZXMN0UV9m5n6mPg1AJBNNU53UniUqZV+njw0Ee5ZXc5sEvE8m5vW0+ib
FwTq2KQnh3ie0zNp4uRQ0FZ0xd3HAXZ0+TDp2rfcq+Zn8IRLaZjh8suxFKo2upNNlI7DX+KTr/TV
nIr5plHsts7BG+AnHfIHGkBB9c18rpqZVYshdUADZoYUz+S7SlBW92UaGphhSf1y/lwGWcNpzo7F
cI0XevG4zfgVJqmAj7fkE+Vr1SmvuBlZ2lpEUVwOY9LgLkBQoI1pLY5d5G6Mn+78qbGrUXeGz3bI
pW6Rv3DQppeuHOvxaVYai99A6zjwdne93loChG4vTFFD82xGdeIlaTyCMZGMWTm3RsWe5v8UNgxz
m3XidY7GXagJ+ZSDFv/yi/zzL/Kg1CL8JVCvezokMAfqClMZ6s7vWetajirNLUNdITs5a803Y8TP
gXekOGiEGMPoq1lYuyE1j1bmbDW72TqxsfFEeKn7edNWQJ4HbUdnJ7GMZPf3T+633Oh/PTcXkBdR
fygtv5OECmOQNCmZ6lrXzVXUzIr0SQ3Xf/9BcBQRukbP1cXvL4CTdiOH3kFdExNuEv+4Wr6lLHP7
82H+Y0T7X4xoJvEwrFz/syR5qcrut1blP3/mH6Kkbv+BggiRk8JHnVAreuU/m0Jc9Eq0RwvEBYw+
k9j6P3jofyNL2n+A+6FzGZ2bD/yicv4bsqT9k7/yC6dhsX+5BtAb+D4eVcFLgfOvzrR6rjKTBE18
E3XtG7giFzFELbqIQwnEtBcVmuS2z8A6J6yu60v0U4lJovgTzC63HhEVJqZrPZaMfrNEj6pa4X7M
jYm7AssDoexFDqpk1uQvyaIhVe2sf6ZWNPqBwUaKAjDHEPT+/FShSLdUz6KjOvHQSuqhjqOVNArX
FGuYuMtGEnJmPgUZrPZLjQFwZfQhU9uknfV+qjleL2KakZYzS+yp+TosgptpxvnBHkbUvmkR5VxH
7x1YWQy56Pr0RYWqdOKVvch8+SL49XkvCHH1zWGoihQobFKO94PUdsy7jAfIh2rREWMo8AUFF5Qs
BNM0py+j00JSXpRIRvpz7BtJs6dOsqHHgSRMSJiuytMRxiTOeC7zMMECs8qbFpEgxNQU8M7zKutz
b9wlHHSWnrH2rgVK7Z6UIZwPXpHpBMw5DZsnKA7zgZaQVrNPoonGbJM2RlDbyh3rXeOxQNyY0N0u
VWrniZ3vRT6RPC+37hJzNBjLiYRaexY+cSVpH8lq4qSnuR9LRLQVizrDHDcqzvo0HjBWNyPnEaPI
KNE65QTIElCBo4HYnR0iTxOiXtemY78Nlmk8tC0O71z62vjpl6JOf1BL3WJO1ImiXYEZOoXxKIrQ
2LqUc2Ljh4kiXpEyljm38Iczbvfs6P4chql+CGMKt/r0kNgUZW+YGe4No8LcsIzXuG/VjaD7EOhJ
kiIQjlm1xqZCvM00jCOFvtWGAD8RvyTJdhm5JApxWJq5vU3mBoUcL1tD0V0uu+joeZ2wVzY9eO7K
TL1wr5cL8Du3Jnq3OAZtoWC375VZ5x9mJwmg+j+PKc1yYul+Hl6iLgXzXrY+/gC8Z4QHopwcDzSG
vV32Xzk8kUCY8UjcabyCTL2Evb9Gja2fouVcVSwnrGE5a4nl1JUv5y8DtuZ9uZzL4p9HNOzVAmTF
cnDLTD07mUYkkT/Mdlh7pAwPTBjONVmaS4Kxy+0zSPX5WIazzkaLelawa+88Rww+y2Gyz0n4xYTu
173tnnUh2td4OZDGy9GUZOSwq5fjKhDF8tgbon7GkHN1SuHcL5/sW2hA3eXGXG5caVyYa6YA7w8S
pFU7Wy+pzYZXoNZ/EPjXb9VyuI4IAZ8aaatzNWQcvXMC71PiRrs0pUklTBjcQ1m3n6aCJVJzZ3sE
gMU0ZXnm2cvEl5kzf7kc/oUWuudsEQXqhDZksj/qxZGVioM0G9UZSJ/5VpDbhxYwzVXEBlO3HoAK
9xsDF8oPTXh0fHW8Gtts0Sv6Lv8ALALUPgkhJFPoKn28Bq79WFtqjFcmFPwP26M910ntSCdz1jjf
ukVUKVGv+Ttq7ZB75HEsq4Y+2pMTVLpbkTCXKKdpmm7CIR231iLejA7dLqoGNx70GEq2nRMBDRd9
l5wMP+6fukUXQpbPnkj9oMim1YNnTmd/kZKcRVTSxKIveYvU5EEI8AMfWPznuOhRfu4l+yGsyk+A
6v46/6lg1QVLgM1U2UtiyziEbvrQFVQ3QGYfIURNzqOhVShixiKO+YtMxi76mQnZWBOoiQhmLZJa
uohrVa9bX6lkUAFyj7YelWGnxN1d540jvL+Gdjg/VD/FO9GolyyGTuVYaXUx8zprgwHlj4DSsBlQ
SAHCKw0NQAKVyGPQb7ZpveIRKG7zIicOi7A4LRIjnO/uzlxkx5AOi0dhNHO2aiVq47aq2ogpDg3T
q5EbbEw0D+xtqw4OP6pnnPZUJRld9AP9Xd+XQyneLALp2nrmo4VnAfU07jjtEq9AVy0XhdVDaUdN
QXU15Ryt+EbiGI4M85mVe33ylBMfK7+p75ilh3VHIwCv7CL1gsfoHp0hkgQoFzmYkz5V2/EiFIdL
AZexiMdANacenqv8XixCszFWPlkPs7qMixaNS6U5z4s+nTPfo5v5VKCbDmrUT0HbcrXsEi9SN/ac
lIwR8ne6COFikcT1n+q45sb+g+2P3X7wuvFQjWFiBxWxeVxziX5rqFR4KfxKvsDyb+5KzDFfauSs
U79o9vGi3hNFnhbYGmaXRduncFTCpCrbeG3z29Lhg+OsOxDkGghmif7ZtnUcaAkcsrWWOIhry6aB
vKt+J1sRWRt2FNURGDibiWJZUjjpVGS4Tolhe8smQy47DXtEAnCWPcf0c+WRLtuPxcP4YfL3a6tq
WZNEXaxW7rI+mWan3ev2zI3ewzWPaBS1yRY7i0uPQF0/wdsg6a8BtcqCKKRcaI2+dKaWvNkCZ0Pr
/89w/P+zrzcNR2dk/ZvhmPqW5X91nfy6tf/z5/4ckGlNNnQ29hQng+g1YGL/c0D2jT9gw5J1Mjlb
/cuIBi1C0DY5W0G/Fc6/VZrnegvI55dJmFLjhUsONNalIYiaPp7Ir5NwgnHMyQjcHooUCxoo1Hmr
mS2Jt7mg+MTpYn3P+hflxOSSgqII2t/mNL3YLu1qep7DxRBfRS1DXZWhGeFWn6qG1lhzvGsSyAli
0nDM1Fkz47tKk34+hYmY+k3Z1ubGwgJzQXvV9zxLFvpTbI/ZdaAq7rtAI+qBNtKS1sBxaKkKstwH
aI8Cn0w40pmhyOkJnm9t4ZsTgx0eK2cpHHZLei94mqTRGXGJvvv0EXk6VJuy16zDBJLFCFz8CGUN
Uf9nwacRzr129H42f04aFPPPIbIid4uop5lf9CGMkk3RRyPVG1msOW+x7k+sLnzldzEEDyujaFQV
slZ3koL7mOOBp6Lr7MMb2FYZroIHFenuFjmskHaQRIVOWVzLkn6NCGQ5B8Ne/mRkxD7Np01WlztX
UogaaUs3qvuzJ5W5g85UkCyz5cEndg3c+EHhUu3iAkiIvhXzFN0GMVWbSp9zLD8s3qjYjaT3ynzb
aTC7FbMt5qddT9tmx38t9T3Nh5PK4YqUrregLiJrzwRm3M8JBRAqDAdSkvdUVeW7gtKOi9F6dGjQ
Y9QMXroacldCP1BbaUtuDnFm8oGpWSV1fVKtgI6F9wPpt+eMHcMrCN4soJI5XlngFRCZM+c7YZz0
wWuxpkl/lGhRmr+NoTIdOroe3lIa2ziUxZjDRFMe4IHgGw7zPUNu/hDnaXaPKxVzqNAigTwrd5qh
3GNblYfRn55E2QyQv3y//eZUcAyKLBZ4ja3kkEVusdEVsR+h5+2GqyNVtnOSP1cDKBJJ4m8XcZP6
cGlvYYsbNukdyQ35Hg2Gw1qlnvSrT7cd829qaPij3AVgwth8z/po2ikp5y+WmT+lWm2+4VqvI9LH
2UdiusYXl03u2mazsIVKbB8A2lATIhFuGkt9RyL33ucRa6RfV9xf6Pnr3pu53aQzJyojRpHKanUa
bBAdVPjkmORxogVuFFb7hnKbQ+Ub7oUsuvE2EhK9YnlXgN1Ud4DOlx9oGfRXcKDapxZK9s3CObvP
rMI6KVhCVwa5pe2mdu5rVjrXfqjTVwkn4413FB/h2FunvprzPSlIgBSznX+QwqbtCY+vOCaNNbMG
6YZz0ZH1LRJE+gAXoniYUio4AwDXXFasMbl4U2Pdk6t1OW7zldjnY4NHZ4lmHUs3sm6917fnobGS
l7HVxwExUen0GA3JpYsz+dRneDKTBFcCkR7ancfEfyNam35pBrc7dQ7VSpuxF+lRRwo3t0YRF3eO
7ocHFFe162YAajqutm0jB+eHMzRyZwt3ehlTE8SLrx2wiReHzgkvuV6h3faxHiifJLhRRgeTUWhy
Fu+MT6twZvefWAxNtPsy3+vEdYISwR7jEKkRTs50IsY69NnRld9ILfQnXapkm9sTnK3SVvdp5cgr
DtRpT32JdR9OanrtsQZ+UCk43POChLexqvuXWUzGChBqseZ70q0rrBp7ldvprrZTVwZFX2XPddLk
O952vi2aknA6svrTAv+z49DLuXsMUe1ZyC0Hzaa7E8ZQmiuSOGSgTPaNHm74HzOeKI2ZJ4R6pMN3
8E2oKGM2XOKwuKsHfMZmZUavJr4PEFC+3I7WhJtenxL9wgyiX/wu868afpL7aRxYuRrt5J8p4yTA
mo+3HLMnFdB8UY89caX1bC/9E6FiXEtQd4/gAvBoe0DIeDHKS08/I1oQl5oyL08apW9HU9oG/NXC
MVd6p4XMwu70EaeK1YrSvIZ0ChWd+3Zq5bfMFfiRCcJzL/Gxb1fm17RHvM5bB5yWnSRPRpO2D5Ho
xNXsJlqQe4mDhtlTPrdl719H9laXgV3wOwgWFuOGoR7ypMJOzbdHnEulps8JWMi0yiLp7MvSUUct
KoYdVN/hOnSNdTRzs+Q0KOUX5Tjt3ehMIZVnw7yzkB7uubPVb67fV9+8rhQ/pgSyXeB2LRZnP/pU
1HCzLZ79AAQPiB6vP00jSq8wcItrFc9z5WutdqCbj4ZLvc2H97rwjBxUibKA5c1aesxjW34JqZ/d
ULtJObNTLA2YLuVbpW3ILeVA8sWLStfd2BSqfbOiyNuVxNMvPT6V0+DhvYCP1Rxi3+N0lJnwAkzu
b+SCu/za2bp/S72ivVC13m16r62OsqK7HKOWu07tjGavHEiJNpT9i2c7Lnkdf1igaRpbtdZS/X0d
td551vzpu26hOwV+zxwdMKRHCC2d9hTHmDpkUnHpyaidQF2DnbBctGuX9BFrQ6j+1U1kpXVN9LDk
skTcLfNQe5YqN28nOvpc+EyoxFqZvoa1D3/vitI/7z0DCLDVE+vd7tvqokWl8+hFi4FYH62zglDC
ZXAy7yY56ysMi5flDTxKBHfikeBgpjJZ+zhsLr3XpYfIpGUIMaW6qyLTehZeN9D7jhwNV3sJjqQl
GwOXpZnLzTHPEvIHlVXjhtfbe0Es7IODL+kfo6sp01aD/wjXoF5AdSYLZzhLVAXH9qrQavsuCyVI
C3MY/fs8Kkl5xtxklW6dPQp4edsJE1wki8LOdscj/Xgey1hNfo/7hDw3oE+MGZ2EsKBBi2ixcFBB
MbV37PvrO2rO5T6NTXM/WhxnZjh+K6VQfnaQrMULs4D5NFoU6AIXscQPr9D6t6LCIUmb3Cs+AbHR
Uv/eMps25ffTgTUzp7R7IGXwSNIujY+qbrSDS8qdfjHqPXAsaHL+SOqGJBFwO3U0e5aKFbe3KfMi
Ppp2S9gxc+5CZtOtkXCz7t3MTrd0CoLPtuTM/DFyEb5aUS/XnIy/gEItbgNsIcrBZt3ecb8DFGej
8+Qd9CItMcQe3dG7CYNWBSC2yRsDmtuutNRjAJnCfV+nIfvnzCctZYCrODh5ZKz4ZOd3ivpoHDv2
mDqB0CvG16GdqAbL1IPbNDEl75Y6uPpU3mCLKL4nltvw4fDFJ4NvvLHtzNwRppphNyJeBSOTKqkW
U1ePg55HzzpdZ89E7j2O3e1sU8QocXFknX+aM5dpJXLCg44PlN2snuJ8yCruYIE3hIekH+CQjJGV
HtOO5XGQUNLbM2KyPSukGbXfrSIVLRjFrJsMrw4s6Z3DAQPK2HnNkeyrvHe11rrYdjNdfdkYaz9L
olUXyfEYl2reRAz+r7PrnVLbfYrcRFE5TDQxwXeZW/axyITxNUHoD5oph88ZupBnROGyBufwT3YB
Pz26xFqSCtzU1vzexNO3RGj3Xk20hbIhd53PkJ9b0DsrEAZqp1saRQXQEnCwmKckN/B9pNEzb4u1
7eEhwW7yf2a6QzrYkttgJ9alRYY1lrziUpUDKJBmtSwDEVwXOS9MoXycolONfmRRTCLIW5KMshbC
5pZd/nT0kuEWQwX5YjUlK2uwF/gJwJdtgZWa6NTjTBiKKMZcTR0CJsg0GD8B+STrbdLMcZcmQEZw
DO780BE3VqMU8bg0IJZ8/N61VrBMdcKnomvdfa2F09ExW/0SY5hdD1hACSM03ObaODkktfC2Uwsl
hX2+s5rIoMDS6aIr4Bvu7Fk63UB65evUw/kz01HsSuJKK7emP/KXU+u/WDP+tmXkYOiajmWxG7Hg
e3A+/OvBMA7tiXpnLznQPc6xThsFhNHZ4ypNoAauH+7qj5pZquSWrWfrv3/w39aIPx8cDzrIRLjK
dA799uBzUjbuNNfJAbWo+ZjTpkTyzOObB2nx4e8faln1/PUAzHnG45/l9ItL/reHSmSSumNc8FC1
KYkoGx7b5RKK4fe/f5zf2dXL7wQn2vY59GPfBoj81xc0qyA7NZmIDizAp21MdPbgLhjBvEy6O5S9
zD8PfqwnvOnFey2Ij3FVieIbIKPlcB3GPLu/f0r//S0WJvx3Q9BfxZn2d+5uT69v3HHKOMixpN+0
aIh1pYCqAjv3IbToUdx8jP3A+4wb/fjzsf+zXP1flquGi1n4l7fpv+U9ThTW9R/Z9Kt49OcP/UM8
IqMhfPQhn5IXvqT/lI48/w9HsBhn6+rjvUJW+n8Kkv+HYWMV0ZfFKy6hhdXxZ+TDcv+wOcHD0UGP
YinLT/0bu9Xfa44oetMN11w6RWiaIx/xW+IDnSluPJjVx4HVH4d9yxD3CizP1lIlNTjUqRwH/Vuq
qfFQSwyIASknn1Di0O0bwQxt4bbZ6XjQ9P9SLP/nliOT3/EvX3VaJICQ4FEwlyZF+Ol//QYyQ09O
BlX9IIBWVDffz/SbNxMSC0heOBl7WQLxSDH2JmFC6SLLD7SaubUY/T789MrSuG+hpshmU0+iEC8s
QKLrFEvVrey4Nd4KlotwU6l8ZvdGgg3qFWQz/VZgYmo1XJWd5u2Jic5rW8/KLl4bIIMzMMvkXJrn
GDTyvgLLlKqV7+TywQOINq1tgRk10LLSZ/HRGwTnpnQzUlkrPcy0PWZWz7qDbNQ/+xVnLNVINAU/
x62MMTyV34qp0Mlhwq4DeYyBCrD2Ii54WLWMLQj5OD9iNc4BoQJJhAdM3Pye+ZNAWKS2ZQN3OIw0
TrRzc5RRauz63mo/EobTmw8WfO2m7Ql7Dic4t0VzSeB6+sRDRdt3eP4g+o0afaK0MckGd1zqXiVc
doh8MQMZ9l2AGkb1oNn+m26lNCUnmK7Xc5bHr+znaxGwslbM6JV2P/eZP65EPLUblQzjORLzIyjd
/NZMVLpQW1FiOlPIYlsv02ysvPgfQXNz/CUCBVUZ+LD7oHtZ/TBgmYUl5SENDLNYmhmY9S7UW7fW
cxoxzI2GltzmWW7sKTS30s/V06TrHPBjC23JrZ0dtp5yWws0iZXRuP2qJZq1mUthMEBT64RzSgus
Wcd0rHP6sudOrQwZufe86vLEWaDZpiLXj5Fh+UdEG+8YG4yBdGbp+WtNcv6pElX6Qy7r71XWa/Wj
bJP5apXmeLYGXXxGIna3NvP8ppD89o3JihXIL0v/pOoIwcSDvQUdin+uzur4PeNjHzCej6uOT1ow
t5F60AUGGkTm4eSott/kduLvbMn+HItziWrEqoa+HeshZm227XXU26hJYj7SxM/DrRqInK9mabuv
Dn/J4sfXgtDz+w3uQ+PdjNIYO+o0fV+YBxcJhGPtjWOzt2t7gLSTpu5ba05zswpFbBzMwU2bNa1R
U7yaOwFQFoWZ6K5w2tYLTFkIusl9SFSkmP1pTTt6NAduG2pPDjIRNDMsCdAgG+PkA95zNiOv42HA
a9cGhZHH54glMTx29iEWBXnzyh4o/20HAiiAPOBze6H9UWDZxeGYK0wGLCrPC7aQl2+W2cVx0nBr
VT5Wei9Zvl1QZO0gyu1w2A1ubpEh6KDfCOhezk5klXsAhfnsx2r+JoYZjqBq7YMPgiNIXJzt65rV
45UroXob4slrkL8gNARFNJfGOkuazF9F2MEnDr2N+FoCK+/XjmzI6FQI+cPVKmr7MBozWVFGToHW
MnRxcZ4q0ZmBPw3DoQKcBtGNiwi+fQzGN2iELny7JDJvbY765DZEtbEuxsMYTGWb32y+GDtQzzG6
HBlvbdu0BjTVuiHq73I5OBUxRsGgD/PiS9iVkjSs1cGthhlwCaWSZ42ofbsWltQhFKfVE73gWr42
evZQesX/7/IZxTptTPFxmB3c1WYcY/dQqFeFUT55Do71CH7euqgVabC64uKL/pt9pFGnUWptJyW5
E6tx79pkyrVXeEKzWo1S+g+mpbxkI3RCD/hlG7fZ2nrhf29m2MVTYag3sgmII5MxPBjdIPfoautZ
czWcnX0V73UzHZCsZWyfYh+QkVBQiGDrz2kQGm58bzim+VINRfIgWNQZ+7ZpozvcaTXpX+B6OXvy
uP1aoQAX7F1Lrg7NAksKgfO9x9KXBLvporp0GFDw85KsiTHheOAKs6ljukOazyBrtDwcO9/hB9d3
/4HFAaq6wARPGxEPEfn6fLa5Nm/TyQJcl2FTkcqRIJnwnqf0Br0CsTP4Fx86rvN8yTP4FGh5gAKD
fqHjYKQ3S9rJpTgbkeNHLFhNMHd6a5DgGFUSHoZO9qfOc92fb9te8+JToTcabfaoSuZgiE0bux8c
P9VaeZyyMzlaXxKki0NaC3HnW7HBoxYfpmw5QVPNbd1GrT4D1eSS4+TnaPLCj7GF2woVMiD8AuPC
KLS1pxMtrNEzr5NDctKutJofmEfzVvJFtwOVeOpKokNfmSZGJIjBJqBL/kWVnvY1VZm8b8jcnGxH
2vnCJi3fsJINH4OVtycCpGLdFNW4W+aSb7mWVR98Sh1rZdM+y6UjFYO3majGObcEgTjJe1ZzsjyJ
cOpYsYAc087CZjOtTfYavpJvbaelomA9zr3+xU27rtxIV2bf7I7tGXtxbK1BZEfwttJWm+agwy5F
hCsWio52VPZdnSWDtsIn3LyRP82+sATk7SLYYKfDTYM2/jDp7mM2hg4OkYLUg/V/2TuTHseNtFv/
lcbd04hgcFzcjUSNqZyUVTltiKpKF+cxOP/6+zA/G2278Rndd92bRgPlTKUoMfgO5zwHqNcCSCSm
z01GNEhkdpj3YQb3nBKrep+rsNt3oBWDqhN8XphhALpCPi7fld0U/M5k+DDJBV3hKNb6EG2LW6/R
8qI5zriL9AyVk3Z9AKYrTKYXHlpqFBBm9g3g4Zs2JBCeWSprC5qqPiMTMtwNd51hMaCH5rllpw7P
w6ia4oppsrur0nR+JFskeZrygdh5R5P7tGnhqe97zejVH3lYI3G9xX8XB0xDTPOyLkjswJ+0XuFl
iaLRLCzkvSt/KExn98eYTs13z2/qAcGw4Z9dS+OiQuKH2I3tpU/vtnTWph3b5eSljlsxT+ydS1eI
xdrQPvaog4zFbTYuwptLIxcbKT3nSLptAY7aW8qT9sVMWVg+okcqrEPPQ/+Ru3Zhysp3INz5Ve6c
h7TlScAYuWyOOBatCUVIGCNfdy3qrypX3hOJflZAgDymUQtyzo3XZhy0sb9aSyonT2+ZgWQTAzi3
uEtLb3pGNthcpRrd9wZYBpYmQO2bDLfgD6RPLCYrtykPjW6xOTBoBgscy4VHBiE+/SEpavlgIk0s
zl6NiCTqXeylpbASSJGROJFllottCSyG0WsPxmfqAdl0N443m5XzX1nAvxcgTldHO/G/ywJOeZ6U
pHD8qa37nx/6va1z6cNI6/KkDdENxz6/7zfRLJoAG82qtwYi+sRFruHiv4tmTf4JTppH7+by+1YH
/j8buzVylCAkn4bMF4gM/oPGjuzev7ZP0nTpEiEHWC5jXn/1+v8B55g4CZZnqePz1ECk49ap0K+s
X+/685s+r196q0/9pzprWJyuAU/4yQePLiHSmC6PrSxINvTWm2j5vJ+QnXJvdettRtvBHSc/775s
vRGbz3sS9Dj35xyumrmBjTnussJrNjkbNR4Cn3d2uN7kdBbc73q99ZfPU6BcDwQceKrdDYRbcE6M
FUkhOuT0sDyj+c402/3xCTdj2QxeekHSt4nrvNPb2bNNO5BM5syLb9Knab9wbkeLSrMY+qtejzH3
80RDhMnpZq8HXb0eedN6+LWRWVxXUl+5c6fKgObtTZHNelBEOCTT+prbNVy7aGxwEVfzMSJX92zW
LVK42DsA3kGMFVdJtbdLeHYmjwgu5mhmMpiYC+95zpgvuU9Fn6g2f0Kx6uz82HqPoMlT6M1+QEyJ
eujNdBXy8tCKpfkQO4sOCOBgUo/0cDPVzLQVewp6ivFqC3xgdp4z5qsnN/4BXL1mMUrUDq7v7EYW
BTR1Z2quLGZdLnucRLdYtay7MS4Vf1u/9Bcx7hqzqu5CRvo/08Hx9wPZvHttEyIata6+mo7PbhPS
iwxhjDtG3FDB8z8Qpl98aJkbuv9yW+f2eRiZvrqs+5/SVqurmvzpRtXu+JBoQbZEFn9Pye7+ZlfO
GGC0uMHOPQd2jzbDISwF90vNAV5NxVPeZgUu8VzfmSqLtx1XhOVt9tjmaXdnTFm/Tbhjv0JICYFs
mdPdTABMUE+2uZM2f6kBxz1YxR9fFs8FXJx7DcKYtKxwp5Zpihy3ruWNihtxnkX/kfPfc/pa+aM7
lPCaeTL6V5eIm0ePNgvbeJiCrCDo6M4ywACkNS6MDJr8YTH68iqobYD3993FzCzrZs7NTd0iFEBC
p2+rSS1veOeJTDO6LkYiHcuASBPUdkoNVtBk2XjA7BbtDWo4B7nMWcTO7TDoBoK1Qw3YVCxMvHTC
q1TmQ8bTl/IebTg45hAAp7N0zwZrK9heVw9W5D50b6wBbjP4LQhiffoQq/beAM8o59YP/Ny64tfJ
d6VX/9BUf6t86HlegzeBCL0XbpvvYRV387ZIzBvbYj8FLu8mnz+MCDRVRdFItod4sXp6+gGhyLEe
B+N29HwWtn0dBamw3jgM9b1ZF9PegCSxzbPIPs2Ntp4t0iGIPXI1Zv8W4jRgKyc1zi42pw2I7jcS
BqiM3aI95AA8MYudly6hDujiTdMBVYUvWYbY7gDhbgAp0XNMabEbxzrZZxQZWwv7ENMXlbOHt6MT
MZzk8OBkPBGATEEwUcOVHfu8GpPLYckm59ZqB+jsrIDa2QqzAFni+Dha3TOQPONoNDMLUUvGJTdY
pS30nKA+mLEGjcRL+jCHoyou8KHvEKh+r1gc7hxn8b+kOKn2lknfEyMHeKBpSO5hRH0raaJP1HWQ
CBL5zakHVPVxK7p33fKWSZSpg7bOzZsoL7GtmjZfaRHRABVWjicqzh9mjt1NPHHe5VULp56G+33p
fRICQ87noec7mMzT/O7PE/u7IhHNE+3nUykQHKChLO4r+nkStHy8XA+spuAd1vgIDzjSMEjlNu0U
7Ux1QrdBokdSdqSG16V/7VL3J8qWcRuZzJ7G2GPxSywx6DLECt6GjUlRrZVV0U+YTXsbQEadOMZe
LiT6eGZX7Bm2TdziJSLWqX+O81lL6zgPCIOKUsQ9zxaj+ZEZaYUom3ZJ7Gj6TTx1rVdBo60m75j1
aMMvk9U6jxMP7CfVhtwi2chXD3f3YL9qRN7neClmvSFzHcEz3/4Ev0UTwS4wQpd+hG3LtSFoDGMd
XKpzxbz/zP7Q2Hd+WkbHsOlOM3l093He509kwih30w4ko8UZYt6tv4zxG9GBGkWwVRwllds3D6ec
vyG+iVjaaO6sS8RMCg2sVaPuWkbS7Ycad+iohgFNzLTA1OJo/1lmFnY2ZWF46AatH+bJbBCno7mi
gaIVZflqwxHekOrav4hQNd+aViRvPJPBxoLzvgX3VtyzDfR/iinuCczKQ3U1aCVfjCxf7grhnlxM
fSh3lfNhlz663CRWTc8eeMh3kY850K6GE+1VsdWeNOdgztsVyRNyFTG3x95zP8z2BTt3/mGkIgVY
1ptECDp1Mj6GjI+eeY74uxqtMru9Gd8fNMQ6ROAm2Uu0yTT9yHACWhxGEVzArBzWDFegXcUcGw+s
bjSZ46po34jXyu5UXkcR3+LOctn6Fwu86Cb7QMObXUFvPeU6H028lmV4AvJSBDKLuVlZrzX3S6Ng
uutRe/OGJTVQ3tn0UR7l8fhmjzPiLC9u3j2LDIiSXTfCssiPyKJvZuPcynR4KG3Om43SLSW7mPX9
TJYDmbqktRx7l2gj9u5j/e5HU+ltZ1STp1p2CuxykjbYjd0ifWnQ7Fobr1Idcm6INazcVAOjsc5P
3HPQ3+mAa7w8FlM9/nJ/p9xWvIV+F1q7MhHMkeVg2IeeSd419GtxaBRayRLMB6ReD8UQx3PqMYwY
oLJkpnuZx645S0bWgVNbIpiHXsOA5Avn5vWyJYDaQtMMBpL4pG5H7J9voeqpH2WvO2ZLtn/JjYFG
3gV0FkxuWp+0a7XlpsjL9i1r0w6DfdRrue3p+V+zGWjyriNFgKFa2iy/ri3hbSggtijT+W5Fsf/V
jcviG1rSaq9ioKgBR3xYbOYhA7E3+hknIjAjcUpc4d76i+W+D3abQ3qs4dKakc3Yclaz+u6OsJW6
UKpn1Jlwa71CrdqnFlxQWZnVEYI9/zdjoOwdSd+Yrx7SimE7mbH8NvgD+SIoud5xtHaPtg95cptO
pnjrmbeFu0iMPd8lofsNuGf54TfI0ndh4URrl5aGr8Dayq9QOB2N8SGebnrdM81MDYOwlVajQyEf
7pRG2QN+pwSFnXsXzQP48mLYkrSyAxIKkGXu/Eer88VdDysPYVoBuscGt33v5NSGnozcQwN9r97Y
7WB995G6ke5b1dEzmgf8KOy7ATJIQ8mZ6UUikGBF0Z3uzGU3Eid6MrE1HBbL7oKlVjnDXdFfJNQc
p2+LX+PU7Enf7B33VycF17AZwPoGmcNEM4Lk9d2xqnA/VILpEp/msuIyrf42Nic8UZRZ8F1DW9Sb
pMXdwyLeSj9qkIrlBsMmADwjzjlaFAYtUCsveTjlXzCVxwcmpwb9QdhfWjgojDQzBAdZWzAKFdSI
xYhTiRgozUai6Y9e4jckd5pR9qo9pBobWEuMbuLEhhdb16azQ0u/3GSGrM+jY8kL7zC/mPTsP8Il
6SCed92xqJthH/mM9Js8UoGZLS/1DAZqK03ZfotU4z6opgEoI5L29N/l578jnlc4g/+2S375VXf/
eOa7kZR/Djr47Sd/a5Vd9xfXJFPYV5LpK/C7f7bKnvkLsdu+x3DJlxY9L+vR31tl8YujVtOpR3et
PGfdd//eKru/SN9zBGJpX7Andfz/qFX2eJE/bxo/MxYswoqkJGL9r6HHEeE6eZlCs9GF299UXmnj
kDNrfaPmwiI+lln5Bj2JvGppEH5IBpNIpgTrkhyPBMYYHClh7+5bAgafCBs3cJ3n/nMC/OaATjMC
eNb71U012c2+d4qOENAstk86XFx2Nem64rCNdZ3he3ZubxDkOcHgz8yZqaaPzKzOpZf1jNHIiQXO
7UVfMYj5hJHYUOdYVBBnOz5LDY5gYxGp+3XpBpYmoFZZEhoi6CitHqOxkueuWsNuplKPO0Jh8mG1
dDZXmxyeCz8iKURZMx1q1ndJWKc6IPFpPLaqqW6XEYYQpG/xsrTtQBqCmL+E9bwOV3X8YPqaWtNf
1neeE7izMwsnCRKZ5nssERwk8TgXT1Fs29CRoN+lmn92RcMCSCZfq4zJBKSg4dajBfWGHNkkNp4g
YsscITezuqesTt2HsJIoby3Fao/1iCX31QznCl+ZsQRsfH2wSgDAzXrALkCieMDfnAXANvFL0gKS
2uW6m3BSL31GAidZwhfXAtwh+/g+8pahC8xZWHngDrEJBHCkbGVtZV06ODgh4cPMcT3aLnJqu6PP
bvyrpUHHUPEucmcMZrtldMjmt9Wlzedh95fFM49dKt4SYlqCnveyy8LuOYQBd/bH9uuczUijWEO8
t2M682BnfVrMXhzY2byKuOwAFVV01Vap4AO6VX7rQUy4Q5FPJ+HDyXc3dQFvnme2QxKtEeJNcIHv
tSGa3qZKd3a0Qn2W+tfOVBEAbpC+qGuT6GEZabEmH6186qgtA66Jgg8wWS4dwnNLI3yUqnvluU5k
HAvIU4wAMLoZO5EPjxPxRc23FgHmuxib/meSDvLRIT/rJo0a9QTrCEkh+P4Lq8DGIaOj4JLBeGpv
KYfexwkFIDp7Y2eO4lerLN7dcYR8VthlQ99m9Zs8UeKebB9Js9jOEOsj3IY03ISUDmGOhzPMV69L
3xeYq2g59oQYkTidI/J9jyPiHQLJfrneaaMBxJatbmO4tia8wq6AvaQHwawB3myG++tSN6iWt5Mk
wnmozYfRlm+LZrVNFEbL5nLXsqSqj76T1P7WcuOmPaAiNA8iMp0XO/S+0Bv/yhwAvhLr4Rq+Gagd
Ox8AP8e5RZiT7yVbchzNI48teeU3MKRXOr5DO8dW2R/ZCpZQuqAgxdO2j/Ro3mpfL9HBA0ETbfu2
fisSo+6vLQkr/El6nxp9+DDASQcXktVk16sh0ICdKAp8oNcqPmUYTptHczG94tiHkieyh4GGvQoK
612ia2YLk6hsFHgKmI+q4lOMy3nX1FiBHdcwAlk73ovVFjOwoOWmFC6Mok7HB9S6sHcdZml2OLNU
FTN6g9UJHk159jpB+QiKtBlvvMQlJboDWxvOkrJLW2gZ29R+hNqR7SBSYqEYMbZ6DJy2KW3xOc3U
ElR9Xx8GC8HpIIvodhzskSuQLssXQGT2yUb9eEtmsfHMjCfuIZOJLAqKXDPDT1YC7mQoAuHqG5op
tAgTETOtNk+MipYdZO76hmjN6lbmCqakja65ZcLSmDDyV4XsKQPWzUnVNo/KbxXbTQ+koYP3I7bx
cWznepnhg2DV2Pp5lr0tMEZp0tyRUQk5LxwQ7zloqk089DHYZpeYWZMhIyqH4S5fovknsaQD/+q6
4AYjgk5xAPaHKdQ/LEIkA/Kr0HvGDutkelPgaIRbbasqbIll6d95sGBs6siCLJEIcJeGlcGWqh5H
Z4tDs/thljxtdi7CkwsJVQzyIvkUoRE8KqMQN4lwaxYmbCkwbBabeGmPuoawInnA7oBwUHJC1jya
bSlOYnblOnGLT85IRokD0OPG6UZBHd56e10L89JjdbuZSjfZTWZ+DR2oxq6mviVTg9V/2CY/+4So
BGIMPehNNWfvKGkNfGU2p8aXRD9STDcB2u2HVmI6qiZzJoXDmm/jOkoQh08g6fPaoOnK/MCGM3nG
3YmAoW9upqJodmIhxM2u0EZErJ53KTm4l06xrVp6Kz61i8/KqStOkd1+NH7U7/ps/F4UeKqFnCVQ
GB43so1PHlvhYz/mipmUd4f26dppxOmKpevGI56ccVBS7FsDkPicXkHKGI9jnNLMIv4ImThyN+Z3
kUsw7+RkKGiZvNiATVaGKRwjbL6ZT89uD323qpDnr1Y2z5ux57pemz6JmKin3dzfzlpE1c7kydmC
ip1Qu3ZCzcCGrJEN9c4pvUXsYtrD5Ym5jm+8jsw9Z/Q5rrcEia1xVwxZ6RL2nMFGBADVSTkfCXZ/
st3WSYOF5T1Eryy37oZMtnytbKk2JmZvtBmS9oHw6clGtrM096jG6XrIYlxeVN1PL0UlprOLaeoG
Qq0+0DojnBoKSEJbOWfDWcDv5OjPcetNQ9wdES7BXi84MVH0ON+AWJDaUfXpeSCuQoFycourRxd1
LkShgUvaO4IURqBbXvTBoNY46G60H/TsNajGIXOqtiPZsUD2vskaxQXKWMLB2o2iZ4Q+REqlRQdJ
IyNfxC+UdUzAEg2BWOweTUQvUYmBrB9XfoG6adFix7vObGt0FObcE9vLk0vsbb2K2705ZtqqXaQ5
q5bpzJiqjEja1kN/EvHc3+RxZpyMpnEo/EIBO0goy7+XNnMwNNBLwyDSbuDhef7SBjFbuwCniXjT
9jr3nZijPHpx21xTPx01/gJMRRUUlgODi2nfesI5oqjGPdVkE7M4MTN/37jt3LE28P2AAA55KfBv
wCvjw38FZW/tHW0fVIebE8paRyyAV46Kn2eDoys1HKPEgMGHPCvaKSRqd9bswPClAmpyCHKmd7IS
S7wg+GJ+VZNPt416NA77erZKMjeyTuB+7rpXDu9lp7hIN3jVviN7Q6Lg2gIwJfUWax3okxMgyize
jXAbYVj1+H26zkFdDaekuEeJ4smtk8X9rrPj29omLscnLucywoc7ObHHgKREU/yo8xaosLbL/GCV
aPJ8PrQz3rJmCHKa5I+Jec67T8391Zwd9ya04pJYoHlwL1pQmgFRkpF/Wwh0AubsvnaFIoE5JEbK
iWxrnxu45M3JFqf2U8SE9ch5U5/SJu0x60mUyzmQm/5t/qmBgpe67RqGtZynyTkZoWsB+HNeh08V
FW0uiiqjWdVV3afQapVczav4CnGc2tkOzGQivbMdMC7yVKcCldU0DDfLKuGaVzGXXmVdaTlOCDxY
DFWr6AssFpMidjLsED5VYbWsW5Y0SMWY1wGdW+VjeOedPZmF7oe5isvqVWbmkTD6VH9qzzjP059w
OPQXFsr5a/SpUrPn1D9DkQvPySpiE1BT92QDNFjckLipVew2rrI3cxXAGYvNKIJB5m5e5XHtKpSz
7bBnzreq57JVSMdAFalDbiCuYxW4qVfBHXHqam+Q59LVTXqfrLI8xBDDXeq65g2HBHDVIuZmcQeT
goWTT2Vtso2Npt5BPoRPYMmiInaHcVOFgJ2KwUpv6oQaJS9EQwEF/CLO4FyCiInHXdL0zs+hq8YP
p5gghdWw6W4H0yQ6bWyt/5Kl/vFvbsnRo/3tlrwav/15Q/75A7+1/b74Ra4t9acn4Z+yZ9/BMY84
xDGpFZgL/EH2bKl1Oy7J0GB1jvLaQv3/W8tvkXXouL7Naeh51qqk/k9afkv9RVws0DvbONCZRviC
PblSf96Oz0XXgdpIyLFuiunGSDWR85mZXXFUZR9FOSwn4iyYS4NUZEadfY6rPwfXnzPs0NXGA3M9
JtuMM4cHi7P4OVvYZ9406xA87mCmn6rPKXVY9srYEhLLyFyGLMym3H2e7W58pMBX0P3mIidQHovI
x7AO34em955jYmlYCnxO57vPSX25Du2ZQZ/idYw/rAP99HO273zO+ct15I+PIf+Vkv0UEbp7l/rT
8NIljXVlkcG2oB/q8Ge3rhAiY7jNgLMygS2T9G1ZVw1WGA0vU4QE0Zx1/JPcOfYRfmTDC2gn94FQ
YaSQ06z0Q2pH0y2jCx6xPiSOn25hGI9VmfLEcYciuhsMMzyR7s5oOuL8R3pQKetixmmWbkW6SObw
I4ifpY5K3Ouh3hFUFb9JUFcT3WjhHfSqZ+ChTsLALOP4vrd79ha4oI/JmEcHwoE8LDnWcBDVVOPy
KQrnqaD7I1GvjHMXzBXzTbaWZs/eLCvXkAAmAB8zlsEatQBt3ZaBNYtXHy+OGWbNuQ+zVWIqnWU9
gckBaib/pl1YvK6KiZLnXe3xEK18IikHt78ObsGhNMdYsg2hv8dG6HVbPynyamvBvHpqcEWepeux
HzEnLo6f4xo0aL7uJRwpActl4ZR05orcGtsdXvMejTfAp85DVFCBR4yXlQsURsjvOYKBckWk7Oxy
cl3vAUoz8J0SFhHKqaH/Av+hmkt0d+7SQsWwEqbowevqn5rf0h/FWqAEBiF5P4FW5WjAxiUfkWgu
3Y+yVY5xDNGc4j6d0tOgyma3+HOqToQ1YFSlS3hwxpaRN1P2vY+i092kCi+WrHyK7imR4/2CEzZ9
bgSJecPjYnjYQFFKsPg+uHJIruPsxg+A62eZf/Dpmhio4qJNuLaTVUKPvYilhc5wJxx4W3eRBmxe
yAoQpdUN4EdHB1j6yrbxeA3ipoI0X54sPUXAEZS0t1S8Q3kMS7mmobF/YNPvbAc8FzQOVrYnSrng
9lbtduVc1AB9Nm5JMYnxp9ppURfbppPhPo2zeWOgyCWniuaujVSB/1PeoBSG5SqkiwfQugrLP+bA
qy5LbYXbWbRsLEU5HxFbcN17Is+B7lOcBqXX8g20ykbcGWg8nEDrnlFLS3uWkD50NsEz7BIkLSfk
EuOlVySbjiQ1HBqbdS6PwKW5cXTTn2G5FddZlhaa2sqxDzhUu6vh68cl5sbMeNwvnvoqDdIQci/7
8NrKClLHicmHT/UXozfzu3yc3K0umcAnky2fWgtsBEsWBgE+u7wN3n4iiEgKIIAu8jAlw/Yc+uwB
xNezb9EyINyllKzAsHXRFXhCTB6hTLchQV/bNBGDzVww945Ij4GAZ856tavxi1AqRowx+ye3oog0
c2cAjpqaV6de91b5gvbSau2Ta1vFziHbZFVh6v7WxuWxa6aU0RVE2BeVW9arW9hpEIPmQwgTx2e3
79wvrotJvx6dnAI00pwp6F/YZCZ2aPygR6ywKmTRci+QkrPSjtIHHB75r1lUe8dqsaxjD93sMkrD
n3aRjqZ9aC79titFsR01WdAgdZu7Ahv6wW2LdbVhfhMO6GrQ6MN+CuljEbh3O/j+RCMqLsojkd/Z
LlyQawDvzrnapkq5UT2QFj+SZOYh4qmB3XkyddM2Jtj2kqAOuE+1ByBW2CSvldlyKDCZ7oRXl/iy
3X7faq94RQviPcRdRLEc8fG/pjh5TbsHfQ5p8F4OfcIaNxJfTN/Mf+rZ6t5cGVlPLjaxx6aJI4SW
jdjnNXufYem8E2INSB05btgduMWcQzdO+qfEUmQyxFp9U5qvtFINiDIsdreerDXRRLa819pmdI3s
mLtqnJ9QAzseiRoyuesGv7sAbhguqNiB0sU2uJFUZ3hlPI7MPLqXPon1Cfmo5EL0rge4zHPZnaso
IAvRNPHOx8tZ5HW8L7K0ABWah19jiNcxUwRbv8+gBknQNIbkYlKFH4m2a1DEy+l70fXZdlH18kUB
9iMTIHWxruRJx7Ct0V+baDQvCwunCwtBxsm5I1K+b018tZ1ePpHYYpKYm9YBWW3oX8hki19q8G5k
EjrTQ6wrlLUcTM2RJ/r0LQYx8kXFzFrgokn4LKOCmGxiWEn5Vp4J7n6kG9PpfdTCyuleReOsyq/Z
GWUmXmfCjks8Q26bvFi2uYZ4dpXT8yTKBGTzpYphZZfQ8ne9ZC60ss9IZRXT8sFwnOFtNuPebBOO
4BibIPuAlnlQRIN6GEXxZZym5pDgAyIwGXk4H2XONLfMH1U9d4jJYDlERh00ZI3/V0X6b9XHyhYr
D/V/V5E+/4pUvez+WCL/9jO/b8bkLxbFJ/stIVHU2eqfcVCu+oWUKHbjLDw/bX680u+bMfsXfH+m
6VFB/15c/14mm6zafJ7Klo0UR9joS/8DEelfzLYmtCnIVS5/oaVcyxLrv/9BQupxtiwJ4ICjB80E
nF4MZJ0x/+YP1+Thf8y7/yj74qFCO6T/7/9h+/fn7RtgV94jrkaF6lWtK8c/vkqIZdVUVYShP8Wz
t2FcBDlwCsmi7cg6LhxSkHN8PTiOlq5++/vXXj+vf3lx8LLodbhsLhf7zy8eO3k+wYPyjxHRwNne
bfUYDJPkdW2RXVNpVt9Y6Nc+G6BEBYTrJL9OBhijndM6CneVRKDWp8mhGzxw9o1BLbkiPLWXlgQN
InzddnPLPiKKltteu4CNnHwM/j/eBJZ9HykyGFrzr15lQci4KrrFPzbYMHaTVS37wiBXI3HH+Wuj
xLANZeYqAmtJJlir4LfRJ8XZJkCXvy/xpwdYD8RKa8/biIE62veRcA24XmAzDRk7uVF+KZK+Y8yx
dEy8Yeb+ZyRqy+NL4LHOlWinaO/+6kPVlur72YV6kSBOYw8J4WUacDivE42/v1qrQ/yPDvLPV/IE
7R9zfNtfddt//LrZWKmQ4PNKg4JoxHSZD8/xmnPbqeZR2IQg/f3r/eUm+nxnYK89el6svky6//x6
ptRlWRjkLw1R0j5yovDc6iP/8vev8i8rbIf1OZlyqM0BjapPNfgfblW/5bggyoM6DC8gtoX0Z638
5Jhp78vfv9Cn7fYv18/GkczBtJ4L/3IopJE0fVR63tEkR+20uNrcxT7fmZmkn2AuEDlvJOD2DUEd
2XUebO9Ss14MrJQhe9yXy01h21iAZmdlvw3g7WtJFbkZpFqOUV6DhctxFCZ8N78OEVrHLc5M9DFR
Oi6U7REvMtUWkl/PTCgDHP0yOkty/Ps3qT6T7v70Lj0hpORymi6rON/+i3o+NFk0siyZjmOqJGY/
sJtuFGqmwG0GI06jYaWhmhD4sLDNW3BEbnrMC7JQBll3+6xu2zucQyQOdCU0DacULxJY/p3tzxZb
z6J4AV29o4c2n6RfrOCyMZfb1gnzLyBz4aoBVQhw+0/A+gkqLaNkPmTRHu1a9M5xRuBDZ9ssf037
OCQE1/N0IZ+7DoH0Af04GqU/M+xPyB7HW33QqvK+tKGdnlIiIYNSNnG3wer5I8aCvS10Fp2sehnu
61ySmIXN1rqg288PQ+jYu5qeYEs/32+d3qlyOq6Ivretsmd2JrTKdBJlMRv3SJ4ALZHFtkGn3+2i
rFMHO7TwCacOO/Ulq53AcBfr0Y6V+EIbULy44Ft+1rS87Gph9JE6DpwH8ix6JQIf4unV9UqYhIXZ
Hlfi4CmdaQzICHOQVmWMX72khE5aJON9j8vxe5nm9jfRaEhjfkqRnf1qZIZ3a5Q5du4oiXaG256Z
FvBXO7LZZaZ/mgajvKvCGvLaVI4drlkkW1BQDkQ6EOYTQtLOIfAoco42umJ8Lwv1ZsfOyAIwFisS
rrhYKCG+GnmGn1OyBLmTvUFo1IyQAAcXkBUEXupgVr536hdLfWtDhyEK16k8daL3tw2W8S+ZtS/j
mm/EQCZD3yj1rWraap/FphGoeqK1AeLYfi1nzSwWfDAfDQ5TUmuj4zj3+zhWj2bIpJmzbTh1OYra
Ga+iB+zI/CDJsAhaR9aPc5vfJiEYcdYDGTCTvA8YfSDIooretkKcSeCNNiJC2cj0KEL4HN0S0/Ee
I+Q7xl0nrqFcZiDezgteym8meUPBCEYIKI/jP0Ni81jbtPLiTv14Lu3M31Q4ardYoLC3r0lf3UAw
rotfkiOqx2VdlCnCiYoJnBf5h0xP5XY2PGLX63jmj5nCfYy+fhtnqmLnLRqUgDyMSANcOizwIMho
lMY1MzlyzEOrtXFjk2WNaIM86xaM1zc2LuKxTzQtRznT7mzwj9aU2oJPSGrZ3MyztE5xOeVHqRJx
pFslP5noC/o61IJL1qNVoDmO2f9vlg7jGKyy8gdCvuiVtIv+w3H1/KqGdjwXnjecMjohYmZq69IK
oz40HTHTdiiGUw9gh0gNPPR9Ps+R2ggU8fJEXCxm+0A2YIMKERWr5236ag1A0JUw4xNr7npHOhK7
8pmQeMLokgPNAd3jhCiJfhWuPCmzl7TsyUxfbR9nxKRZ4AAeA2jl6U2jRbYP02FmYN6O1Z2YozwI
a4qCZcCU1lbA9Gqz8IIk4skhCQPesIWud2IYzR3vuD27DnORsUVNAyRvviGzXL8s/mjdm9youDBE
0wdoW5g6sEcYiHRrRywHYiFRLm1/xO4U7Z0qcZ/jpCsvKG/lF0NQX+RVHd/jhKA6GSj5IBuzQY38
lL+OKJk1sl5QzLBmvGIrbV7TVGUBNLAxSAzqQsOG3siIRp1Gq2F1RUzRc9Xp/NSwF/1YAHUe89Ti
7GlX5x0+jlsnx1K0+CTPzbOq71S8hGdXtzy5RsXi22HyG6QV5la/HXjnWRLf48Id0Qgoc4cTwdxZ
thXdLwiekYNZCz9j+rl+iRzciH2r+EsyopUPw9DxlgzYBptOuayeuv/H3pltx21kWfSL4BUIjPGa
cyaZnEVRfMEiZRPzFJjx9b0hq7skSiW167leLC9bJBJIIHDj3nP2SRMCMRUcSBTp2XoumnhfIe88
iMTN1thrgxO1isPeFYcDdaQ+9czeVyZi1zdq4P4x7jXreinRSmBhyuAx2wiXRF7vg8JwLlpdGncT
B4g2BtLt1Rx4NR97ipznIXDADAdu1N4hBODf0hA5iZD1RuPkfxK+c9GkZgKPtS73TSIZmFIvWhfO
KPZtzaJg6s666q3a3lWI+Y95KumuZUlEvlkQbcuie8DxKKFxtwgr0oGhbixuyFpXRIBFIWzFqp+i
PZffSz8jkKmjS1APyHcTOuCrdiyYXTI+ExsN7yAgUi1HJsvAvAmx+Us7uhoHOaIM//J6/y/N5jc0
G2kjO/mmEvqBZnOt/wrL4tv96tcf+bpfNU3oM5RDJptMDzbMUhx+NT2a0v4DZBLlu8NOTvC3/rVf
df8A4YJKU7GdJQNnEXn+734VOI7CoOgh8LRByQG6+Qf7VaTm3xf3bHgtB0mhZGduMSt6v41Im25O
B7wxN0mqCMpeW+x2GGBAlLhWQWXbuJxr3ezLTEALCwJ20uSW97ELAZlMjfGqBm9VEVBXY7mCebsA
NfzMyMaPjt8bpAPDAkHZRKvuAP5BDDdtVos/idAcMHZ4bBH9NdGZyGsko2BkHCVvL7/flwpndB7V
ySlPCvPNCgs69qqp/VdjCVAaXT88ealdswaGSPlbL7uDVR8w6SCByWIpZZmMS0LNLLfrVrXUOb2w
rNLOarZs44MnjFd/CXjKl6inYgl9cpf4p3gJgoK6Fy8Ene6ZoD6WMFEpEpwKN7rTXxKlmiVcin1+
oHgLYJjfWhVnjAiGVuG2qbNqo0QUXdRBugshUkCaG9zXeMm2QngWJVcOA45NAwjtOtYCPtAEMRMr
s7vsLL0owt6u2EOuGhhB073n4L/f8E1MT8FUkkqJ1hyEKcyae2aCSDibkkkbUaBRf4zdgMxlulpP
CMFNWt/2SL1VWP1WuSmFpzAT4iE8Xjt0+tg1fpz0qNchdPtmjRI0PxlNIfDVO3D34cfMJJKlg9et
aClzSwDpXYglIw66DeRiJDtu5k2f6N7V7g1nsuAL0j4feZGRnxaLzmJaoF3anUn0hl/O3kb0iA+o
U7vdEFoY7uuYYqqMvNt6tkeWL/rPSErb8paeuD4RbRCsWLHNWwPkCjzC3D0FNuZ1ungEwqGfQinC
Q0PctTnTvJ4wbUGGn5AT7+oCLgORDsl0FkXHOn6iJhr8Cu4QiALAkQS3wrODw13d2Gkdlce5AIyE
SoW+M+JbP4Ym0uWNfTlAIWAgB7TZ98k1Yz9pb/KZq3fbNSRO0lDtvfu8KqAGetTQ1WOmexz4TkmI
xhQpQiG0QMdHVO2Inc+FV1ieEpRq6tKtCNvJa7wzdD281MN9OeXGZe/EYbMO/LG8apgMXeL9ii7c
oBioHSNMwmkzdNupYv9wHJmnOchXKHMBBbpLdCwRu0RSo8o1Vy3oUgJh5tBoD5AjvR07ovgmHoEI
rKO6B4RS6iDnyQ5IzlrR8ozbjU6WGrPCQ9xfznMMeFIatrUuI77NTdUvCTOCNEY0aWyXQnogDNHW
mqxG7zzO+XAFgVbsYcB1mwi8+MQdZxu8uTyEgZnhxfBzy4x85iDIInw6wtWISPzhSUJF2rdqrMOT
LZq7eWyT+VZ1xmcD6hHPFOFB49pnsOhctaXVzDtgJnm7C7upfKLtJXAVTV30MCMgLvfsLXSx5z9S
lyujwAjBSjTd2xC4kWw4bluT05dJd5+ReMkeNQmso1VW+o04gw9O5/qXFvXQfN+nsq+gWUVmedTB
NG78ysAM2wA2nAliubWLgecxsBXWygTbzMrpRMHcu07282j5p8Twqf/8wRjHy9EcyguPMQGyzUqn
e+Kcm21mhgExcHxX5S6sSCuT7HVuDfDb/c7qomzjqkRelEyrt5afGGprxFVOYkM0gi6eiboRVib5
ngkOTV517SUvCXLPD7QT+k8LW1pvmW3ZPGv22G+MZLa2ueka7REtsr3OrC5ptsTEhPqCv4CQ2DTw
TCM6c3EbrVzMKLhwG4M8QRxZRDWKFZUUcrGxc0lOaVxGYo7L1I/8+arHAqqJDQ9afCwM45y8s8nY
qjrakgX7c5Pq/bEf5o82t3C7ipsRoRGCG3kgCdi7dZ3Y3IRETW9aGdVHTxWe2LJfAR1oOCiLynEY
7zC02ldZLlH15zipzTPpuajs29lN9n5dWk91Oz6F40g+eOsiMSc1PsiYzvWiZfRATkt3JiPSvJon
s8G8jlgAxegwhrewawItoe9n0zwdcstrPWYxNpKm4FQ3rBpXsIPM3X/rqf+PQUYu9cav6qnzS9O8
fI665q+2bb4rq/7+ya9llav+UIDsTPhgKBug/dFD/FpWMQZAEmM5Doy+v4Mm/lVWyT983wP5yY8J
2ycZ7duyCjKFWtqOFj1VjDX/pKz6obfIEQT1nkMsN0MF9a6DqSx6dWllIOyMs7eoZKNu+GWw8HyG
34wCfnYkKQQeDo/i0nzfK0XrV9jzaHKkZSdCXfVcoXtZAWzpftOV/dmROIayQHAQ0PLFEvRNvzQE
Sj4jHq0OLZu2ddCJ66YHQefW8+M3X/hPphs/OdDSkYVWyuEEx/q+/dt7malKPVcHInPf0ix9Ywb6
lvDnf3IYB64Idbn64TuiCpqbyBmrA55ltVU++2fwTxgdxvg/uHTcq8rGl0W3mS3B92eEYJTc9Igz
6oNcX46LHjYopX+pi3/cqvdBvUrm1nxPDIj8d9eOIs43QLVVh2gYUvQx090Ujo+mMT3ySvc3v76C
S9//+47vwpV1XbbWNEvBv35/WobplDybJYYPVKsbr8mJxfPrgAjW+EX4jAVim+A0zCLtP78V2fxY
DnU5OyD3/ePl6hKZBrXboYKgft9pBmyOMtJHI/ntqG25YD+cIz1tVgWP/rb3jvY5Yzab4hKJNgx9
fci7il6eFMH9r6/kz25595ujsOX8dsLi+8rujS7jKGp0LuAYPvb5UJygU/5Hl+6bI71bmYY0j0rg
HdwgWTdtSCp7mcF/U4H+9vESP54UQ9UFzgPM1Zb4qr8/KaRFjp8TQXagHU7uumA7uJqqdryZ7Xza
qgDDmqk0xTpDVSrUsUSohIeIzklx6mvHdddD6Y1b2DJ0Wsti+OxFMdyUpV5j20zOnZe+TdCdjyFF
+LnyiJnT1dwA4wezvyor/grYM5JQUkzxHW+Mg0dwGx1dJT+mniyPsOeDZ4raaTMQ0ncICPNGhlyo
PXYvf5Oi2w/XzQR2bJUWJPn2dWgfgZMUWCQyrN7SK+5bI7FPJJcPn+uAVd5sXT67a3KUxC4vYMT3
dNU9PyrR7mRQYQnXWccNn8eQyn7JA0467QlBKFVYXYdyLjetQ0ti3VtBgEm4Q6VLe6lVezfQ1a4W
wbhNUDtuDI3jIxec3ZyzcEFAb9deS+xF4LG4sNFi3OryCig8QBRtBAIAhZdpnewcgQ6GhfLCFG25
8XNmeb7KDVSbQn4Mo965GEMzeQ6BGD26QxoD5bKqT/Ra5ceAc2enP5jVpwp/yMxnwmFGn7dSLZQy
8CCr0bWZUZHImz02A50y32jyW8OI2+eAS3MRJXV17XbJmzD5TrvElR9zP34bmyG4RwNfHodlaYya
plzwMAyXdUY3l2ebLeUN4ZTjXTLG9pEVvaUDmsd7+vHWijIAj2Ymu+IUh5ZvrWzkHFehVZHh4IbF
G4RB88osEy5ilzkFW5qBqe2X2z5rQvs0i8C/jFwuWQoc7iOhKMl6tiPQLjRBH/xZckqhF6fPioyV
VV6TQs1AgAFB1uKMW5cEPGf7uABecDZRjKqNGwX9UxRUlOzS7BsfNlkaw/Okg3JpEIHy0TcK52Es
0vwNtGJ54hynbYFpZyWEXx+Y+6nHEj3wgwXULFk7WjjkhtgOAkA6ln2568ZcXWqUnMRpMHaDRDWm
iMpkRYy0EaYGolGGC2QG8NjZYjbWvc0rbmZrvG+tiv6Bkw1V9NgWBv3Gzi+SF+aTxk4VPEdgpmjD
xqrP9g0Tk7sBX/vTTDrf3qkIVNwNhpYxvjHLmbdz4qf0ihDoo6bDUPM6qyXmcebZon6GsJ0NTvOh
9xAhYJZ3LjzgGYd8LPmwmqSqkwvDDQDwQBqDmfJNOFGYPtehLE70N4qtHrHr4IR7A9upLmFVWic+
iLkzw3zaGFNDyzbK3egqBJyLhCdTe5hUw6qzePWhICYG0NfM7CMV3Cc9dolNVI3RX0WliDTBwIbI
CGrUpW12T1Uz9XsrLyFcENRRbOfBL04Ymt6aAAFabWDvaJakFx3+1Xba20QNtJgat2rZv3bRhEOn
cAnQDir3glehdxstoWFmwccSZtafGSOoZboH7Qbw4EpWXvoRkdh8IdS4o5uwSAZHIjbzIUVnlsZ4
BK0246ZmVURSlVUTyV6JurYoKne1wVOfMhLZ9MiTIXIk03bWrG750ELdWt67lc15yzx5iWkhXPtD
4rxkY+PfWn1rXpUh0gQAHNYJ9DlHY0F97hRddpGRi9MXnD7bXx4j5pnqui264XNjaAa2YcOaE9mp
f2u6BKnbIntxHBZKrVk/3MjwCNUa0xWhjtOGfjpTScfq/NuAWM1LkxYj6tyl0uoUqUSZyLsNs0kW
MdmVG3fg0OzncJY06IKlaQ6fI6dAUpsVq1A1gjuY0YaOs2urastdNFhYDZncXTf1UldDvbjIzIqb
aajJAwGKS8ACU4dVHKhhk6Nbw8nJqkukyKc2JStYDKxW/XKPOGI2r5jFkIXpMHah906Ti3h0mD1G
61wlobNrCOxd96WG0YvslAkV3Yh+JtA4HrlCsxcUgKY8/MxGM6xJTWHlzoTWuEDd4qGvQpBwblGc
iGDLb5uOtccIWT0GxUNPw4xrDsZxZyUO8KGij6+sQIpXZcKX7g1CItKyow/XkKvqin6fRKXa5yo0
zq2Or63Y6p8MclKvpzEiniaZP8bCGj766eRvfDTCe3s2ncOs4nlbRJAyK0MHN1n6yat1vomt6A0V
Ubi22/gDz/Oj7kV4kDCGaNXl9boVVnVtT42E6jSFexb3V7S53Up6vPSw69lHI46yx7pg5aU/qh4F
KT0PsTCrcj3zlYLAWmoL126qHRRyWo++NaxSF3Ut7+0CLhaQo0NOwrDeF5FaSSzd0PIaIEOrKctY
zBI2eSBFZAKQzAxFeiQFDY6QX4HnK2gsa6AuNSKHrLLifGWFdStWToAuGKe3/NDkMj8NtZWf8OKI
ak3QUH2ysoauo5mTN70J6rH03Ivp74nJIOjdnd3cG4K7Gk3IsBFpEhl7O+7phQAGRV24knnQ+ye7
75bej9vhg1pTi2ts9bPSHmJSkEAMXNP8r8pxwxXwI+84+l5FJ25SuqG6cVDrNiPr+uR7Kca2Ft/Y
DeA68KH4uRWsbT9McAVFmhgpq1toNo3ZPPupSLEDjdk9+ooRkJ3pLnGFU2DHq8qb+lNBYNwmrsSr
7XcHYH2IjhZ7ve0Y0U4inN+wcPS3jpMYZ9OC8bNpPbCthi2nPc+pRD6QNMh1QaOSa9O127EOXoAu
pFsPNN9WitLfQOk0nxDcjlcd72jsuiFzqMKWHfTdzJqveFzDzyFedGKMTVyGmTcqSkvDOCKkJhGQ
UHHWN9tl+YaH09GN9eh/D7bKnA2pbBp4FTqPtT85/W/EUj+EU4CHFOz9hUAyKC3TfldhN/Mc2l0j
skPNC5Q+7NCf25DO8MrX1An03eOryTJo6MqZuiJVGvqElkwKrTyMV6b63UZtUcN8t69YPg8dApxh
zrLZfb9RI/2CZ4DPo3PzES/DhU5ZUwcvfimy7i6YeM39eouxVNvvDkhDVXIkPET0OZbN3Dfb98bu
nTwcquzQ1xRhRcBo3Cx4HRdMVi4MnBp/Twz/bRqB+UP5rxYUySIXW6xDf+uFvjlgoSlwbDclztCv
B+KTC9b5uKFbuEl0/oLeQG3TJqIeZHBz8+W1M5Rg/vc0Zc1dZGYGGnvEKeVc9/ux4b3+6+th/ezz
If1bpl8eFqr3m/JqjEvDJ77mEOF2PnV9k7+VFgkAq6FFAUEQkU2xnWUZD1KUmO3VAkJfuFTVdUXE
O3bP/IVSpjj5kkTASbLzZKZT5GDqO+fClrG6LHSiL1O3Udu2r2Ocyl3gHAgzjPfWyMZ1a2PfuEeY
Zr9Yro3fnUE7kn/D9G6ngEDTFU3n7HGJQH/+8lYsCnSeNPQX58Gvr4X5A/mU74rOLho1Ju9Yxt7d
HGE3BCQsN+mhXVyvjtGUTJqTcD1Y9lNNltHBoGxc+SRo7RytHICX7d9xKf/2dvlhn00+h+tL5Jh8
Jdym7z5Bi+AbZJoZHxT77b1DIsJFZQ+/WwZ+6FhwFBoV0kWcKzHavduSdoRJBS4U2wPiLAvpBAtX
UWFJrqVarK8pWWdTwuaBiKz+6dfXWP54jSlRFrUh3B7ku++3w5OZ2r3OhugA1RnpbobB6tJgoPpM
sxxNQTk407Vi1LUwrh5TMGJvBvbfLUnWuCvg0AD6Yr0Fm1xnnW9tw7ainASEfqD+VpfIMJo/a8ij
7dEIGjauXz79f+f/v5n/L6DxX87/L2CavzTfNqq//sjXRrVixs86T7+ZKT9qVpMh///O/4X8g6a2
xJ9Jk3iJRP5Xo5qb5+u8n/SaZbUmwIjnAjsib65/MO837XfvAdZiOrgUWqa7vHdc911Dqw5aH0zO
6F7kssJqLl3PHDYuKfFDve4ao2rrlQdDjcyYNLfK4KosJjxj2hEGWNS5RZd+n5HNbuSwhl1Ljxig
R20HBz/AgrHurEWfiml+JkQ1sl3f2+UaMOdw1QrkQYQxSA87G4Mltw13iI9y97K36+ZzGg63rR17
kBEx3RM343q7zFYKwm4dMmefp3vDn2fzEn1VXK0hYxQC87eSybwHZ9aIy2I0MwdQkkCOiCg9bg4Z
CTL1DdE36b2uA/WpyWaLjDtcYuhGdb+wTwodBVuQwk8GS3DJISZ33o6ky6A34rVRrKypgE9fxv51
WhckNnresDFUOTzHvY1FCtzPDt2Yw+sg4tFMejky/7Iiw1+1JWq2dM7RYHZZ9Ow2Tv0kG0uWK7OM
1WfEjZ+zcbryhWa7R8E4HflHcO7pVF3HDsI6+mrmtk0stR4tkfN3LFXfoviHryKmCUrVgLxghWsU
VBNeT6pg4CgwM0ynPxTGnN90Ztc8Ev0VHKWehj1I6ulWkUpywslVa3QHCBGg2RkxzcAk/pP7wblN
0r63tj1ki+soL6A1M+Q7oHgwmYS3xUPE6Hs/+x1xkDNe334MSZ1kUyvPtCfkR6PMGpuRgLSuSzvs
NqrC35l74HP72JwvstaBBRh3wEVMWXRbY7HvDAZMB2tAy0zq61jCwq7nZ2PKK+JFM2Nfx/V8tCM5
fybfwTtGxHbcz2IKrjqjLi9LI+xyNjnGdD12s9ubJmgNu5UuXsmvfwKytfvozCSzQtYQC1iDbOl7
ZRf6lFT0LopTHjRDVm68NqgTtZPauOMt7COu64esISFQRHBQP/93Rf3/TABN5nYsdP/eAnRZIi6l
zH35blH9+6e+Lqqky7MSSmRQ1t/OdrrYXxdV1lvmUz6zo8W1IDF6/9+iall/CBxAgjoDJz3GAmry
r4us5BcynmFkx+xEQKr6R4us9a6YMZf3O44CvPyOyWz8/QQrnvRA1LGpjw4JCP4mSQzzTkQ14Zh9
TK+3Tnw0qJUnXhvDCx6AGenjBLblZOgYhLuWPe1Yz7wshVvskU32a8JJsnyFAsV48CtYMF4EsYYc
9FatzSgZryESdX8lWpqXYxRmj7bEaUlkbkzYJ0sKWggUOYX0+g2jEr3spDVh0bkxHwi0cO+7ohuv
vvnKbv7eV3zrUHr3luEK2LYrUXey+fWWGvv73UaCZxx+W1UdR40zCMu62hN+o9aybZfz4nP/+njv
ivkvx+O9trgreKeY73c30kC1RihmdaQ9SRs6zF4XE+46DrgGvz7Su43bciSPQStlHFaYpVb9/sxm
XIzMDd0M2gEhYoCBoNtOjrH3rSC+72Vm7+kgBXe/PuhPTs8jO4HgOW4mfBbL//9mL5UI2Qw5MUZH
xBekzBsLC76B0gAmb3T09JvtwM+OBoeLssQEM0m+wvdHC5U/xEWeZEdTDE56LvQXaBPOi2vmEQ+/
PrP3W4/leiqPp5W5PFN83HnfHwwlSBblqYiPdTRmOL4jQuE2dU1bzF+sYtEUjded7nj/NGl/IPCg
rejlodn99ef48ZwdNuSME4W3DBXfV+fEPnhT3hE9VHeMyBCWTai1wiB4UC5E798c7Md7yMEqs/gR
2WrZVIDfn7Mmcc1qoU3BSJ7n2xK01qY1eIIh/YISm5oY97ZXqNT/zXF/dpIeW11FOifZiu/diSmO
IEhaVbK00XryJvg2B6sbhlURk2j+jy6ozTgYc79iS8nXa4r3DQ4bnpLZRwpNJcFwm3oE77OqhJ4u
QsTjH359rHfr7ZdjsZXnUtLhsZ332zqwVq6hCQE6ztM8wIQjduYEF7E3N78+DrX6dz2U5ZwcqnDl
sshwu8rvv7fOzRqNFC0+BsLpE2JxCKZakcKMGbu3nPsojjEXjLotwWJpspa3RHZF519/hnf3znKu
mFVZ6IhDke4Pel1SvtK4dlo+Q99QGJtYQVfhbOA6Ab16KkOfXDTXmn6znn+5hN+2jzisZAly0Suz
bSCN5ftT70OXWVfgxceI3ICPOnHzE2mw01VFPbrXVlVAk4dNB3V9GkOP5Ptu6o+DW4x/Qlip9ecK
GMopDYrgEC57hwACOQ3xxLj99dX52ed0+GKWmbMCVPN+e5MCaRxmqIwHQerv6zR1tl73dab4ijJa
DBTGCdhQBg8eSSHlkJ5FL8nDtYogOOJDtS8AYgfHMfatqyU729u5fVQm8KsVnNdff9Yf71o8lT7u
XRxjPiqKd6uAUAWU3GyIj7kSRN6nYLtTQrCadvvr47x76rljEJfzlQGO8vnn+3djbEguitHEx5IG
2y2jAOaZBQTZC2p15/7Xx3q/nH85GCw9yduR1h+y9u/vk8lvnMYeE5bzUqeb0A8AzGXU3RmPCsiI
KlxX4zBdmN3ofcIUy1ShdNrfXFhc28uT+P3tStI10nm6vXzRX4Re374wM8bjkicjOHgdNpyjl6Eq
X6EwJZo+7Kr5lu2eeHWiIF7HccfUb6oi2l1xnGoSbKCiXTRhH5wUDtsbSA2yWzV1Uul1nbVkJcg0
n89Z1MAgimt5N2dW8NaPXfZIsvJ8BkFEs1LV2l2AEinkEgbhvRYsuEAg5J2zpEu7USUOremblxHt
nm4jqth4MLxhvgU7ZkF1JbnwGpdH+5IFk3idDco4NuekramxCN5Q+TjVqchrsBp0VIPDTE4EsFPi
sqIV2PylRijJTlgxpLRfGICan7GbWx8Gy6rq1cjs3Fg3BE28ZX1rMyBrRyva4sCOzgiz85PtsLSY
uo8ZbrJ4l03ovIV0S+W6yCkbyfUSPs3BGFzkjhgWez/YeAg3iA2aP30PzXyR1N4n2r7av4N8wv3G
0x+mu7RUHJ5QEcLRJUi3FZh579NsB85mZJ509pafbUhMO2OztqDzx0ODS4Bt4IMqrenMe4ZxUz0N
118ub+AO7VYWkbitrDpKTyWT1OgYmCGDYiny6JxiRO+29RwlFeTWZbUir+RCtzMrlG+OxjODee5I
sI2mWGeZOR8g4XLtsL0tumYhogcbwcHHDnalAYFfFDdLsMCCGuH3MEyMzsQXhJum9uJXLYAcA/SE
Ob1Xs8pmRi+8FJLQsj74BX6klSG5trkl49cszOXORJ77wtQP1S0PDQPWIM7nWwfBMJSLVI83oq/H
63hi97rxbDN+ztyWpQkP8aO5gJe31nIf5kvsk9+BollPkd/GG9SAFDDA4eZd0SPzXXkY3c/hMGXB
KmDrhX2o6edbnA8kEC8xIJsuaiClJJwAcaKYhkEicoNtBd35l2jA8k2uCHevk9ojRiVAW4cuYsfg
OqXxQBI8Fwz/43QODaLogd5u1UziI02h8ZrxX70jFcUkA2oumXstke9GqW9DujhHsaTCk8Jrr+FA
xQxlkFYzmppPXQ3h0fJIlA9bb1suGfP4gdMzA/t0DX7fu2ZovkdTQSOoCEbg+uTU+0tifUV0vVgy
7GGmWBux5NrLJeHeXLLuEYDnaxIcshQSoi0fVdwD3iumU2JiH45gNEHZKk9MM7ATGB1a+3xQqzrn
tPDOajyVBNNPfcsEtMGbgFLnk8aJeg7z+Fov1lFaJ+OmZ66z5oVj7TA4fHADbIpTU0l4uozYuxTT
WlsMTJhysU6hWAKuEi6NEntGdBHdNdH0ShDCS9UZzTYxcmszuaCM5NzLoyH8p5pU2IJWUJWtpxFz
ZtBV8hmY52kGS73qJb1rl8klk5eHvg8uysILn1raZ9vInsZTlOUswPZSI+VyunJjyzq3c1PfmnHW
nIweP988u5epV08+rjJkRY1Kl0UkbP4CV4UkEx1NtyoQ/pAYFFrJySxtBoGBEXqXnZPxgcoMreqq
n+T8AUqttRuHLABm2Ut10ZpmfU2hZEebwV0SmD2RfdDIzT+Auh7up9Khfiibyg8xDM3TOfXQrBM9
AR45bf0/k5ycgjFzx2NUq5yDUkWfdSjufGcY7rxhmrbW3GHo5f2DGqas+mgdV3V+07SkS3o8aRmy
FHq0K5kSw6MnapHUJ/U4Ldxm7QovZikqhmXwwxvBC5XHGJWtD+2qdJNT5u0Uvvp9N/R4R3Ql82ss
Oo8epI2NSWLzlV3PQFHDjCCqTesSDLEjHBu4U9WkuyJJnRtBUMjO9brwY5uEw4XVjZs2DoZTMnSi
XUl/UM9WMiJjcwq5YJ1ZJ48F/u4TZCFyiiRyssPco0HEaly0bBEy4zabtLfNJ/1UQB3ZYW7tP3V2
4b+19gifC0KyfJC5430ch1nNe4REgIK7ASlG2VGPFWN9qOZZXY1G7RIbRuQxtuFqbbS1h18L5IMa
TdkybO70X5XEOVMt6PW6tc5ebouzCjDhr21wq7ZDjkgaFt6+8zJ1mwV1gJHJCiw2/0lk06bQ5oMR
G3Qf2kyd+FLV/ejA2OMlDOkNorL9eZxFc+u1Bl0D+LkbH970BgEqSbNJUa2mIHT2A5FuOxe4D0Ei
sf0hnZryBtg2YpXATI5BUsszVzDeWMSN1H1g7nskKvQ7izNZC2Id5ErehHXmHIiJtS4VVPZFM+jc
B05tbnJ/KFGmzNUumxv/pVuiUVho6nXfDLG19ttSx6s0cPx91BeIIooBNm7YBMSSiNG66oRfXos5
oOxXVumuqsZIiu2UGqW9sHMzvLeF98lJXZo4ZR1eQIjykZIFdnacDDX91bIdh8w8dDTCjdHHkqPI
ZicYnXe6DQB/ibh0rtix01amp8oGwCxPGS4fnq62Og9JngEddNprvxnHg1U3kVrHykdwNesjgiYD
YkTgX5QkTJ2Tjt6uHfb5a1oQw7tNK1V/tGEX7lw3Sd+UkwPGrTwgp0S30UtKMv3oNdVzzq/e6rok
h1Y5sySNNpj7F0G27cAi0BjHsOqoZdHEM1SLCgeIxdxdmAE6BwFhn2883qa5/DwYCu91VwXwApXV
bIswnM7kQJevnln0p3lMiM1VvANJ8pz3kwMhDhdGe2OKvnlNdMqaXWe8NVgEdBoibrS9OnU+QAco
vOaza7NXXAm7GKO3yJhQssQNjqPQbgu2Sa3xVrtRcR6dSl7Fg9N9ILOtf7V17H8KUScVq6JQZDuP
Yvbx1jrQJj20zEVeHAzXnk4SOQrmRLfH0Q/JS6R5vTEIYTBXSb1EYA+puaaKCq8myLob/I50NWQd
AGQEnMOnaseDXSTijO4tA5k38M4gE3lictx1iF5ZnCLcOEk9HsxggSLqvOqIpJAly9k0h/e+lYAA
B6kN4xFWrmBiQpWUBsS7rsNmNh7iTImdSku+N14Ke0tU7anCzfW5Ym+0xOxmm8LIuQraj58DuLhE
MVHinFFyAvP2JAwPV1jB4+RI68WQlfEm3W64DPwpfHCKOVmbJb92tEdFrEbcY9109DNe0ZhyUkBn
aOIPFMYBiRmuACpX37nWIzQfRD0zy2uQBdxU+aNwCtDNvnHn9ajGEq+Y18ytdvTyF7clZDGwe5j7
KU42HrZI1Ar4sn322Pg17XKtxvg1zWRUrA32yWQ2ImedXORLoyF3nTv81c4Wik/avutaS7VLgaiu
UzyEssmdtRn3MEqcbgdEIVxDOTA2XsDtLJLRvJicfN/N5stc8YujsvP3csLemkOZ3yOVGu9rV+KB
6vzwnBQ9Y1rYG/WcF8BZennC2CmwgUbjKdZThhmP9oAce9iTle72VdSK17QFv8cen7cOhdDJ7kp7
26i43iHhg+7I6P0yNcd96mKIxTQ+oh2Cz98O4/UA+Irkt9E9OLqO1iLvfbYm1YaRMNIVSsGb0WwI
+4bAsfNbTDbaKLeVUc4gEGLi1Gv1rCcDTvuEVBHysFzNJOiCfLhFMPkSu/auDFC+ik5dEbRwyo36
05DP110aEIXifqh0AIG9pGEELu7C1fNbUoePELHuPFkQg5JWa4giL0rEjJtQbq68Vr2ajmjWs17G
QVgGPpRZTLBkKV9HZVJYGSGLfCSPmavbjZJil3QVUfYeOs7Q/Zz3ivwziMWLKoEdAUrT7uNszZ9H
3Lou9txd7WUxgQNqCj8Kpjkz7lA/PdkavQJkFaSBsQWiYYsA42nsR8LK2ujSqT8Iv+8eah8GedTE
954VRgdYSula1333ZEhNPgKOXcQyg77sOk1205gsjzlZJI4Ve08uMSMkE9euv2miQR/j2qU9OiTL
dsJT0bgvB5MSOtapjUcUmSnRe4beRfl4hzxB/SlcnKwno8po6KxS1fhiL3s5WBfEqDcNgWYRxIYM
/Dq/T9Zp8gJiFoTKBBOoPYZosBQ57jBzFsmwnbT/w955LceNbFn0i9CBBJAwr+WraIteekGQEgXv
E/brZ4G370yryCFDd17noSO6oyWCABJpztl7bdgYKcJYLKnFImE/tHPM1tEuFeDHaNVoxSxn9Cia
2k3PkTPx0BO3hk9YSOKjcUW7u+CqtBjgkXAQMVwOUiuEgByLAoZ9uyqYXqgzzT0NEKz+tzbggOBr
FWeMApVUHE04wVnjHvB/jBeahWDZQDeCeqGy9ctYk1G3Vt7IsaN1mJb6JjaXOeESTHTR0L3Gk9Ej
1h4JshLJhMC3Tg5h0vvfgkyjyB1YjrgRjVRrW9acRIKp019w79nyQoXdfOT1FLkMoSwbYnU7tg6p
ZuvbUpj1nr09P1qzc0SNBQd0KA/BtHGEw/mqt9V3G0/hKqrZ/i2ssLyW9bRM4KPuCRdEBs6SvzeS
hoW0Mf2DGUqKArSRL9zWoUYwd2rerteVlrYeC7ve+7ZJzyYhf0x3rOzp7Y94bmbcQOWwbwsHFTqW
tmlHklj53GREAy+H2qBKgDTyqgd0gbRfn3s9U27fegkPk84yeQOhqjZvheIyRVNnDKjx2oS6cZoh
+VtEUYjFzONXzMI+OdiTyrd2JpvHIlLcQBTzE5lHpmND4eVaRikyvlbnreeJzu/cD/W+lvlwnUCO
2LyRQMC4TBdDOY4KfAv3Bdjdvyslxz6sw+g7YaRXW7ZqnO3bNnXqVZf4yK6jiaoIxUsmg1ZwOtER
DRRIz6p94utZxvhHjn7uFUH5TPEv2qKwpKLoTmdeTfrIQqSeoiSDSIH0M7z8G5X0vXWeouu8lKKX
Z0UMgqSZJMUrf0oOb+NOiwhUIAtHY/uvUgzY6XQMVQPGtBvwHrA0QHHWSCGnKMIx65i28zNJW7ps
gv/kXQ2XYNZ5bBQplxa67AsjF1iI51JcA3/rwiHB9AoEMApI5Psb22IEKEvnZ3vd/APT2L4NDE8j
phiTFT1v6vkOnmdiP/SnTOevJLlV7518/r+F4mkJe5iDRExnvEDZzNiZkFWt0MnpTwCmiARKVOJt
gfCImxD7wrlwqLMS4caBXwCL/jUJNENdzGgyJ34osbfFM6VEwFks5909Ek1x7oneP3ShXzz7oT6Q
whry6WghnzDoOHqTvfIPfimK58Rp1N6rBg31U9OlOpzM1Bc3HA64wxxQRQtXOUjYAft9vvXyyDjn
3FI/Km9+vJmeJgfksNNFhxX9pk/A3b19sEaTYHCfsvKZ5EcuPbRNd0jV6O8VJVdyeXGHPE9EGwY6
FTnYKTF07CjB/uS+tLLplqGIOHqo8keOlBJYtA/ouqv9g654O0r5fOwDX6Dfjh4VC3w7qu6gaBX2
eGFSAr8os87/VqOrksiRJ3GWBoa4ggjhH2Rq8psrTj5yBXbA2+qmpPhBWxS/wDwKerQx57KUlBSQ
9XTLxIW5soAByChxJv0FtED5TCtSI1w2LPmmi1r6K9S5NsFCzI+exZMKCE3ElO77vxy/5IY9NY/B
WgcpiKGadIEANTH7gHHaaQ6mHnLdOPa5oBxeXZtz8pIDxvDUFNHwfehculANG/KaUmoZrEO2FayM
JE2ei6bLL8NetUive/dn2Vn+r6gYvEMnCZBdQJ/or6yorzajdLB24/IgN9ur/G+xLWW+aGooyyun
oMC9SsuoGP9Vfv5/6dgX0jFQAsanQofr1zxvoA89n0QB/v0X/9Y6ONZfGBzxE9NyQkvLv/231sHV
/4I2SjuPT/ANhUoV/N/AUwOADEIHHdWYoGAlaWX9W1Dm/eXMYk+H6jKay9kj+geCMlpOJ6V2sgcs
E58n0F4HFe1pZyjNADJkpT7uJFnqI9J6lA8rDEbmJalSiHyRaAlzDl6qs02v7Aqdf1MzB827i81U
keUGW17X5nODQgce0okCHAd1aVV7tI2Uz6bXHs+yUegrK2oH8smoqLN71xoqZIL898lO+RY0k6zB
tTNhMVwYCHawi8ThtNUAkj7UzQhQJK7CSzre+trRpuneNzQT+VTqhOvag13H9iCrbgMKr/lOrzxE
vQJXB8sUsGq2BMUMzMAN24Ps8qgHtQPRb2G+i5wpetWECH70NFYuBv7OkxypkrHb9azzkKgCZPpO
o1OIJbY8XbQyMNaF1strzw3SM1RdgO0L3Btd32hbgYdj6esUBRaF6nA/AiChrh/E3VLyUJYDSQDk
Z7GVS7MMS41X+lTbUkmNueYxC81JuATUsUOOvHWdO7a1M4wqWBseT96KLHGgEpRdKzogGzx32RFw
aHEdt259FfogOaHJJvkBBylYEpdScNKHzgadHQf62s0uyDgJ9PXo2HCm6wRqxTKX+iOcWHXOKeYJ
Eri6FU1DdcGF3Z5itouDcpG1brLN69Z8IPrMYItvutuMDdbso/H9Cwt/HPBmPSG4hXVEyq65cWzq
aJgYfXkwtV7/hWIwX1uZ4Lh4nZGZuGqgmFHC0K8tMqqKGYNiXgqtab+JsQzuazJxr7omlktSEdba
7CqSWYIyMFTZ1gRed/DSGZ9F//IodWVdJJbxGPUWQUSA7DhJtuMmh/d4i5q7WtuazHYgoyliCLVM
kji+IUlIv6JI66z8wer3gV1sk9h012gd+2XYYm71pyKbdwiFv4s9X3Iozais9P0PMi20DWgOssND
lYobBjmpjcCo980kMjhFngmsU1LFNQ1rZefyWDDalsLxzqDwwfd2K7iQYfOEVQGg0eBoMP9sQaWC
CLseUzvhRGQzi1ZEh7QLtSdoUsG+TMPqRqYlIXgU6w6OOycDaOEIUnPolqlVh5dmVzFuGLY9Ts7R
2Jb4ZxctyuNVrBP7viztVq5pZw43Y68k0L7IKoKtjZ03EPcuDLpoQ/RST/lcismycXj1YRC6N73N
wkiQhOa57a1hJLK/lbiZpLWQFXyVB2ExFta6jCPOlLpzVG7oh4+DNdFOb8nENDe5h6l8kdrRyPXx
SHnuaDx65izNSGM6VcvaN8N6bYlCk08Dmbfxvi8M7KppMVGaIlGK0u62Lkieu+2iyOpvVRK1VHeC
gKiDS8L+uvhbkqh6yleEWMwBYeEcFsYx2ZtWXTNniDHMguBbhqUHvzR7E96PVmQMz7fksQHLBsd1
jjPcvkuEQ0AcZU7FtMpMlQRgc13rG9ukXv1wEk8k9jeekQfNhO1ocYDzZwL0z/1EEWee2z4Zynoh
NVhEeqv8uzxpbY7lFXwvNFS14fNhQVN/a97+/0r9xUo9w79Z1f53SeLFc5S//i5HfPsbfy/RNhJt
05YWAA46+ay1dPr/DSMRf0HKRjghQZVQYaI3/+8V2vnLki4teYc4Hdc0dPYKf6/QFkJFOUvGEXzB
apqFin+wQnOJ31rh9P0pbfNzZlo4IUInyo3RM8naGWetn78evbUciUW9+sfT+EDt9/4SyDFnfDqy
C4wk4uQSiD3mMo43wbcwyR3H4Ej2rWvzSP/7mf8HV5l/i3+I4FhOhgEzL4FW+fdG+14Mr0p+Ie77
6kZOxH1OVFgU2blEOx0d/ThGq2p6+fwuhP4mEfynOMEFAYJulb4jI0OIU3lok2plHHTgJPi+6x84
EHXyuXTYoVSgpp3E9nSD4JtzTgrn0mTnsCFHmHRJapPbcej6bVTW9YMRTqZYcuCOV7VyjobMOnZP
3dCfe7UdUcfDm2eqodsIeFu3ONupkzhZG9+Nc9PLiZ34rLE7GuEFZX0XV5brwqQqRAdVvl4S1hHq
1IwEC6LmhBesG3OqIEGVdlQXTNMtB3c9dc50d7JRchARw4w5hhd6pdmctNJxOem0MENNdmcqYLu0
SAZFxHCbtOetl033keI/wxLOcexUP2wjc1AFZeba1ciwa5wJWbfRnFuJoe6HfLSOPQaDrUZ3aV2A
56UgAW82bYW1aRIXz8JQiguXWvw6Nq0BL/zQ3YBy4odwdDt3JkzSxeQaI53JRlz4PnJziACcPYs2
PMJ67X8QgjkeOxyXVGV9LKpOF3O9aHrtmY6fwhLN5YqNx3SPjEiaq34Sr3U9zA7ixlK/tAq68XKI
U/XgGZEbbgZbWUfoU/yg+QGjt7woKKgTCqCyktQMEquBJSuChOlIkC0UZGtf5kSP8vslNFeUs2zT
WMOAbL2qRrMQVqn2Zzyjbifj1SPC6ttg4AyyWi16UglRRPpIixZ8cSW2eW+9zrUrjxzpatrFFalz
MTIcslb9SeE35OdlA79HPDjJIfNk8xBpo7OEIuucZW4bcnbu/bUpa7Ftm37OajHiN5TgyqvLetOj
NNoWBrDfhbQxG3n+6APqGHVKZiloRkl7fUfZkwsYk72sqlht+wwGdyzj7jYppvZWkTtCVdibQ4fd
SB7TYCSTKfWTAwI0a2FpRbvu0HhduR6PEwiG8FcZXdcViCnnUvVeDJobQcWmTLEILDDUCX/Z1tQt
rNYPkNFE+u2M+CVur4/klZHCbA2DQN8Kq/ZffAKzSNUyNP/S6D26wUmI+GRhibxdxLTkrsawNlZj
MNpLYsisw1jW1XmlzWXIbOr2tlfa175mEsFZhua1QwDveW/JBz+rqGQ4IT7wQXY6OglaBfuqVuzJ
24HgGDww/otCK8TGvS/UwtSI8SwQbvyy4sT9RSNKLRts5Gc1UXAvIW65ddBWliDo3NXZxiqPzq03
Pw+foJ6VmIafKaoKsji7IcW1jaoIRvO4y1zPOE8Bvd1R5ZvW/siuiYtJsXWdvN7K3uqfXMPvvueg
LI5QFnWg6EZqr6x2oADnRB0tVfqRP0RCSlYF4e+yNYf+GWZvfpED478axGTeUa5D/dE0FIOHSsiz
HlfrtdlRwg3K2gXZUefPMAr7Yz2Ow/UQh+pyaCr7XAwUvhrAL2dJSb1UVLJbkrli3xKQDqQcGeeO
WpjLmUc3uEAl5skrNXx1rCfdyRcgOwAm5pgZVyj1CoiCnBCsyCZEOUyL8LbC3fNTTnazEx2TUKLB
OWRoIDPiHL0px7LZEoUYZKumjJoVq4q1bnWrOksh42P3LCpggtRmgkVAtvpcFQ/tVexhTkL8Mx34
bYM7QxTTgUjy6owu/7hMJaSIZQwRMV7ILPb2LjuGTUG0FtqdwNvLxqOaSdVvXeqBtq3DBMN6bpuM
Cfp5FKQ9Xa31kYPxv+q/YeWOG5/Uo7WDVbfGf516y85XPIehmPChU8+8xr9bvfSVUkxjXXKEeU1r
OtbHpWIW+B5F3rQuyFDeKSPuXnEzTRsDfejZW3WzL6IUpzpyyOcmKcSLcihWLFKqbL8aDy3biOX2
Cnkvpem5GGrktiQyjiom+s6MtpF05no13oPGpQNN8gWFI8bwxNNV7sqC0YGGYr4kKh16IPRLumU7
knsPTnRugSWqeXQG1ayoUvFHIUVp64iAt4u3wrvRBMYN/VuKVFZYPHRRlm2V1+Zbauf+OpoEOEJt
jp4CB7DUh7ksV7TPrmeqPZkZLhzQNpYr10/0XdwTwtqPdXfp0R6mrhwSHVULL7qwSY+lnKoCb4Gu
ZdgVdOEN4AIQsmvDJPqIJlF2IOSOqp1T2Kqdu9nTTuUlv7A+2NPOiyjqi6HRn940VZE191DejBey
dPOt08+RDVPZcllyhvzDQETuAkB0R5Oo0u7KyEZ8rQ28etfE21Y4NCza1Ax/vtVuk7munNW2PPMJ
j6Oc2GA4qIJu/vo1d8tutN6bJdyr3iM2Nc8rOgaVra2lVRNirugBQEah0zMvdpzLmoUW0/XoCS1f
m4IiZ+EhnAjp/lyb9Wg9C0IV1nnJALd9KzlMjOglcmsyuyw9f41Zw/cotJq7JrGnBwZScA30I7hS
ceuBvUdwAeiBmnVd5pz9TftJsSHl/BYZ/nna59BA32q0hq8N10ol03HS9O61y33tPgPVQa+F5OSV
q9l/v6dEDf6vkTT19WCZ/Ua3SnFJ50IjRD5hkjFnDQDQn7Umh+hb3oI38Ypu2Gh6Kx/NdrQeu1qz
HmNZjpesVPYmrEJtNUaRtqILQLfP98FHBlp9U2B0WxPnna21xBwu3566kmjoClCxV0aib/Q8L1j4
mvhM1qidqgLTW95OPewfaliDLPQzB7XDOvditc9GZa7LKhM0dnSLj9jxxkNLxfvKd0WwR5yHQOJt
LE+uQI+rWS77Ctc6m9xouASJ7K8RHARLYeEaX1ChTa70Ks725LTbT57vd1vlI4JfuBGLIcdaXv+E
tShpCnoDFa2qoPdMKhUj1Xc5ibmBgDgxGYdLJoVxb5R+fuXUE2nYhWwDKv7l+KCjwpULwsPi9UQa
F+2xxDtPSTVctPBhrkywVRuY7vRV24xuXz8N1wJIyhoo1XBFGgNLtxPmxBdWBU2EYcocyPei9qOF
K0JvzdrU7YHnTHT/gYFcEM6eC9hUeXHXohnfQL1AAxQh3TgTlqGuKhp8NCjtDv8SrZaxF+WhQu25
wZijjaQ259pdo+vUwt2sY8dsmZTDOvp1etDwaSpZxovpzUXhdhW9efDTW3oGmOlpiq6zkh6S6UXi
5U22aGVI0Sja6C/wkWh1wAUwwWLM6l70XWtAygZ6FJS5cG2dA3nklCBIKCJjET4s/tAOSWvm2bBB
wEEx0+WNOR11G+ECJUliJajm2cOdpVWQUT16MOct0LAlVBzrOjZFDnJsqvxdI2JrC7tl2seub297
uFzzHV054UAQiCepXMJfbpZtlN0aQ1KvqY7BKSrhkyhZqHphytH4PuajG7M2VLdEuyFrTyLtDG3L
dVuOzqKwUAz0sfbqVrhWhZU/mS2iFRKc/XNuI1mlMD7Y0AVNvXHdul8XNEy2vo/CI2dfcoZMt0bI
XenOmh1iiKREkq8ajtcGXYNl0tjZDyfXftCduxowum6Moc/mfVu1d0PHWFAnveuhIFJG1AKwE9WW
BzGHK1n5KkBxh2LFfdJy/Gl4XsmuiJrKB587Z8maSAN0V6GGk6W1Tp2S+81LSY20JUKIGRsxT+lf
lHkYkIgMOcqOUjwYhdm1uF7j8HvQdnKXYBCes6eGbj24U3Fb4mCbFuQAVshejRA6mV1e53lSPsHQ
yhes6tk3NNfIZjoHLbdA0LpK3TLZt904HQA8JFsrDdudFiYSCU9QWdeWW0/XcWDXtyWs6zVaPQel
zgBrx55sez04tb/06zDcpt4Ub7oq4Uiup9EhoI5NK1xVL149ZWeC2NAdwerSq1d9EZiEgLvtkCRn
Tf7C9l58G8i5vxBeC5cKSElx7KoY17NRtP21P4HyUKCngWGFzUa5iBeNDDAoKgMNGQXw7LpdDb58
sUKr6pcdkadXllDxMZeQlVrMi98owiHMGkRoXI6up74R8e4coKLnj/7oEEcCy8N80OcV0hZZSXPa
DXdDnrdnYeRaF2HWqEfCveWO5MP+QBxwd9aT4/FDWTHVS3jKBX5l5V93Tpn9zBrCZUHmWYBh48Lg
Eymdg8Cze14rGt82zj7akl1ucdZtMA6PmrLuzdyBgeVLQce568LLQhtfk85xn4zCyZHfTS5Y83Ta
IKuOl3GXjQv2eBNLYZihrWq1Acv7WDOTxWm8i0sCIkrwj7xeVtvDyKkCw4c5YaV2V0FTTqsmyu60
FAUJlDZ4VOgtKNy4KyKDOBSL8rE2Y3OVkFMWoe9yCPeQ7IyB2NvZXZFkpKtMqbGva7RW7OczlIwm
6qbSbbWd2fRatuO4ZGuvo0rRdvZkfAow1A9Kqyj/AVHecorpF2Do/Hv6luqcRTG9ZqsYPw/CLO7j
KqmeyrYcnG2pSeQkkV9FybYrpC8XScKWxiJ/7WiZos8pk9NNTGrb6BYtrZdDZ7SvQe+itqG8cz54
bn5msrP9kZe6jRV7ZpZryeVUdGmxaOBlbRXi4CX6jeI86UqaAF5Vqkv0dsFlzGZoxijDlSbyoEKa
a6Mkr0kw5fv/SVIoga+sad6idQwiQH01Hbyiaa8TbI/wgNLwYagbk4UL27vIM//YlGbxYmrldxKR
+u/ol2+nFuX1xqFDutJojm7jamJmLzVzyaeW3gJi6NUSJXd9I/W0yZbkBm3AINJn6mbqHSN+B4jX
2obgBc6NxKYdmtQtrvLM42waG8ELzWJCYpgJF9LUAuRhg3PHUYf1BC/Bdz9z9BXBKY8WNf8zvRTG
lp9iYG+r1C3NlZ9OSh+lK9SI/9SHdJ4gU+W5jfGFByRy29UOT4x00i2gmQFqO0kBPAnn0elC6y6C
MUZvJOKDrb1w0efsqcbQ9jZSk4D7QuOaM8gDE3JyNZSTfagQgy8UPbV1meb+c+El0zKlhQ2N24wv
7cFHcifhWINkY3c7NLJaBl2f3+RTE7DD1Y5Zlqm9Ajt/9CPNvnYqPVjZUBkvRdiZv0RAXm0R9+W6
pvJ98POwvcrlEJ6nMpG3VokIGc/BRFL2N6L70JckzTZjul13pVmCihj0o++3Nvm/+H+INiu2Y2em
t4oZd9EOc2qM10GLT9u7gDCFxeDo9sEMinGr+vp7CAR8F0PYXyIoGA5MpBpsbq87ZyvngOZDXtkE
VcL+t8h/tSruInCM5YuJTedb46oWvV6AJ+Sl0ONYPxNl65/RSotXVEt6Bltj3LWGNoxLzYNJcxml
dWAsi7yqhoVZF6XcVPlADJMb1gjhyIC6yzMvRzA4etswmn13lLDuMCy8DgN2AB3yAMoxsz4QtvPD
kZwaZAo4nU0Vh6QK7d8kELpkkSfmzOydhoT0wPcvCeq1HzK0r0uaQcGOXWG6otzxozGIRiigHCBI
ZH0d+37XDvazwxFkiKdzWetH9lA2lTPKRFrrih8wtPozq5Dm2q5MCikJudeBL3adp/m/QuCn1xA8
jGMzeL+qwdIeAj69e6CtdbiSTVHRp6ppaDb0oRfAKYstZEJynKIqX9kqAP2DfegLS+GJRXzGb0Pb
lrZnuWQYGqeOW1pCRt5pbr3rCblZdBrFuKgsGJPVlvN49oUn7F1l9+1qIE5116YkdWpHdQY5sE9y
6t1YBMipcDQtogy6bBqU6erzCu9Hl8IYTrdeGhIH/ImjWW/skvKj4MZCN7gbYoslI+7Eha7ALX5+
qVMz6PwMhYHBHrSMxxVP6tUikfqYmlwqr/P2PEkVKXd1zJaTwUta3ZBtSfAd/7RIzkUhjQuTOpzE
aXlyURnRWwdj2uzGhKdooBpf2DUlO86k1hf3d2q4ne+PD5oWhoOx3zqN6UyY/KcSZuEuG0PTX6S+
FjO5ufE+MahoppQ/rstRUEFMp/CiTYfhi+vPjYvfK/VcH3EDxld37tGcNDbGwCpD6KzNzs00CvA5
N2hX/f3nL3EeD6cXgUkHIAitpk5b4Pe+xiBYLpRn1DulKN06fcguInBM/zI1SASbRnLRuxaUaAHv
cPP5pT8aP7QMpQE5DCXJ3AX7Z0vFk9YgAsOE290nI2pxSSM6ngvBjqan1QJVrFyMofLXn1/2o08f
rhl7c94snWlaX/+8rNl4dkGESr1zqjg9iKy7JymcLEubUes5jN/PL/fRB2kyx2BCn0lLp4z8oK50
gXKXyzVK3lVGteXwP6wr39G/mGXe2V/nAWsCGAPaJplo9NMHOk1/v0t7mrmpb2Nz9NufRJjDWmxS
gbMRZSrxGvpz6M/FJFJH/oNBS7qijbQDfYD77qNxTDXh2qtx0AXWUZKwc1EGTLF//lB5hXP7Sqfx
ecrBsHCPtsgxmFDnWaCLZ4yoNw4LYRH++PmlPvoKLSR+sLypyoMT+H24JEObgwrtmVD7CkVJX3y3
3eL7/+0aJ5NaJGEGsVDXO+xOF5Ndby03+8qb/k4pxeBg/KG6YihKWJS/34fnxW5f073flexdL6BP
GgcDvNZy6vroKdSYYRAT63MSercqidrdY7X/akZ7/+mZ4ENoofD9eZQuTmY0C4izCXqx2gWiBhxd
KCjrIqnOU4i3e1xA+epPnyvXcwjWYB8FNeX026s4Vrkj9txdlg9sUOzxSIqe88VW4v0HTrIjmi9J
aZcUjzf45z86w14g1FQnabUjwx5+allES9x/5w608C+G4gdX4iZcSeyAwIHsnAwTr4miaRzdAoCg
i75Ya87M0bkr6/jh88f2wWuCDGpA0IQeNzeLfx8qdpklUGWdYjdF+rpOnzWysuMkn6XRX4AXjfdr
7Awh/Z9LnWxXqFHZs8cSUy+Zkisrt4JF1jsKkAVJY+uqy6f7UbIfk/Q/6lVlUd3Xwal9Q5OIvn8y
1Dqm+7s1GspoWW1SAM8spNnSjcsDYhYsYX04Xfgp50Cryk1sHXSLOFepdWqoWB2cLh0u+6Klgj1C
2FhSZoPBSYTPFzf6hnj9fZ1lBaevp/MBkFN8util6aSZHhRSzPKhevSyXL8UnXsz2nb0nE2tc2hT
kmSRPn+rodJsgPNSMxnsvY2DN5J0ZkVVJth+7jOfg5EiBikvspuyd8mDorCUFUm1brBzLarIdDCC
xyaOib5ATd0ZzkGLtXY5WIW1o7fdr5TCTc914hUlPOc8sdAykMBHWCrz9coL+uXkBMPKYifh8bQM
jXPj1OgvzizB/uOxxryEdJNkAZct/8lY87OuYvcx8lxirTnvkJPueevDLoiJAwMWYPa7zy/4fsNj
msBELInXFtbW6YYH92DX9WVGUJmrLFgbRbauIIqe22aptr4bqPOQ0uudBV/g7PMrf/D5spsDcgqf
AirE6edbB2Onha2d4/Mfx6fO7sX3in7PHUiZ+PXzS31wkwg8mI2odfDP6daRvijnzbHNd1lX0xXB
ellTrm3xd8R5vbebhOTDhgY7wD6Dov3nF//gPtlXwVFFQ8dDPgUMOahnKTvl+a6ZabNVn98FM5XF
jcf6j7cB1jxJzXFHkJPkKeiLGlATgHiYKb/u4zjm/cpwh5avyDT/eJiy3UAwhTCK08c7skvZFEUb
dG2KrqDt0fxSeDXjq76X9obC088/fYCWbnJjhrBgJYGM/n3+DaK0zK204rZkZu4Ab+QFPUR6Ok1q
Jl+xp95P9lyMrQ1bA0lD+3T5qtCGhHabcWeadRea2iNG8p/xYN4Fvf3FHmT+ln+fA7kUx1J7lmsz
Ok7uKzPDaMw1hBgABNYmtVKvkOnCSbtpMc2+29T4ajf68RU9tqLgKvnoTpcXq3Rc0CHJrhId0Pjy
uRjFnVknpBVDUVuErXH+56+OjfcMOQU/Rbf391cn4aLByXASEnvaA/L7HZDcq8jWv7jM+00pAVWw
ZSxzRkEZpwWFztUHdKRWsus0Y0a35Na+HFgRP7+Z97MIVxHgqZmZdfsdTgcv65DHsUh2tUlFi0oP
7o/2l5Pbx7hSNNTdaWmOxRez5Ey4fTdK5okDJxpA5ndkIj+b8OqFFBM8CXGmT0kdgZOcYAjz6NJP
OU3sZgSSusDanoRLh9gP2l66s1VEOO5T+sgbBLB30yirGywzcIDKks3BvC2oZrsgsjj73jPAMeHd
l1/89h++GBBdjDiBu/f0xSBJCFM6G+mO6nS+jkcvPmgDdc7PX8z7GZYXg67S8bBfAAM8/ZCsimUk
KNJdrhyk+kW30xNx5zp/zMVGaCo9m70t85DNGfZkNDupmZdVzkQ0lCZCFj/cD7Y+bD6/m49mIMjC
lOFAAlPsmJ/pPzbQE4BBUpa0BPEQ3tPOYZnCqo/7rUlfcNb9+S6aMyMyUZaMmWZ4ekKFUmN3CK4S
zo7+z/nZ1ZF9zGr/8fO7+ujjAZtsk8NH/eZfzpV/3NXQEN06FXw8aSTd62QklkD48ifNlmJTB9L9
0aew8KgWNl8sVR/NeW+oZgpHHxx6KJ3qoWl1RB4HBgkqGiaSYFPGD2U83fIhfnG1jwY8xx6Dwc7J
8l2RDGwRElIgI7syKJNtRs7YsTfgJ3z+MN+R1SAV6jxEhzgOYSJzPplXvdYYsK5Uyc5te/0hCvVi
o6E4Xvix2aX05pz+PhZusWzxrVxVY55cytQxt6GLphNTjk1jOS5XooIGg5MSPUbbxl+dbsWHT97h
hM2XCXX0dONT+40uiZBgtRks2gSqehbKgylsus0+ctzHdqA64ZQhTYzcjB6Svmv2vld8D1F0TPbM
Segza08VyVvYo1aSt8R9fP4gP/jW6GmzBXXw+8z7w9+/tdThdyCFt9j1+fSznITa6CViSj9FvzI+
f36tDx4HGQx82KRhUiA+3cYYcKJ06Mxs7X3xU6fgQOC1/owpLd85Xo69Rtrqix3GBx+dEHTs2NGw
Yr3bYoO4H4c6KLi9WD6FUQA3C9UOfQxSg004CvdV3Vcr1Bjd7s/vFZoofjh2NuJd3oQF1Dqq3abY
cVa7xI1fU5VOj1TjAxgUwcPoyuCLve9Hb5JHSxnAEJx+T9GlfCvgGqyq2Gl6UC1H0aFKyE117MET
7TKbg/Tnd/jBmsMNsocyWdjYLJ58gZlfW2FU8GiHLqBzYdUk1FRFtTJRxP4nlyIUcw6ZB1J4uoiW
jhWpLOeIJrwiv5ZpBVfBIcEtaoX4Yvr6aIwSycrwtJhW3pW/OyRx+URlYNdk7R38rVcpqzuw2/Ui
CqqjC37mjw9HTGCYLgyQobRPTj9AMdBrM5op303GhMbP6W/qtl6V1AG+uNAHEzMldYihJpVnbBzz
+/zH+lNO+Op1nyNgGshHoom37lTdfTEkTH7GyYb+t2ucjAlPi5PYsrgGgn6Bvy8qD41s5I3REj3u
p33DU9QxMfd1uWoI97gv+tpBLESvFstfQvGvRQ1J6NeysAYUcKYQoJXglkSmqg+TZYVHwwuGZT7i
pfZLPd9mDeIsTrfjEhmsvw+lS5NCJ6dMipk7GNO+v8FhiNgqF5Cviqypt3oHf58D1BBcxanO7rCY
MS5JhOdwcMIt/P5xn4J2uOzMMLvocGnt3MS7i4qkWfKEk01GrahehAgFd4gT4d33U7kmqU8iFk76
88IyI3iEcbv5/PF+NDYtzIuCcWLOPPHf3yCQskqNNmMTmfBzNahnl/gXy9Q2ZMWBv+iL/+CzY8/N
Zo/yPQ2hk+vJcMwrctPzHQHnc83pkuilfa/yLzav70t+M5ucxha1zNk6fHIZ0GAhyQ1evkNEfizL
qEYz6P6oknua0BcIUpatNL4Hdf7Fkcn8+LpUaXmiHK5PiadeCbCy7CU1kWKcnsKBfAW3trQjRhc9
XaOZ4YxTyQxyUNJVqzRHJAh+iom8Mrq9ROUv417bm3qrbYQiQMxHGMqAK/+LvfNYrhtJ0/atTPQe
FfBmInrxH09PUSRlNghKpOCBBJAwiav/nyQ13cVDBRk961l0dajE4jlIZH75mdfsmXcywY7yH541
UqjPQAERj0s2kcRQKBuDZZNY8We7QHEnXLx2hUaBW8D/h0if830QaRJPcD6s6zwslz0Kpe0ORhf/
vlq8ddrLHMpwYN+3Dp507++wP8V0H6l49OhpM8DVfr3DMrP3KlzgoBzLB8V0aaUmc19YcvxgZ/0p
Fv3tc44To1GMVdkgUHkIvdJc1/Qb1lWabt9/mD9diD66uswVmLe9oYKbrS2aFoHFA0OncK20uIBp
f2kKqNNprz4gnf3xw+hXUrNgkPIm7fU7glFdclaM1K+oRJc9unw7EKBgqWX2wfL9KRD4tP25LaDs
vUl+S6UcPwdFdcDS6RPSpf4aTbMvTdk9yQzMQup/sJJv3bO0LzVVEgUsEII3JthLL0rWlzwtn0t0
vxbbOg2Xbjqx6cVvGsfARki0aLOIyLnJIAUfVAKpIWmy+iJMwmIXNa66C6AEQc+IE8Ql33/Tf9q2
vGeHNhL92+g4ME5z3BtFSpozteLJiZL71B4/lw44kv/F5wQhlSLlr6bMvT4e/WioVIDHO1CJCro5
8qFWxrRphu6Di/RPaasWoafFov8RHJ1DZ4pgcIC9PEg4I2kPxHWqP3WNd5qH1hWGN7dVGX3QqPjT
Bv7bRx6X9vnilmD0zOpgTPM+GZqnyC0Bt/unXTN+UHM4f9q/2jKDXjTGGPSSXq+jnEJXQBSvCDO2
+i5T8Qv1XmyGSytc075N1lrJZ10RkbdZq7kGhqWRmR2gP0QIv2DMkn6JW/QnBxvGAqw2eEap7D4n
S4RQf12WazxUwt0cTOF96BE1kZ7sAUwZ/bxZCt3abOxf5mRDZ0G5aBbm97wZsCL1xFaS8mXhiLOu
crLtgDHjZ4zAPC572/tgN/1pFSLN1KXFwb49HsCWpUCZAH7CYRHLySIXayVN9wsyL2f0TL/ITH1k
MvenV6yZWQBlApqtx8sucitRLcnQIWtRBxrFgInzs46QkyCDt+o1Jv39A/OMnThKCEHM2Dwgx4Uy
8+hNJ4YqmZKW1cGvlmidToP/2U2tcV07yjtLm7K8R7kUxSAX5OQzXSBEg+C+GhZkJIH07Y0JEdz/
fN1JNjQFGiUTyomjkjfyESaQtlMetGnoNu2Uf1GnpI0qb/ovOTYPB3CRPz5YiD80MUEl0PXRUTt4
U/sms7eIeORE90sMlNVJ3B2AVGfXx12/xx3BWbFTQE56CBYnXbpWzGRgXrgfmQa8NRpENQNeOHAM
3C0YtB3FMBNohF/JrIK3nCN49sxryBxEqsBW194ZKxOcyBw0MhQr9ERLmsiWUTFHRflrvJ6cydwp
FSMM5ZJ423Ixv5IW1/t0YkvBmCp2gPq8PZD8J0yTVoTscev6eboFK+xuOqOWh9Rvg+2cDsEmTM7w
1XY+F0hgXHFsIaEpDsKXNByi09IMvpnId35QmP/hruDKROieAQC533HjiHZbXvb4aB6Cspg/IygO
FtWfsy+ZhTPp+y/9Tx8F8BqsAWx0rg2dBf2t4mLohHOIvpaQC083og01m28WxWmUlsmX9z/r+b0d
nzTd/XWoXrkGj8v/2vBL7EozioMR2byVZGAM2WtxrX0smhE19NI6sxDsuJazPV3atpF8siU6N65T
ir2oEV57/kL/J9/wkXyD+b56w/8rYTDSOHt6tqc6efznP+i/ERZ/qzdQ2/1FDhMyXWGQQx5JdHpR
b7AC+y8MhSz8JGifEVJJCn6rNwTWX7x1fpyuDyruODj8S73B4688rGwwIGA6hP7Sf6Sv5LwOY/rr
4EBIy1X3/mnAHp+eMBhVhVaf+5QiTJz/KqsldszNxFXaSlAEsFTu8zLJ5K5XYC/Wfa887+ccM788
txoPCeWdMBDvg7uPWBmCfxHiQukqLIt0vuvMygBt17kCegq0gTkZ8YpHBQauplMOanE21NS9fUWJ
LAIcwE1hTHcpPqbdljlUoomeKsrsdrUMAFn2Tp/gTQKDKoe5si6n2QhjROhzWLbQ2tO4Nj7osBzh
7Vxft6hsKg3+B8vrDQqt6X3QkzCOnkQ/jVG5qpIg1SAOFKuKiyhBlNpYzxbavb9av8vULa28iK9m
p0PH89TWlMx374eF5zv932GBr4TeBnEOLIWHWQpl0OsYFOT2XDV9lzxapYl7ErK4CWRKd0AWd58a
iLOjtRlkqZWv8JINcUrOCVDBKjeRT31o5l61qBkMnoE2qjn2Zrpd4mQZNks58yq2Ui7pcp92PjTK
rb8UrX+5LIXFj1WRC8IfKf5+CKIPLvDX1aMbmCwyaA2SYwTHSC6OrjCg/XNmFGWNb7qh/M9enRnN
DcpWzXL9/urpNPtvi8cHkSfo9IwOCIt3nBMjC9hGC8yFR5qFNHm5nmNtY2GbnPDZwXf8auoBuacr
5XulIdfCSoLxpsi8+iOD5tdXiX5kh5krGADAcgFSakdXiUUbBgx87j+Ofdj5l55QOZgorO6dwDlN
en/x/P90kT36n4QSh+YIw4tjfJJhJUbQMDL5WQ5t16hNq4QBYnxEhes/TEz10xG4XKA8bHiGNMd1
lZ1hgiAyz34E/9tn7hP0VDSWT2IxsO+SptVLXCKCNUTb91/wm52EGY12UcK5iPbWG3Cqg8Z8F+VF
/3M2I6bX6D6X4XiDFhtyIB+s51ENrR+Srh3GN9o0jeB9nO7nDbO/abSrx750vSo4ZFFc39FIJEat
ZYDxvbiaoyU2q/MGoQLf3HpjWiz3OTKLAvmDkoAYI6yLaPwnePyB466fdd8hPiVdqA7D5LpV90Gy
pKPDqwMAzQoBIepCV09RjsO9BQnSnm2z/lkr2fEtOiMq8l+jpdC1aprKb5wNgK1Gxh8t1tsXE/FW
wNqbz/OT47AVawc90XnGj8VDMm9ZAw7IkEIJQnzZkRh3SrtHzNp3iwBFhzKZ8ZPvui4Sa5Dx9niL
dcmEcnoazov8kdQWPppO7dvqzKuU24eb93cR5+JonZh+aIEkjgmk3BCXMf7+b5mel0yiq4au+ZGG
Gdn3KkeFYLnu/bljUy3KBOm1j3rR+5cGxnycpr5GlRbrGh/r1HQbFW6ifrIBq/yXD5WY35BBeoeg
PFpuk/96CcAuXMTxxptRov6KyXKEOMcItZmdiiwE7LRV3SFoKDc1dHreCF6LOkQbPdNEtbFx7w4/
xamQ8zeQEKQQq3ZeqJK1aSB5KqyhzG/zne22Hue7BfY/Xwvfzasnf0K6zVo5SJwu1xz/yPtKh56t
2S0I4E4rS3OvGGbXg/UV3jcadtsBPs1yv0gnGG/HrvXHm57OET+b1jkRZAXjreGd2Sm9TfjK4IAK
LF9QD+Cgx0zNeBhNlUqTnUprJOdW/ZTb/KRvZTE/kvlBX/l7b5xT+UlOQcVlplpU+pEr6dw8Udsc
v4wRhwfI5+lqQRONTzMS5r6XToRj2Tc0YL3xELsIcV+UOFSoPe4Jc32WtoYaTod5mNlLcxjryJfh
FqvOwrFHzHhlxlLfmW0Y25w2AXkZXTZ0mkQBZe/lAbxcpjwqaruRn29MMzZYUA+FVHXWg2sgiJUQ
9wxghmhd839ZIFSFZooocqgPL7+jFa3RbZ0s9rJ0zZZrMMlwUprFAJWcTPHRM0jN/FQ5Dc+UvKyq
WxQTK+eFAhMp4OkyLU4R5RhQBYL3rj/RMQKyNiXQhU5XQkGQVxsCvd4uTSS5tZyiQbxgm2NyUd3U
mqMU7HIaxWwXgbIIZ2qsI/TBN4ndlbwzZ0ar8hegJCsOdjKRReicGrgUqZ9tNY+sYTOPuVYlIjDS
8w5L8D35ZgmGsJxQp67HAlfQpda5W27NdDXROiRb5CFyRG3mi9aJxzpBoFIr6q0CeyQKbLvFGXmY
xo71/gWL5PKnJHRaZ0QPe6Tc3DQKfrncDGgg8icjkSgqrzq7kXwlxdPzL6ch19/FjQBH+GuGBBxB
FbYFO8WBHu0eRmAHfD2MXnCrWGNThWf0ZU9R7X3NBpc/rCPg1nyt3I30GrdjxQoOSGKynEsY6D2H
w03gHnLJlC/YJabu2q51aj3eosjBP1srLDnAQS6JDaSOC1kGTgycc9WpRQePtCARy1un00fajfQv
RcjB4k14PXljvZIohIy3QVbYrELaBKJXh3E2+5zRFf0DfmHb9R3fbyEX07vayTIY7KKIFgtSdFh6
c4ei4m2Uelk0bjT8W0cmYEsIwfimsfPokwgH8WsISPg8pwtq7MmISvK1h44O2z/sNY5nG1UTDXAS
hanxsWPyxoIZmYnjhImEVe5kV42VZjHaCDhQ62iVjcq0dsyt6aueZD3Mc4jRXYsN3Xou+96Yzoq4
p4g/YOXBu2ndEI0IDNCxly0x/cpV0nyOqjZ268umb6I5xDUHLcVySyAm3Gylk+S4bSRiaCJovuTt
87iKgeOlh9jJQY9g4FAQZv2fy+QZbqqDreKZoxyRogxB0XRO0+RcG2DAEZBz1OvNk+U6pARyUq3Y
FQrtrnRlDnPPHoqdrC2Ss2ZBQ0HsmBINnXW5eA6hsm+BqaGsUfA+6tVsGtbQXvaTbxNy87odeEs1
YhPcBY2q0P1cR62po+DA4rNzzQxxrnFnSjHxk5QwLX8n0RAiLhXmWM2fIpnrjDB1h4TwJPBkYP1k
ahAdRlaRs2DZsmdDjW0HRu+Et9/SggtVwk4Py37hi6ezMfDRroXwltgRLrmORiUCbvkqhqrBLMMt
9SUrYbSyHWffyxqDS7lTxAcVpoZ7NaMaJJIVIcpzD8wE4Flvw6bDD3ypbJ1imQbkrp+IhlKN/K5D
iPp6caYGrmi0LzqiarRN0nxyjJMBjZsOCcvQwbYTtHm8dVG0bj/H7czDZw2Xv9qOagr4xgHzOFap
qdKAg50PC+n0IcwGvYK/t3WVTfrvlNs4bNwlm3Xi7DeGDvc9tIblHkkPkzV2gi7qoLkr+MGcTyPJ
OLluGNPeW01wRsSljVlXvsGRqpMIuS6W8r/DAi+7z2Y1l7fAoKOcPdQhB3bq12Isdn4zDuKnqLhj
zjqsBNyLmG/qQPQVGfpIxFyU2VEhKR/dvFy6m6rxq+4BZbcSuXcsYEzMyUvZnEGMmwSzyhzVNSzH
XJw7hh3I43C8xIUjnhHFq8zKOndKrtVtHMrRWre8o44gP4etbkJhAOfO62TGXp2UnkkO6hxuoEo7
WonOUPIbQLLB/eyjj+4m67x1C7zZgVgqRGJFxPNrm/o4ga6dcpOVYC7LCQ2XKCsXs8NYcZmaMxyf
4mHly+JiMk1L7MYoSJyNR4K23Ca5nTZcfL4MTntsMcOVg026BWqFCIdRFEDMaGM0doCICmMYJsJe
mRyYIctN25jTchZHtYl42oQoxC4Ws1VLOl4lmgpp7HjGtSiayr0b+hbOwN4UgRIt2GJgAbdQ3xx5
gXRZbdxgv9Uv9xIeZbnyOt/v7pYAvY5mVUo/6MQ+nL0EDqCJMgSeaPNSFvs4k/m8W5C2qpoVpjYO
1ivI1/Rt+MOq8rB+TBk6jjPqC3hNPEW55wzDekAoPVjZTu9JE7mcuvW0XYLplf4+rowCiSErMAo0
EnxBWps+pSG4nchao38y2M3G8qRa/K3vSDQALjubh8mvf2ffEG5j37pBPKxp+hVABn2hisqphHc3
KU8Id4PNTheP5FMmltQHNUIIv+ljk1HZrkMjj/1fG11OBtU586ivFQQl9OGG2KrvWi5wjkPq+jrC
gdfSGSbqfLEV73JocEmpHwzaydnSJgYpqZe2I1cPMlo5t4ys0ZfGMglFZhnvBq/R2R+tbV05BLm1
8G1xFGSatR/aKvO/esxp+CqWQDlaz30kvQYxtB5h0ut7MntMx1mlPT1usuDJJHcz1pGaBLEsxyaR
oAcQIp64w6veM7ejVfuLc4hcGzGNQw0BhJiCfpzJg5KXQEFYe14F3eSEsZDNHT1BVSM1mVQkWSBR
B/rmDNtp5pt2ifYkwlJsCZrl8+hqs8R1gxAov8zMm5izhF1kx/fvo1zHycLFFK1c29r1o9nUseit
7iHqIp2vRvFItLHl0Pk/YBLWzc63sR06T5p85FqUQuhcqhaBTllS5CBZI9nUvrR+DUavimgzlRYE
BD22oW+wQrQKHZlVZHYey08Mx1hn2zy3e/y+0rfU7xsMVWLWEV1p3bHwI1BB9crCkpWFFImbRwgj
ZBVFRzkgQDYRZnL9DYYeYRnQlr9XYmk5QqtBOAsZaVAzb71t8D2u3E1hofqDFI5R6q2YmeQBN16F
wsvXsrPoPb28Ri5My7qn/BvkLSYtM0/s5LXFO8KWIbC6yzopxim9RgPKjKNvYxF4eXFIhZ9U0wlw
En+8XTTnBIlj5io0nzpkzLL0hCm8TipMiRfHBJdF6UI+9Fs2S0W/zprX2WSCHdug5EmWktixzubH
BglT72CKpB/D60WmdpOd+xBy+T5qcfU5cJzO5FHHgiQTPJirj0hboXlxuWAvyg/EI7rhD7lVUhpn
raU3mIPBZWvvWztAeGmTvNyu6ThiXgoudSJRXTuOIAv0nU7nm9LX+xFuWk5mbbIC+a940TL2miqj
f5qsBEWfqQwDrksr5XvZ6IsEOjUs/AGxio3lCP1tX45HIT3eC2OBhpfa9QS+6tyZEcr5PqJklKH4
agUF4AH0FvU2zRQ5Qb5zO1fv3bK28amrJisZ5SYp0WIYTvkFlUNSOzWKdzsYyJxglrZ0PIIpxkw3
KwAu5RtUxin5kiDKuocRuQ6nQkJ/wGkSUfDJdc7dyZJoGsWezT6rTFsXgbnwqNhMa9YvpHcj0ksK
T96zVN6izpzJpn7Cpw/J2f1swz94GFPAc2RdL5lPn5gjuUaPLQ1Pm81RQWLwuyLGviYiMZgR3KT6
qpPW4U8JNUuHgA9M159IM7XLtWmMGOA4qMBSjoxpl/TGIfSFM9z6uOoOxhoTcdbfSCNddDPX1FlY
h7YC5y6IOp3IJwKZp9sYkANvTVY0dJvNHBrMPrNu9GpylMhrlntWXUfcxWop907aAApur+sHtpPv
8fG09nCy49cKYrJ/EAF6ESny+TNb/4CTQkqpUoTkUS9HD2dVnVqVBrIgjNDapkRNXY5jrzdGPen+
kRE7Sm9JcF5TfWW681y3LAgkxJSIj4qRZt4G+ohTLSfiwscykuRVTXmyj9N6Hj75c7D0Jyg/WeUh
7G1qCi42wyU/cGY5Ejr9smj4NZErO2JV3tY6E8UAhii+nl6qRpiMaI6e4M1kEaRI+Ad/3dO5svXU
c9RV4EthgZ2O/tJIS044snDKVCZWMlyoeN0xzNnoFEkmux9SRc0rzaxBf/UBVi/KtcwWYym3xly7
xUUgaI7wg4C+l2tlFzpgSV6jgT5uAYEWnzQjYyi7q1OnLh6cZtYVunqJHNEM5C5eVbic8yzvd43+
0DNi+gzQlIEOnvTHDdYQ06QJT4LpxxxLXWcijV+CIDRchUH4qh86nveDjzzuqtGmCilPETth7vsW
3KpEXYem9OUPz5/09OZla5ShoTu77z/d249izk2Oq/nPNM+Pbb5txF+Xke7Ej8yNdXxqYMiMJIUE
a2LX+5/13A38e5sSnDVtalAR8J/8t1Op3rRwLi8L58fsVAOFzABag53oSTflGKZdxQR7u/gNQWOo
sZOmiTKWLSRmIW3qbroQerLBVFZ3eDCU07H29+wDmz9dItQBujTZeYDeBn96/+u/WSqNTSexRTqM
cvyNrMfcxZVMpsB7kBkeH+mWC0qXhVyulFDvf9SbPefQGEYJxmcS9AcxBtKozGZSLB6iNHQGdUCJ
N5/urSXQR8SPwV1+tOWORyiYRmEWA7qZzwRyciw/07W9Eyb07x9QudQxSs4ctushI7LfJGB5Ocpx
RL5PMqH481NpB2Z3RbSrvJeB9M/5v5On5vplO/wXwj/XoMpk/89/HC8zU1OwrDRpGZMC/jjekVON
+vgUJc53ehKUjiqFfPgzrJGr/whgcrzKNqxunhbSB59Gc+xo5laQGAKaz63vQ90ExYUUpS7Ns5xK
7TCmts4a33+tr5FEDE1gFNF2ZsjraaDjG3Yv1igEE9V97xA2ZQd1TqzDHEFR8V7jri3xqYH9gA7f
Oii8lJvx/S/wDGX4+wkk1YJSCZkzwBaKR7dfN8CpEtPSEkjho9OukDxklrUU+E7WaZTvX9KWsUt1
aowYko7fv5vihgfuycG+VNbcC9PL4lS5p1s8tP6VPohu5FAtoORdcyVAaW9CLPXwTUUmLrMKSbQO
Jk9flqMamrHZpLHJwYfewQwd7+NgoHlkTd2MkM1Y0KJDGrzIbHmSMVoOF8wEcfvlGsKehWBhdHag
Va+zVl/nvsjIbXDV1le8EJ3gawUvDfqe1J6oWRS2TpryUD5nfDYEH7GOc4zLtZ98MrH+IdR1OpP2
OI+6yVIXtGXfX/43Gw7FBM1hg2NqA4k/3toDlUVqmIv61qStQ86aCKlLoGiROgP43bJ+/yOBIbya
DOlQC9CVGU0IFiA4ZlozKFOy7cPpW5T4usc4AOArLoDB2IVxafaYvMa4GUUDRdRsxTopNEqUGD8a
FB0/uePACCFy+hBtOHPHkLYaNPzEu0y/FQ3tz9Os6mR1ZxeT3Z3bvfwAt3gcQZC08gKHTpEPB0Wr
Tb3e5LCYkywVff99bOHO3Xt5oLdFngudWb2/vPbRkea3a4hWiPEmkzcoG0cTpWSazbKsR/uu7iXa
jrgNoHy2S2ijUulmeHRzFhh4V/xfQMOGfTmjVnNPseZ14UrQ1qUFQ8mj5/diQtibPgL8CTJsSFBQ
oQKCwM+0yVPd1poN3QYIpd9wCMfQ123iomI6cjsalsPDGYXHXYQ7jZ4UWWOl4zUFQYFJkGEQR0uM
N5GvvXh/EY7WmzUAhg6bGTQTzIA3E1MP9ybskob5bqhyfTPDB9BHDqIDlfP7H+Uc7Wf9Tgle8Anh
ZmrXlKOYPTWCnqrlxreh2zx/1uDROgX4r1P9gVBPCHqZvZeAdFiFesaREG/ulz91I4qoGQWCyeJ6
LnZGeqBRCiKdXfUwX06MIh+M5bznqPpMsJBUmfbKGSiYtkUdUx5nC0Ft3P0e/DEt0kMkA6ESzs4S
mgt/NzaVfuGLh4XpV7RgSYeDl4J8tOiAyo3hpfpN5tazunEwEvibjewy3Vj+PULjRLJ3c2Ye3Htx
TJcDQVOrmmiBvL+k4evXp0XSmOQjIGAixADpyzzawi1PMIamiH+WoxN8zbvas3c249GDX4TCpcef
yl3iztGZCrMy3gg3hophF+U9Tk64PtaQrRiaJs4qMhQcbz+V7R0SRE5/Xc79mK7TcLQPWZR/qhi1
/cT0tBeQ7PCQWjPL8a+AwTVnqZn1F9xI6UK1nqIqbOD1+mVhjjyexiiOeiuBPbW7oWtY3BsLTvO4
Fc/ptO6j7trlVip2bmk4eG5240YK1W6ZiZf3KTP807K0mRLkQtLOa4qJEZ60yu+gJrwzqEVIrQ9L
a1obR3TBrc39/CDSxvKQYvFTWhhJ3+/tvK5vp8AZ7jPHScFBmQbywwZ9u2/FEPWPWLN0n9Ex70mL
4gHw/ZDvGBMofI2ZF83rGal1Y4XwFU6WdbPFhgLgcpjm+Zch9H265jFyu3LqmtslH2iJuWAc6fYZ
7ho2zCdXKvOHrWT/3QoW9y4dvGGdzn51hgNntnUzlX0AMX8drNkQjJUJZhBLbEgEwTGcpqH9E7Re
Uj/yvubryI7rYuuXDU6bfmf6dx9sv1cX1MuHoc0BIAts9VuyaYzDFjV5VD/6ZlCBEZrNW6umv7qC
j4vLqTNQ/yVN9YkRYVB8kI+92fnPjwlWh5ENQfwYNjFoe4XC7arHtq4pXEFYFvOuciyAb+8/5PNv
+nfe9fyULiI55H3o5TnRcRE521Vhj2BlHq2p4cw4NtfFCmk+K9sgPBDc1PhG3GR9DHnYRMBZbJxR
ZOV+zDB8mUsJ7Auwnn/V+V10WhttcMd925MnoYB+X1UkL7asgfHa0nI/YUpW/6owyzuvac9+Gm1t
epZTp64szBPFOimSK6dCnWFlBJVP96ZgFmdNEY21LlKPeZNIRglDt7MSaL/mLJ31wvv7IBc6AuGx
JDoNIA1iXRzu6OOUAM/BfnZDtTzCQ2Tx08xJ906DJgwqlA+1FZXfHCOaNwPmIOWq7Qz/4NaQgzbv
vxlPR7dXbwZJIV3VAQYEOIb83etkwSriivEBUsPIyZYF7bQODWs4PRHyzeUiN6NbzYegwn1llRmi
YtrTVAfkkKOLUfijXCG6b1xh4uYenAX/Kg/Dqe8VxmweklTGBbopwbly1L52KueWHmh51Rhatt5n
MIaGm5wZu4Bnj6GXR8ENaePY7CY3+6X8PLt0ApHtCzrFhyxpxFXlyVJumrgffigkxO/gDhSfsCjm
gvBnS+vcy2lAiTZLbrX6Bg6ZrckDpLMVrUaJtDXz6zZnEMKd+Nn1jPA8S3E8sOhqxyuGDljJvb+4
eu2O19bV4lBcUuBkbX3+/ga3GWgJ896D+LHNXO9S6wvfi8xRalO0WkZropb44BOt18BXdlVAmQXq
FjwSanXA1V5/JMyjsqu4Op9ykbuntM0MPKwHZZzRqMx3DCIkkd5LukfhmOV9hqDYOY4n5idjjJzd
B0//dmuRahI+IZsFIHGPwYDdhJd2iBzyU4KsQEnd3sTfm25BhrqtlLdqTbugw1FB4l9Jj17hJk99
75ACh93QJ4miNQNPDCW6xg++ZrLUegmKFnpt9OlF4SOl2jo4T/hDmpwkHqqNKzzk7QmRFctO6XCa
FbQBra0QwqwRe4Nl2eWFNC7we8MNhFaGce73qbpW88R1lnuZ2KG6Jlu4PVlxXjHmJaN0KgTb0TSq
gZRM+GGNDD3v4fCqLblI/1kiNYMQdul0UL2By7ATGRetfbp+17gloPAcgKibmWgyV5J+WSaIiQfi
YhJR36+aTPjgakO7sU4Ap0xwfv3E/iK7Jvs6YHqIO4+d0epBKPKjxtfb+MNOiQDNAV1DcOBNX8+x
mYSikF7gmkx/YBXhDfUDlIdiasgro6YKHpd+iE/wgP+hxnyqQY+OovpfbFg0YkmbEcaNNNfj9YYF
KdXDjQ7KJ+T01LB5fiHIgKbleVb6qDwsY3TbotO7U34ab0UUz9/SsBsF+2Sxbt/fsUcNuufTg1wm
vWVCB1jLY8TuUg3T2CAv95QEpv+59a3+xi4NYxPQ2EXhvRouB1zVT4VbVyfl7FgXEvcNWuylnK+z
IA0BJNfTeJ4Zg/ML5HyL3wii8p8/+JavawD9LeGKOh5HXOvovCmjxypWVdS6wxNd7za5I7Pw+jWd
RLUaenO8tJGJYabUL364CTuv+ZXi/lSsltgW094Jmv7ei8rk3Aym4s7u3IEJCbfADo5myXInebB2
W8a9Ly/6/3gWt0o8/fMfD49wVjZZT5HyU/6dNUGfNKRo/pdl4+ZBPvwmVVw+VPyXFw+dKh/qxz/8
R/9jZu39RS+QHefDZaAVb3LP/I9TZvQXLE8qZiTQtJ4SqexvroWDYTVtTProrqZIMzH+F9fCCf6C
swmNnU4MeF8Qv/+JU+brSw4kqZYi0hrMsAqog4/ZQ7WJ8WEFAvgQJJa3rJgvMhyeE3VXaYfcJPE+
spvUt+a/b9XnDwwcrhXa6Fpk41gHSXK1S2Px1WGeoRUzDMNDyZ+y/d9ewvXL7/t7G/Z1Q/j5UzA+
IDVzPShob9Iz6XGUWi+dsaDFVWay5/ZT0WCZmwWu2AIOKldWj5SI2+bGTT8FHxEiaIi+eUzkYGzc
nsggWOTjWDQMlJujCuShKf1y3s3oge6Am2M5R0/mfLbT7nTGDaHf4zdRWSsRO2DWOpHBSO0pbj43
oOaTVROHeMZNKRlmYoEfCZep2DFe0vg2IFwVjBVjGVezwIQNxzZ4MGusDdQvFByKGycPi83CuP6Q
ut64jhkrnKKU1H7FtU3t47GieBSJpVCWaHXHhXtmwQV8tm59xxaX3YS4F5aSOFc5eHJOfi8eQizN
Ta7AUf1Ke55orMvxvhxqtQcKV5/HFh0iHJBCa40TcX1OjxSZoUyJbxho8x9Ocxad9+1sby1Mrm+i
kcyUfocwmxOWqq7WCeHSWmPJ7Tp7OwFShlRJj0coNkC3qlHhJpib9MrDAQP5C2ahONnY+JgEWfep
of5PVmOAGUYug3DV+yiwLs6cIfhQTRsA0d0pQJf2U1/J+HQZgnnvt1Z50iLnurXoidznZjXet/ni
f+bt2NulN+1tbXvlevDn9qdiYLNmmssemmoFIShuvg3AmcWqhdd28LWNKSkALkuyjs59y8gObZuq
X/TQ1B1dW3WnzK7/gsN3eA7pyD3BG8m6HcoFNqic6vO5aaLzqgpZkShv3XzlVrikrHzwZUi9l2Lb
i7hkwjlipN7axY3wUw03TDBEsJvupxvzx0QD/9bAnpbkYMx0M2p3aH/O4BrvQkOqvZ8N5UkT8nJV
IKYNhT4gy95BSH9r+n15IjD/QiHCKzaBa8x7w4qLmwSp5J0fpu2li9DsumSC+lSYylzVGJrtqtI0
CRpW8z2b2/EeWanlImpHfpWTqr2o4AhaM08cTYa4jAGCrX2j9a4MxuhrN+JZwH5HKxml1XrEtqVa
jaDGnhiEKvAhtnuVuLyJGJHeFeBntYGJ4lYbTD1Z1yIRD0EZefQn4pwO/GwQ4ps0jm98M25/IvK3
XNRTqu5sCIv7GpjTBu38YmcUtXw0c9+6zVx8MVLtmWMZrG2f8B41apSJAlu0rOfxSXU8/YKfTLJq
F96E6+PV4Vrs/w4Z0G9lEsSnZV98mzBhP02zrrpKwl+M/6mSM6OiBdfHlX2S9t53TB3br2CJh/uE
aWC6so0i29u4T21ct/wOcHd8ki6AP5F7bEroBesZlNclxnVyF7euuAJv5V5FcvKuBnBRt3XWi2+D
5zffGauzWwNsCPHIbr47OHac5fhefp5DFQoM8EKc8eqpeUhAdCCn7ChQdl2E4bt+uDDlEPRNb9zM
TG7lBiLbcoEaTv9FIHdwoxpphbiesz6WtHDzK/Nq7U9mdpAA5/B7i+dsjxtd9xPxBpPXVBVDgINL
2H4lDY/OcxPw8tYHSnEpfQz07C/hixP4+GwLnnWD+y3D+Qa38NFZahc568Wot7Sqp+FCtVPsnU6J
M7g3eN/hgubO6s6C9rBuKBxAFGlUcdsu/o596JkrSZum1tk6oWmoL4Hk2iscmKJT1yiupdkbnwAk
3RjecOlWouLZA+/T0qHZ4QWzc9l5yefYiy8rar2NiZbKAVRZekK38K6HrbgdSnTcBlf9yMJq2Lrj
8FikdnVi1MlPNbjpSbqgu1X/f/bOa0luY1vTTwQFXMLcFspXtWXT9Q2i6eBNImESePr50NLMkZo6
ZOy53jcKUlI3qoBE5lr/+o01tNemGqddiXIggqPRf6NKlrskUxfdy3iPq7t11gvcKmvuyJ/1RYJZ
ZJLduos73xhhOyJPJK7Ny4OzUbRym5WyZjAUxvIEeRc3eEO7kTQTsamyAu+Xqix/MAjv4TeSpnsY
lDvDj6gf6d6znV0Z4QWNQ3ujvHwiGYgXlmg965LN5AEMYZCcFuyLItsazZNZG+Ox8glwa3sn2DWT
YUetE/Baom45pCaG0AxAzMsEifs4JNY7p4rDPSYW6mrVoVPubO79V4h6E3Nx5P84RC88QwTe/Xgk
Mg36hjU91+Q0X2EVwa+2zQGv7NDCjYbJDkeYJ7dzrL46zTQcEpFw5nGAB3sSu8ZNamOgnTONeQRZ
tzawe9Qed9xUY3Zm5MTF6udAjBhpO4W+1Ag7V8ln8Zk0mMaPPO3NhxCVxRT5XhtsQxGAJQDRUSE6
8oHqLNi7A0K1E34utrmd2UQInSxWMK/lvbpxS9VepiUmXxRk6IQ3pdoCp/JWqV2S0AvXDStw7i1x
pi3U75fJyaNuzYjE7Os4lYBiRnO2Om95aVFJnohaW57avG2IPVQhuJEI4QzG831WOMt2jAd5LioQ
bA9SIcu9GDfwIJl2Mt998BVWPk28ujsmNOobsw32EqLUziCseTMJB+pK6OSffC8hjtCcp70bz6Rf
haOxl6TFYkhePZSWwVmemdMpywC8N+44bhMjCT+UQWIdyowV7zlNegpGHe/CKXZvYHi52aaYjEcQ
peDWkst8nmnnoPWKkDxZ6XXVdzeRt8Q8+NdQky8QudPU0YIzNscMNUUbSuN3anG1klGWet2lRNv7
ecj92d34YsIG3Z5KdUnnpAii3MrN7y2JTeUWuYCnt2ZujieGziHsU6M7DFYpPk/lkGUYbmT51e0T
9bVycs+8sZQ74nRm1cCAn8lcMkmmgYizMZsat09IO8XeT8X4pcmtJurLaa0LWvlAtFG59bACb3bk
oGYXQ6/+6CTA5T7Lr0pPzFi7ayhV40adxqAFNqzICIILYhXlKAfuZsh+xyWt2y92Gxgq6tq5WJ+N
uXktkZBBcQ7hX3nMhaqvwNOCzbntvwVZPIFuTlgV7M1CceBAd51/4FcQbNvZiB8RzK7vQEGZ4McM
PLaJGCiI0qyKZNqKu4WYz0ejaVu+LmjkfiiyAqYTjltRRZGXbl1Pt190O+AilmJqSbgipzPcKHn+
s/iSmW09EcqnvrUEpSPZEgwgNsDJuHboebZ3lKHeO11IyrK1YCRAdHQLYB+7PCEnra8lCZtH11TT
tmomNuMuT/JN1dpkGqZCcbiHVWM81knIJMJ2krukotKohdfeJsvrpwjlJ8dY42NjKddNeanmH31O
TZKFPuVJKKV1zzZYf3NaaO4IbryRU3tkq0zYiDZVx8eZVTsfUssYPqSZybOzpBHUERzL+ZCAUVzA
l/n+wzhtE2gh5NXl8jN+3qjI57X8JaXls9/r8mQrvgIGGhjcVnr+EcyAmUjZml2dZ+HGyiaSg2cR
m/YGBUV5KuxQPvy6h3mDBq5NzIq74f7tMMZYKU7/BFc6G+o309D+mBi2PMdY5azlsF9HMpcdycdr
ee/IlUSYtc9q7gjnm2pu9tCL3zU01j9Riz8/y/pJHMYrfJy3AUhD4zRVm8v+6GZU/hEYj7iDWG/v
kp6M39mlIISEgbNNwtDFZ+RB6Jcg0LFvnhM08I+EXMqzcsb5Ah1MfhoG170jfVu/n6i4fwNd/uQH
s964NfNm1RYjgn37YeGOFP5oOOpoZI65GVXtvUONJiLTytM7A7XLlqOIBWaNrHhCmUl34Jw6F7Vu
XvKWutkn9Pg3Y+Y3Gvn1DjL6hQ61fihQ+7eNb0I8mx1m5CrBbpVOBGVvzR4b5HWZjPEAszjdsjUv
u9lxOHjigQoqb2le/XR9TXHWfcwnV56JrliOQyyab4xY/IfASwiV6wm8j42ukRvZi9+54EJb+qmZ
9bHaBbzAZgRu11vmhxgMpy1nwmg0IHg0+1mb72QVzvtm1uxOGQ746Nv8HwxrxiPh5MkeOe0LYRgf
yUB2MPWjXDLElGyHtmpuxs52P48tAabZ4hQX06ycZxtPbU1kT1uPF7JCA1R7VrE13Ywsbc0LXbGV
HJOQUHvTSgnn0xX1almFVwrIZV9rZ77gEzptO4lPfrPuMLY7GI+Ilr13hvDnH1WQmAR3IYg1No5i
j/Vcj7qXIf9pGNjA0nidbNEs05ckBf/TAr+r3qCgYSd+rdV1vciHGiyZPYU4Q7jdFPQhIPnGNTMM
h5yi3dk6bm8LyB3XHKrvfrSAHMiuHj9AgU1IsxB2+dw5Q+Gd+xIVyBWtUcJNyrKEI0n1eieSIjUj
aBdxSU4m+jGiYQUOKsrd8oVq+0MTu9ZGSYdIVh++cHIqKGm28bL+i5iCPt6akKjhK2cQakb8hwP7
wuhZfcNUW7ecxtT0nZnm9TaOU75xUofNTrMJo33XlPK+tsyNMVPk006bR7pvttjAVR9NIl4jsjxF
pIRBCnHFSOJGdzRuQeq2X+Z8KPZd1meHYaS6MouJFbn0NBRIa4cPfVY++x3946Kt9nMwlU627eZs
pKnk3oVrZOR5WVavH5Eaj+RnOieLg+OhcMbsEOObXUcB86MTU/DmRc9G8+LOFrWhXdo2JAmep9MH
3T2daHCdIZpvcKkh77Ss1ce6opfRmoBzhoHNc7/2dhDGyiit+nGKXEwmxg0ak2FvLUl1IvGarqX2
HfRBmf9QOd3wwbQGewfHuHkRqssOpkuH1Vp0z9uuXjgB+sZSH+0cQEnKsr3tfdBkUp/ZTdDhBFsH
2lbA312CCxto5uNRmUNtbRAUBdveXOTXptbclWpBZ0F3uBGZuxzxK5RnFLqgcjbGZRuUgRyhCF6I
eJ19AKDKlp+wnA+u1gTMoto0vCZW252zGYGHl3Dj8HZjdmfaApFPPX4ImCNukBRmh2BFgJh5tbdV
AT6ENQcIAd7MPwLe0mWXBQvcAK+6H7XffumHnnbbFMmdVbtMtqcUJ0C4/1ENUefh9VNrNwTEQjnJ
wmjwV2NoOJUna31V9bq/m2iGty1gybOQetgTDpzDHzEne4eeAmRkbV4zbdLAp9qVD2bd8WSanFLk
9Sxu64QZH1jPfCmQ2jL96SZwHcfjVq2gBA4S82VJvPlGj6Brr8vQ1kAwLG9pHvVgzDduAuLh4DTy
8Ir4IF/HOWVaB1uolqFt0AUT0J0dS5eCqoS9cx1iDyPMFR4wEoPbgP094DrEXqamAHlLFsz7ogUQ
mtL0Bxyt+WbhdasjPScUIxjBIOlJQK/MVhePssVqdkMBHNKnUJINja/v5UCSNxniPOKE4d5JL3wj
WGg2IM7CK4h5JRBc7KXAfyi5Irg4zQ7RD3AGwN20qyvemERXgsR2T7yj4DE7gC/M6/DWAhEkKF1+
WhwXoEz0k/xKJKO9U2Y/v6+xPkCl2pUnRodr3+iyrdHRx+dXpIbkOHMTUGp0UY1iH1M7G7BHLmxx
jsXlX/Gb10NSF2C3dZO6J8M0vpsmU+hN7Bs8vrKiWJLKxKvrdWnCbd8jQylPdWPFj6ZV1te2sYut
hEl+DXolPzUWGJrFALHdYJNeXyck+3ejS6cVJWbP5m7Y6hvZQM2zxowCgbIMrxCSln0zpdzCVMju
q1k7PJCiGCxyiSqgHNSjR7Qb4XVdzwzi2YYJiFGXUpUgkmHmU/MWHT/OIYrUE/bKU7qi3tQl6ylA
g/ZsBSwJdxnUt0HGzQu6xOTOH1pgo25dP4REk/oMDll6fJ14Rb9ey9sgBCElVbt4rCaEmVBF2JGw
3X16PRusHgh4CJL0zmfLB3cCRB0N4d4xkRccFVMYXGVIGSLnwn6aunmMwgqPIq+hEnZph6PUy62n
1nOwOx54kFA3ytNcmvV1cYb6KmyK2Gp9BlCQyYfFXBop3tJQnE8Wu5mbjB/miTIZBVhwNZvSfjKq
ms2WfexTo4L2M1El8Rn8woteIUFm8LjE2218Tup02uaa8lOxm7QRbU6xT+C77mWjKU56mp2KF5v8
XgcUtIFTG83m2DyXtgFAPYEZ4zlAq9BTODuQ3bc24DJcoHXxvG6z2udugBzNl65xk4909XO7me1q
7SeUBoXqHH3fAdq8b32qdgMl6ByN0LXufJPtLR15j4rQ4dRi6EmP57DWDDN+1BN4mV3qKjvB0Jfn
qS0BEdetEnGbvesKp7hbApKaSy8j4C8xkGTJkPMhBTLhnexApwm/mG8Y7VlPjvSH734d60PPR9/U
FHhOlIU0IW3ZtF9U1VFySLWUJ0S0NDFtlt7ZsJfHUXDXFt9wTnaQ8qqg9yIdqzTphsZJfqIqyd3N
oGdMq0hlDqlbBpHdTgZ6280kKSeaJqaCnMd5Ow488Dkgp6SwgdRf//r6YiKr5ohBAd59FRNnasuh
cqqhbNxr25j3VZpnhwZCIvYPVJWJL9hkILMld27rY2W5iGy5wSKLjmzy5z25Ej8Gd2m8XapoYF+B
Yl+1z65NZzqtVcCsJS1Zay/DASCBbzyd/DInwzdwPy9oGrfLOonpAVR2g/C5WNEMwbmP+7/8pP87
qvzNqBL67jpA/N9HlU/fmfzD4vv+91nlXz/116wysP5gqgidYJ2j88v+mlOG5h+Yb9DD2wHu2av3
zP8MKr0/aLWYIYI8urj3/M0UznH/YP5F+4W3LIZSxHT8J4NKyLhvupBgzd21YJ+h7mNY+dZRE3Kk
Y6Q4V3NkFcpqD6Mfc6CtluQTJVjF5GizdtPTFbvXOaqURKiotHPA9cg/ygrkCnBXVTsbdf2tkq73
pAsTbmBm1mABnmLP7xAJJJ7+VGktASIhGb6EGPuc7NZkDBSKCagFN08/9r8NgDan0VHJQWQ1EeJB
IfFHJhmIONThMIM4odZz3GazIO/ao1emqqiDosS7u/mEj3HwUneqOg2o4/bUwPtB+f7WZOuMxjyj
1Ori4FjPWflkp9TANLGAWzDvvOZTag3yYI/GclYj01RMUjzvS0wxl2501RJhW3VJctN0c/++yHuG
jfliPg5TZ29rGsZxsMIbEzOebUAI93NJN78JnWI8YpcybnGtwUI/N7tD50OUnTI3KjpnfmjQlp+6
2q73nlEQ7T2M1h3MR46CYivgXNzjegdZJmbrtOYpIGJaATIWUrzrTKfeTdI1IxNm+BXbC3Ua1GLQ
ry7WmbbPYIBCMHphyyXCbGbZqtxsbqQHeXyHfx/ALu6sT1bWujsM2/xrElfi4LZWtbfxJue3quWh
HW1142cGQsTBfvJ0pVEuDt7KRqYQ9wv1sBQxv2j2yr03NHprtHp+dLPc/zLEOmrr+dmsMnWwWicn
EzKxD+hQ4g8jFe0+xzIBdM4r5pthtvObRFScD0GroXbqvtoFVTluszQIjsrrur307AzwmNMkEIIw
xKAvN7gihF+Crp5+JEi+94tZYyMi46re8d64D+48qfI65y3sWCt/j2ZvfjEgZ+FesgjzBgvD8RIY
K9JUmTzkLKSsJt0WsrIdB9t0KYJzbHr1HY5MzU05We+x2Gh7yE+uJLimKR50I40zcv/xDjuh8OLK
zNNQkt28izAkxSVsMAgH3HeqAGEMBxx+ogWHmTOBlPiG2GO4WThx9/R5AXMCSQklG7s64qiQUx+G
hIzQnJp1VNpDtXWmZbS3UFv8rbKqbKPtpbo3DHEMBcbc6VDLm86zX5pS+vFVohlI6aXKj17W+dAT
xYFIbcs4KcxvYvtQ9k5e+JsxRNr5lfGIzHZJPC93y6jVvRrsoPoa1uiQri7eUHXQD+9Fq537DmfY
jsydwn9yY5Xvwo56MCnr8Dw1vg0QGatyJoXSax9bbSCjgZs2JsfW9YvuvV1OOFFsBXnyfbqtiQn1
z7USgTJIkslt846NkvtejVSAOBjVXrdrktj8vKSS4TN2kcmtnGGTfcQe0pbdTonZeqh1OMTf8liq
iJOVpB0z3KQW3hA7c2jesXJFsQlCGEyM5lyriPRYUgabPbQu34hnJMLE5DYn0ZSTsWmCAco1xi9F
sonRobo3CFLDD9XcipfCosTEh2G2khN21bT4NeT9e6oWlxQopy8OdqwhYPmz9OvtaGQhhb8VxyiW
RcElwRQ6b4MrNvVNsjRVVKiSssucwD/Z+7hiX8Rw/uxQgSlXSZY7mzEL6+bOD2a7wXV4kKnTX4py
EuaWoCuDYG/tJzsTIOAOnbHeC3fir2bJqIbZWw+aiLH8EwFJ9qXzDNVRGnTY+SxVOB2Qs2GcHLoE
9WY4/rpaxFtRlG4f2YPDrAuy4KH2x+DQpF1xX9vldUkwuoA6KJqrTkV6idvWp0NYxVolZB9eqjFj
qDZgJLbpc88+B353EEYNSTnoc/avxMt2pPmQeGH6mfnOJzCLASZji8jBwQchb13f+unQPAajj50S
04LPIo/tGYsKVAbwOiEcdta20G5y6Lt+URjkDviqQJTDX2iWXzijuluCC7z95MdGBIADPGCb0nyX
LBheaDMP3gs3UQ+AVTGHQ01rmvjqrukDY1/iHHMeazP+utieuGcUvFWMeU5snTG5m5n5qfDhZasq
DD6PlsSnpYc6xrRB6guWEssNbOZgk0hNFTfN+XMKyfksqN1u3UTve6N2NxpMApmBk1rtJh8dl0C5
GJ18mOc7+teDKusWD5OmP0EpHA6YRC0HMVb4cObWRIarMujASngaSDdEvu20HdBXscXT14pt28HL
nLj+Ox26VLYWLFoMEtL7diYAdsSJasfANjl4fIE9CV8Ml6zJTdkaF/cT0GjHWQjF/GUMCK1GUmB9
HweyzVD4IXGxYuvogY59ZMADGhc2ybalodznWQtoWPflbYElyYeB9/AGSnl3j5YzvOIrVkeMbPIr
ICTRoU463hYANSBvpXcsl5HAVDe7zm6KIXwzmLdxbIX8EuVRCaygzRA0ZtRUjnmrNKjS6kcR3CPc
0gcoV91LsEL2yiu2DkaBD50SKxJQBd6pClX4UEBUuVh50XyZVIKMSlfmrpgb85SayccYj8aI8bhJ
8eD7G8OYgVPtAvEV8e6fdB2bO7djtiuyzLw4BqTv9fSXWw1iu3WtFB6Jtvr3hj2geh8UchAcePQu
XGNc1Ki9MJIgKNESBvg414ndR7JaM2Q3ZuFZJILy3geLQ67F0GHQ0MSZeLFXPod28e3a+BhFcrp1
RVjxVnlz6r9zujxIOPKSKkvSJ+UxNvlzLPLf+v439b2N/hz23v9e399kX1HXvtR/L+//+qH/W97j
7Yz1M80pWl74gx4Tpf8p8V0q5JA5BT6lAkvf/1fiu8EfVkB2FJMUCm+Mn/kUqhn6FPUz/UIoMFZF
6s9MCIXmf1LiW/+UI7LvOBbG4hyf0JrRNbxVtEhtQJAolXWpAYpgco+sIn3sxIoBp2btwVRL56q5
5oWFJ3OG88KJ4UDaAnqFHH1+Nta2RfFFOp/G289biP4l0tbNL8mqh+bYrzm/ZK3g3f3tTv8L3/AN
jdImJ9CF6RcyG0H/zeDpn6O6AHuJkiiN7gJorh+tFJsbMQE6YYRk0rjPvCa/viBd1z/bIS5JJ0Re
CppIfLy5Z/+8pJGVuHoMTXLxvPDa9L6RR+WINwNHJiN4SGPSkEerM5kHTzKUOhrcEZfA0BvGeI9m
xGpOMSUz9u0j2cmb2ouH5WD3nr4P6gzODhaN+j5d8bASvfFyQDjXXHK12pkkWU2hCO2YSkF2smKn
1AMT9WSqudeGN+rHcmEwaVsLfgN126hNTilPXFEaj8mO1iKvtpOIKVQmDnws9XgiMqp6NQx7Ulbm
m9mD8ddBy5MRslLx0jlwuGbXCAmU7lvrtgsahJB+ks3JDnCcesJaP7mZYh3HGC2xnyzg32WT+Yrv
pjqGvEj29H3iTXwMbWeB3jnCbj/b41RA+G9smd6xd/OJwlk4p3mxVq9wKKSELEmDMaGdp5YiSAAB
xy3xW76x9/zZaz/ZgG3puWdXB0hS5RIZ+HCMjwvN0hM587b+2AaWNp6Rt3DnMoU5CSQRDBZPONDB
4By7gh/CopNLlxi4MfcfCj6dnY8QIjXivnFjrC6l63BDeciu6nWWD8cF08iiFi/5lMQfhtkLP/xZ
EIIZd9WWEv8h9aAXRiaNcLLLMKOjYXD7Xn1KYRG2R3cxK7oXkhEGSlKH25IZJTiUFkwT382Ufks0
YndgXQg8KdPzsj4Sf705Iax4nl/rNJdQGrMFQak3OETGcbpJk2l5MAITUk6ueXnXCXrAWCSzSFbt
Zl7CMrT4kp3nT/62GfFkgfuWbEshkYnZk56fmCr3t4YItR9VeczEYSFa6SXJe3EzYyT4wRjp36ex
Le8xPE9ebARHx8agtouwnfBfVk+nj+hjcFCzFpZsOjGRHqexD6I0JyczwsO7mM82voLM2xCdfDA8
qfoHO1sMbytGn2Uzdj63d8oqr7szezTPeyUSoybxZZCOtTCODVKM4nNWpP11qjTPLsNjafox5/PQ
fuaPmBoSqaUfs4pCOkc5kkVNwhpR4JsIIJvQeoLHy+MpC0N6GOdMPFuGZiUWIn7TfubO8HL5ec1L
WbTNFO+VabTqk4qFfoT6zItgLD43OLPJCjoU4IQXAVutpSFQaPPHnJkYVam+dx0hj0O6zPrq1PiW
bPxm4CoeQomFbFhlhDuo2NwX4ArmFoPomkudFnb3VCyLYXwwcCKTYCqd0aG1gQe0L2eH7XdBQRO+
z1yzKh7jEVNZZrKdjOLRcU7LSG4HlsQV97KDJ5pF2pxoLsIw4Uag7emOcRnAi3bZVdJzK6FyR68L
GQtAHlwDj6nbeujCQXY6gOGNnhiJspk39lM2IBePAitIvU/YDQ/2XR4D3jNssYrmq+9M1m2KxxW+
m2XFNY0iydHAxUmXP3dWx8B1I7Dx/+bgWVh87NghLDr5eBHdXVPVtRdskNXSDvllgjmuXZAUtGEy
np+V9HnmPQZjtznVpv4YYBFZfBd+bZMGQG+axLvKHG37ruL8WSSoLTPTU1zTpdKRNZ5JTYdjRbfB
EWtBYU5KIbRZ+gPmv8Et/mrhJzEOcdQs1jssAvUUWVUzvIf4bOxgKaRbFoaKnCFJT04ZxnCaY+RF
VYYc13KsWWxTvxJHA8PPNR0wl0b2MUndQe3dVnj0N007xzWbTHNq28D8oERrR05lYigJwNTjjr4p
ZiwOs3TSwdEq7ORLqWL/u06cGFpjV9/1pXcFSJLzrig7/eA1fvIsnLHeVRxSW5hVziM2a/Wz5aag
M7WZIAxcKkEb63f3YTIX6ASxNtvYS1HeZG1SvrdzhXjJVP1+MXq9MUZN7CKy8t1YTe0d3nXVVUC0
3A1M6h7Y1tvnPBxSXPHK+8k3dX7opHL3NFUYKOZNjeS0yd7hVF++J9OWwr/ra0hWHGDbspDLucRZ
fA/kQg8hp3od5Plse6PTPHHotJ9qUbXpNl9UvQ8ys/mYokzg1lZMXwNPDHXk+YO+bT3Ickk2VluA
RfUD3KLblvBZjvYaeTwxkb4VifLdLSr5GrPZmXJgqzp7vEhVNYeglHMZ5aXTnPxU2/tEWA953LQH
k05+2/EdPzGQaidOqdE71TR4426u/OFW9m78LgS0OBgYqe6FQZiVkRtLQFSOh+d32ssLG/Z8JCNu
Pk2GFZL3VEy7WXVd1IPQRHKYc+aNynsas3H5RgueX8IgXC5d3YXl9tcVyk/FHKIXcgF8i80oBP19
Iw2T9ENBXjIu0n3bHXEfIBB3cjiEXIPhHUS+Bn/N8nde8m/kJVRFCMAFwMoq+6DBfMOZcuMF3HAS
4VkygvkMw5uNocV/KfiN+BowvP2bjOX1OoDJBIdT7dkkCv+z+hpTCMgqTGIQzLXCwE6IPXud4gsd
s2H8+lb+28V87Eu5nYT8Ivr758Us3mEjoQg847cR7pp12qqYzkUGrrO7X1/q50IWKRBEAGpx818c
VySO5q2hTe/seLN1W69TPEFOHBwQPGHVGmT2H1+PmQGB4RbCKKQvb+wbEHjy2paVOC86jT/8eQTV
6Wp7jUkn1YjKZm7vr6/5hsvGs+PLEVC26oN4eG+L9blK3D7sevfMjJzqymdynVGWxJzAtUbKDsuf
n4qMCq0eTsI5x8evP8DPixRzLMF9Xm1lbWG++dJN7UpTl7CAhgF/xGliEKiR1v/GCOFfr+KTrOAh
OERt9WbVlLGNkXGmvHPCqPk4Zwx3geh+F/f2b1ehoQTMZtLDi/fmKl7v2FJgL3uGFBtsvYyJOAP7
/49lgtjVQTFGt7PKx/75BhSYYDI+JZrQjqEfEBLGolj9mPVujnvrtm/1uPympft5/2JPZzfha4Ex
ctl/XhLjcCJISs89G03sfbIY1Z8XE/vJzUCo6A4zfwB5Ty0skV8vjp9fdvyVQgeljklW+k9vBBro
jNQjYaNW4u2O8Zq69N4YbJccTsqvL/UvX5HFQTwZNTgq97ebpY8SgUtVNvP0dYJbWc1lUT2yFpcF
g4chqYXrqvn1Rf/t+zEuDNAsCw9x45sdegTPdFIGfefSk5jlVq5zKs0gPdDo/PZNfyMJBlFYaZe+
cF3U0jiG/fSmpUEXmOwn56VTjOBzqxKkJPhm+dhiSH2LYQMqknimTNYTdR3+NLO6HSWM970L6Y7m
AjN4iEfqGwGZDlXnUpfpfVB4bfmb2/LzxgsNz1nV/wzxVt+8t8tNTOjjkbvYFW5vURZD2si1wXk5
5i5LLQ8p63/9JKyf31104LxVHM9MaoO37hFJCV6CVT1LnDlbt9N4MWCAyVTrW9BZHJlpG6/rPc+s
W4l0+jPEhQUDgizUj1LZsjxIbCfkniqJyT58vHT76w/4b/eEnZK1gu2iab412TAlGsMx4K2vloCi
2xT5MzkSzlmVTp3BhDB/B+P8tDZxeljfBqAcligj7X8+BJkx6zCIRDiPbuy+KDiPOUanNctUt3Tj
v/52/3YxcCNc/BCTcxy8uViw4AORyHA+64Qk8bxGLQV3ky5HmC1d0q8v9tOjXj0sXgN2UBOznb15
66rCsFr8uOezFwsaS/xYWFm8iHSJv76Q/YYsjFMb2+VaPAi+HL5pbxZyScyK9lp/ooLoUoXdrUXD
awSqJ2qbxGJ1afMRJMRNoH2lU1ppOhLf6TYSB6QTk0r9iKE8OIGBT58TKVxHPi9+1x1NHCU/4/3u
OHuzXNGPSRY0xxMOK/d9jTTld+YGPz8f/FJDAWAa4iz1k/lchsN061dKne0F5elUD1idIcU9JOb8
H1ddZH+xBkjWA7CFYfFmKUCat3tiZrozDkUOJCtMwxmxkk9g2Lq5uDXZdr85ZdbT62/1q8ux5gdE
ffFPSyBMf/OU6gWjINkJ9+xJ7X73PHs8d24cfngFRAjLANWRSyneN1rbv9np7LdLBGMyHNc8D04J
FjpUQivT42/OKm5JvA3WuvnZQiNYLch6Aq9ACo2qwMFEV8fBF+jfhbsdG2WpW/w7eQOdLsmOdj/D
BLXtfH408Wur0P2seI3sMEbYuEPHn195VV3lqZzpoJXd+/1sMOhspowRtIHdNcBl4DQPIseWnxxW
jjuDw+BA9pTVnsdubtUGPpq+F5MGGlNxAe6H8RYHfSZHptpBQkL9jTCNotuaVlE9TKANt53XGwft
Zt59M1vGcmj8ukBS1aPcM30EZVdgaUbkyhcDk1+3a689xu1WxHhxgbJOZC4N9JKdYUJbETRJgen6
YKUSPeMgM9GDfZsjIk5nyWscSUqL9AaI4lZpfZu6oAAUN2BNR6FuVzAU+VR6P2KNkux8Qy7NyWuA
KA/IPonNxmGCrqiWC/91kf5fxecIQ0Lvw3Kta2TLu5bWpUBKjlP+FBVW0tG4zx2O16ckMDRz86VK
752qKZtrkcixf1AOaTBbu/V5uxuraovHZjE5L7qht+QeDpF+LEw7uCae1xSPPoO5b5o8lgWENxfL
d8erGWR30lqhqKnkMUMI5gf56uJFIGxZ3rWwg0KYIrl7HVcpGIgGir19VvQ4X3mk1cE+sGaQKwID
AcKDavbIMXFifuOA/4j1BU1efSLCaTDe6QaDpEgWa85MaNYuEE5aOuQ+YgEi+kcrM1K1xUga4JV+
FV6zNfsItAwDGt04dsovthAdjWhpa4jFns0WLhb41+e6HmkkbJ98nas7xtZ0go6BhKrX1pjdNl0J
pkV2kloOuqSH3dh4WnZ3yWDqDu8w0ZWws7FGWtOCPfvWyDrOhtc6AMye1QfNGaiBZCtwM+hOCB9w
kCdwA7St0T/CfolJzxr1/Z8QnCgHPoyTIup3c1u8ZHGKD4sa1NQe/3yt4JCssiL2XiziclhJIgN6
m+AsPFmaKJ0jaC/YvN27bOOdJ1hFMvDozNJScF9ttWLmTr66OmVI5Pcabsn9n6MZPC5fYuGshcQr
cSBofPelsvIVie2A5zdtTvuD4AAE/vX4870BkDEFu/KvwmcesSnMTOd7lE6mulRIz5dD1RpMGsrZ
5ca62FU4+zy0k+xB1ZIPYplgJ/uW4LbHGt9z/Txo3zGQTvqiKB4D8nuGG6FLLA7yvHajAbOC+Xtg
MMnY5YG03YeZUAhvm87UxuTiWJNfcR4zBkibTQpcwVpxmebAY4G86n+kMC+gZYmuX2N0ymxsoSvF
8VKBzRulIM6yW1kScwkoCVu4XgIgidyNz5VpaqA2EPI+ACCDTwUH5fUg/u+c9LdzUt6av9Us/4e9
M9uNHFuy7BcxweFwAgr1QDp9lLvm8YWQFBGcp8OZX1+Lysy6EVl9+3YC1Q/dqHxLRCgkuTvt2DHb
e+3/imxJVh1k1b3/uij9+qo/F6WAWZzV68Y6FLIyfcw/FqX2bzozGBSPX7vQrx3qH9AW4f4G0cRY
c1CReiAj5ND9c1FqQHpxV3AykwcTjvjfW5RCMPn1/IZGu6K5wCCvV0UV/OWvR6iBEKPoRKmeSlWB
x9vjyLCUDY6SEAe9NqGnQ+tTeTMkPrlFDQAA1Ko74/s05XhHigUiPRSF9ozImDAcD1/X8kz2jBBP
sOtQ+I6t9oF3KHosJlwPSWSZzwMGljO28468DBdhSlKlKL+qWLHP0cgf+mh7XEhdaZztZZeWJztF
DQ6f7jaXnfGhjHiQT2yjJigBlt5dDSkm9UcjC3v7ql2aBd9TThjDqo0w+m/p1/JWbyd2Y5Xq4S3c
LjPW0iVr542BqtCPbaN/Ba45smvqoZmcMyNBx9/IwiYzi/f2HmpBQfqFXlZZQKpq8gimrPEi9l+L
L5OU8Sr0HTwmGOcAYPb6obW7eKdP6becvpzkoGSlsTRJ6g2M9XepnjzMSMRvrJQN5p6/YpxxBocF
8AmE7h15OnDEhGkEnaa8T5mYPEdNiRLhtOCgwCAfNFz9J39A9b1hUNmYwcI1806DmngeXPZRWtfb
2qF33YZb/4IEcSkc+762zfBBdrPuHCQYf2WTtrWZY2EQVGZbhunLgAY7UAzd9jMy5ngN6sFr+qk8
Wm6Vn7p6Df7tC9jUdDYhu+F5Hk9d30WOr0R1HNiJtdwRpSASdRdGbGcyDTd+J5kWQeUjs35cyg3D
I3ioIgRE7ZBIthdVob/Ui4ErCc3P8uDmdi68FTKf7IWiOgDq0OGVj2AnwCMFMPH1SQlGnP4rlLRP
Z7U9YLUgS6JIczPR3qMWoTjvXK55ppm7QdEKX8c4c1nMcAwmNSwDy0WNy+z6zolDC5a+yP0sq8bU
T0xc5qJCZRtbLsEWPa5OL4egl3itqQNjWMIBx7ZTQya1H7IJN7qpH6Jenk3o9N4yomZJqotolsbH
IIrQrAiPdlZuSzrTR/DDtwDDkJXxbbbENXVeMcyvGiFRW1YI4TYc5num6e2hwb1ICECTXkHhUg+1
KbJtFzb60SWU3stoZwMybrAxiCk5CkZJ29Gp8Jnn83JQGx5N3cr1R3fW38rOgfJA1q+Xxp3iiy4l
dKy0u+4IMCpFIDl+SLqJo0xEdGrYTGyWBekQfvMd6zO/FXW/FQuIZRaMm6RQSj9qFFfxakywfhTH
303E/dj9ACewffCsRsUDIyS2e5hYGDoh5V+V5lR6jGDrHS6u+y5RWiicieaxZgh9IVPthp8+PaXm
rEgWj119QODRf8dVMW+c2ODF4WHbNzXCYpsDsowWgEhNcyhH8x7p513mJFdI3uhLexWOzfKQWN2u
Ulv3aEfjXeti0yDQbeOocxDhwJeRRU7lIB7bptk583ROQWHgquynrazzLhjCpfWiUDxZBmv7sSza
jVbk33OBLUovR2vDuKdHbFmenUbTfLfDJoJhliKYOGdRF9JLUX57KrkGHlg/YKRARoKC7CKWo8PI
Z6smB4n3w9rR97Q+GS393pH552Ijn6LJd48W5fLYg8b3JuL/LkQqIShmrrLhqdBuo7i5JVcvUBx+
KUh9l8kR6Xu+VrOsD21YummrnOpaF3eJ3ljHqkYdyRtGSzPV7qvdxC+q0tLO6NOPuCu0PbJArihg
5AktdUiZYnF57OfECFrK+m1njDjHFss9ZKl9F1ryljW4uqVMOKcqVUbbJyOre6au9BsdOf3g1UaX
XlK9H/ymy7qdyhu1VaumZ6NlxnfGBDhUTirqBoVwo7R4xa6o+6zkruep2JYAj7wprW1vKdu71iqp
LnBaw14FXW9kBj9eJd5jkWCRjTkdmtCfMs3dJWn3kJeZtdUJer8H6HqulUb6CNfSR2QtjybGX2Jn
hvd2cV8gLB6ww5AUCmgF/lAO/UMft+0oD5WVIrhLQ17FRlx0LWp2oyM/S3M2A5P4tL3a6Q81cnA+
wBmbjCLOh5PZjOol1oy73q2v8jZ+smDtezpGbLWCyUelDSzFfRMu2TmGMP1sraW14tw4rbFrk3S6
m3jrCq8eIogW1uK8ZWGkveSmYxEaavOoKYIbqz1Adx4CSN9Hbsfd1hyaVe2aOl4DK5e1uVvFfjbn
zi6f+uUQV92+q9PjkITZDmcQ+aWuUrOqVGCgZ6QWhK7tOSO2S68SvfgUCu8XBj7FucyLKm7jYjWv
2bI5Q8dQ/BkwYgBZKP6oJ0v4o95fTUnDmTDmj5oY9iV8E3dYOFhT1w102d0PzEGbxC4+h6ncow58
Se0sD4AAA1IhK9QXpp2ciF45IDbRtgKPuk58nrlcJqyE+I7Dpt703MJOZmKSr6sYM2EzkfGKfrK+
Y3pEMJPCcrYOnIzKNBRGeQN2vYVqIrGX4gb0azhb+7lCQappWr0t+7q/0vGBovJAz+r2Kn4OQ3mM
lXE9njGXV5brKY55GVVbf0KsQQBRVA/TRsy5AIMyQ6e+K1PFObjo3I/TYDyKSa0/FDko0R4xPgZm
0x6NFpKyNkpPiAqnLuesHgyd+1kow40W24nfibG7a83yZoRxzQVSuS3muL8mLf65lYbc9pNVHUES
PTutyB+mJDvqCuIXBpfDRsc//kZ5FftRm8P3dNFkgA5KHoxJ0YO0GuKdhfWMIMo684tM8Mu2A+EH
EQFYqqOcI9RKTzUQKM8dWueH1YMO6lnje2Zs5O+VY8/39qggJOmdVyMjtxGemP2ERS7ZKKGl+rod
pw+YaVX0FAxPXTsvPCispEeJ9SHiDUs9UDAY+dh/81zz40XcYIIi/VbL7GNWFSi/bjk8G+0QqGzi
L5jWzM08cGTbKZ4M30mkwANTS+HVqsxPhM1WmBt7QY9QRmdNz/foxzMfUz5GsN5FRY2PGQOBE/e3
cJccfChW86ws7r7q5ulhaCOx1dzEJQcXxssV1LFvTeZ8Up3zbYNkccMdrn9MUu1klYa7q105b0xE
XkHInv4Mq8PadHCJ/djUGb8oVaqjtDBQ4+hmc5VqLYFWXTtfFWJ092OlTRBVms88KjS/n/IE3kg9
aPcUyBbBWG/kjmd1Y5zvRBmhqyhExuHVKuVrw+ryFFmzuYUsmjypWIlmXNe5g6hBzMZ9ERvaBwMV
60MkJf6JpYtcL4wbHHo5DUPPa66vUOuFDRsN8HC0+0XB2KkStK1fh1xUiGIfSwmJD+/6pqDz8IkB
H6LYL0LA+vFJopHYZvBu712FRhS6ae76BbZv6S4HSx+/scaydg3uvk3BvizocXYiTql0zB2mizZe
3fGuHc1UdB6cpHqTVxXqYdG/Dd0qt19qHBZwCjdmXoUkh+FkULIKtmCJNTPEb4LOLd8bCA28WKbD
sVTHIJTGJY1TA5mQJXd5baEEjwtkhCTv+JntIjOLt/nQyDsZD2Knah99HtMwoYcI0iJ8ZOpUoKbX
N6EijA0+6HrTmtJzIOqyvJ3LwG7y/UKin19A48FAQbpnpZS1n4hhg76ooZxg5ERAOQBNgAe1ZPHb
6HZXFg3+ViXqy4Nj8DhV8H5s1UUZlBSn0UqAGWsOIrqJ1hBtG+CVyK45E/PqUFXizkVcsoM585mX
/SOqGoB21nLbFdxT9M7ELYkOEvAP8cdiJiKmNuVZkdOA/VbRn1i6teD/i+Jx6loGKPhtsYwrguWU
hE1RoQ2JWah6OuThK6ajj5CPUUSh0/ITBNjfMrwFGilptwvizWDKycRVBaBAcsQfbS2/avCDXKRw
O79vyh80v1hh4zbQ0qXCX5XpvKUDUsc23i55XzxKkSabnEDfbSNKNxCCZkdvHNOblTQ/A9nTvXnM
iq2rms3FcsIPtZXRxs0maxeP2XSL1UXZuq1FrGpu0/VotXtNWvelnOb+At/Oh8S8mgIAk8dCnS86
NDaFcGqfpCwDANfAAt61xyu2vt8q7htQqV51Z3mPamtna21/xTUXa0WaoaxZDqGTDQGqtF0e/1Cc
hjx4q1WvtDat900mb5rEAPwVUx7jxvERL6jbuuZ6i5jO2MF43OmVScZ8mp7Ax3CApupRzTBb2LHh
GcnyPtn9Z9hHHxWWq41TGbd9d7ar8LEaFvI5pjJ6UxSAGD1Oayy/ix8Z9hXa+RenJi/bJREw43D0
wNwBO8RI7Smlql0JUd+mI90ZqRCq3/ULGKoMHMklC6uR9ky5gcE0OF5WTAtHQhry63ISNEgP6ng7
O057kHyC32YZfzeAb5H4OM5ebOit9EYBWQ3ne/GaV2lB2G2iFReOLIFirjJyGrxK2ht4luXtiKxy
PyhT4wM/zHZpokTSr3VgIH6VsfTVRw2ZHsNPLjl18zgSns6gMx4OdNXZwbXjcifcUmzreYlOo9pb
W7jOD7OEstVU7rXr9OlNmSjaDzNp+9MSJ9YRdJzc6/mcHXtgZVtzFPJBlHMF2Fh/5w6fnrOShOAw
Uq+XJRpwcFcR2ZGkFePrMc+MjGGKLdMEWR/OTDpwWxpsoWw7thobQPE0ACWar9IQa+4ll6qGfR2U
X1wfQNNZb6kAJHvkxXVqBHqch9cWMuE9qUIfEPxcr9BtRLs5rxhN7bns83Iv0/lgygHZ4jhckN/R
VrQxQtTMfXNVNdk0jo3uk5APT6nNkjZILpsx459v3ZFxIpcsa6Ld49a/FQRvMBnQfXYo6TaGPHig
bzzYhEP5eV4MW8qVGVDNZ956s8StluzSuL7mMuXc9akidlyFmbgYU0o0qeuuSBE1O3NUcwqN3BYu
c+ueiLIliSdLAcSEtonnsvAVRt5epenNyZ5bmOZoLvctQYu+lHXqoSRUT10GCLutjB/NAmYRGZa3
3i30JbloVPdggoRyk0rexioD1OFmIFLzfPQVVGUEWScdDHxHOY0ivUl0xI0EIZ8jy36qHLfd0V83
/lTz8W+niSQRdQeXfdjkncldxoznlUzGP4VwE+Fj932papSE3Xlmfo9TMmTCTTp92HDP0o3SL6AS
eCNGPObUjGuM1kdbTFU21XAfVzl68Kw2aVrm48iT6vcrrUzt4eRrpibhKg4fg51+gHs6OKK5gQAz
kQI/6xuukCdK9FMdDiXgvyngqsUnmSm/3w0tBG4tUS+L1usENOOEdBcOXWa+qLa1uzlVDk7aB8tg
ZX7TgD7korOUz41QGJuM4+hsdWbM1M47fY6IIYuGLsisNePAGf1Ich3sFBVbGKALJgIbjXzYYwwA
zDNF+VF2lXubRgpvpGPumrGJNygOl0cUFTf24oLorDUdlIm67VrT9oSUKa67Cu6TBQcFlLCdPhRh
/N3RCH9f9FPmWO+GpjMVf++0YocT6IccZsyFTkJ2qYbVC7PYpklLX0trUoCa4UfdScIklOyNFHFc
uOvov60VnzRbYqsX4qjsBY/WhtwREt+0hbYlDd/SKr2RMQWasE1p4aoFi30NB0I/KvT0NbLaHL3/
wKV8aGbJX+IkR/COG1MlOLtsp1Ju4s5mr2+dagCV0BN8K53Y3UxZ3m+Z4qDAyXvTyxbNbjih56a/
YqMsdwKWpEtUqpCHJG9YgFDVCChpNWkWtMZNjKaXjrx7UIRVtNsCKyduVyUbpW+wYqtOFneEmfKh
98k2JUOxASrEa2SGNTMH6DHqVY8F5qPNJjvrwBzj25L97xvZ/+55/e57tZLH239b/+FPmgvqXNz9
+6//2/7+/0QWrtPvX/4nKLukm2/773K++94S1vHv//Z7uOH6N/9P//APBPq/mMTj/deRHP1zx9Lz
XMFdj36ew//xNX/M4TVV/KYiEbIt1dJVVuOMwf8wLHHp449ACxgrWWAdqP/JThfmb6rGYvlrn46P
dk3h+nMMr/7mwiPQAJ5DkGX1rf8dv9JfNBUqEHNVE9DbUesIFgWrgOCnNXbYUyO46I6XvviG9YON
2MdPr8b/wlXEi/Xzkv6/fINVH/PTN5CTkRf1xDdwwCXFTgHA8x1mVuLCrvr2v/9WXwKQnwQBeL/A
DlEGMGBhAvsvapRZa4FpspA8wx9mVV17hYJ8wJrBFRH0Yb5Br4wcstxQzauE3etMfOEumcgKj0hc
mqj4VjVcQKE6gsJFdrALZaTuZqfsvydoMZPiqpeiVcRJterlkJNdHsoHGjDilgUKu4e56bYM2M1j
2zFWTJsq5cqOT7Pk6kG6r+cY0uw8JNHKSAT9YFAHzbxo4uyemXo0SN8S5WBXG36IAg27NdP3lr1+
ZKmfPM5T3p/ysGGVsQywvrYYZXOjONkd4wVzspaLo2Xm+KZUKpdnBduZ5+B48FGFCONaKHa9cGdx
Y+We6LVEwCeGiMxAxu8gLEzhzs4l9ICvd+S/ux7g+pNVW/3ofq0AX0/1P8rD/0tVg+UPH/R/XjUe
u/f4l5Lx+xf8Z8lwqQsqWid1lb2SAPBTyaCaWBgZTeoK4lvB8/bn6k6nZiBCXh2MfxYLghZU/iNU
TrPNtVb8rZ3dX4Lq+ImoEEg62SWiOkZl9peHmacjiUHYz2e3XJQl852xnuHwWCPG/VUEmU0Te/Ah
iupTawLs02ZIRtO6Tf9SoMkGgbBeV6gBVl1okWgIpebZvCkQUqikWOdTwu3IM2jNoYoVhSXC8U6x
ZyK4QZcMyMof43Byi3rfF/RmFjs7xrVqHirXK1iqOFYyRSQJ4EGrnB9GzUi734/o1qbhENm9loT4
BemyjzTfzXDPWEQV9wrZs3pA6q4umNCPEifz1yPjZGA14KAPmLtrnqkVo8jmTSxzdycLwZk+5skF
YQa6T1tfDEYbVvhQFnr8ADLU2PNLkQC/9MoHCrGEOiGwFtVAi2BZmJduks0BQlFEVx32767GLJAx
FYSPJJOJb2EA9V1CCrj/uNNi6+UxhfFEyJCHcw/83ziqQ3Mi7qAoNZQHznSJMY0ph2msRuKdKADz
Pb420PsbFQVItA1x0Oj2Tk+waOwGUg06rJXYW7TVb50x1J3uLIa08lxPbQXlxWO5pBfD71mH/1MR
/kUfAdblX230Ww54mfxcFf74on8s9AmIJOETJoLFg/xnF+GavwGzXeM4f24g1N8s2gsqBdhdXeVQ
/EdNsKgJ6EJt/gI9BJ3H32kgTOOvJ7yLAWAVQjPVw9xBkfjLCa9ZadMDVDkCemFaRcCURSqb+MJJ
1JYYXtWosDFDmtVdUs/lZd28e42DqdAv3T4NtJVQkXbZMgdSn7Lr+AthAaKCrR5Yi8lNjGO3ki44
8OpmYzpofAGHu8AwQkys23klZAykuF6pX9iMCoBGvZI0SCJ1doXqxrsQ2tFOfCE3okKBWQu+9Cts
+YDEwDr37XplW9pYwZmGhg6oIhwPcjrGtwzecraZsN75RtwPu1RZJxDQ3++qRghylZVxOvTqR5Yt
1TvrBee8ZEZoeKxpOwZRqNNGJAVbSol1PYaTg67NcnPVX1mtB+bnYp9JXfkcoYX8IGvOvTZ4lg9V
WEgyy/SwoUuqtRvCdPuVRCfvRCvGIzgZquWcpTPpKan+HdgQk24TLyRbS4N5LBbTS6SW0amtF+Wz
tKI1erCukGItTXmYk+ZlcKcGGO9quyQd9DGuu+7edbuJUaWyyI/Vz/rC7SJz2SQzu7KsKO1ZiblI
qZ0SsTuSRXAfiTzEppvZTAA1+d6g1et9XYzPnI7cTvsy/8iTrtu7S9JtNZEkn4vaE6ulymtlicxj
Jrv6KMNlOZELMvilabdbm8wPfSOZX1LY516XXqVH2QvTcyo9r1LPv1Yo7VZvjfw0a3boy6qw+EUn
l8u6FvZXNLQKrBA13k1NmD/gVImfsy6JMwp0bTAKJKYkIEQm1VgooFNm92ZkGBj57LH6Fv25F+7S
QrdUjYzAV5zm8bKaawgMb/2xLWOKukGwDe7e8UfCopER1LSKucscQVydxuVNgi/XE4wVryJZLRt4
qb2nS6c4152SXulIWWZig0f2W+znuO+aVR09hTY0FNBFkfhoyIODLlebzA9zJqoVdtP9Ui9o5xge
Mc9xSu2CK9G9hSQU+6OjBODoWRDMw8aS5iXJ3eET/mt2UCVrqDFl+b8Z2p7cjzKeTuC9rBbNWVc+
ulUavpDyESlHNvwNmKHS1r6xT2x7Lya/4m6ASxgGw5xpr52bhwyHyqa/1UAgvUlklr5bj9p7xtKI
0dfczWsSUe7sIQnT4krHrTD3zi3UdGMSXtjBcfT6UDOejEGNTw1e9w8GhyoYayRpkW/LJd/XUem8
pbZqn8lDnNUDck33YWHbyQ4Q0cpKICWJb1OD5yL9oizeERW6j0gIPhQIPxsLOstZ6635u1lLpDIt
vUAZhE5YvqQRowo/l4Tr8GaV8hWgEJnN6F/qgxNWHdksA9qdzjTdqzWoYcMM4RYTgSs8Ahy6gNt8
4xMWIAIHxSuBZ7YFeaBvWT3VyUawSQ+WsQPCXWn20VRbOnUjZj0q2ZDvqr6norFSsX3FrdXdAKX1
DgSauasSFVaT4nahCIQt1Vc9i11UNRTTQVdrgjDKIkl3dlfnh2gmhYSlGspatzJoRJxE8MLaRfpM
ekBDvIjGxpxiFvaHMILpD9lyrN8Ge8bAKJCw7xsVyx/6/Lm9Fq1UPivTRjTQaulAkzYrFJcFmGyl
pK5ESyGGrUJwzps1zuP3Jo/H11mU2tlok7AIurF1ZsCrswx9NzSa63h2w2wDYLNg0TGGWIWVUfc1
tb6PsrbeOJk7sjCmvSmwsm6s0j6KeiY+qSzzWxdS/4ZA4/CQZpTNShPNblKLh6g0+10rSeBIcD2w
A5G4VXFEzyXih8EKsKEt3xbcykUwaERvVEZfsPeOB1gEqpNeQ4HKh/4k8sbiHiYkEKhnSNbMSWdb
lJn64swZ+3IWPobWdS89irL0OpxAwelual1rKW7xRcvlnUVQ0J2l2dENZXHCh5YthyEan5h3lXcN
zoW7XmtD3VOTNHwa8eW9GKhuWTjZJZMx1MxPTmmtE0VYcHdOUpc3aj8VN/A4mi3wfqiiSSYQiiPK
YFbPKhWdDmWb086fijm59Lrbs9S0m5TBWVFcUlflx7UyZau1OcPcFg04j7rL8kqTrXUFjMC6Ruaj
n02zDJkGL114LxxpHdIkGx+YCTnohQembMaizNelEvXFrlOaCpn3HF5cYhjuUa7Yh4hf/JMF/3IY
Z2nu4JuAPw6b5S0T6VT5S6Ms+0gjtzEVM6sZ9F9B0xEzk7FHGjZ9oi0nvVvsQ8zlwS/G9KbJewzk
jW5chxUCMIpsBoFzCVf1g444o4oqmGyCDB7QbzcRjIDd+no+yGrSoO8tck+5sHcpKNzrLBsGBuP6
iETPXeJvYQdKIZmY8nqymcCqmLCCjzPqlluYQ+POnV33MGh9+yTDCjq0Zg57nieGBJgjJIsuGz1C
O9Jro0ae1Q0iQEKue8NtbkcDwB4RGAZZRAxoSKBIgN42ubhmYh2eF9udDi0HI6JgfbyAS/1Uq8T9
1FpDrzyzNZsXsqviN3UMM9KKlJpI2liBqTpQavj4xRzSIgcHuI59tsmQZjcoKsa32rbHTdZp1qte
Jc61Ppc8eQTLMlLGFZ7slnE0l0BKXa/uy9l9gSCBi3+InbjGrd30mq+Wjh4jUBjdVyht2T1Gjra5
sWSbtHvDhn/hLZaVkbGRao16pVvshVhCa6XagPmIEzivpcsrX+nLfC+baDMxr5q3RmzZ29q1bD8G
ORD6aTTeLpqOlqqTeVvA0FXiF7M2zORdt3jEfWARqhnIEYUcEwoCyRbrrGnTNKCXirJE7Y98ZHWJ
umQoQaq8N+HySts7PXObKT/TYdKfXLSFD9D76iM4joemtOeAJILiYDdt7QN/RHZfrfeY5ZUCSHZp
/J521qvdj/0Htm06CEFAktea/avtKunesp38hgS1YBSFcsWbg6xdQqEvMRf8MBZzKL2ubjLm4Wz1
cdn3Sb6X1dzdGuaYzT6SAFZctUTc8OBYvQyKRV9u44V+Bx3LaBbK/5356v938xQdRxYwp38+T7l8
/5DvbfarHPr3L/rj9sQtiaRr0OaMBi31dzjUn2PYrwkt5nTLQd38yxjW4KqE18yxuGHhvfwZG6X+
nVsTSru/zkWZT+LNMijvqzN3HfH8PBfNjV6hysbDlVEsjBi4NvAAs3kBeJnO5RUIFzHXBTpR6nP8
VarJwhkfzLV+t2slzwuHol7y45/lWun1teZPX+W/W08C/etQ0A2J3GpJ+hexnhny6/gY1pPE7Zzk
oq+nS/Z10OAfYgqCRdRHa2ZcuvVEwpbRbNXBKTjy1PKmW08u9+sQA1qUPaGtHY8rCqH3pvW8U8nJ
eurVWMF9g0/hLmfeeyf17gmy7HIg04FTcz0/LQIBVnq6vFu5HFtjPWeXkOgIZTS6Y1a7C0tcI0OM
rU2BiInmYijS5A89UrV32y6afdJWIVrZhclS09TtDQbh+Lkht2321SolvD0a9K0b29q9bTbxHePR
NBhUQZCyArj0SkajfuU07WPB/YSEJTAMiKUGjFuqUS8PZddnvqpNH8yzJFoqWL1Y94bkqklK6Ipl
bbZv4KNGNDC8h495lhYXZxzirdLFy5HZEFuweDYgAg2OvdpC0MOkoZLcAJxM90oeXbNuTbdoy0m/
iU2WVxi49yqTG3CPZX8F2T5Bz1fAcekg1NzP64mb0Qf7HZ3KtYNOZD/rTXm2G3W8Em057x3NMt4B
TVZHFE/dPcnv+cTGV8mCUq+R1ckY4TVRXP0ZS4m6bTRb2YCzKG+VTjXuu1l0r9gB8h+MnNUHfeiT
jZVN5XXRmsrFIPOMIPruhdeKbrSZSvcGo3zxYshk2GpOXW7KTleDsczwMqqmgopbTlwi2vZa62ps
XVM3+S4IYPCKfHAiz1Vc9xMFMFcnMJOUZWUxIBNNCGcCYZXxbdkOauZZbtNhji8Wr1Ards1YadHH
iPdBH5zTF9cBJ0N9EVKL/L5UWTaC7vaJ7yasVCO6PhgUN72qYfbu86h29upg5d/TMkpv1BpPWpJF
y3VmpjWISDNUPhFLsJ8Io5a09ma0UGUycelPZWLZTH/i+MhkLvcADKWb1Rnzgk5BfZZEoF5ZbqYG
sWj7c2LXXP2quhlu4fQvr2Rp6Kan5PV0gl4ePUBWN6+dRnAnqKPdMNhcFkHHcBGI9SAzjY4I5WFh
oahppc29sMFAFENv2lhtR4Ryi2CPoYNjhQcUIOFBR952MOeUkCvkwCgmwolwCs+SYfFEGalv5jIn
hiNq1ICbjRkkSq2e7VgrxzXjhCOTe00gcRRcF1ERXctY6ESHWcZbzhUS7x+Sn+c2jJk6Tk4/39Ml
GBGo4VwJllSL96YVFsd+4XBn1WKPoT+QjDlsiblUARrBB0AjV2bFRUEr8mRrZVOz4axCMlyahuzU
MqmXzVJU3/J12+X1VjGdjcUuZt4aMyGWax6Up2hoWzdINdMNWedGE95tLaXrTMtG38K4XtCtQjK+
1XNVe5ZtWPY+S2tZN9vcqphInTUGVxNDTiMqelg1cqgBzZJSNltMYya1b9V7Umf12XqM7KLu7oCG
9gMSb3AN5XGpv7ZEnYOqGhrloGfjvfxaIxGxE8YlDo5cHc3HAvNTYwdOjexpq/R9l36b7brWsh1C
bCk5uDjc/meK+i+mqAZHOIPPf94HPHyf3tufR6h/fMWfTYDxG8gSjE1gKDFs/LJYUa3fLILKYYzg
lnYcnTHmH4sVw8L4ZPFHYARwGUNI/M9Zqm7+Rs8AWINYbMdeLVV/pyvg+P9LW8BJYwqd24MOiP5r
yfJrW6B2ijI0FbPBsdHl86AIm3vd/OlMeo6SQ2mCWNFaGOmr+3R0zm1bDy/WkDb3daXcN0x7kM4T
LsM1EUpu1SuHmYiZcDdUeECZ2SjvvW1XHglxarMXTkjGDyjIqL0pbXM2boVIMtDSCI81+4Cw19Ev
Loy96rFFwNijBWPKaexqpFb12amlaqc+hl7UTSRVDF3BICJExbNFCKXaCPFHKZtHkjM6SqJdFrmG
7nOyaA50YGcBATSi3ca50Otjh7oZZcV6VAKdn4Dfu0FCTJB2tKtZfxJz1ALeXiqt4posmKPuHB2O
36GHp6JCTJ8TBCMgppUepqPNNmMTVyZBaGXofIusdPWc6u1EgqlEwzRYxFmuQ+dpkfQKHT9Ci+qt
0k+OaqyTP8sFuZxq5JOMnW22W4y6QPoXwnzIs6/SfRHBZZrKBENzjmFqnxJUHIyY5l7nwRSseaOY
DgWIF5nHvFl9em7wb+1TfXxKq8TYpR16bw0v6J5JB2daU0TxczIljD3mITnYznSuhIT61/fPTAZK
TGXtjVFMiHvKAYXnEFmfrGxHLELj60III2pH188m4xBN2RP3KWZarpYeYSl8REklAyPM+vsFATA0
dgX5DC+pYpRcSu163LV2bG8dvdz9B3vntV23kWbhV5kXgBdSIdwCOJGHmWLQDRYlioWcUQhPPx9s
d7dsd5i57yv3als6DEDVH/b+NhABxn3pM+6dz5rCCJAK4j4/lzdgwdGPjcNbXfbnktjbIwPVJnJT
K8JCbQb90jhXTaMb+65d7xJZ1kFuovJm0Yy2mcAfNL0/nLRyrksHc+/k107Q6zMZvuMYBz0pcvky
YlhSBIPNq7o1M8uJkFXOpGnD3LKprS6MvLprbyBvie2cfnLrNCU0jZiPkTwcxJmt9y0dTXUolUi/
MbKaIcIsy66B7PNA2WIHVSZ/EFFe3wpteBRDOj8Sq1WgA6Cp5yZKj9g3nGBMWfVZ9QIlm8HTfgDm
c+JcSPY02P6eotgOiffyD8qZftQiL09DMtRRzNkR5HJMq5Aw4W81oQmhwhZGqiqeLl9HMFTXFoOF
asDhAqSRsYQqdga048Az5ydDoGfvivwZl/VpXasJ0nbTknikvYgFsxtpsNk5aQUircZOPy10R1/H
ldrSGALGZSSp9qp1CFxZ9PxSqny8cpyBN37svDay7FX7rAe05YHyQCkENb5MGSFwXheIObN2pDEf
Hxh1T+5jYefNHWslFGstnKKbBg7C3mLwsNuWKH1oFGMGExlC9KATNobxpTbP1YjIOVysgU/jwcqp
Q6bhO7gVK9Rjpe4ycthDpXgspL/p7L15Xj5wxen6Trr2ch6HtIKLwIzRP+DZSedQWxx9Dlu+WuwU
/TR8Gm2L9U9OcbPHnzQmYCp75rLe5Lcr6XVtM92Ynujf2DtPjP4S4oX2hiLnN6n88jClXhMiBDMP
ulnzneUkuywZ0/Wk5pSYGVLWutR2wlIjIyDkoMi5rF2MYg4+TMyqw1tfZ0gbz+QGzjdFpr3zSr2g
NSRDvMhZJyBFZHRmA3ghP6krzOyq0tKPuPe6KCU0+LnsMiJrHWrAa5McJJZZIyDG1SiNuxaReFuY
uRdsDLpLYxdE7PrDnmWbulCJNw90kdpjbvfuu1mKNJK534aQ5buMDNyE15h9MAnjoNv2SMD0ayde
6h2pNH0kh2G4wRBUU/2lFUhKfSEUg7d2m3jdk7xlkcuNZVNjssumQd0VOJvgrPZ4O3SGITEQAu6S
lfDG2EF+ay1vTMnEkVW7/70z+3sXJecU9LmljiTEvTrgC4JU17UddoWTTYpalI/Y6aDzN8NnXNtw
2LVBu1pGkew9YjyiSl/9HYoAhDLS25bUBueBt9ykk0eMkaar6yVlsVMtoxulkM2Cuaf4U6457nDz
y0Pi41DVJ9MLQbuPQWN0hwVRMGfwcO2PnFp4O9H/4EAOgaBWJ4AVInCmTgTSmB5GADbomLHW1oR+
bxNA/9ii1dWW1j91uoJjacyEoDh++X1pavwi2BIQ9moa8UFMsJErI9VEXdQ/+WnmR5aXL1FrFz6p
Uu2JLgdIrNZ8zq37pUzderf6RPTpfQP4ZaHJ1fDn7BLE3vtxLGeCstsPRQpSwfD0yiC1F0snC4eC
vKVb1FtM5mZ+sZW+ZPspHXTUA8I5YkKhW2kAdVCFpwBEiWch+ow2Is9IOChzzrvW+bquOhNOKPHg
74evBPTmV6KJ48CgQUCCjBgb6apx4RnocYRhfyF/7HN0Cn8/N+tX2fC35qvPWZahKLyOiT8zgTpt
sllffmNFOYV6MRBemJtxmAD5vZlsT3G5m7gydflWG+Kz8dsfNiGK+0JQMKjZfikJDKVJ7dvnAgdN
sHY2aspxHj670caS12d5ZG/eWrefkrtaFNm9b9bNSffM9QK0gB+Dm38dyxiJA7pqTu1UvXgL7gNE
ro8pmW9IUeiGstnjXHfS4ptJn8raZqlPo106+4y1CDtordr3GZRO08BkOywrLnBr+dYniNiV6SDm
ZP8SEL2cYxdqvedeN9e7nABOfqAEh6Bqc5HV8wNr+PIVaqo3Xvt8uB6myntqXeSbDI4ZnI7xiZ4S
1XDhy/uxL6Y7McTZm5s5j0DGyAos5I1t1oxk4bQx80+IohU9GvyAwbn9xRf5FM7C6ZjJejt7jR0z
bHtXbg0jio+13domR/lGKGvzQ1QEYkYLv+fARIdyqwxsq/o6u0d3Ft7XKe/1N3Ad37MmHm5X3dKY
jyCUP2YY7G9F6agdolqMs7beIM5H8Rz6ptrk20LwROjlQ+v54mFiJaqHnJoaJYYJihXRT/GJhcwj
gaHPJL9Txm5Y+N3OOdANCV6ZyhnqIyIdOvURylO0SOuxSZcxdAf9giIqe2Uaon+jZz0XEyHcUVYn
Mmyl9VE4vXisQDh/N2SGtHi16bsDAJLzqdkW6HSNSTYCf17m7zpo3qipx/5xnRDagGB2r1WiFQfG
V3erU12Rpz6wTeU6mI+wbjIeZ0e5HzE9YJiYvXvrDyJ9YYVos0xMRdSVU7GDMd2ETd0gpO5at9zV
g1U/dIQTpiG7gv5mzvGABXpci4Bt3SijtfOGMiLohf2KlxYHaXTZPnYn1uEu8ToNX9dh6BztwPY+
LtERFekLp1n+whU3vhbTrD+izouPeuamJ11MVLwxntq2UlgFsDJD8VicqXiWZpotV0rDx84SpMOp
bfJCsMAFGkAnfzZb9rNwqowc60zFklRJfbdig7kf2BC94CIaP0QzqaPX1z6+2my4tWXSfaktgenF
7etsiKzWiRD5g1ejulqfoU+WmKuE6NklGZywIX3S6Eer31gOi4wGqyh8giEHz2pvlO64cL5Msbc6
rzKHax4pb+Zm9di28yJ2rEAWFNdyZ+e2Q7JInrwpd3LYfbvjY7FWwJx6kPTXRTWnb8QnVXvSpUo7
Ktd5i7+t9CiDl4zvzM7ZqfTlVL7obPHuCfWowDpzvHal/ziV1MZgVsZvVVnVkZa42d4ZMIN0FSVp
Ual2YOSmyicDrFcAUcs8TF6ZXzKWB/ulRMJfy7YIG20tyO3sGrGfmKXcF3goOtb8LKczleY7lRmY
fqp1DDYDxXF0Z3lnEoi7PHhu1tW3s0wY6fhy1lvU90DtTIoFuL3+guOfLF+z6T8oN1NvlEHutpP9
WA8SEz/H2IJAteuPmZ+UfjAxIVmvitnWwM9nBoSABgG61SecozPeMUonxzoOCeQLE/kq9vpJNu6x
y3kXvyEoImmXyBV5SdU2m+MR7rKdCRsqckzGQ2HOTIfTZ+jqixo0RHe9bzzM7UAvQCT5YSVxN1Kg
qc7t1DWnjmcSnpCVXnDppmFsju5n2dU2eZY5kynWtkN2mMvmqc/9OH0zQMKGJZ7k64H3MfBwWW5T
Ls/7UTMaOzqMq7SAhEn8qSx8n9ds0ndIYld75/cFgZyk2bzrFNZX04J5oqA/rl3W6uyNx/NqtsN9
06TNK1ms5cM0GcBZMeOGZmk3kcAq3QRGUlo71tKI7HWSCPUWetecq81hkgFRsNsNxGTg06eK3AEU
9NmCGdlOctdRnMOPnvEY78bCPWkkPkc1jfvDIFN/30GIehf2bB/LvINlnnMyAfL1NjhDckilpaKu
JuLVAs3Or7dPpm+Fr6kDjqdba078D6JjbxVfSdANCCwa01yO7KhaSqlRXoAQe3MARGra8dy0LOBm
sSNfk/6Gh1IPjCxNdlNcJjsfBCbdCA6Inpo+qH23JEwc86OGPT0EJYDpxsM4GsKOXUI7A0pHMjMp
KL6r3Q7Wujw0U3LcjAvX2MOrUMjK6qjAtWJXLLAXGsRd1+C7Uw7aFvdxrfHuss2dx4aA7SLB4d0B
ae/yQXHpTMt9Muj+jZplvsuYqR5z8il3TO04MPu6Pqe6ced5JXvsvmerPDbynfDWLKrYt+UUdq13
AwUCn2FJ4J1RxJgNC996+1XyZSHLwT+JL/MNwPxbazEqTQhUsgVkJqax6kOfuVgxBK+npWSIa9B4
biE8A5uLShYhSBSmD650IgKp31kSJTsw3AnEhfm18WgipBcta/tRZcVrn+EvIyZMr3fjUOGVmy3A
NJBugCf58TlLQeTnJHwGpdQdwGCLoYdaNWcF8jbuPImu48Kiu+Jp6d0D5CjkU/DhL4WU+R3zB12P
RnsevZ1qdHXTD9TbmU4cWbuNf1BHNSe/bQuUJkhkZebpP6aKFi2DrXHE3TNGk9aa90hcmAg03fch
mYezi34Er0zu4pcaoyRZ0Ls0DppaU8Pa7ZaKbLkEKEjafqNfoxRbKvyjNvm9JzzrKicAvF9e1BAT
7auma4sZ+DOl1FOqtRu8ZXCvEsciWHBeKRzr5BRPa9uTk6Z1pIGOXzGjXE/GYgVJZj5X+IvCTNm4
8JzOCydheS+wvTBxt10FxswjQJts+CdsWyIQa25eVUtyAXjxBgKGvUefPHaO8Wlxku6nheqoInH9
ManNN8KeyGJVlf3RC/hfuuysqNHK5xmJ5GfTlBpRtpXnDAFTD4rvuRkx/Tjlg7cMOhAgiSBsaLz4
q9LHnBx1pVBe+cv00BrGimfIi2PGTuzA9qK3l5TivzTocWZxyJEHPMCmQdzPupv8MOiQ7sgqOQF6
smxBBXrenQl2CKY1lTOtTrwZsRoUTpkAEY/phyVUrmG7xB+OO81ci2qnvALSCuu0Bg6E4534H/yr
vPI+TWk+2FnN4eGlyRkxUX5eBJerYU3f47whWpHFD7NtB8u660KUE8V8XlMXy7puPHdcSWHBYiYY
zW0WSDJ1uPijG7gGFmPeCaq81BAHU1AJy9781ZjbqemY1ePRVe1X6YEe4IEPiXfTT7nUrmO/p9Yh
/2KXte65MdSwZ3/n7tzcKc6NYPzX+ojnKkp9mNjYCWO7ZQmn7v2s/0BUwRMfA7jw5+q+tbd1Urm4
pNuiynFZqR3oXRggIvu7nUz7JTXs/mqItSZCFAJUApDqIdEb8kFqaCIzWreoE2N/qkBSMrmAIIW/
/6OZYv+enStjuHhKQ2TsX3NpMDkbFmtPZF4aZACeYoFTfvJEjl1twVqVjfX0Q/SueuTsg5XsiC5k
Jzqeu5ZhlG5koYGt+7roPAA1VpqSv0tOOAE11bU9FH0Yr5YNlySdkIa50igB4ehJfm65HwmKrvc5
XJr33qjrN0ikVhnl2rp+z01E7qGx5Np77ZQdecAFgkYuPOQprjsfvTzrLm5Oi4S1KEuiOZXnTrPl
zioXXKFxwaslm/IdoIB3W08W0pQhGb9rqfMpOwPXHCaQ/twyhr5fZ/gMInWnKmxSfSK3UYx3ppnY
6w0KVpA6kwvunyloScLmQB7XuvrOfuPnuCwI0zlqzJSA7XRdmn3amOgr9Fi7MdJOqFBwGRzTWD0t
UnyhQhCPbSzrvWyX4ch7sOwQoJAF7HvPE+jMoEkq81HqRRP2iXXrIaV6L2cyiPDQeyGuKiIpC5p0
HJsmRc2FALcNfKOSK2qIYd5Lp6vDLkud8WxXnD+BM2DhPsh4Yo2HUCYJJmZh1DSlY5AEsRKqaU11
I0IWUt1z19jtVdt6HkZk4lT0YNSZ8S1NFocL58KbU6N5uQG/qT8p/gIn8ljMvYw5KWG8xjFDIwbU
+AQqcGTWRvlweXpwKTfTcJjaCkJQ0zRELDDgCYZulFRMy4S4yxww+oBxpxLilHkrIV99tbvE49Ue
s+HYeDD7Wm3GSNp7tlcFUkMnC/ZtfhRjMzB80vPGCWjDPH4Tmv8MNFB+iERmGBsl+r+ImdrysORq
zpEVlelubQEFUdDTeM+4iUle18smUlbzOVFeA7hq7xcAE8HaO/q5gawTiWacDsjy2vuZpfpLllGB
R8LmwF47Ydz1bW0gjsX8/QDWgPuUs6y+g1qlXjQ7Hc8WsdMjsDbfuyY6Z3jJG02/0dlqH8yGLC+a
1966J5nSfYDHRvvSGbF/hVzV/LYUcEdAYKlH07QYhs4obdMAa0KX4E3wKrQ6fZJEqeihD7iTzY01
kgbIvh5BTnbDhH/gPvE7dMKZYUK1GJxJ8Jsus108dDKL5ry/W2VPvpyzNObOYgz1pK+uPGdkaIZA
spfPAhPnW0xmEbYLh/g5Jh0dQCQf37bM0vZldAT0K41bV9Y2lxmPVESzk+50Cbu10SZPDxiNXnXx
7J7UpA+7hhC9S2NUJHfkmPwuNXHmXxCZDTP4g7SMYMHYoQPHluNk0O7JGmluxDJ5xzIx5K5Xa3OY
et0OLTLPUTN003DtFaX1yvRW4xKbmied+u7S1S0slIHqn3Gmy5RGSx6WJFMo16RiaF9nbEn78noE
C6Mpg2RRo4yPTiKGSCM4CpIOrwba8mSXttapTgzvrpqdGQWgUGdHc9cpcOIiguhl8ND4bsi8uTv3
SGDBRLj5BT3PN0wpBjyrRd9n3vIulzIJTRvocexljBWNuGRW1i3PWooGxO2MZEfytrXTeNBJP2/6
UHWLecqhIDKdzSukhb63Rok1G5Fj6C4y3ZpaVl+7t7Swl5BWYT0Cd3Vw9sJcuPNc8oco9IoiqoSp
iodZJKTaJlw2mQD/wzxL5RcNF+4kWN8wYyWzbamTvZFjDvbr9UbkK/+/Ht/3WLNvpwGJt6nyZ783
Xy3JYU3g5i61LVbYyFL8qkO8LVl4TFMio14rwJ64Wr03jRxUjl0ebJk9rB4csZo8tBD4zxpIBAiw
psFuZu1L07fZnSNHUoXNI4XVcFCrrb5qM2sQ09JeLRyje32lQp6JxTk0iouarfx76WdoE8f2fsT5
sAR67XG1G1sjmBTaLQaQJYx1Mzm1lW5Cc9U+0E6O17VZAfrj/A+I70EEbfv26zCJEZvTfEEaMJ+6
on3579r6Vyvyf1hbm5a+GWv/9dr65od6//ijeO23P/L73po+8xdsdzyDOi8OZpt/sDyNDfD+kwNQ
d6kBHNMWmxUQzdzvrmELQ7EuKMrw8KGm25RsfzNN/27ixW/9m4n6n5h6sdT+Sb7mGOzP2YnjB2Q1
/heweDLYs6q6xrp24959XiZbnBbL0JDb0oTylpVkj89NfXYMvzUAObTMzjlrd5PjFYfR7NuLiPXR
fCWcLqdxLzrcAOCsgCU2LaORsbMXPAK2eh3ysosGuSCDaRYTGZHyUHE1AwOp2UkqdeDMNx5GxrFv
lYrV7dr5FE+eVk0jb3jnsl2Nu2mfgjk6ul2Ga6/LWfK46M4PDqTpmsIDHVYoOcAzzj5rvrOXxXX2
yexN8ujbxspIMc/0bxlb2CWABJJ/tK7W3qZSKGa7RKfdxnHdA16A1alzRZRLzsw5zd1TvXT2ul+N
cW4OSEz4t1YvGvPMgHe5axPRLici2fDvluUyE2/NFwgqPWZHG6A/Ka1702vqe9/O5MOa5eq2LSaA
wxA1oikpPRnGfY0laercY+kXeCQzu14l6udhvkOUl1eRZjNYa66t3PzCzn5wV4rm36x/sSHS8VDG
piSC2EOlIzmD6Y/1iCC1rtJDGo35xvrNXzggxDnZ1KkjdZpsoZtlDuVIle9Sr9AKNEIkcZOcpXL2
EJ3lGMwIBaXffJO3yvbJFCvSzg+amrtwj1qHm2u0cF5JcHpJFt/GxqLtFVuFfgpFP1h4pdtRucOl
R3ZHOnyrk2B91PvJiK/MDggKS5ZebQ+Oux7XGfT2XptZMgIhYRqqzsMwjo1+YywlRT3HXN+jUiiD
fDJhwr7KODHN9Q1N0FJ1H8PUDiWIBZLiivj+vwfe/+nAI5OIY+lfH3i3SVr/LNMxf/sDvx93nv4L
0lhf1zEpokXH0v93s6Nn/+JxsBmCnv1vJ+HfTj/jF98VBI8AMXX4x4bk/9vp5/2yCW2BdRNMwh8n
4edPp92/Pf04u39mGtiEgRlbRqprWIiFEP/8UaQTT5pUSSXESQHfiyMzW/OHZIsJQ+erQmsR/YsP
jHjfwPLfG2QBEHoFnchH8vBFVF7zZjtZ/6JbVf9C/W3ufvpJ/pPDefNb/kRB2L46U+fb5wtkf+Js
zs+flcX+6HUQ2337xJClfheJjUaW4PILIFRsbC1P/YGRAYSTpmZq+O8/G230nz7dsyzhAWpGZO1C
r9jAFT9/Oq8WiLQxZeUi49eyZbKK+D71r3O/q5muNcK9mDpGGH5Mjns12z5E46xLv85rtX64I4Sz
qFkX6ywLbouc9E/Qkd2Y77q2du7dxEOACp5UMGIqh4vRWM2eFRVkPtZrHLol6y9b9eVtYi468kaD
ea7utfiiJi60aBxXtmTemGhtYA0OW8jMMd+kx6lV93SEa+/VV25vY6eoi/GBmDmW5hieICUN7Hbp
XUEYYXVKstAiNfJF6zoN+qP7NFJDsXZc2y1HzWkq4GWsMjSKeRV0NdvxRStj5umrFWTrMC7sxSaF
mTwGBkvjyxaU3e5rlW0gdY0p+4Xk3Rgr3zK8eGCS0D/rxaQHOomuCsOV5xw9K1/2UPwcDLJmyiqZ
oy3QHbN98Ectu9d7MFpRxskJVUt3yGVw9Q6e7ezvphHd7l5ZM94t+njngawKhlJx2zpsnO1keDLG
OgGz4k7jiWi9gl6SxenDnI5eEjJj6rFiUYHvS2w7XlDFQ844XTiNwQBYrhu9rNOBgsnUnMC2+Sxg
OwrZqAEHdRTKNLWgsFljTkK8ukiq8NE41V1edTM2KFRvxHeiibI3/HYg9dnYo77q9h3F6d1SmKwd
2FB8tImp9pD1kbErFfGm+ifKlPJhNReF3KAes/PKQijyxOC+JyzjjoCFV2bizUCMGKbMPSgxSauQ
IfwMuaTmIVTkRDDgA8MYa9589j0jfqYFAo87JUBo4e8nP+xJV7cGqgARpJVb/iC/b6OlrQRLMNRh
T+yDbEXMoFZhBQ5rzyzi3XtMpJZZN0CjRoHYOOaWegQ6ms5N0LpVrUJ0Sa0MszmuEMeg12bQnMQp
8u8uO5h6PX1gcyo35CsuzyQgrkHp133rd+k7EJAClGilbPO277v4vCIswaBrZQgDmQyR3yzM+h2K
9DBCaB1nemWWN8P3Kh4z1pj+0MJDHWp0HwPsL20HHWW5VotRLXDD3YH2Tmlr+rigiVqOi0IHGGpx
RZJIXXUlKqIxkc2GlmWqjk1HVFv4MCMhOeX6ccUWzlUwVJcuITs1anWrfu9rd0OuLgWP+qzXp4X0
wQcDnR2HYcL3nwN2v83W0b0xR/JjEHX7fFq3fW9LEotHDMPGtGtZjTNiVnb/MqROhqCa5GxtN0sq
grYG2k6SQ/NG1Gz9hh7Ix4IqFL1XMvEi73p9RHzG/nv8pmfdqMPY7IR+48cTaSkNhIr3ri98wfS4
WPe/HuU+3zng8Gw0d0O2xUDn2qBu5tRcn4ue4OE6zCcLrvthjoF8Yfm1bWN5Fwiw9ObsAfHjH7kk
po3naDEkM4faYIL/WkkInX2goZN+x3qOFA0aXX9Vd6tz0/YGX7EiPU3bT0iksk2PDcbaM4vbpUrI
BwdjBiIG7+Z8P6bSvLXrmhcLhkZx24kCkHgl0UBHQM8VsUTugDmRrrG8lPToGUci3l4kIo19qgzD
U5DDUbMHqyXiMSJg3P2qqQplCD8cfOCFZP+F89hZmI4luGADRIETyg6tJqt28cvIc7I6iGGWnKQJ
oSKf+vpbbwxfrHlyTsr3M3EwBn+6R1ZiFZGGBkkdvGQTwxssJxXEQCTeNovwvTECiUssFeNl13DD
JAAnn8x8nIkTTkbxHWOWAzEX8NW+ZsWdmTUkn8IQ88UuqKCx1STQrla8G0MLAnBu0WXvvLkzriyt
GE4+5R/i+j7WnnLuGfJ2aJIj24eNGRht6ZohSP1tE1ub+DWXwa2WQ8Uih9NPOVm3TWmpXKWwsUFy
4Pel1f+3U/7xfyoctzSnn0qOvwRf3PyY/uf4XjZ9knY//lBB/vYnf68g3V/xF5heaJV/QmW45i9U
bfS/uger4le59t97Z/xhG20HtNbmE/u15vy9erTNXyin+M9J08AsAE3j/1M9bsXhz+UZSQH8RQ5T
LHpxAD9/KpDA681yk2cTJwtM0FodUIuOfP7ph/JPasA/V6i/fghpXL6A18E//lQDDrXSGvLy1uOY
Ewo0uz2DM1e5YZPbw38oN5kp/OX7sfmxbKpbVwd09seCry6xnGTSWo+zSoFWMbS9Yl6LsqxukEcT
0nYsjY5YqRVlNBDu+j98/F9+nFTg6O/x29IUWOSw/vHjgZx7YqLsOWbV9GSW7ouX9tG//2Fuf8Uf
fmPbRwg4cL7O7810/pRTQo23jHpstEdhTE+zsJ4p0FhQm2Qp6GvLU/r3Puif/ObYU/7142xKYCyK
NkA+X6f5+bmCtmRrOzP5Ekd7stqzzEujCWtfK8+5wG1TKPsLVKQWDIJs2QAIC2hq0OJ9BluSdwxL
sMYx4Tclw3XgA/kJprJfhlwjqEYRFcqaDbtPbWW2RoOUAbN/h2vwBO/T+mZmzPpVP3xW9nbJbQKE
ZwidZEaxIdzWU5V1k7SofAhvsaKRvdwzgLPukoJikgEQvC6J7NYvnxxRyJd02faLZWfds/gRt4Jt
+YMjUC4pGyYyAebyZlTc+PhxYm6WEcEzhIW9Gtf1xHT7esw0tbfK8tN2i4c6tb+Dpr9HjVKGqAvL
c6PPX6UCwuKXmbPTBH9nSdsV5c3KBnTbsXXcWKwHph9d4rcnN0tum4WImdRHE2+b5bjDcufczNDC
Q19z4jPDkGdXM1jiU7Rs6roNV6+I9dL8p5kQsWgxsuxm9Vv5NDjkdowePkFfSVLNYSrMU6yOa1rE
u0yfk+uqF+GYQPKkoJquBGKAfDcROrBs3iPpn/AUEfqQsm56al3CUROmdiEyHffSUPGSitMYsYHE
veucLzaj5JckV91tVRNrwl02m0+1kasrqG3jkfEjLUKHIovfKjScuGQ9WRe4rc2qzfcYv3lESsbL
WEuWMJsq5vLLaO4pHvVnu84RN6gW0XWSmuMbCngiO0J9MS4a25CnFLXXrkprI4gdBFdJ64C4n1Iq
7lXr4kscJ919s1bdXdn1l5hAmbd29YYnGx74EfSmcW3MlnMsK54FHN8pW4lqPlSl9ZbknYAbm8Jt
zlxrPtp96t/rkGYOmtV016vU6ruxWCITcMm1nDHVQRsp9H03Ze1b7QiMhKnTsDmfRXrofHu8SmNm
QMRnO3cpKJk4tmr8fINrbFX512zMEwgD4mVW8myX8TagnO6bJf8CQp1Visq0gw1s/GpgRUOCvCK2
dJTTvRZPxsG08PoDsiiOqMDsk2BYf7UgHCJ3TIr6tly4N3iiieQMNFjA99Tzy3sPiy8seGkuCsHi
FRIu82DNPizUgnoPAQEpYHncutTFLZ8mcws2qa9pVlibpLfGTbKcZ82L35CTYizwpM8+M56u5izL
MLqPU+iw1znglURskuM2N22EDMBBsH6K3A8sp5jQQiXGZXPs7+PM8Z9riOhobtMqctwEFbv14huQ
l1CK6w8puJWjqayv5PFcNK+Qj3mtU525/KRBS+PSqcdQIWiiTSQ8I55UDkzYoH9Ys2utb2FEQ9yJ
iLn7SKVHAUUINu12LNUphi6B3UG/B6m9HyA8YJrBUFT7GFDWnL+WVrj9QqKai0min9BXt129H83a
eu9VQXueNM6un/dtI60nIRo/rIy8q06Vq/q7UWssGAO6d0rLyQLBzmJz3gyVSQJLNxB2s97ERU75
a8XN8qU2vOLCgbSejNlnoGqKt66me8YWpgUTIJiQWQ78Ij25MBo4JFwAsKeonOlp6USK0qhu+tI7
Fcr8kpcJwPTYgIvjdWcbHQArcghTMSrEaxnnP8DVZSAy+p07mvb7qNsNg2RL3Tb4sf1AFLx7HAnO
bbrgI/UdFCxOaXao6fE/1tM6vdYzKW5UQ3yy7mfLEhYOLxAerTn79PGhvhhTqz8BD7LvyVV0Iqtg
BmIUJYtQJNMWsv5k2DkE+vGeOPMHk2agGS2q776vwpw+4FkkSCQXP0U43XbFFsM124ySOT0Kj4Bc
fCb2pbDSiZlJgzmn7D3tCP2ctrl1vzMjk0OgfH7vbSwymMKe+1T0s3EghQ/1l8lqzlULsZcIFnbA
r5CUpXV9Vc+jOIpBiFsnNfJjokn51RO7UqbLAXkZP36VzF+YYxHHCAgRa/VSPFmeNEKApg0a9yE3
H+3W2TnEWr4MCOC+zspJbpzOWV/6yopqCM2IOpquuxlxHxArkPHkwfo5AgLrAmK6tIjL8xNRCkaH
tsv3joz7E/fjdFKZxZnR0jI5V/CGmdxHZtGPv9UV/3Vx/od1GPW1QdX796roL0X+Yz0Oyf9E7/mf
Au5+/4O/1/g+tkxilR1BYY602Nli238mOrCBIMzmd17eP3Zk4hey0HmVWVwxDt6Qef8o822P+bHr
sOp19K2U/H8MiX8deP9cNupUbsLUdSB8qJ83AOcf6zgET9UQx612xShA3VPvlbvV7sSpLNZ855Ke
GemrMh+swqENrpk5GmrxT57hsfAgD+wJLFF5RZpnGRrt4B0BpKA7jMl8DKkBOP/xyYPYkZjbLB5p
VPqxvc0g7ep5GvM7lFJkdU1bOhp6ogBIH5D63vYplrZ33865KXCqmI9DhXCFuKbNKiPLG9xT/RMp
JEnQu4MdLWNXfOjaGCye9QU69qfVDG2A4uV+8eFgZtynh3YCgUQiwVg+pMxtSHzyuBzdhANzhslw
UCRZEVsFd2GZHPdUSlBNGWNQjsvYBwA+WmGW1//L3pksuY1kWftdev0jDQ7HuOgNZzJmBhVSaAML
ZaQwT47JgafvD1RmV0rZv7JyX7WQWaVFBEkQcL9+7znfmd1NxOUkhNawNKEAIPkGrTlDeLqR8Woy
oRzMpjK3tHvDde00zq2p/EOeW+fapBSXXSDuiowhfqiLTarpO0YAcLdZzB6EtCfcIQgq1tww1RZ8
GmHNUYaVfmzW7LugvMuuuJk7os48x/BORQqQPITDt+ptovi0BUvroEsOIAyoaO1m+fzcOCXigSl+
CSZhfRgLxz1q2xteS1GhmqY9tzHpmoX3NToGc5tXLOLBeqmIzJuhDOX8XCqZZf02GSvf+DXLtWBa
Sd8ZnWKPnJtGaFm189p0KpsGtN0t2nQnnc6NLH04UQE2q9FvpIY4PzTjvkAgdmBUC2SjKHHko5Pz
HnRB59bAWoG8PjGKuCM/pJUDEXeJg4ZMwQ0UjCq3OHvJ6+iGgKzQtLeze4MErtrYGISJRSQB12pW
lJRpTqYsjb7K5zyIcXNokZnW5CvN5ckLy85Vr5UVOmc112OSrYK2SgyIGWSLqnR8olNc7EvoxiCW
mSySeLSjl26SgG2TttOdA2ak2PChv+LJN4arQR+CQ45d3/pm3jd/9/Jn36z9Y1JOGP2bq+tfLAAA
tOP6adQLFWC6EgKsKy0gW8ABiBppMBn9whNImGi+xFfKAL0ghgLdAh/IrhyCMmjeycFd0oxxKp8R
AoFTYSWBXpBmdfwSfmMapJMl1sWCOpiH0R12+ZWA0DcxBkPRleUJQ1V8qBZYQjJ7cBPGBaGgrjQF
yGBgja6MBdxZ8nOzgBdI7IkemgXG4C5Yhg4Vxtq9shp4A+Yddo1lfwTloBeoQ7LgHdxWlS+gHHE5
ec3Cf7CvLAixYCGsBRBBAG+I1teDGsFgFVl0tMAkBGlOZDoviInuSptIr+QJca2ZFhwFw9fyka5Z
tPdoz8VicB6CdIgu4RVkcWVaNAve4rrK/2dD/JsNkTGdRV/j/78h3lfq/9wQf//Ff22IzjJ3Q9wh
CXC1FvnHnzdEtsjAtOjUfN/4gjUN+igwbZd5q8PU7l87InulFKak8WF9o8j+kx2RQeR3nY2lScOG
C2TBA2zr2+LHVhFlXN262rNuZ9NhUrRP2mjqOPlb5qpAOGl0JGPXBfIGfMpO2qzYv+dXnEwE8/AY
H9qhNm6RPPTbqTGKXTQ1Faegub2rovIAvq8/+c3obbBfujdVX8JDKKGCVWXE0SvxxarG8/c8sEB8
SH3Yl7R3OfGJuqnwc6QNDhrkHfw9sbOAizHHGEKs+g1LBu+bhD4Hu34S37myQMu9NPLjJnxC6P4A
L3lDU9Fc2cgDD01by5UP8YhYdPckEPKFfRZs4qh572kgbfoUaVsxqHStZDndgZiHEdshuxjMX2OD
4LQmb40t+7zYTeY872HAYPuPrP0yXPnIHCLdtnWWILe2t7lWDyqb7C2Z8N0bpCW5y73CZ3eE9igL
l9cvwEVwpexNV/oB6vk+ORNoWW0KRO2HOsO2NVZTuBrrejhEXfqgpsCk85HNeJqRovdWgJnLrOU2
pve3iRLDWY1wVFYD5L5Tlnh3sQho9snijMsd+ySg3aDoD7W9nMRzayEREDxuy8gk/cTcG4iSMdBP
L043TOuhWz4EPIlN1wMByKc+WivHcDl49F+KljaT1vR5SpHcMEufiMHV22r2dkaS1zsHlu0GkC8R
Y86SF4sZNiA6suNYvvYzjKfJHBovk0xwhpq9s22pS1ayJ8/FsgkuM4ZiOlpVnF7Af0KnYgCygbQH
i1ELB7ysMW1abdqbcrF4On601z0G+0aS5wNb4XOta/umIQtnKkMSsBzZbPpWjQTvYUqWqOmDBlhx
zuKfpc0FH9aLr+dbEBDeKkLwvzPKxNwKc8Z3jVR7dtLPadPZ+7QKFRDHscRrmmKssoLfcO+nG3Zm
Z8M9sRyt8C9zS/gqeoLeyiE5AkVnoT1aZxFDTF/Ma1yYOIE659hYqfg82bPgpNfe4AX6Mk+23mrm
6NsUy+DBKSOMlDNWICPnXoBv1Wy8qCadfbZ72FsTCHTEiZtMqE9Gi5cx8zSDafhMxDJNzZ6jtL2t
ZGDvXGRDu1CmHxTt7LvSjIud9L9EiB5ODOXQ/deucSGcAbxl78b2BqtjcgZV4K9LtMbsrPG0r5NA
XQB0+RvhBdl5pj+6adv5roUouPMBHWytMHZ3c0Yvktrb25YaEG9nGSbIXTUjMcuKLcDWeMm/tUhi
kbQYMNgehQWilJ7EcLCs6Ngxhb5pDbPfGFZcf+g5Bu56H2eURWr72o2Ckfi9ollReRGe7KTmB0DN
5qozhMuT2zA7jmuw7P2MRWvOyueMaMjHsO7Nk+ja0VkFrhtj8TayeOvW5NDqjghnkpmyrZzabMdb
RSBOK5UfNG7LCl8oEUX3hp19STjCLjR3YqsaoEu9Pxgbb+Z61nPrHLw4x/Upza86jP2NHivntFDb
VqnbPRNPcezLwT354DKZnjtnN0yb7cjElXwm3eAlz92NzZybFmHwa9/l52TSj6HoH/OeWF8zTcSe
EvG3AsD9LoeCj63nNhn5eWxY+9HFUl5COiUO11BrWn31ZgppKpBg7a9gO781VcTQ35+fW5pX+EQY
jOWZtzRU+m4NiHzaWkkF2bmk0Wii1r+bLG8Hxv8taJAP+Am8e3J1nOfQwu5beMF2ib8yedT22m5+
G/BLYwGBS+qolBZPLsSJMWe2S3Nr2GYTZgBsYqjbgsI/xIRmVbn12XXb25RZ67F19Is/tlhcErdb
55N0YXYn5SUIho858sBNXXu/Qawd6W7R+B2j/GKJ/sazO7UAME4wVFCIVVV+l4P8LU0FKCEsN6GM
/TW6ia+KGTJdZUJSnbmv9rYNPy0Ey7Vtxi6/JayDfB+tfJr1YXDI6b23Mv4cTH5wmezpUOWluJld
2hODNTW7zs9RaPu8YjnPF6QJySMRt+Q8sglpI4S1M9LhyUSU71TvOCuzcJ5r+lAbt2uSm6lpj5Gi
VAWLalDtkVBFA8jcoMh0X/NMfxrDHhvPRFIdtJRVHOXQB6xu3OtSG/ijQhwRxRA8dNAgzAg+UMMh
nDdOoC1l9rpzLBI5oZ8TxYeYM9npJhmxTtv5UcTGRwJo08Ww8C5xg7AW9v3RH2bFWpMoSG6hi5+Q
0GjG9swZDFY50NV0yUFjY0W05D5h+LyLvFHukBHhgbdrsY+89ONI9AHtZv8yde0N5IUlvjb6Ko3a
O+VlHu4ML6f2rV2xc4CbbIVdmCe/xpKHrqEk2akKdwqDyGb0J0hzX3CSl90HO8HQRkWMdyfgcDeS
ilKvNRPjanzpsMERFJvS7Aaj0HD3FT4RlipACOLFVrY8ZAxenFYeGrCsyIy82rXCD7IfS0n7eJpU
C17MaStW74zG9/U8VC5nI2kX3nJO+nZqUt/OUOm3ExX+wusBq/x23vpPef3vDZXRQv+0vGaofPpN
tb9N30+Ur7/2x0RZ/kIV7Hogr1G4faOE/l5cew5TZRroHjuOSdICLaV/SRIRu3oeYkHGh994Y793
m6T/S8CfQ5RNcwjY1z8TZDOJ/q62hmq6lO4o7xZ0mUd/7YchJQZ/RipggQ7BgKFiTWsBdGJUqewm
DgfnRpuKwJMIzcOpMpO4Pw5J2T3FNVXQPiOGLFsrNZCkG2ek1NLekURew5exah0hjQ7t5Im0XnNP
mryE4dPQ0gaxfB9lIpYbYgzCi7ZK5xNt5rcctn3En7oM9IOfOxo7T60KLhDuiQwsGUCvKjdHukPD
DEI887q7HvU4BvDUF+fWrVBv4Wz6FGRATVF/JNa5LMfs1Cry56rCJxql5hdpJKE2czx9X+DsXQ60
4hzOlrEtCBn92lqKHNO6QnmyGopZHSNYJRA+dVa/yYEk43kkJWa2W8gyy4XK5oYwRi/+wvePls5o
+e1RDKAVMzX7e+bDQYURrT/O4M3Wnuz5xdYZCSqwYB3iHyqCIvg4pOid8A355iev6OY7tx6AIlgB
STYwyg/Q0tVxMHpeXfjjCI+KBLc26ajAE6Dl+OwDsDSkJFiM11oG6ir1qXOsOjJe+146z0jTECq7
vRS3ym8Dcz86In+ZspwkySHqxSdVXJVJ2uSv5UWsH/w6N77O8RistWzCUxbr+N2ggryv6aPsr++v
Xd4Vd7ZC58O/R4uMw3JVwgaiwwi5fGeqvtz3/TSs6a3MzCu5yBB6um0J+j6Gc5FYjEkENd2q77Js
vGUZjONDmItsPkCtVHIXO16W7OW8jLdS1O2r0qiy02xXx0HZTGWwLtOaR8D0CXOYj7+wnnySfKEG
HPqu4F7w6+yU0rfZ8OqEKLetk2xtz3Geq2LOX5Qh8+eYLtunpo7bW5/u5SWdB38XS0u5Gwaf8gTL
K7oJG6Ig0onzWY5I7QaJBMAcNyUeElR5woicD5nO8EsdaHHlHpSgvcqchqhqN+jcJRYerjSKqL1v
t8GezqP8Orrk069DVcC2EnLW9G4t8Oq7IDW7+D7LK/5W0HNacSvXAjNlY2oAED4oytJtB37gHBbB
dJfMIwY9RhabuTNDKGloA4HXjP6imIKqlsfyJWfavC98jU04c4ncpKxMCn9Pz6p9Rr/3yelyoBOO
+RHh/oQDn55gTC+PoKbtgIe/iMK5W7fCdXeJPyO08tjJ0VmVpyjEMwLc2ldEmObVY+vOxVNrSBd/
9VQ8OoktTn1UBtgVm2jL5mUfZs/tthyC51NsNwsbyBrJP8od+UHTWl85xQSkIFQuD6rGiGG3GQ+G
VSbcVNDPd2U36K1VdYQSm2E6r/uxNYh1lu0dTmqQ/Yhb4Wch+OyciOhyOsn8oIdqD6lATkSSbwSM
pIImwe2uTe/TMBvJXShE9Ouk0hQlUnVU0EQ2cx1km9KV7rhKBUc9eoISKpDJ77zNDTCfjZEqGrtR
VTRksGEYJa4FI1ofDzKBdljOH6DJQEpJm/h+YCh9ms26ejFcB/ti4yHdlrglcXBGNc3YEuMcdVdO
29xCOkzWdulgcGWh4ByNfHczuO50A8Gseor1jEaczy+P2D10eqyLymuBD0Tq1IdpjN7ChfyaQcHq
VgWTND5/0/frOfYqSg3Kg7XKCZpyvcgElpwTdWmpIr0ZupTD4KASoAqpRTNBunQbVDBoLNIRkKKp
eKtmEw5igreuYvZ8X009MrgsZ/HvLaBpwagpxb0SxfqamEyFkyQDyV6iUKhGFnNY7qxKrduHr9eV
pcm68Gugi+yUVzyhlpjhHVyfopo2FYxF1ihF9bRxMV+bq2HJBV55EzuMqtxyT3dZHSHKEr7VRaN1
hsfPC3Wx0qiOYe2v8wWJNZrjQMNlNILyHirHdE8WczXB1Ju7bduX853yhXPzn3Lp3yyXls7cT7qR
lEt3v+nk1+8tHPLa0Pu9XKJrSFvRdh0ZIKtbZHh/6kUu6XbSpeqhLPLoWP5vvXSNq6O2gZhG1fR9
vSR+YWoH50AKnByWsP+RhcP5QTZmBvQ7aUKSEkm3lLDIH8qlJrVzWDhlequsPpnebDyZwDFtRl5b
M4YIhnhiRGcyHRJyAwrjWNEowPuPTLA8VGNi7gkomN6VJDMDqAJeWX1F8ejS9X5jiA6sjjmjmpsD
FIIruCfLx4msORDWC9Rn+Mb4yb0S2bQ5RUxTKEIwpQcPZmJ03tNQ9YOQ2xpXbT09y1KF3dodhw45
vyR2DgOBbaDEXnCmZXFKfAM2mM9p24J3NM0camYn0/EtuQtN7T/HlofNGFgrkaIM4WFPoBZLy7po
Ly0+G7ElnE7m5sek8bq53yMv9xk7tmZRmjeJSJhRsWbQnWzVzmvq6dGx8pJ54TTi/kUQbMyf69L0
krv/PID/5gPoIvr7+QP4Sun+w2ll+aU/TiviF9RiFq1+m06Zy+3zv4+fF/zi0em3sUO4/jI3p0v/
x3FlSZ3loWAcgGyD0AOWgT+G4yYMZObsgZBIE6/Hn38wHOfV/zwaZ8wO29hzOEhx/PHdHxWVqKib
wTQj6j/fwBCelZHzINVY38/56P9T9SavBWPbXMYeNjL2H/S2nFoIPfNFefTkSGgWzoZ7BDjBy8QV
uG0a8JN/+ir+DwHn8ve+U4s6rHZ4bD2TEQynwh9WFopRywMZxOvhj4lWI0PnxZk0i/tOE5GJJsCV
W6l9caF9Yl1+/uI/ngK5sBwDXSYpfHvYsH74sI1hwk5iJnicVde9F3kBMiwXg387iVlj9JmDl9Ay
/+4j/0Ugy6tytaSNcoJ7bblt/qxY7Yi7VaPvFUdVCP2Y0W96H4iswkWfKP0YmcCcf/4x//KCCLWX
3YVXRJML5vL7F0xNQ9dMuwNkQyGGLQylWI47EkV9aXyW4eC+/vz1rlqN775Uz7lqf5GHc3GtHx1/
U0unPgr1cOgrDYi6d8PWolhuzAG4iA17aiLm6N7PSxuubCbODfDfl5Ku4riO3WzGyOS13rmbLKtf
qcGBUl0vRxX0Z/rTZPl/cxcw3vjxJsQ3iTNRcAuiQ7F+TBcpi8CP0qLrDw6DZ/tiFJYT3rRRTpxH
VFH2Fk0kxhMl8ZTjX+gcceEZnM5GkCMhMGMGRwkbw7EArfYWyRa0Qezm3EvkW1U3xewLrC9xEZ8G
0wJvRM64uC8sdqJ1kzmz2GDwjqCFq4Sw9Mma/V3taHGP6cRQ294zq5vamPRZdMR3hDCzsJ2poXK+
+JTY04ZtUw+46phd3Cjp6EeXVcLdJP6QBQsJy/iY5nEQnhtFyXtUdLllufJasK+LESsW4jfuUpxP
K5Ekqb5jqDjYT7qcxluGEjn9AyelK0Cfh8b5shCoqeA51UOrH40R53RAe9FfE3BVv/apVb/OypRH
F94o8ulhqF/9Qg6PZtsiQ4Y9zPKlzXQJKFDOm69Mfa5UTv5HMYQ1RKpOn43GEBdIY/4mmRPnzcG5
iW5xCjRUmY493LVFhYkndPS5txWflIMvuuwchCzJb0n4YqVZpja9Pzpvec919OeB66ZscekDvrTZ
b4KXsZmdNxdvwTmJkDc0cnTkbqqSDjCuNmA2tkOoz9/u1Ri5PjEZKPr6uyTT7TueGcTetsOHxT5X
Q4AdhxxClpoy8FJemBTHrDEaUDUuwqoreTf+GA+k/oKzAMzYZRAOt8Vkc5/gzLHfqhaTK74wHv6m
CG6DSQUvNZJExKllwp1BH8ZY20h6bxQBKkQzgF4BVj3VI2cki0vK0w1hHSd6Ac2U7gyacMWXFEDu
O/ZxmgAmqpfPOtoByRe0uQ7X6890A2pJ79tQbrF7ouckzqYpA/P++jPIscp1QTI468YcHww+61Ps
dcNmxJm165sFIhcvj4fbZWN9aNs0DG8E8tp6PbRjv8ka7QdnqJBC0aWilupXHd2e9L6jTQyE0C8y
Sz/XLgOCaBVWOkQUksLdDZF7SEDRiYDrLzoP5xYxpGV8atsuMfaT2afjpomMKTzXdenkMIiQuK7K
uO/CW2sOplccHuP7MBkNSPq0nZPHcTKs8WPL5Uf/W4JBaDlyjqvZxI1oMDWCZ51xgnUGh+vcXmBP
xlu9ZGqGZTBhaUPqGTfgXGQDLMrHm+j4i7YXyhcKbo1UGRaOW/TVOq5xE8CnnO5tJ3PXwOLFp9a0
mg3iZHfVTVo8GG7cnce4QURN29z5jIgqsLm/WnoCUZDom8EzhoPtVxFHTICrVLzQVXwwSO9Ny7JJ
s8M7lUns3tdmyTC5n+3pFqxmwReu6cXRv48SitK5ew8Qo4+b1uijZMPNHZxsYoOg/OD5pT3heRg2
yxbsjzDsDx2my3WimrdSeOl9ihrePjSjZMkWnuSmU+Yyo5oyp32PBf8H9Fmvz2xz3MtWWMbJwTVC
dulZJfup7epXh17MSzHF6Ja9aHHqOsOgz/R8whcdU1vUtqhfGfDpHKPm+KYrQk9Sx2XBrKzskhpm
+hEnLA8WzSd5DLHo7hNPSuQ5ARDEIGCixDZa4Z1AKZik5ablY0Q7Zuu+c3Ly2Qw+zm0tPhfKMObj
HNu9f0SMMEPeEzXaaKkE4WmuJeWXORocd6tKDuVBHd6ORh09KhzOx4iZkxfHEJc79Qb7fVn9E/GC
FrnfpD3XCbky67xTi+REAqD1uTdCdOYEP5p3dTB6zyjcM043w3h0iLAaNnJsxJrn0oNbUSl/F9Dm
edC9pfvdbFsvBZPmTaWxVNOIjccNCYEN6Y0AUwfMGmF5j7HB/pILyc/X7FjqgxMHVvgl8McEiV5T
h9Vu9hmRrkiB7e01XlHjFppEz6Urwno10yH6NHk+OaN26T94jP42KR9p74mapshkhe1rpX1qkbpb
mJtjYjA6G/hasXKrbUL8IIuFnUeKbKx2AmKS+veGntgWoNsWG4NR0TsT8ABeicPylrkzNw2tGH1u
I6hbERM5biXaY3T+4krcc4hlLW1cizU9JWzwZbB4N8D4g9t25KtZ53nAOlj0Ke/JwxmySmr4HjTe
S25BLTHsunkNCCqyMtZ7NajDFA+sg4MTte0eMYJ/iwsCLppf8copmwkhwERGPNaSl3edEcm2N7GP
oymi6RrO9ttM26tfX5dA7JOh2nroRbj1RzOPHxdMNVqYerRvx76nxZ87M6b1zmjfSyi8oISk4o7A
4uy8Ic3Rj20CKXgDiB7GIhKcnDzczvGoGADAuPtvb0uUjgKdH6dUEqFhsH15xDreNLlSB5wn+rEb
qH0LwGxbAetwOtEbRVSw6qfCJrHHjSyIrCrAu2vR032wnIF3nRQ1nxXsJS9Z0sDyznZT5y27hYsz
AbMZGht6kTC3Bs+DbGa7pz5blD1J40zPoVE5r8jpWFgnRQrvWCuo8xlxBi1bhoguI2fkiXUzd2/t
Wfot66InnnOg+SdIkcbXTjXBPu7HAPwqT7HYJIYXvFh65Lbwc/oI6yboxEWqhu0poq2Y7RTu8Jl3
kixXtKn4xnNnYlvvax/qPkP0rnwOl280TSVfU19wx+UtX6OBDTVE2LAIXnEw1UaCJAZizoswJhsj
HVulNz67MjH658HVuVuvE7BTsX/GUBC4bFWEqC1j9aiZkt2UJUYkUD1RLaNjGTvw1Jhlz7lZEQll
2mG2DvMi2XQjNHsm/da+oMHKvN2KzVMGj+5eFt2wZjI5wTSYMM6guz7l6VxjMoqbcwWF8JiB1/6k
jSA5GR1mqKGN2XomvzhgihGELnvGLu/Hq6fABfsf0qH0ght7YqjcQLqB/p9spIr6HaH0YqOIRlgp
rZtjNZDQFnW5OJc2Sww+po7eBS1OiJlUJOg2s69Mbp2dP1Qh4dAVHuquGaoNT+C4ZlX4WpKtbeTT
Q6Dt8ch9TWHQNyaA79oEdU5E6UB0mNtOxQFPQoPuKQqftduTZ8omuqH1O261bT/YZmffaasvn/i2
2ZdLnZ/Y+QB7QSUEVEkygF+42yjI73rCGlaSS/VgTnX0oTbcHouJJe+roSC+ADEUBaRu9jnUHljc
j7IQZyq/cktervmVVC3nJL8NCgpCaEn6LOHbhf7BSOff0IvyhdiknmQ73J9jvCl6E+MyFQHIZoMd
GClEPywrSLz4k9ivWA07bNF9YxlHV05NfddmsDvx/rHaoEbhjpyHkO8+JIGtfZyyMWUaQtn9N0dx
+8dTyaIKJiKexgJTgL8YKVG7pwE7Xn2oEeJS9INPsVZqKXx/flz7y+nHJ8aERoVwOPbbHNy+Px6i
Ke76tIL5kJMjmqx6zxOXhqzjnAmgqG5Ic+Hocl0Of/66fzn687rLRNd1OZkSGbV8/l/fzkkZtf/9
X+L/cSTPZVrpGghp7r51RqEORatzTU5BzPpVFeV0RhrEWtwQJJasf/7q36sr8cDyv2WWjMrT5U0w
UP7u1Yktpnsi3OowOiEHkNlX1sVfVt3UY/yC4rvmX7NWHEuWyhuuDYv79S38R8D79wJe8fOO3VXA
u34DG5OUb9/37dzlV//o2zm/cMxyPdt3F5/6tTf+u8oA8pHksbFxlOAMRvrK3fd7346AMua1dGAc
35QWv8ZX/4fMQP7CjwpuDBlgjAqAIv2Dvh1+7h8eYeBzFClwllzLX5TBC/7nT7e4l+HoIN03Pehu
uX1EkMVka8FtGTfWoIhcRLVO4INverF7DK0pgi1hEYWMRZA5zdoa8aHsmJMWRK44sPRJw6zEiJyH
hhF8Gw4N70VCoUY0qn2sq07cY2Kzj53dc0tPFsZP8EIS9QK5UODvgY+xhTPlXwCjt0EcQoFbzp61
OfPADWm7nBRL4d+KGPfdtz5FwNFrUQUvYU+V5dd7K/ditaWwXH5FhtRaGTGVjzDkgxeG7bzwyHiP
XaX19TnSDoeAROizSi2q+Kxgo5a19tRDZEEDP1WOqvyTG3jtewsh+JKXS3tBkF2wFqDGqVZsdHdT
rlkGsn5ZB+tgOThbVqQOppDiskwu3jxL68eqMvqDHGL5YR6p8ErJQbeVJqWlW7TiPrIaPn/tReFL
6ub8aXTLCOE8Svh2TwHQvkNW4gqUdmVdkjbnyQ+XlpWWih+7roUFJ823CWQNNGiyqhaLO+92zHk1
U0bWJQ1j+hy9dEHyuIHmU9sZr+mD/HnlbMtnD671Yo/Q8N61k+KmjD3qhYwKyx9CBJJjou/SMBmO
sgpIVl7KdjbL5Xq6OlwqYV3Q8+C+5r98+0JzM6JgBDlLddUv3/C1YuQrbdtP7lRNmtotpO2gMzzr
G5M0gOSJDhcfoZpS/kpNJUKwRJtz1HLynusypgYVWKxJ12KftJGceYbHmRLymzOggsbE+ZFhtY18
upiZr0OL+xoj22a9HEpaxfl47hBg7qCuuPY6D2nKoBBIn7wBbOYqh8e5rkVhXUoKlNfrWbByCm70
TNt9uKME4C/NocW/bAS8N9IfgpfOhDUYY0PErd8N3A2WavlmA9l5cns9ItLc74FLex4bdB213HyI
4eNNODCMWnlj3b17gHeirdnV4j4eGx5CMsj5glE6s7OCeqVwz9Ka+rpMg6XRDg212NJq434TPJa3
Vc0udvDI6jwa6UDRPY2S953MPbVqkdEykoyNwxWHce4YxKLtu6aKihB/GHx3w3Kf0MmiU7YU9b7s
6Bk6PT0y0fLHusZMOLFYwdaj77OfhgF9/3JIVoCVX6638LWGhgCEIXR52AkyrV9Dl2P1KHsuyWgB
StQRjwLR2qARYxICd8SxBS/fzlldVXOkqnN/aZAtjcVvO/71kUB1wcErWertaw3UmCwcTLOa19nj
GNI49aKZ7F1xsccqfDGW1uKq5pCMSKVBFZ0rj4fTrehez9jy93nsQPMak4KPYyb2MWk1X2hzbWDB
+uAGI/rMWLfZwPW5tueuRz9E/Kwg9GnlkbSx4Has8uB2bly+wi6Z+AtVLVIOBoZP17H32lg+ps1A
YqGh2on1NJrxkeWkdriOgv96PYo22uDgHYPb1BVZKiupSTTeze3UE/vAQwFSRKHggWvDilVY1Qj8
t9X1XZT2i/Wp4Vw48SyT3WQf/TIz6JyLnL9jY/A/gpryN2nHkmFCvbh0AKC5gpzLzvUCnl1Zcda8
ZmbYHAJ88/uwi63LdbbiMuMMd35Mk+O5DRi6Uk+zRMqZD6yzjDvKCCy+KCBe4hLibahPUeVxEJJk
Q8YncnWTfWrOyb63EViuB+IjD3kS2m9tYrE0i3DinkKrwg0+uTNfK5Am580E7k0PFoLRpekncUmh
JU8bSBh0hYkN5n4RLaMB0tHq1xERm7sq3EbcJ1UgLhD8eT9pUUfhdkCMzZMo8mo62elSE6Opb9+x
YtKmiR3u7oCXQP5PayBxRHpj17069MKjp369520clyC/UdxK8hiX+7/3XHHfJ0PwwhSarpI0l2Vv
GPFzPg0NA9qdmQAKXnEO9DdIfJb7cYmAWdeNH5DQOPNFflvS0lZQ0HPm41ZyQlpnx9RvG2OFOnhU
2xr526Pt8nTleYbdvB+5vJK68/rEFYNvv4wApsVaN46KiXlgZa1gOrv7EfzSi0hkiWk0iqbsowO3
P1nn9rJKiWFM9vDgnLcg56Ce9k3xJOLeopNQvpeg5I6qhpC18htz2ZzDiBU44GB8P84OCxmhvjzB
PqoxQh1jyF6c46d4OrD8yGLciKinhFhFFW7WtVvNwU1B647IDS+kK6VgQeRPc0pes5kgcFvnnRG9
sJUqJuoc2oC8mzw1IKGoEHgmgR2zxND7HC3ytGWj3PeqLF4qApdOAGF7gHSTP2rqEAlJyvaPSxwK
UXNumV+IpK5v2GP8RwxxZsizSy6ealAAwWTv7pkMVTdtn0d4K6L4Q+I1dGhxfXxucJcaVtVAKQ2c
NXL5temlPAOrvhCFMR66bjq2cV/feGmAff/RjEmFDILuI/lDuxqCxM5Ab/hY4+5MC+8cWjbirYnu
DyBvryow7glRFayqKU+47SJnouNsbWomihuLjIhy7TG6iVZuY6ekUlnFQQiAaytkzLh+7UzustIa
AkTv8w7g2XhyUkLM1tgUJ2BbJQ3c3eROuXfASZpAbGt7ghosLw5uOmnPD77uvFObBmxziSZyXRs1
WqRRfLDFUN0Zpls+JHPmnzwr5O4llGHlxn61jfy05mxfa8YrmdffKIxNd0yhTLlqDUe/5XaVfpi8
4gNeiya/zZvWfmoy2PMG3gkfhqIKOMrL4WvL1OBL7CP9aseA8ww32bZxvGTjo+3aTUYaHMwBXOSk
u4LJX63hs9lorWEBp3dA4tPpjuvlvqedX+7mnmh6iPIETibjB1hkNdkLntp74fiZyQgZCKn3JQKO
f46dif4xebc7EixQwHaOempNLqtLdNjW0QWhab11MVIP29PYtndkcMxkKU7OmqiqAl6kYe/DYADj
EiT2NmraS7MgGVfKpTLatkVTkXgUskRlBfXJGNfbiLrh1BdKnBhqGgcnqNpjFvT2bSVnsmMcTRgI
PBuaEggoNV7mrRGg8UhZscAsFdmj3aQgaPyTMWfigU1gsWoM5Q5lu3vMlZyeokquZSkJ2UTDsfeX
HUJO/8PemSzHjaRd9lXaeo80wDEvehOIORjBURSlDYyiRMAxzw7g6f8DKvMvJVMlde2rFlVpqaIY
A+D4hnvPBS43Rj47Qkytq1ZOGri8kYS2qvHPpMqClMsFtrFCv0uRol6VU9Z9AOymXU15lUFm81x+
TlG7fumGDKpJKASMkLGod4nsyqeE8n0ZdOYDGIacCTgeHG+Ptl+76E6t4wIiRCL1rC04z2XWQpaq
0l33WUtz5kjLJM9wM+aeTdMu+n5riZFT+mqau36nh2kc2OwIAw5/okegDe3CKO4OQ0HURxxZG9GR
SWhUeracVsZhShrzOWyI9VzDah6fqIg3VNcNlaDUi/WUEirUAV56CGtOFE7+JidPhGQDBMgu5OHR
3OUxLJqWaGK+tMxQV8TbQJapzD7Bat46tNr1urP1u0GlGTx9ImgmavEadd+dDA0cukaSW9nenduB
jIZ0jLbE4dRrlqnVOoS0VwURcXcNQTRmuOucWONgashJ8tJePWpQKkjhdELhoNQ04nVTdXQgcb1B
ZlSeJWkHa2l26rECsH2YHTY9Pus7opi7GTnjsl9IXLl1YFB/UNHocYmbeWlpRwmPCU4+jirpv6AA
ia5Y2V1QXLYfNdidp7zxzoTOMCOlGrjPe4EcV7UO5nR6l+6Y1gwYP7YO5qcD6RV+d9RqY16YmWbi
bxGH9bViN7pwUCMaN1DPEACpZsFRrcD2lN6nsM441PE7qmri+J50NkC2wVZj5yZJOduByCyNFAX8
Wgotuq335icvznnqkkgNu9OT5C1vkZXa+almXFpvgdYwndXtnOXn0AjG/HZPDRo3MdVWoVoKEWew
eDZJxsfTkRjb8W4SynhgnpsFea0oy/1lZ/rr+cz76RCtM65cb0EdC5c2+p02AxQUMzcojiRl+YzO
cwKBx4+zNfftkzWhJdhauU81UrIARJGsUh6+v34Bb+TfH1UMvALkcxb/Az2ZV/FuPqVixyhnsKd7
e0QfwCqwZeba+2R5XkgijiOKzbDaSVPG0amrwrlAf9aGl6hgrO3pvXEBFUVV+etX9ZOPBZUMSiDK
dohn78UjhdmHKHOtaE9+GR3ZyNOfTWVJTbpAZQLk5VQ+fT5THGlDVP1O2bFMxd59Jvx6oNGeQwkO
Wv/vA41icsk2G6Cm21NGK5QY9QRdpq29POELiSdC6FiweeZD6obawVjK78LKLKS2LB8gbjoT+lQS
hjoyv7ulgyYLrUhe39b5WIE4aH/9cf3kS0TuYTBGZdbHpvn95zX4eHBN4Ez7AotSA2117NtFZAII
q0FbUAfI+oqNM7b1c26l013dMauoY3p5WY7NXQ4m/jev6D3yGVUmNZBlLpoubM7vgdOaXWszUVIx
hgX8Gqs3FULHSOqxZcTTItZe2l8lRPsVwYp5qAb6i0Ihk9gZUGBxWLbV0oPxyf76hZk/e2EOqwjH
8Zg3/2Mi6rK4B4hXx/vKiahQIftA11j5CmA+eVLSbIv7Ks4860BmLCfGiNQzPQLSHRBiDCBj3yQO
uo6SfAWLj7oYrIPEwkwTFVkz5btctBZZWC41/DLrQWnAnQ3qmWlJysarP08MBr9+b0phU6HwmJcp
ANSK8Q7AL1IITCPjzVLHPcsi5doCQU1mK8HsdEC//jjE+7E435OLN8gBg84I0X8vDosNrQZ74Wo7
M7Y5A0U5I0Hw+qXVKUZe/ZtWAzXSoN0XJJChK89jXtYk+/l+9LHM3Ucm5tolvzwLEoD/HK+W4L9H
N5uizdt4yBTLlFk1CVOaXrGm35cRE7BAutUQbaKhbvbztEjDbJEyvHHSiXWFR0Pw9e3N/ncS/btJ
9KI5/OG6+Adb6TrNnhnZ/X0G/f2H/pxB+9YfTIwBLguk1ovXjcfE/2IkFlW347DFEW8abP7orxm0
u/wJJwAza8HU+F/zZ7R6NkRynnvLz/1nsm2b0fiPx7WhIz0lS9bnABTMQt+rORv84sXoGPXR6rSR
ZPsMLzZpc+wnvVsbkHp5sAnhKVYdQmsk1Y3Tax/oYJOvGHeXlfwIQZnGKc99Ge60XqMb7Kc6O8HW
k8lN5xTNZ1aL7iebTNJjjMf21KlErP1lhc00S+ZHyHygwlJ/WHdDUlwlVa0xdI6rEmh2X827fMKy
qrBPRXMsqm3OGMP/NLAc9/aeHnNId/XkPA2KhMebSdguhbuMAQPghtmY6LWLwI8qTz4PnRY/QV9q
czb5JfEcVQvs4IoKM+6irZblhEBh35HxSFNGDaQuhLejztzCbJurC14M3m48gnHGzDElVrjvWppf
1s5lrUMTLdDGe1hbRegLm2xR2uGLJ2bUHnAb+DyJU57ynlottH0dbMUwuHDl4tDQX5TKWjVDVpI2
BTnFoU3ZWmCyTYO8b2ZtWjk9zQZ544KY5rHDGI2myZtrCxxnUllzkBJATMGLb0bEQGkgYZZz8pWu
aGrtNOjyaLKxtIH8ZAdtDdFOpGPYXHDVaQddgZrUEy9czb5mrhQs0VVCdtkhJoF1FxGvgh+fBIKV
2ZKwNCzxvEam7K3jV9OzWyVAOJkJk/g5kR22xPoOyLauGkyTu7K18gNzyH6XFksScP0WCjxki4l5
DNw+BqW5xAYzDY+uGWuSLx5n49qxIoLKOxu2vxOV+3b2w9tmCSAOC62rVmmYeauZ5ex1ljgf0jKP
bk26whsVD+4t8IvhE1ku45og0/DYVPF4y/VQMropJWjxMbzJRDl9RIihiQCBBqx4Gu61MqR78f00
fIyr0dyPsaNda9ROuPUbzd8ObmNehSR07TQm4vPacMGEPDJWYvO/5DDXjlHcM15MjRUPq4j+NwEk
FTBHccegpBo9FA1rJjL/2nxDunJ3UCQc7FSWRo+I9cyTP7vL+qey1QP1JuAUr0KJCY6jyV4NZZEk
AOCJcQLjnWKT8qhZTbhBbgjEcA+Nsh8SqJctoClzZZmje2UwIydbXqIFwTbWD9csI8TJGMdyz6IV
mV0y8V0TwNPcEnlQPDbtWOwI2ay+KBF/NGrSrVHieUe+6XyDwc8KprbyzjNrltvQaeNjgf+emGpz
fuoZq+WLy0m8JGWjn7S5oM2vyYw9qmz0t1ZSfQOVG+6RINebeKS6S0M3ufdTr3/SnST7OEGo/2iq
TsICq730Y41dZK3AmSMY65odRZvY+C4Z37JyTqoEJIZtNdvRgZIC7hf2UY0t3MliYjQPx9HXrgnt
TVezvYQSwveRN0WYjJA/K2D9JXQyrmIqhdj2UJYRCteuLY384VL1VaBCTH58LoSaAnoMIk0H/tKq
Y6n7xZokEvFooUy47rTmg5yb+6TS3K+jXZKsCbdWp9BQgK0CUc1gUJrEOuWMs68QOlQrJ2nDtSuj
g79kpy9xhtwaPXnqS7I6o+jyxel1b1WpubwBazB/qSnp6pVBHBCMOVWdCCG0PkSxZQdOjb0LbExN
TP3sR2fQRf2nztbI9mWqxgpNDxhcwC1JxubYyyX5l1S0b5lCU9MO9RV5sGpjO2pcx0NvPhGPKfem
5tIQj0pNV2JE/22ljgL3DguEO86KCf9hSL5twNPT+upeeZuyFKPx7AwqtmVqOLSSxQa7HMbJca6S
cS8WtW6plromjZR5P3Sh9yVVOdVdL5eprreMQeHdTneWFjIQYdjw3LPuO/kOXkcAFMtSsl/WOpFR
IE4jLwOqqLKYfy2z44km6+IycZlWUW8yATWZETB4gUqbExGwqiYWlZohyksrwYT4yi6DTh9fap55
dwa6nEOkhW3AX0ofnMCqZHDj75hajFdat/hivcp7scrGfi0166usanFluMCcg6kGcIbsbFNToXOT
a+lZgYA5++DnrmKdMGJSSV5iVJ2sM5CSWOP4odSbezBqoHSMJg5g3BD6gcd3K8Fw73Q5+7e10ZQb
zRGxGVi4iPeRFl+ydIi20C9COB+NgZ/IBmlDz77lfn9JwMzc1QJVTgxp/yFCosdetKmOKgHb0iAE
yc52CXrYbovhXBZ6tNfUElfp5E63w9tR3nLl5oiHfHUjqay/1iNTAUzqRkbZY3mPkRNaR14hzGBV
seS1ASFBIbHzmzzU7G0mpvJgEFwc6K0+rqdWl1daE7krpyjKXdeP/drqx+6TaMBYZx4ct8FNP3et
8SWpqxQ3pJivBmSp/cppVXxjeVC4i7ZM1xTKIiA6rH01zCHd9MbU3ye6Y2/exvNlRHQM8lcPfZMW
3gOLaC+O7pIM6kMNmlpJ3HcEcXSTzD7CYcDUjG+bWDsopqeSEG+7UF8a3co+15hpt7iC06852rTN
NCMu5tj7HHvZtyaV7QGh8TKFTuHy2vxTaLv+asI/sYfNrh90ivY1q3OxRZNokEmqJS9+4tmcnbG2
w/et4dQNM8KjM5NRZCK35KzVB1Tm1aYHMb43rbLduiOVlwZ8ZgdYcjjJvGSrmo1M1jqD7F2dAV1A
rtqwMd22eOls0nZ57Q9gno2gn2JnrwYTTZ59ni1E1gXqKabFvtiWhv1S69Vt36NHLCAREbcBebDR
tdVE/KEhrWkVxyBHZDpTYWS6s0n18uJWza2ro4xs690MmgoeSqqW0JU7D0bskRFStCWpzlvh7yXB
V5IbasVIr+cs2oZWdjZzTYM8OKpd5vT+HoAe80Qzv8X9e8P8Ld7iQJeruUQ04GQTGITeWKcyzXZI
gst1NxNXbEUliJS4h3kL65JD2DWvtY4BOGe7+9BZQu7nBKywbxvf6tDBXz7BbJeMRldsrW0eZGnM
88Dsb5Uw/BeZT4z1NC6/stX2DkF7t442eDyMic1EpEykkV/1hzHHAJNAN1tFcvaOeTfdZtL+bIXu
h//2Uv9fPjwX4+qveqm7uPz67f8c2uy5oD3FVi7Z6Hz9f/8XZ93yg39peow/CGlEukNgGaoZ/wcr
rItND6MJFKO/THp/OfHEH/wE47plcoF59oeOyuKvYxH0FovGv/4P1DxMaP/eTb1JxkzdAs8FnA81
j/j78KtGbtnkvl/uNW7VVTLFJWUOZwNLHJ/5t7CfVD4M50yrGOH31VMW2UsBTjJP2WcU+3OcriuK
Zu6KvIAjpT+iUY14kmV1si0tvHwzLdahYZCPFlRzt4wFFMoM91Jh616J0bhJ0M8++2Z+JrjvbGqK
fTKRah2jLNaYaOyzofdWtGSvvd7LS87nGNRuhWC5KOuVrhHVOtrkTJFceCp9/cYxWrBajXouR4Kf
wXdsICwtAFL52mZJus7NaNqwKrm45rhTTCUQVhSvfloQUD/chWTEQuDotyygz/0031jJdIKCRKeS
aCwx5fNUdSVY0PnF5mzJBuMFRPRTPbVbDsEsaPLY/AhlYi8bjxGuznSobMMZ3oV3MTrzKR2yZ5fh
9FaP1J3epOflE+hyrEEwqV+TapEPAOHbmtlEl5GD0OsXBNOghofIVHdL6xt44NXIZvVfACn4OyO2
9ixuTymo9MO8aIA01fLB6Hpg2fIolnXtmOLloGhRlfUUm+mRyKHnpk4AAdgXBPNULo7VbizeECHK
r2U33ViwTLeT2W1rn+BlVonAOshXG8kOWhWCWlSUfFAibpCMEvq8YlRJUHDqdwGWgJLZMenekbZ8
lnH+zNNQrXgqgJcFNYjdqUUEwv9Bq+cb1eo3nVC7Pp5PhofoQhv0U+WWWkDU1auJ0XljG/KcpuNJ
8OXsvRIcYSJ5h6U1Pc5hx5OnczLYW6a2Tlt+0SBJ/YohU1w1dnKklXlsrDqkeB4fct1ej1OhgiJu
oNeX8rnAw7TJxPjilfNpEJEMkriRhFa6T3LUvwDXvfZJOggcBYxRdPvZZuVPTunDXNt7lFVwCxtz
H0GKWgEuAcDXwTwmZO6EaiTeKMX3CWDTxEPFlTDOHS2lyE1EJvpjERkvPk0E+ifSd7soO1KrPdRN
/2CN2WuuJ1Og4w9j8j0+mKERk5PQVVQwJWoURyOJCHdb8Pa5G4VDJ2g9lXWRbBmHAnexXJ5a/Bzv
kxEAyDJlOk+sOyeeJlyOmgEBhkL5cxJqfkAsxrSmMBluTdRV62yMCD2vKdsnstX2tTsNx7q0h0Ob
O95hHDTw8dgGNyCt8utCq6YtrrrhmOP/CYSWmS+d0X6ehsa5MjyG0lw1pQQ/2dDBJmsfFsvaTWf1
HLolWH36fxLsEqsuHtMifMxHOvf1bLW+XCHoCrDWXKwi/UznNAT4agAXOhOcarmuuqnZUPnGSMWR
44LFQwJz9MoOGI9bXzItvilKSM9Ksx5LjZqS5TblWG8/4wRsXooCI2ahJfEmc+CMujB8qiXZPueh
vKZKDG+gJ8L7L7j850S8lEaJha7OYVAMeuCMwtiaLg9oXsXiV+IyrBmMrEeUBejE3X43Ci66KXWf
XM259KJWh3BoXjXVnCwnPf7w0PmJ4/j9CmOR/YJMQBT6NmF7L/yViWNhIEtplQcYzmzcOlQy40Xa
9XkODec3C4j3CtDlt/k80EygCXCm3nu38QX0hTOBQYi41dekMBxFBp/bofD9zW96vxniNzF+pJBl
0SGAPrxbzSjXHc0EWspedOkz2WzpajmOE0MBAsUwSSnPtnD768/ynyJqficELYdkTygU7vJZ/6Bv
jczCjz1w0vups+ON3Q4PuIeyQDPJ8NbsLFjeL7rCU9Nyuv36V/9jXfH2fv3FwM1+B+vuuwUhg3M1
k4dY7Nu8MdcJTeHNREDkclycQK+ne90fX1Q7EnyohuGYDC33rQ+Qq4mnl5gcqaiYT33EdgWK3t5H
5xokfbMRnjopcC1AaSH+MKZY1WVyLpwG2dJwN+bRo27HjOJH69KT5huMZenvbLusPkV0DgEy8Wn9
63f6k0vIBHkm2MgYui3Euy9WZNLHEmcB7RXt1ir1G92fEfgxPfjN73m/AFo+UcsgtAkymsWl9O4T
9ZXhjfwh16qPiLhFRjjRRmz0jEO4cPxkzbLl3EVGfpsN043b6fktQESJCCV6rQfO5aVUgaiTopYc
T5FG8qWv+gfNdy5mM+xij+PexqwFIi122F2K8SmyxbTLI1Etdkt56vWmvSvS8XHE0bLthbSOnfRy
0IkdcsZCvoYSvGyRZnyLo1fuRi15Dcv50cMIM3ctD2/o/mwh9wioZBDl85vY+ARYMwtEP9+4E8mT
6C6MLWbXz40N/cc1qLF+/UH+5IRhsr+EbIFRgCD97gubaUZqC3XjflaIyCgnRk42Jq0A2pS5//Xv
olD+ccJPTQpmQuc5hZfC9e33S+pGTBKxx1QgSxnuiAQ65rDCfvMrfnKyIL0TFtsKQ/zTzo+JNO0y
XQfl4g8VDLYRMFc4vywnPQTKadeRNZkKa+9r4qJCP96AQzoyXv3YJskXjyH9SuRDg+srMfdDwkM8
9jmdqik/w6B6nR1lbnBNp/vMdGYseiaSMNTLV5l0NvCnP3gd/9ppvehgTVCN8YSpFX4WEqf8utqK
hrwG06/FjthwwKxCvtrMCknuTc/DmBIDFk0LtowC1VBUv8SDFbhVg0Hv7spCxBuo2d9RSP827936
yR3Ld8HKkHg+3bJs8fdjsRAVmT1TXuyNjEZhiHMZyI4wcIFY52wQqkn6FDHm2eRdiEEAiNY2+mo2
8usu4VoOU9RdTtFvVTgrHFtGuUaS8qSSylzjFGDAOjiXELVk0If2JUbByoCRk6hiYbt2k+lRF+pl
bvWVdOU9W1qqqpo33GjjLo31x4lCbFWFcbUzM7UjUegusp0ldZbr06o4+FpnICRMI989DzN/J+z5
0a+a4Tuu5t9+SD+5SXhmLP8xTEYJ79fgKqqxR6qh2CvUNZQ4rJgVL8fCJR5W0W++EdLt/nmfeDyF
OdZwICzOj79/JbVlTig8+mLfwKrbGA4Qci9MjiFPKt/g+wH4w0x5okEaBMcUeRZPMsrQ8lAA9mXo
kN9Krhu5m/XGB/hGch9D5GLyvrSpccW44TrzQTXHPtX+WJTm2qzalzyZ78ZsOuXu8jDmMovM9DlU
S5UK2y6Z9XPdk2s1liKgXN1AI/O2HV/pW3s5W6O5ZmMkAn+xKTOyDJJKDdsq7LtVNnfxYURN/tYE
hcUIqxV25LFAyyo7GkkvjcCf1bR69qwemi5CCbakmZgDwaDGDcJkLHNUa4bbr9mkT6w8wDvn/Btw
IFyQVT9sDatpN8tt1I422fHqwYmWBsJONe4niARZTbUEkO4M48NbM1hqN41mP9WJzS3WhfWVb48v
gFXWCrUUG3B5lkSmAFigFEcT8pTEA7p1i2zr0t5jaDmSKXac87oGEMcN3HXZkaZ4l4c8WWQ0cGFy
dziqOxNd+jluVXFMDZvBNK5q0UzB0hixdZE7RRbWyaOyBy33JHC+/uZ57Pzk9qbWAWKKd40rSn/3
nASInNSoT/N9604vsL3vWp3n3kCbFdrc1kv99dZqlx0wws6n0nu754u4206qVas64cdwca7JKUs2
Prh7b2hMF2NwhIxaeMXGH/tpnxmtRoOWgtaOyBsmhCp6wcHin1EcxusZT/2GERciCAQ8AZEZF6Fx
xiTd9DiYlFt6YxKIocs+GKMuZfBJZR3RGFbjKTYhdZN2rQj56x86DBKrRiCQg/MPpzs7D31/Z9kY
IcvMGTfk2ZrrWs0nHOk4XGDT5YaGJKGcXpx2rrYN2jqX7gDev3MZeIjQZPYPJrSSpZrv3L+er/9V
K/xGrbAEOnFu/XvS1f1bEtTPfHN//uhfMzbvD5u/irmbg+vzbVz2l23O/APDKQXFv6QJfykW7D8E
oiDbw9DmWGzauer/Ui0wfuNZZ3NLoF4QmDn/kzkbRN93ZzV+Od3WLUp6XgfG1HdndQ/StWgSWZKR
6pJd7ROeyRSikPjJ4bNtnYKDnKzmxLv1pYnCTshCXpTDIThksQeaFoM6F6o0P7LLnG5AiRb3Q+uE
nyFeYfxHoFYhrJ3tfdUsirMlmeokl/YMXm85BmokSmqNYCJBEYC+wryizodOapT0i6AYzGM/11m9
qX1JGHIzTVR5KcuecT0jcXhtc3ZyuMoma5tqrXUdkzd9k8ahFWgl84CNXmvmsQkn0s9RhxTJWjNj
ER+GsYWGWU7OWZATWXGc4TLqc9M8qhm2EKemXmzGrB4+6TkvCk5r2H3jtxh45a0CxHnYFwzzvKqG
Zukye/9uiiIj3WkQEHRlupEwQvdSp3DdoJTOXyVf+B5QA8ygwsaFY8wy/Do7Nidwilb7YzUj2Q1C
XtlHizXpx0Lp6Z2f6uB04Bldqz4sHqrWK6+7thmm01iPkc1KiOnWitgeD09DnhlhoBs1JMs5rrzb
MeV11Tw8OKeMkLgo3ZQg2q1kdG9nOVefjcjzbsKMSmbFWa4b65CUFIglmSq3rpfDQWYjPlZ5dZ0a
tX9jE3yMGsTy7X3L57cdSEC/yhzJbiOOF80xi5LxjQch7aK8R/Dv3Wr0EXQpMU+iybOJ2+WZxDMG
j02ZYlNic37UMgxLY++W12lTo++arXzaOG5iHFndqQAJbm/xbBZ2u5+1vOM9G+bWLGT9RfH8+tRg
lPxY6ZNlBj6jL2cJv26/GlrubQiuAY3rqcm/HStU8hNP5XueUdHtiM0z4uBHjxDYhEoywGvRehF9
iao81tSzh3sAoIfhX1WV6UbbftIJ5hyTQu5Dt+7mA0QgmikZ9tqVQCGtsIO5OS4a5MsI1iHFdofY
Tm1iB1TV37mMzFlnmiOWCk8zzJXBZOhDYUzWOf4uHjbflMTed1mx86Yxjoi8RHCs/Sk/ftMiT2+6
ZBACOLre1MpkT6JcTt9UzNZ3SbPnet42at6kznBPtO7YvWmgszc9tKhalNDIomx0MYtk2g0j7Z4d
OiOyNDy7ec7ebJFYx2itw0V0nb3pr5PvYmzxXZod5bpbrN1Fsm2bOnuvGVW3vgi6w0XarS8i787U
s0M9R+pRsgJea35cnrGw1ZuWZ1iyCMWJSqEOdhNheKuUa+jRccIIDv8iMC8WqXnZNMh3ejR4FYBI
xOhykaU7i0CdGq1Fq17wGvaTLtGwD73o11M3jicN8NGh7JmpTn5xV87eVYdi4JCw3WQTXY5HJZN+
444yY7QckyNQMnDXLI1oLU4aUheCOpx3o0fAwyQFhIiqcy9IUu5xWhKoG6kdvGv70WgWMnXf99Sy
fXkN3OPOME3BSoBWWGupGyKLNJQhY9/uofPcomoO2sQuTnpRtd+Syb3oswg/EfCoYPzX2X3hUNwm
Q9miAVoSs7J2uDH60NzWi45TSXJILGe+yNqbdpmld0Ect9l2MtDKwF5uA4N5AFyhpqxwL8yfyhAB
BS6a67lqzp1KyaZjLRqQ5drs6rBotgng2zPbbXXttCiBZFt+IWm+3hXS8DYynMItGtGEFbvdBqVB
kvVcUsxkw6AdE4zGpynDrtO70edSinYdGXQ+qYtHRfh9SWFSNh/Jw1V7PY+6D8x7Oi4Mpe2iZnzt
GyfbTRhhNl2DvH0wRPjZTG0tXxEgYh2cxMqhtNFlHHqHboHEIMs+FXiBt7BxUPJWKLB2FTCLoxcy
bxg1zb3tq9gnpoFHU5IDMOqINeSqcGb3MrU1qXOooWWy8Wq5xLnV4aNfQzMy7Twkf6ePyU726i9F
mZb0JuTOPVVYPLZGTzMdSuFtc6x6u3KGslapUP/IOlzbdAPG8VIV8wU9WUnAhQKrABPp1uQPzgRK
ade00o8u8lU9MHy8VVE7O5eGVNZxxTo/NY72mERXfpp7PjMyu8ZMJns3SAVVI6ge9FGWQiFhQ5EJ
BmSHFxORxwrF+distArJr1uG3s6t3PSIXCDDe4EEoEY9+NhVeovMqyUIUPZoXnSzWXJXyluG/frF
TNJi7REX7PQZl4EFTH0UbTAuSxuBGwZIiqVBsHOTbyZbtG9YgJjD4QPE/NiFBMk0yMuPBWMSEhKn
2l47tjQ+lHE/3MXIkb6OoGQ3lV/DsQzFZ83vXyUsiidHOOTDToUetJb9obBsDcNRCyHaTIFcGdgs
5qkOP0SNtWPA+jl0+hdP1PZuLomMnEOki6acnibSKNddRmSL6zbPdU4I72DqBxjy6aYxRPUtCt0B
d7EGaQWzx36AjFIGYiaNikx74wZcYLNJW5XeFoZzKaKuuGLE12/yTqBaEBGKhEDFjao2rZHPlyUJ
jPCv9mufxA+sISilqC+YxkDQNgdsM5hk12wX0aj4y+Ga2vVSzNRe0NHVrUaecpu4COWzSNMHTTjs
z1Stf46FiwRZeu434Fh3/WC8ko1NdpLEOaS5nwpMikglACWNqe4e/Smcryq9R3ZoEjEd0QtAbz+q
Ig05O6tqA043XXvRYO6TccoP5lAd4IPjdHOMD1JN6VXGNY94gSASo2kZNSRdHBDnvWuGrDqW3Xhv
zXG7Nea4YLO55IMn81fcdlbQmX15z9gezA7SBLKzcnNinlIMCJ8gjE9Fm2/HHspRo3kvIah8rH7h
J722zWtwDdhWPBtFTsd1Zb/kIjcOeLhZtMWyOlUFO7m+Ft/cXIGqN74y9axjFJ1ZBZKgVXuvgqne
WpW1kSCbCF9z4h0Vi3sHbShax5lKtjrV47Uo3PCmCctjw5deZg2+WP0ST60VoFfnEmWDB4dzJOTH
SIyLWSUfAP05bFXjflcpaRNSKIryro/hyiW0gu6AoQ7JJAFjI8qnunXgis+PHT7gpdisjeK6dLso
sJRPl1e+2jIibSVHS6rp16Fqr+dMQn3qIJyT7ZNU+Wf2osS9tOODavubyugQvhVnqjVMBs7MpK3D
6jdNPbyjgagxousR3HlZPKxtU9qsqlzLvioSz7ty8rrAVdGsxORChmbMNd+Ipkj/yxj/LoP4TePH
TH6Btv77xm//rJ6l/FFU8eeP/NnwGbb1B6NBNAumzQSMlu9fInVH/0NgJaK3ZCbC/4XJ2Z8tnxB/
IGp3BSgU17IWMcb/tnwGeSzYdOEimItAEzP3f9Ty/X3CDH8XGAtFOket7nmoK5aJyw97JN3BCJ0Q
XnCPuaXqWS7maGQRI5OFN5NnelVZEVJWmTUvPFXEQxyn2p3w62lXWNpUBZlElYX61ymYR2VqrTlG
0PlatbFHno2trvP3OFokltj6Ut4QYlClPKrACpacz1sM9AJXOI4aotEWN1uhqOrSaVeKKb2bE8JF
fIi0BHtq/TdQDtR/saUsFMR0QaSLgtuL2049I/xCM23Gk1xgUrROcTRQFzSkomxdYLJHe9KqL8QG
JM/A+6cbLQXLIbxk+jRRUwY+4As3MBGEfRuayECoxxYmErpxy7rk1ug0kjCIERQfenOc098MtRZm
/Q+LhLevAOOPy7eq675neMsA9YevIJ9xA6OXdO7nxvQXWqG9qcSI2sEvCcJbmaLu3JUUuX9TupW4
KpRYSh7HK+1ApvpAw0Xh5Lp2efDnfmCVascX0VvlV4DoGh5uu72LJ23cYB1mFm937Oi9uMses4xi
IULXuO1bs7z2vOYDejr60kpdUdaKBxGLHS7rr0nt1F9+uEl+sgr2/+7x4U2zXV4uYA/iBHP6f+wQ
ERRFoV4V9wDxwk/G8u1HZWk8sQwBb+sS8NInZnPIWVqQ7lfkgGq1bt62ZjKfxx7NQ0WbI1e+rcZr
bMlIQkrTvg8n/qkGPfSNY9hgESbUdYx/9woh+3hje+FjZI1i50uZscdXQwAKQt/LQhU7IBXaLh1M
Z71YoeDI51zTZqcPJ302vxZOf6UaYew7Jv/7yYOEsLII4pPjlG5GZsUbpIHx1pZgf/zkaFmlekEd
T4BLZ6oXJOfm4Y112HRMDYidGXCWLlEyOK24KdOLOxDdm7Wp3KfmVz2XSbNapLrtOiWhgpEqnbLk
ocvI+E1TglF/p8+NIG4UTY5bFOMddmYUAvi+kjPinvpqIqfs49QV1TcvA4WEn7QBKcFotd6Ps2ts
i7ht9xBR5CnrOv2MWBhyRGEMZzuteXPC7CGw1PGc7Ccs6ksIUSTuNNmN121n8IEKGdHoeTMUr+Xe
JJf5FgvJ/7B3Zt1xIuu2/UXsQUBAwCvZKKVUb1m2/MKQLZu+7/n1Z0a6zt6WXFe+dZ73qBdXlaVM
IIjm+9aai3oFgdJffZx0l1ISI23CRLl+f+w4r+csxzQ9wjyBMlCh8nmW2kf06wvDliwMI/xh9+TF
rXe9T+6PIToShmbq760a/A2HX8ZOW63fJstbN13f1Qur8xK/YPZGU0L0z0XTm80n1cgaokVunjVe
/Xn2JYLUwS0+Fg2/JRtbCArpaJdnYBPFZaV32yagk13nRPNuoTd8P6OOYhe2cKnkkyxXEs33hulq
2Y90p/SESlewdZBz75zesKAYIlAFsz7O1ySDrHenYVunDZGWibtctY0jLkVdhT8qHc/kGQXxK6mg
AgQc/jpBgpsGRQ0WbmtT9fhamtlZw6ke8hE54nTjhsE9w6SbqV3mxd6NZzbVsnv/9p+63r84Ubn9
ZIfBj4OHb2GYOjG9f5mvpobqeLS24b3VEpWJmFZxKG4b4wOyYK5ApBbKk6YzHtIlIULFmWu/vkI8
FM9nHhyRBUYEdMLAykl68rKxfqarxtnZb6Y62tSiDZ9aCRuAhmIuzonOMfb//ALwNvO1tJOWNvGb
8VOuWdeKOFL3OXSW3ZyiMmqwdewbfCjo3EvmmbDBXA0AjSmmjAlacr2yfjZD0zmibw9/8O7ZTMxL
9YwpRFyi+M8uMFHBUGpyL3zIlaZixlC0vOD9735aj9/cfMqzilYaUhpaHW+++1S0SYse2bmv0AmV
AVyH8AejGWBB27X5I4XE9Sqdu/kmV2N51p+CtqyydIH3JuMFUg0gU77VnufO1J5XqjEeAFP6Z/4k
exqVdMVuVq9LLpXF9U+FnxN6hWb+x8gywSNK5NcunIZzmDgepQOYAbcDAbrlmcLIs6lTB5WjhTyi
H4bwk0X99WB4hnfRJY21Cz3l7vMOD3ydx/NT65brWTuNIYU/qGaYW0qOSJY1fxcRuhIa19Igu7W2
xA5AKBb9KvsqABXCHSqbwM7q+jyXY/hUKl519gTz7enVC30jemlDIx53bsZ/HDgSXaxza93nFtih
bZHaI3K0Jn4x627dp2YcPjHyxu+SkikziL41EDNwdxDWI82VASBRSdzXCY3ixSqyB7O2VsTvHMc/
qyL9ZldFdQ7NZD7PJs7MbWuNME1y6zKep27rqHy+TgUmvT8MBDaJr7YNzIJIRtgzCLIxTtvBN9sG
5upigOHU3Me5AOmymLxgwWluzsmVP1vCJt78RfFa42jPVqx+dq1+vVsFc9IuKrrz2MDdRFZrftHQ
VYU8g4I824xGmhRBFJX7vkGqGPAmmV81g/cj03//FZ/I+H1IlDS2aIQK7FEx3OOzku3Y1QjzZlco
RJTBLEs7D3IbuemeWjR1aH8lb9mLEOUva00tWRYfiYYVZDjF3YJ0yeI01bjGHVWzBXY2OtoX2ENM
kRnM4rZqqsMs1u5M8tYeFBIFtpz6uXJg6z91c3ZwjGxckLYl6863l08CRPnWrjw74PugB+1SXghA
UgzW1OIo6KLr+GYrWWzbccwuKpGah9XPCXN17ZUydmNRosREKf0NpaX4kXUgeeyMNAcIWk+EyVZJ
kX7qPOkDxcoaNwLWrsx5U9jMBkEX10TYIVS5px6sNzgALi9MDzeYgT4RbKxmetuA03f9DCSCy82Y
8kim4kZ1U8ufw54yC1RUrI50fTspt3i/y4co6juY3JJVZxWp/TW2Q6QZkXDr7Gj0aGMb24ej0kMm
2K1RY34tciINQZzRPVyY2eG0lKu4jByyChcGgkdRuqqOhkRUvXEoWX6GvZB4jKdhvUvBnMMDUSk8
PfaWB06pPiTubl1/WG7mnXvDauBSAqiBaCsk4ths12kn4adtvM5N4o1L0SiY4IAnQdKwywzmqN32
1L8N9EghWbT2mv9QCmxd1aBncti2Qr7LVLnJp6y4VqqIby26+BsWA5874y/r3WlG/W9L8w8nW46j
75sGHpM2on33/OvZ9q8f+t9mJo1JSXIW2wDUUHA2Odn8p5vpKtYpSUeRoB6oFf8+29r+vwizoglq
mjY7CJzS/z7baj4odAbOyy5RpCc+6D+wDSjxm6yOj7eV4lfyLdi3aAnXLzsVb4RDVC2ROHjeUsK7
Gitv02oG1louDZnR9m4Gj7WUHtu8QTOzzIFXRWqOFmiR4dquSKbzWyhbjgpFuGuR793GmsLF6pU/
VCV0rQBzxHkT9g8heCZem6F5Nu06a5MtK3X0EZdr+Wj1tOTrYsJ1N9JjfHHCEo5gDNQYxKbzXJo4
oTdUXJ1nu2YPEkAg8R97tzK+Z7OaP1KiL+bvvvJ9lZJ3IqfruFK7FtWLF83p0UyzmpDMkZ4gog5k
+UFkDGgke4wbBPxVxoMh2YDSB6RIR4YC0C6aDEFXaLmzsuz5WrQzxeIs9r7kWe4ROd6PHrelsqwD
Gr0I77gYNpi6G70pI6c7JBbU2YvGlAHBxF9lsZbHaKL36nirRBIls89titjHEaHcGvRaQVHa06Nl
pcs9IE+BnqzTGge6ibc4Mk11dqrzmzRpn/ouh/WCBPJjbHYxDia8YMQSj416rDt6URtFIR1teUtb
k6TLEI5O6GstpFplb900zCjwymiXP7SNJ5+HWmoiaD7VTzKS1Mu0wXGedK4CchzuBahD8eBnYF9Y
3mk+RCCh6J/WDr++J2uMJq8GPnasSsNGcZAAmE0MYLHzHPoUnKR9qBFG28Dvm8qhOgryDomY1H/M
RcpzDWuXszw7K/4e6xA/49gIri9rDfqzWBSLjdMXkFE5B+oZEMp6P0omTDDxwD5OHFevysAAIe3x
H8UAthyKh+76+a0UD5ZwuIwCkvbZpKqBVlXvAzPUOLyarjULZk8ZOWjnbj365cLnLwVwaSsi93ST
ypULOrk+raaFFtNnUOsvDG/hC0xYU6OdihAQESdPTAymZfa1UThibnQWMnG3HkgNufUUnf7rcNRY
xa7HWXPe1yPsjKhK+xe6mHg56bbQwqL6DVS0InjuLE9TeB641ZARBXSe+B/SK/n1s6sv3ltR5AVA
SLiD7TTzX9YGJssJ/DjPMY9lxdf25EYDAS1GzUWE9C9vPYLpgdTzia4aAJ+MBixNKFiMzZ8o63QC
Qju1GcglWzrQK+VkjWxEWyGfTVz9gN00dNo1wU83ZESOQePM7SFKUkfenbCUmd1AbwA+hOqKlgRY
z8bCYhFEds5lLQVFWQhK7ifZ4wV/PH1LL1+H6JAvZHxvbOHwZZ3aZZQZnFKu/TYvUTdkHSCCDkUm
tF20busHWnRVhl1HP1KE5/qepIvZXfeLr428kEgXwoO7a3/ReJafDFWDpfssqzTyFAcD/aApZ4ZS
KTQTWZhi2WuS1I911VxV2n16TAkLI23kGF5xVg3jREqVKGZSd+pshpeS9RPLtbUCC3BxAmm475gu
9ROmgoHkg2qgWZtTnhGBL/36sveGTVU7Hj0qiwyYoLPwkwwF7dvNQulbu0nDY6rTJniYrj7EskHC
1tGzhWq7+qmXQxfu2Z/NmJp9+yydvGJPawUj7Bg5gN767ltqUBdAVAWZFiz9/MFzOf4qi1ZPYLVT
y8VwAy5dUxpcXZFRg1krh15rP7W5vXX8Enc1t2xcD7PvqMNEjOO3pk5h2VL19OydDCfaq1aHJCGK
UnnOOZv7u+j0lJYE7Ut3aCriYa1iupmo/rLbobwJFBDxLF4K4QdFK+tze9achtyLY7IPl4jeUl3e
5yNJonQeyTEKVBZbH/1qVXvMFst3qQr7IsT+dUhHT7zkjjppq2e1B52RXsKJTL7b2GofOPYt55CT
wAekebipEuMjnq/2EW50t6Xr09Nr9aHAYuLG/gRJmPAuAndyfy73poeaoiSJ9TsoSTQNNnyMo+dM
SuN91CKhU4f2E3b/DpoI0gYOSkqcDysGsMIBvuFAJALHNfeWSzlqVZdO1Fy3blt854wS00/zaB/R
4mpoBvazd51Pxj2ESWveoW+yEcN4Yycuc9hczd0qbaQ3Jr7w0Z33KyDFbddk9RWuDXKDjSG8LceW
2WRRtKkMZBOiLD/b0YRFpve7NTobh8S+rEkjsT6GtV09TnHefsgneRs7HIoWjS+aok7cE7erPpQK
Yid2+t67aejYHZBu1ztgiebniJMukTDew0r+w6ehW6yzCvBAe+ZMZeXzftR5fRjb2d+hhTpQy6DW
Ulu3XUc7yKUUQ1CEGZvQcldYHSFFpbsurqrdbClzl6et4Nxht3MQjz0ARcJ1S3Mbh/H0JaznIt8I
OTg0rYphKA7gXfJhYwiZQ/duqo03m/2DVWbeU2L5JqXAxDZvhlQO4GKN+nx0iRDagEH+MrO8H4GF
DNe0LL9MrddccbZderCPc+1CVQn7S9pK6XYkMu7DgsD4uFD1uMuE2/8YAU58WXzS1p7n3szHO3IW
QrBq7ZqdR3lWwnhtP1vLGt7FsQi3GbrcgK3gfDn2HN3yji2NcqEhdLZx07a9uwMoGy0gEIvvqIzn
y0a32UNnse6ALY5PXuKG26iI3Vu/9h0CeCZs7RzwaHYic6uvlRFmVzB7rXIbD6ZxJ7PK2So5EG1R
5CoYpTtf1F1RfkmGnnZeVX8Mh5rwD7N97FkSd6AKHYAd5pOwovOUDKpLY3Hk52mKbFRf2dJuRNiJ
HQWC+NhFMrqxyZO6GlR78AbU4ZmyEMmbyCwgm9YzUTNxL7lCT2ysmOjRLUawoWfxM4CIM1SIqL8s
yEI6UKv6FKZSBVHu0vu0KrkpEQZvyTzJt6IeGQcWfct4dmnt2364ajkIhgqXJXzvI3WFaGrV9p0X
SffW89v+Q9VKAlhbeqJcT9xvsnUGL9kDHGgzJ6iH6KNrNuJYIoCA0DBDZSwXZ+/3RfEhSUE+oPNK
871VioQzcZ7SYzVnIxh6VGbB0sXxLYY+yKu2uTyYbTsel842PxktPzjS6rxiBhphqUJ42PaFf6cr
4Wd1OcT8qyXrI71/Kg9OkY8bWr7TbqgIxiL4uCKCW6bDHdVMc9uG1J3QVl+CBVo+AkBHze0Uw2M8
xJ+Rs4YbcMPwcaJ5jD6O6AMC1c09K25nX7h1MR9mM8IEj9FpD/6a59C36QQWucCGs/HUgDNoyWKH
N6Hos009O6AJYZ6x8UINHjSqyOnmQluoSecKRiAlH1A8qD2BJmG6YzmkoQx4fwswALJPGOpygoB2
pvN9IFbK7bpE3RH/JvAXM16G49zKag8fbkaCw3yKPAo4BdULZ6RFMrg/aNBOuEtdZz3Efp/TMVPN
wW/9cJfrrRWigZZm+oJTT4qi2pAz56IMbOpdWo4EvA/ecDXVwtqGAEx1LPq4zcAQHuGPjdcraQH2
R9Y3fEAlPrZxU5BlfZv2iQ3J26FZTUaWe5+DGgLWavhtgKidbUE5ya8ZxrVo7wOP4AUy2QtmrshI
AZg/RGM+X5ZZ1+3oNfszzW4vvOvYBlxZeV0z8y52RJVrhCW02ogyKYY8RYOo7tcQU0RQRPG+yYbl
0ukc57op4wbOX9MY26Fyhgu7yvvjDKfwzCuT+VY4ffcQT8VFMzXH2lvnbUMd7qYA//SNDFjzbOyb
9kKMTnjWRt4jG7Vpr7p2S2VR3qXjQt3FGbMs26dYwfILuFmYXRN/hbEwSUDtmyovK6rjlrveD7ZZ
f52zgtBIprycFEvI3YFdDtwQkqYus4Ga+bcFfeWtQUnhxoiRr++imtb/V6+vH+phKTMVtMkgQx0y
xOR2Hs44p1Cl3lci/1RDrY6PZd6o8NIuzed+0jVuh40ctt5moBaYhNqRSXfIy9JY3etaLrnF4JMx
fdOYLMPbqgbqpBPTCXzZ0HT7RFJatZF260XqFmNWc8vqd94XJ0bz+2XktxYQHUbq2fg/MO0LGsy6
w/LLwTjCHLZYEfta1baScD1Ook4CHn1dSIPwW/EnoqfzVrhPijUQNMeStjLpe7z15aBcWNA+d9Wh
BAZxiRST5jAT83Nm9PQycOl/owcj5TWmwAEffouOcdkQKxcXV6mTQgg/wQzdppTtTdHqFE/DBctO
V8Z/HGOw6WOGJC2QaxmybSt0Flpk2j4HeiKkP1DHh8vezPBbkwHqf0+l+hmr8NR/QNXpdDjYhJi6
Temizv6ycp5AeEGtDr9cSKs6sSON8GbGeChIBXqa8qV7YciUP0i4LD/YdJ8h+pxSGek41MiEAdNc
RpyN6I4ULN2BEkZ4txrd0O39lIPDmReRkLHwF9sbWdUAzttYIPjvhEcug9a8ndjv7z/0t4Y131SO
SzfRo+OPdfNtyzVjhwxiyqwgiOrzMu1gzgaDIMXi/P0PetOfoyrNB5HHwDYAjqv1dnR5LSe4hsyu
A401HnHtFfglyobnc0p56xKdyEJwI4eQlVX26Z9+umcSpOy7tJh9wmT02P9lbJPYSr16AcjVprX1
4E70BBN4kuwfddYcXD0wAr3iEGBMBce29z9cvKnKc+3ovSwT77HQ5NO31z6hjA2rsIWuJmp+OxEL
g7xSWUPmRtpxbJZCByqMcoE+8DPoqC0HDn5lpPIDzWnxcPpC/y1v/qm8iaSCF+D/Ldz5lHTfqhJ2
1qv65s+f+qu+6blIdyhu4qygzfkKiOJb/yLIiBRZtmbeiSX57/qmBDDJqJceOUfSovrI1/jLriEt
wsmZARmUpzHCN/wH9c3XkzggFI6n6KmZU/ltmtryeqBTWY2zwYndI5v39nCKtHZEqbmlgN82fUs5
8Zcb9Deijb/7QIVQCLOGQ/dX6Anmlzcr46prqy6co+1Y3lbo1AVUh3gYcq85RGRP/6nRz+/7T6/z
5wUq6XK/4HlTYH7jRvFTd+04gcqjqmL3OfX5ADtNxUPnUOt6/9JeT1mnj+JR63423DqWqDeX1sYT
9d5MyGNWkF6cqLQ9OP3KC+xSJ7vuV/LIVYZW8P8jBO710vjzowETe0ShA8uhKf36rk4NXSvTaOWx
s6g2lB47QPJwS7xeoCeLzfvX+WZ+On0aI1D4FhVQNDZvS+IzMqYCrbuE94flOMA7SCltSk0WhLFX
1I1Km1iEi2KeKYWh/BiBfgudnTnnJJKaOovn/W/0++W7VOaxQ3mCqj9rxuvLTyF1ElkRyuPPzOdT
2co0suTs//hZGhhrC4YwA+fNgIJdRpAoxo+j3RGDO0iiQxX8kftTfPb7l6UHzOuxi8FLoutD2IdY
7+2GJ+lrchKrQR7HMP7xswxmwTl4/0P+7t4xCWHm5cOYpd6MWnPkwNmDnT+iaCA+zxtZWjxtEBWr
Ttt5/8O04e23S9JEeItNELfwLaTAC20xrvhVjqmFNXJrj3ymCA1URafanUek+jM6cF7SxAdUH/f2
OUod+w+bi78ZwdTumPZM/apKTJmvB0xosY0J6e0fZ6+3LuysFMTLhKSq1UbHCG18dhtZZrHMLyvO
c8hnvLzUXMns8bv28P5N+bsnIDWXytdPWr01zGU5Ce5FVvPy6thyWl4TMW6U/iVO0d0//yj2nx7E
DZaW37bQc+21Vasa+5g43F7/1POAYclUT3e4+oNt+/VUz/StYV/kmhIuz8f9NnzruK9wCNXGRUgK
OSAeaMRP9PMJmT+VgEtdKH//8sTrKVh/JLB/VLAuW0ce8G/7tmyVFkkb/oUZYiWmF0AVtoOfeo9L
hAT1jrw7/BkoTmIvhREfUVkuZuAUyiiJ+aWuhCGlYfk7zSBEe7MnX1bEAMjtDPooiaDL/f5Xpjf5
6pUAT0Tuje4tuhyoaIO+ZcyU3pzKubDlRZebxd5c43VfJa6xj0SXDUFlFsscEaScthWV2rRe3J3g
l921nPhO9Vu+I2UQ5t7QifoXaH79y0zyFNLPeOW9sjAdx1uzTcUYOKfAOxH58rmJPTJxXYr6ZsqP
tSY9DkXBs6VQZNHusNLmqR8VVuxIYnhMuYEgftLlNkpyo925RJI94l82UlzzYSMOApYxXX2FyWFb
+CD6iRRLQhv4Z2K7Z3nZ8Bked/rk6WwaFJ2BHCXWZeyWdMbiihFSS1E/Lajg1zMjhFB0MVGTpZEY
kXi0tAKAe4YA/iVL8+YJLJpVXxRCb8qpJN4aVm/Qz4Erk3wRi88jU6vtQpefPMJwQHAy9vrMfc6w
p67AFi2SAIVPbOFpi+2Oo/NcLJn1rSa67kCjsLlvXeJuqWs3pKZExBbRhhidYPIdFlSx0AE0KLAe
5UyvhlBhY2PPkjuq4/IWIIhnoU28IxJPb2tUlnjoTyx8n4r4PWXf9dEaMRX+DEMs3ImW3Nx2Lxkq
IbCNNmfRtQspjXpoAh+HeuFpGuGCjzQsuctFuoiHtee+ycHkEHJa5UpWarDZLnCVpYjbVB8EiBNa
lGJky5hKY0Ak66ouYr0xIdEHsWyDONukUXKf4VydKUIbpBM6+ESum6Rh1FDYI5zR1WlmS5rW/Ybm
9wII2gyJwK71fGmMiu5gJ0eCuC26z83GdpQGnELufXGrmPevMiOA+QXRL9exUegc7VNYSVh5OsJv
kbpHmoX0UkUJdoEmguE/dlRvOeD2CFNnA8RsLTzWor4nknO/5KzLiFQdWqS1Ha1Xq8rXaENmmPOM
g9R5drVxlNNQ68PuXUQLyX+1DutKlXhrRa78Uo5j+eCtyXKFITffNt1ciSA1cuHtRWK2F0lejdSt
dZuzy2csxeVaDVuzC90HcEgJgDekfFmgnHS59jjLHQsZg8wqMh8FptPZm9kxgDKX6/KQQSGgromd
hvIydNeSMYnbyuzKux7zLQXWcCi+V07b//DkCtDdUsM1kihcYJTXMXAMGTOTltGD0TFr6m49kvnP
LjEy3b5zFvebFuJuydYuL6vObNFo2Z4CADLUVHTTCnB0NVTXfjqSEETeQvwlsg242AQGXy1uTDWq
XMKjWHrVnHnd5D4B+IFzUNbrFxdNz4WNcG2BPCzXLxSqsp3jWEhhxchj9EIH+V42lV9SOl/9thyp
61JDVyig6TEGam463DFtYYDijTFjDVaxLzxq40xM+IYqM7wfss44L7OmPk9brEKLMyzfQ6IrdoRa
Gnc0KYvPSTaSQrmUUE/KBONx0xFcl7XPqsegS9a9QRRTEW+GsRX7oq74RZ5xDSvNZPq3QzKkstYG
nKbjiisK4A1qD7xmaEeiSj95rVMHjnWgiwqGvUzGCU02OBuskn64pXoen3sU2XDTICQgM93YWUU1
fKwRMtSbsez2g8YQlbH5LVdd9ZmEJitIfDHvOwNp95DzPYgOKu5YlYACrkzvl65sJuyGJk9URVZ6
WSm/vCVKr8ZG1jOoDZcd2fMSohgwrJRXAn0mwYFV3Vvp8WeOKIILGt/Mtv1L1JpMSETKwVyGtgjr
uh99uowDbXdvmB1zp7H50Nsg4Y9BARF93VgOGP9QIG3MZ+I8T6ryvvNZj73BCVENWBJtSZvr3ybm
ujsDcMIUxGysnU4Vs+3MOarrQBlv3XHFbVlLXv0hdpqDnPGDHxyRYWusGbabSmE/Jbi2zJ/Ij4vY
z5ErHwi7sire+bjDyURWm1f/WOpRBt2o8MbliCR2ZSqn74U3NUCSM8P5BHiaFL7Y7w7EFuK+Luco
GUjeS+Ov3dg/pzhCdo5MIijbNNG6z/mKa/EDvvTKPnhW7F2PYAng2ibZLp6m5pBS/tuDIKs/rj5Y
wwCv+vRxdNri3o3qH1a+fp4tKW6y3uoPzKv4ziwfT5+kdfcS9XH0sibJ9CEaFE+ONx7iNHo8P5AR
dAKwQUm2BE3eqQuMjPBq5imvC5xZzOPwBrpoOvT+bB4l4uorxPL2vYtH1AjaIhtE4PIUQAJTT3hE
3EAk2iz6HP1zK2/QQOQ3DT2/+yLxiIWsRPcNFl6+q/rV/goycjzizl51dKKVuEHn2VhoiYMKpmGd
aCw3OdOFHzpYWj15sUzj17A2pg9TH2V3Yhhw7yaR8yWb3CzatDRBWCtp/wQNVfxrH4TTVTvDUDD8
CThlPEbds5XgBaWm6e9KSt9H4ZpGGEhY+u2ZYMqjNV0OhK8hRoaqDbB33sd5aT8Q4kNPtLTXD3US
g2FfkAr28LkDf4ympyHvm2Fndp1MLuZknh2yFU0DhWAIEPranc2pPvPjoTtwyjUuU7VWH82ktfyN
QbgXxCpUlNlhYPBcT6zwP8TYdFdDXY9nKEOWI2W0It9itgi7oBIcL2ImtzNocYLEYnYWxgZrwHgX
WeMEOy0NAWt3THlP2dyDLlty53JOLKZR+l4wV5p6xHJkFe0QbmgfWFe9WlYnWPwGz7OXK8mEKKbv
lQWXbu9DAt1HNVmkUiJotrUQtRtUct8VovkIPrR79BB57EZMQps1nWm0KFdiGqRzClQhVbCJJkU6
T7giPy561qHeBBgJMiDJt5JbdTuunFPKfEVN7VRhcmOZ6L/MdjKunKS3oyCxG3vvGXZLb6YunX3T
KWfaVFbid2cDY/dHiLb6U+3Z/TfS1dXL5PaAqM3aJXupg95DHk6VK0zMnl39wKHfIFOLMawfVF//
cOI5uu3SAkrimnT9BUJWMmarCtNwPCfNEkjaBYAQyvbGwGu5s0w37LcYtPyLaF3mmS5ZBWEUEWfv
AXrFPWtINX4GhVkhnYrW9Ab5hzKhTJX5TUnELxwnFAp3sWHz1CiqC3koasINhsc5JmBL/jzB/rcW
+qdaKFBB6tTv1EKfoXXgbK5eF0N//tj/GhmF+y8aRo6rS1U2Ak4cXX+JPfFk/UuLLLUClAPyXx5G
6RO0A7pO95poO1Ax+E8d1IGCg+IDpixVGG2A/Cd10LdncHKz4JkJ6NOCai1Fl9cFgbVam4HWiov/
iFTsDb3G4a5lOXbZ+zTdl19uzN/UQF+fUvFH+q7vU6ZDfi8pkL2t60TOLElh7yWDFhnUKbB80Yv2
z1X21P6JTCWf/ZGd+v/ho2HyYNR04X6+PSAnRiY47wp5t2LbeiohH9D2WibyehUWtwcilPWm12zZ
hsBy/mP95/VZV1+5sqgG0Nqg8oxK7U2d0rKTqPTT3L7LyWWgXW3Qr92w9aENl1T642YtfXv/kq3X
7ZS/PpShIrVbh44KCuNfS87MceEQAd2/c6ySFgr5fOdW4aLwVJTmH+ve4QCX2Hz4IAbaanE/9C+u
rvXkBD6gzHM1GAIF43zoICKEu3Vd5bPr6cMOW2BTHMdTQnuyVrraQDa6LnSWaPrev443bsfTvTuJ
kHU3wbTfFh49cvmGWcUWqzQnpGzAXjrnWp/odXR8oEdXxznjUPn+pyKkflWw00/MhYbIhli3Mfw3
TwxRJcJ9pxV31A/IfDvFFqoy/mGmc3O36DRJR3IQdRSbeowGKHLf//zfX0xlC48zCy0Dxs3bd2X0
fY4H2SxIBXCp4OgXZtH9AtLV/tQqEH8zUKjq8mbp5h8y7DeTQLiovjTNQdxJXXw06hg9LgkSHE1P
h/k5k/J5NF1YsabJxvZnQvXpJA2Q6J/WZbnxNrh6ZktdbP5t1FrSqPwGt9jd0De8JJKNe3Vp9QWb
+ESH571/m//uJSGnU7+X/KN+KwOLmuhpwx6tu1PJolxijgknFeugk+YL4nIAQFAibJqEUX5Kvi5G
n8rUkoIKCgBW4P9wybKP0LpGhFVYSJAzUrpFj24dsyqHfZK5eMscyO7ThR+bcELev4hTm+PXgjn3
TLGbkVTNHUAQbzGRKT2AwVt8cReGKZpudkAtMUWMm7kv6id9FN3kHipuCKP+JZtDog3ZTcNLYK92
gGhKbSXJJKWMdVo54YrQ7F681pzv3/+efzML0tGjsG/SQ0ey8aaFYOBcHAlvEXfgsLghp9ssaqqj
QmfQN3n7p5GtV9BXbzGBkIxq1lxTd92wTbyeAouec6aZLd3dqaKGVNx5Dn1cA+CYaNcMJiWW1nap
FlK+QuVAUwBmxwTn6kMyZHSw7HLpX+xqBFmpM+vZiddPiY0UXuoxcbpFHauGG4gEpCFnOITFtDYv
8ezIc0txQRpo9IfSKVfw9rK4Ep4zvShpUUd924havcxXtOWju4pRggN/WQm4V0Z60xAq0B+oSMDR
StWY9luOvDmC05EEsL0fI8UOYOLaJlWW2t9YqTXu2EyrPeGoRn+I3Y7gkVJEi03dzUFoZ9qcEdmb
TsbH2gA+tDVVVbWIQ5fYwSmM+2xLt4E3I+2mYccS4JLMlOp4Ia8u78gUi49eV6SXxN1U12OKLnbr
kfaCt9fKiXshmPVGkDn9zQQRts05bZM4QDJZzfcb45cFWqN70S9xucU83WMC853CDhrabLcNG2Zy
52JOxwGJNSZ2QXLukRsqo34cyjydtnao1AcfjKwJvDLCZ9VaCMOCwonaNWCvgqDR7S3vK5Xi1kPv
3PXZYQXqYwXNMMj23CL2GO0SSo1LKxqo19VjeAH1wYfyNeLqUMiX2zvoyEICAKYyt6HyQ2Z1EUd1
fasiin4bbNFxuPVSSp0R9bnHOmOMKBRjRLpXi79rwFNGO7YG/k6JHsk8Hg/nucNMnWxKb6XUKfVE
PNa8zcR382PIjChRhjanNSDmGDxmtIrq0ssIuWVlFrHwakw6g6nqCxLZSUh3bfLrjRl+wj5aqiKG
YpzM3rmMkvh6JNDhG1U9F+23RdHGTNJ2S1RHBFtJtvsWSD/uQXQ7prl+JhiUuImRIDuKrtbXpa+w
veFNO8NuG+6t1a6+FH7nfK50ra1xcfExUObv0RCm2kITlVtz4PFs4rAvEarVDkxOheWzgILGAQ0i
7Ez+tUG2IJD/F9mYLiXFJKofDMdLsuNYeijLL8oSau2DGvFF+gwAYjTUtlC4dTkSLtQOXIpYjk+I
tiZ6TxZc10wmBuQGKHkLjEQvE379GZera/N1s7SkNNvgPdgbpt78rA4BYWjlaOfC3TiakcdmiBmc
3oE3oXTv8MNQU47C/ONsdDyxU8WqWBYcAaPytX1AOwmShVFJIKJgMZVlw+/whaqf/BZQwcYVKw8V
qSlNN7P1tpNPRHxQRsgOsKUyZScyuhsURo7NurjyOUQ9TgIQB9odEXjMRrrTTsqD/4ikkmI+6jf4
U7hfDMk8hC+T/k5LWANCzpjqVsGxtA6AS/HlOHFUR7Z14eMAI22b4cQ/ZiV4ksbUth1SctGY9ZoA
wnSGsDOXfhFthQZ5BBFIMCrVunPx01WxKu2z8Cj7PrcWK3UABIO/gSArvR6gXvrEIfGtTgV3X1Xz
Pa11FnWwldTS9BzJHs67DB0W0ZPRguJ499L4+lae/DldN/DH07dF5o2VwCYO4rYKdYl6cJLltlET
f8xIdW5vMCy05KQgcCOsgew3rRNatC1pFKu/OxmohoTjhp3TA0tDi+W5pw5KLjy7x8Xi3otCe2x4
JfmkjPb9S1IxGCD+di9ju1CRxM4jz82MpskpJo6YAZoZOatt40fNE2VBdr8zNv3700ZhzagyX8xp
7j5bul2SdjQB24YvM8NPeUESTZMlYTt0XjWGeU2cFdabKjSvcaNn1SXDiGeH/JjNe9Ww8HRIVXRJ
9N5Mdfuj+h/uzqy3bWSJwn8lmHcJ4k4+zADXq5zFk8XJIE8CYysURZGUuEiUfv39uptyRNrJzKSD
C+LyIUAsu0m2qqurq845hWzkpUw4ggJgN6eMQ4VqZlLlQuEWNhCMCXqhbcpClBf4my35iB09ezej
gtSpDHBqEaokB6hG6vBjCQLPfhnQthfFcpuOPqNkswTq4ALF2jl7+DmpY4cLzxJ8nUPBA67NhhqW
P8rIaqxTY/YF2VFunsklZMycJUyiphBhEDtPdVHs3vn2rnxYCUgKJwif4I7/BpHBBoyOGb4tF0cV
pC7ja1lvwg1YNy7f9C1Sod4Nr5O/siAnvY/39Z48CSTs9AJGQzGFYgHgRJinLOZMIoobNAqsGXm5
pfBjwwKq36x3dLGbpgv6oiCpnWG1dKaBvAL4j4eZORiwKoFWBnnIZht7d8uEhquXFc1hrykAYiMS
nUdHQeYUXU/eXzoBFP4p3scZs7JK4uC1uwcBSVGdBeeK26c7qFOSYbWqjPXnpSirSgAS4f5muplZ
fKuxWfoXKzZy5mFHCBpkVNZGQmGk2UduKIuJCc0N0kvqs5StIocVXxQlTyItEW1No3y1i3EBjkG1
61KR6uxoE5Vvg2Zm7kjsiy9oubFxTWY+20zTAihoXB2agHQ5UEvE3SpRQvWFJqy5i9IPVLIhWAoA
kTkCkngeLDmGUAM0oE1SkBV6DtRZ8fMBpbc4EOSyNQt9A4virXxDdiJi5NLFA1GKR4pNHHgPuxFV
cZC2d8B1qEvjuidnO460d/WGH1Ig4GupRJR2oJq5UhGj3Db3hwkWtV6NYOv5ktHmrNGUNv0ROpIm
tPS65iQjZq1Yb5vgYrkzVoeLQjzOwuUtknhmh+u6Yr1mgksKWYNlddhbtMO0DtZVTcLPP3PKCHdE
H7j4HMwa3nFRFnSAXWDydJZJQC0s4plrXe6oBk73sUNh2kGJ2nnfFDSwhcRgU3MdFRQTW/ZeDAlR
tuGGrWLfJIhR5pdB4O9WL9Oty1+v6oW5+WAghU/EPkuYaNofGbeIbArf15jL0XUeGTh5QpFIHMnt
ivPKIqXAfBAToHyROLhvl+b6s3Ss9D5kx5G2O4satrUGfM208eL9F6RNZ++kfdq037xGSrS+Rv3O
Tt54tY+J+BNaIdlOsn25iPaF3xpEukv9r2tvm4CjL7aipprRYGm/dsLIJZcircJtEN85S5BnhOuB
uKKxyYxbmiSwdCh9xfk5gHqD4owjmZ0gbs69jUkSggYDFF2pxXGqkhBTWg7Qcsve8dmeQKi4wN8b
twYYkSkmZ9yB4cvpsrmKWFnebMMOAyvXusrXGE29zPH2Vmz86Xjm4Z3CBUxGBmRUCG3FVHpAO6mo
5iDwyWRXM8n+q5bMkuXtRDKIDSg720fWfofqEKXLszwqtkiVjOCZXGa1eNpljVr4pUWlwCLDvW/e
p3ubIwFlmeBT0MDXi5yI9673Wx/rNu1qdLG0i8Y4K4iFDh+2hh8306reZos/Ddg3+U2GG70FW8ZT
OH7FHaI4x9on5L6Lu8qpCUKiURJ8ohhAwpvWwLyvR7tMuza9D7XfpH+alnO/GM1G50mwLKfOajM5
8xBReLVLouXXyCqh0IneRRadEtGsyBGbsBr4xct4zY60j3dAIEl5BkQoe/cT6AfmOV7zhebO7tBc
j5CXuppkPpKl0QbdwsW2SW/i9Xr5xrJLwzhn10xvONk3U8HcQ5Fvvc7ezHKy5kGzIl5wTbL1gD2x
sKI0K/8SwFw1eUk7KuizyxkNUM4D0v63KYoGnGCooN1ILEFGzqZGxxiS4YdoafL1FOmafzeBwSRJ
fItEEfkW6qEWzD46X2+JcVIR0kngR4K2w7Ws/dV0sn0lD8qoWDExVsBSDRYbYN2TgseDoUeyycwF
iGC240kbuZnMFvjtA9rBCcXrAJeUQMW6hABp3cAZnH2a0Z4hOpMHw2hCZyn6CC3XuLwKn5a7DQxO
8mlQB2BOv44R1LjZrQPjVvKUjVFVPpiHvX/hWoI/iTlZV5lrsn9Sv8Na0whvdXBj827Lnc+l3wyW
Cc4RBKh1uRcAHqhUOHUJUUgLP04vZtCn7naNvf6crJC0zyv8XgE597ZaYTzxbITcaU7j7Eh45sMh
ZwfibLeYmg7Nee2tOylfOeuaFVeNYHmjbxW8HqkIAxBILRjCaZL59o3nQUW/4cDWUDTkfHPm13Vx
nVdlfbUSQDTOKpCqJwlFU8DBpOycAK9Enocp8YA+kGuamZwkJHbfhfFwtyBjfSGJy2unYT0cIjYj
FTI7yIC7cHDOyJKlk6soST3/0t1X5hV3Xtwtirr5SBexw+sFhbuP0L2Si5IVgnfmtHO4gmVee6iN
pxMautrr0VsBN2zOCacz/9IqrGZqQuq9r9eW87AM6sN8RVSJqFRTEm7v4MUQV9G4el1OXhsEZdcr
kisgPSducVED6EAGmS5t6B/nDeJ5kFlvY4/mxdHSjf9K11X0wSXGB+GQrva0s3Mm1wh6728Daz37
iApKcp/TO74AjoLeE5EyoiFvD9mIEytkg50BjR5M01kRbF2F/f+/qfC0L3IRVuGl7ML5rp4X+/fz
kppoeYSCi0/f5nFW3eU/90s/Hqjt//k3NSPyiaK7RqdmJB9KPvGPxliFtBetH+a//2ZPaCiKuCX4
dNluJiBBvcozFBTkx2wvY25DJYP8uLrkDU8m6XvT8OM3VPP549/pvMF9ThZHfA9sQp0SGOWrfzYH
vRG+zQFqJw7HUU8Qn+RldecgoEomZkhASOWlbvi/n4PwIY1JQZVVEd9Xp5wICFD94uG/NQQLDVRC
QBRO2y8ayzo1BNgUthUAfQQpLS9yoFjegCYBCJFBUUd7OdBwKaASqt6SYtbpLHj2mEqNY8ICGKop
kFbVnATLHHsufBXTZDpP316QbVDWscwJlTt5Dc0GIA0ou1Sdth7d9L/wiCwE5CoJFYx2tfcmge5Z
Y2aHUh3YdnGplTekhQAcHDeutxBgSNEwkyq6rRZCzyciCTVmEiTRYGhGgJCF7utb3hjBLBelIQR/
xcWXfLoSDIPXR/yZykjrCYY2CaAPqItp2YCFjHWAdKEgSz47CROBEYER4CqPM6Al4KOSp/v2AhtD
XZwz7KOzOzUBzxlDynYFZ1p9PrgN0SNvpTkJNIiHwGg4uIJnTcBjq6DFrQIVDSscIGz12b31VkAA
ngr+qGiJKK+eF2RD5N0RdWNLlNfgbAA4GMVovUkQavYsc0OwZDsrgD0CalsA4UmtgMHFxSA8TO14
wCHoId4B0qW+415IiA1YNgx6dgP1+eDiAQM4k+5KMGmKFziAvAS4TVy9DdHneOCDuqA9i/p8cFsC
AioTZaAasaFJ0IO7s8FKyas/C9bYhmpIzPTNXwzLK3JIcnV3RijyiDbAaT96vZ5XZGcEREn7z2ME
rQKRAYUHBurcykB/3hZse4zfmwC4bCPA3oHZMDgroqoqqJnSAw/q/QGhaW4LWAHoKpe0yfMnhMAi
qzIRgN/288FZgUkUrxsjYwW+Z3uA4Z63At8hQJoI3df288HNAv5AoBV1QwTgduB5Bb1aXD2/GPis
FXJoZNlUpKCMb0ArAky6kEbWmgVbRAKA3C3SaM/Ogj2G6maxGas7Dej10ZgSaE6t1+fMDH3S9F2n
zQ71HCJLgZYUiK0QksprcG6RpI+rmzkQJybSAkhaq+zQpBcukkwGICqg762RDG4WEB7xdTdHazIG
5of3d1u31ysrBAbZZgP9cF8Ix3AN7ujAShUUAK0VYTs4BJErPHF7pwcoNxgjCgQrBg32Yc4Cx/7W
WWkFSoiNQcMRjVBOX5/kAXI+SEkgcyevwS0Fk87dunGSyKLhETCB3tu7Y29ikGo+VpXUmhvQpoB8
i63rCIgSORhzIiIKem5P9EimT6i+QQiRi21Irw+WXzckEKUUlOYoGSkLf6a8ShkBMzPb5MHgwkNT
RK+6ftAauz7HQTiJygj6jkBkGcm0yvZ64jcGFx8h0K8dHuIILBfaE6QjNQv9yIAUCtGRRzg+VHdI
7Kp89M/vBhTbW65pu/P3okTDcDk2O/iDNt+mziZD8gsEsNp+wR7D0xTEmjZK7K0IQDxj6HiUokWr
SYKQQb2/K1TM9CIjj0SZa/F27dbf2xxZIVRXRBn2W/w4uFkQBEetWbCon0GwFgqRasXjaDsBEuAb
n6XgIr0nr+HtDjb7g+YsAEFCrFKUmp/3CKSW+QSKpv0NnjMwW6A+oBsoCVvwYS0isayufgqF0zUO
YYIqcBtKDM0vQD8TgnFaK4J0mm1xIiIceHZFCL+AxZFlaRtjDckv2oQ4uu9vkVqH1Ebx/vFbPvUI
FDHGILAMIvPhxcsEsrqrAF/gB8Au2tzIk0Si540hq/siz6jmRxnckKxAQKd0rYBDkUkDXVQ8Ht/y
1Ao4NNF0AcEAUEjyUtM+oFkQvkB3X7BYC9CPiZPaeLkXI/nCVqi0AchSszC43ZHux/pwNINACJVq
XvP5fYF4mkKcYOY/2sqwdkdSYKb6avRODWQROCO222Pv7CRBeV7bj/Afx8v/YME8Ir7PF/HqQWK9
43n5HCT8e79wxDg//bzFN988/P6bADF3flFAv9W95xKELv7/Rwf/K48EJx8ejwjyPu2fty/49Nad
ex3f6vjDaTwvwuJ+QZ8pYOL79jFvwxS8+H9W4ZcwDTvgY4k4/fYkv//Wec4TX/g3A5dJb1yRgNUe
t0AYJusOLEGi+gMnYVaG5fERxdeocNi6I5+Hq/hrXvT6eipUo/bYNKMrwof89KkVVFB/5Cyb31fx
fV11BpcgNN3BL+arcBcW89ORFcZPe+QWTv8i//qC9jN1+qXbTlUBqHTvcsWsxw9dK1SoHN2Rr+c5
PWC7Iyuki+7IU2Y8jk9n3LBIVh5/8Cw55TH4/9FSv3kIFx0DbOEYug98A/s8y+PuilQcGe2hs4c4
7HkRhS/UHjnfdb88W0IzdId99dQ3qTq/9sAMUN8n+6MZSLenqse6Q7/O67h8Ms2qGqk79pswzjre
o63v6Y+LHmWYPZxOR1s10h+6LMN7RDbnVdWx6bYuoz1+fL+Io7BLplKQGP2h2QvKvOpYdgux0B+7
pKFdCc+345vI0Iuywa8YPa+L/tAi+a89dJ5VPR8ihPsD/ZFv518KBFu6s62wDLoPfTvfht19i/SL
KALoD7x7MQ3TdbmIu9t6W3D6FeO/nBflvOOpWo7Yrxj8zbyJ7zvbGIOLwsCvGPwzDSKPI8nzgYJt
ag+dF9XixXlY5OyUXXMh62Yc7/jzW/utvMFFmPTXPp0XyIroPv+fi7g74yr9rD1ssiIi6Z5q0NEU
OV3toYt51OeryjSh7sBv51lW7lfbsHdMQNlIZOF0h3+/yB/mL27KJ3ubSm/pDv8hr79jiG3m6Nfc
4Kkhtklq3eHvmP15Wc47IUXLNtAfu+meKts0ku64H6twcTQM4VPavIzusJ/mRcrO1hlZoYa0R445
2fTM26LByy9wJH/9UE35MePyc6mMv+Zl9eLTcw8P0oOEte68/LAtnu6zI8yHzPTxIaWduDRwO/7g
e1vDc5mmx6r10/zTkf7/3J91k2viN+5X87D4478AAAD//w==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3.emf"/><Relationship Id="rId12"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11" Type="http://schemas.openxmlformats.org/officeDocument/2006/relationships/chart" Target="../charts/chart6.xml"/><Relationship Id="rId5" Type="http://schemas.openxmlformats.org/officeDocument/2006/relationships/chart" Target="../charts/chart5.xml"/><Relationship Id="rId15" Type="http://schemas.openxmlformats.org/officeDocument/2006/relationships/chart" Target="../charts/chart8.xml"/><Relationship Id="rId10" Type="http://schemas.openxmlformats.org/officeDocument/2006/relationships/image" Target="../media/image6.emf"/><Relationship Id="rId4" Type="http://schemas.openxmlformats.org/officeDocument/2006/relationships/chart" Target="../charts/chart4.xml"/><Relationship Id="rId9" Type="http://schemas.openxmlformats.org/officeDocument/2006/relationships/image" Target="../media/image5.emf"/><Relationship Id="rId14" Type="http://schemas.microsoft.com/office/2014/relationships/chartEx" Target="../charts/chartEx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7400</xdr:colOff>
      <xdr:row>0</xdr:row>
      <xdr:rowOff>45720</xdr:rowOff>
    </xdr:from>
    <xdr:to>
      <xdr:col>20</xdr:col>
      <xdr:colOff>439352</xdr:colOff>
      <xdr:row>2</xdr:row>
      <xdr:rowOff>50800</xdr:rowOff>
    </xdr:to>
    <xdr:sp macro="" textlink="">
      <xdr:nvSpPr>
        <xdr:cNvPr id="2" name="Rectangle: Rounded Corners 1">
          <a:extLst>
            <a:ext uri="{FF2B5EF4-FFF2-40B4-BE49-F238E27FC236}">
              <a16:creationId xmlns:a16="http://schemas.microsoft.com/office/drawing/2014/main" id="{17CC3F0F-FCDF-52F7-EF18-77AFC6CD3379}"/>
            </a:ext>
          </a:extLst>
        </xdr:cNvPr>
        <xdr:cNvSpPr/>
      </xdr:nvSpPr>
      <xdr:spPr>
        <a:xfrm>
          <a:off x="7400" y="45720"/>
          <a:ext cx="12651411" cy="375783"/>
        </a:xfrm>
        <a:prstGeom prst="roundRect">
          <a:avLst/>
        </a:prstGeom>
        <a:solidFill>
          <a:schemeClr val="tx2">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latin typeface="Copperplate Gothic Bold" panose="020E0705020206020404" pitchFamily="34" charset="0"/>
            </a:rPr>
            <a:t>Ecommerce Sales Analysis Dashboard</a:t>
          </a:r>
        </a:p>
      </xdr:txBody>
    </xdr:sp>
    <xdr:clientData/>
  </xdr:twoCellAnchor>
  <xdr:twoCellAnchor>
    <xdr:from>
      <xdr:col>0</xdr:col>
      <xdr:colOff>20595</xdr:colOff>
      <xdr:row>2</xdr:row>
      <xdr:rowOff>141297</xdr:rowOff>
    </xdr:from>
    <xdr:to>
      <xdr:col>20</xdr:col>
      <xdr:colOff>446217</xdr:colOff>
      <xdr:row>11</xdr:row>
      <xdr:rowOff>48054</xdr:rowOff>
    </xdr:to>
    <xdr:grpSp>
      <xdr:nvGrpSpPr>
        <xdr:cNvPr id="116" name="Group 115">
          <a:extLst>
            <a:ext uri="{FF2B5EF4-FFF2-40B4-BE49-F238E27FC236}">
              <a16:creationId xmlns:a16="http://schemas.microsoft.com/office/drawing/2014/main" id="{4A321A84-813B-8A43-3DB9-FCE2A66143C8}"/>
            </a:ext>
          </a:extLst>
        </xdr:cNvPr>
        <xdr:cNvGrpSpPr/>
      </xdr:nvGrpSpPr>
      <xdr:grpSpPr>
        <a:xfrm>
          <a:off x="20595" y="505732"/>
          <a:ext cx="12683883" cy="1546713"/>
          <a:chOff x="20595" y="503110"/>
          <a:chExt cx="12595694" cy="1534915"/>
        </a:xfrm>
      </xdr:grpSpPr>
      <xdr:grpSp>
        <xdr:nvGrpSpPr>
          <xdr:cNvPr id="105" name="Group 104">
            <a:extLst>
              <a:ext uri="{FF2B5EF4-FFF2-40B4-BE49-F238E27FC236}">
                <a16:creationId xmlns:a16="http://schemas.microsoft.com/office/drawing/2014/main" id="{CCADE4B9-4E12-3663-283F-5BFB615EFA58}"/>
              </a:ext>
            </a:extLst>
          </xdr:cNvPr>
          <xdr:cNvGrpSpPr/>
        </xdr:nvGrpSpPr>
        <xdr:grpSpPr>
          <a:xfrm>
            <a:off x="20595" y="503110"/>
            <a:ext cx="12595694" cy="1534915"/>
            <a:chOff x="116610" y="512000"/>
            <a:chExt cx="12714735" cy="1554526"/>
          </a:xfrm>
        </xdr:grpSpPr>
        <xdr:grpSp>
          <xdr:nvGrpSpPr>
            <xdr:cNvPr id="61" name="Group 60">
              <a:extLst>
                <a:ext uri="{FF2B5EF4-FFF2-40B4-BE49-F238E27FC236}">
                  <a16:creationId xmlns:a16="http://schemas.microsoft.com/office/drawing/2014/main" id="{FE223272-4670-8AA1-BD27-E468E1A037CE}"/>
                </a:ext>
              </a:extLst>
            </xdr:cNvPr>
            <xdr:cNvGrpSpPr/>
          </xdr:nvGrpSpPr>
          <xdr:grpSpPr>
            <a:xfrm>
              <a:off x="116610" y="512512"/>
              <a:ext cx="2447211" cy="1548120"/>
              <a:chOff x="90996" y="473580"/>
              <a:chExt cx="2436558" cy="1517429"/>
            </a:xfrm>
          </xdr:grpSpPr>
          <xdr:sp macro="" textlink="">
            <xdr:nvSpPr>
              <xdr:cNvPr id="3" name="Rectangle: Rounded Corners 2">
                <a:extLst>
                  <a:ext uri="{FF2B5EF4-FFF2-40B4-BE49-F238E27FC236}">
                    <a16:creationId xmlns:a16="http://schemas.microsoft.com/office/drawing/2014/main" id="{BB1E1EF3-3734-EDBA-19F7-CAEAFDD01454}"/>
                  </a:ext>
                </a:extLst>
              </xdr:cNvPr>
              <xdr:cNvSpPr/>
            </xdr:nvSpPr>
            <xdr:spPr>
              <a:xfrm>
                <a:off x="90996" y="473580"/>
                <a:ext cx="2426467" cy="297448"/>
              </a:xfrm>
              <a:prstGeom prst="roundRect">
                <a:avLst/>
              </a:prstGeom>
              <a:gradFill flip="none" rotWithShape="1">
                <a:gsLst>
                  <a:gs pos="0">
                    <a:schemeClr val="tx1">
                      <a:lumMod val="65000"/>
                      <a:lumOff val="35000"/>
                    </a:schemeClr>
                  </a:gs>
                  <a:gs pos="100000">
                    <a:schemeClr val="tx1">
                      <a:lumMod val="95000"/>
                      <a:lumOff val="5000"/>
                    </a:schemeClr>
                  </a:gs>
                </a:gsLst>
                <a:lin ang="10800000" scaled="1"/>
                <a:tileRect/>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Copperplate Gothic Bold" panose="020E0705020206020404" pitchFamily="34" charset="0"/>
                  </a:rPr>
                  <a:t>SALES</a:t>
                </a:r>
                <a:endParaRPr lang="en-IN" sz="1100" b="1">
                  <a:latin typeface="Copperplate Gothic Bold" panose="020E0705020206020404" pitchFamily="34" charset="0"/>
                </a:endParaRPr>
              </a:p>
            </xdr:txBody>
          </xdr:sp>
          <xdr:sp macro="" textlink="">
            <xdr:nvSpPr>
              <xdr:cNvPr id="4" name="Rectangle: Rounded Corners 3">
                <a:extLst>
                  <a:ext uri="{FF2B5EF4-FFF2-40B4-BE49-F238E27FC236}">
                    <a16:creationId xmlns:a16="http://schemas.microsoft.com/office/drawing/2014/main" id="{BE7788EB-5323-415C-8761-2CC9C8E185A0}"/>
                  </a:ext>
                </a:extLst>
              </xdr:cNvPr>
              <xdr:cNvSpPr/>
            </xdr:nvSpPr>
            <xdr:spPr>
              <a:xfrm>
                <a:off x="90997" y="802778"/>
                <a:ext cx="2436557" cy="1188231"/>
              </a:xfrm>
              <a:prstGeom prst="roundRect">
                <a:avLst/>
              </a:prstGeom>
              <a:gradFill flip="none" rotWithShape="1">
                <a:gsLst>
                  <a:gs pos="0">
                    <a:schemeClr val="tx1">
                      <a:lumMod val="75000"/>
                      <a:lumOff val="25000"/>
                    </a:schemeClr>
                  </a:gs>
                  <a:gs pos="100000">
                    <a:schemeClr val="tx1">
                      <a:lumMod val="95000"/>
                      <a:lumOff val="5000"/>
                    </a:schemeClr>
                  </a:gs>
                </a:gsLst>
                <a:lin ang="10800000" scaled="1"/>
                <a:tileRect/>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KPI!H26">
            <xdr:nvSpPr>
              <xdr:cNvPr id="13" name="Rectangle: Rounded Corners 12">
                <a:extLst>
                  <a:ext uri="{FF2B5EF4-FFF2-40B4-BE49-F238E27FC236}">
                    <a16:creationId xmlns:a16="http://schemas.microsoft.com/office/drawing/2014/main" id="{405A6770-EB3D-EBFB-900D-171C83168FF5}"/>
                  </a:ext>
                </a:extLst>
              </xdr:cNvPr>
              <xdr:cNvSpPr/>
            </xdr:nvSpPr>
            <xdr:spPr>
              <a:xfrm>
                <a:off x="227451" y="919705"/>
                <a:ext cx="2076883" cy="190984"/>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362597-EDE8-4920-A32F-2284D708347C}" type="TxLink">
                  <a:rPr lang="en-US" sz="1600" b="0" i="0" u="none" strike="noStrike">
                    <a:solidFill>
                      <a:schemeClr val="bg1"/>
                    </a:solidFill>
                    <a:latin typeface="Copperplate Gothic Bold" panose="020E0705020206020404" pitchFamily="34" charset="0"/>
                    <a:ea typeface="Calibri"/>
                    <a:cs typeface="Calibri"/>
                  </a:rPr>
                  <a:pPr algn="ctr"/>
                  <a:t> </a:t>
                </a:fld>
                <a:endParaRPr lang="en-IN" sz="1600" b="0" i="0" u="none" strike="noStrike">
                  <a:solidFill>
                    <a:schemeClr val="bg1"/>
                  </a:solidFill>
                  <a:latin typeface="Copperplate Gothic Bold" panose="020E0705020206020404" pitchFamily="34" charset="0"/>
                  <a:ea typeface="Calibri"/>
                  <a:cs typeface="Calibri"/>
                </a:endParaRPr>
              </a:p>
            </xdr:txBody>
          </xdr:sp>
          <xdr:graphicFrame macro="">
            <xdr:nvGraphicFramePr>
              <xdr:cNvPr id="14" name="Chart 13">
                <a:extLst>
                  <a:ext uri="{FF2B5EF4-FFF2-40B4-BE49-F238E27FC236}">
                    <a16:creationId xmlns:a16="http://schemas.microsoft.com/office/drawing/2014/main" id="{B33856EA-F974-443C-8370-8E1E7247E1AD}"/>
                  </a:ext>
                </a:extLst>
              </xdr:cNvPr>
              <xdr:cNvGraphicFramePr>
                <a:graphicFrameLocks/>
              </xdr:cNvGraphicFramePr>
            </xdr:nvGraphicFramePr>
            <xdr:xfrm>
              <a:off x="222606" y="1108526"/>
              <a:ext cx="2081643" cy="51573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5" name="Rectangle: Rounded Corners 14">
                <a:extLst>
                  <a:ext uri="{FF2B5EF4-FFF2-40B4-BE49-F238E27FC236}">
                    <a16:creationId xmlns:a16="http://schemas.microsoft.com/office/drawing/2014/main" id="{F0E779FA-8656-F84F-3C91-ADDF7C1D2521}"/>
                  </a:ext>
                </a:extLst>
              </xdr:cNvPr>
              <xdr:cNvSpPr/>
            </xdr:nvSpPr>
            <xdr:spPr>
              <a:xfrm>
                <a:off x="226208" y="1632612"/>
                <a:ext cx="1348213" cy="190984"/>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Copperplate Gothic Bold" panose="020E0705020206020404" pitchFamily="34" charset="0"/>
                    <a:ea typeface="Calibri"/>
                    <a:cs typeface="Calibri"/>
                  </a:rPr>
                  <a:t>YoY</a:t>
                </a:r>
                <a:r>
                  <a:rPr lang="en-US" sz="1200" b="0" i="0" u="none" strike="noStrike" baseline="0">
                    <a:solidFill>
                      <a:schemeClr val="bg1"/>
                    </a:solidFill>
                    <a:latin typeface="Copperplate Gothic Bold" panose="020E0705020206020404" pitchFamily="34" charset="0"/>
                    <a:ea typeface="Calibri"/>
                    <a:cs typeface="Calibri"/>
                  </a:rPr>
                  <a:t> Growth: </a:t>
                </a:r>
                <a:endParaRPr lang="en-US" sz="1200" b="0" i="0" u="none" strike="noStrike">
                  <a:solidFill>
                    <a:schemeClr val="bg1"/>
                  </a:solidFill>
                  <a:latin typeface="Copperplate Gothic Bold" panose="020E0705020206020404" pitchFamily="34" charset="0"/>
                  <a:ea typeface="Calibri"/>
                  <a:cs typeface="Calibri"/>
                </a:endParaRPr>
              </a:p>
            </xdr:txBody>
          </xdr:sp>
        </xdr:grpSp>
        <xdr:grpSp>
          <xdr:nvGrpSpPr>
            <xdr:cNvPr id="67" name="Group 66">
              <a:extLst>
                <a:ext uri="{FF2B5EF4-FFF2-40B4-BE49-F238E27FC236}">
                  <a16:creationId xmlns:a16="http://schemas.microsoft.com/office/drawing/2014/main" id="{3C2C6E8B-C6B0-F9D0-7A5A-0CF81282EB73}"/>
                </a:ext>
              </a:extLst>
            </xdr:cNvPr>
            <xdr:cNvGrpSpPr/>
          </xdr:nvGrpSpPr>
          <xdr:grpSpPr>
            <a:xfrm>
              <a:off x="2666373" y="512000"/>
              <a:ext cx="2447211" cy="1548120"/>
              <a:chOff x="90996" y="473580"/>
              <a:chExt cx="2436558" cy="1517429"/>
            </a:xfrm>
          </xdr:grpSpPr>
          <xdr:sp macro="" textlink="">
            <xdr:nvSpPr>
              <xdr:cNvPr id="68" name="Rectangle: Rounded Corners 67">
                <a:extLst>
                  <a:ext uri="{FF2B5EF4-FFF2-40B4-BE49-F238E27FC236}">
                    <a16:creationId xmlns:a16="http://schemas.microsoft.com/office/drawing/2014/main" id="{A09D4D1B-B5E6-C2F9-8C35-6C5E32C5C113}"/>
                  </a:ext>
                </a:extLst>
              </xdr:cNvPr>
              <xdr:cNvSpPr/>
            </xdr:nvSpPr>
            <xdr:spPr>
              <a:xfrm>
                <a:off x="90996" y="473580"/>
                <a:ext cx="2426467" cy="297448"/>
              </a:xfrm>
              <a:prstGeom prst="roundRect">
                <a:avLst/>
              </a:prstGeom>
              <a:gradFill flip="none" rotWithShape="1">
                <a:gsLst>
                  <a:gs pos="0">
                    <a:schemeClr val="tx1">
                      <a:lumMod val="65000"/>
                      <a:lumOff val="35000"/>
                    </a:schemeClr>
                  </a:gs>
                  <a:gs pos="100000">
                    <a:schemeClr val="tx1">
                      <a:lumMod val="95000"/>
                      <a:lumOff val="5000"/>
                    </a:schemeClr>
                  </a:gs>
                </a:gsLst>
                <a:lin ang="10800000" scaled="1"/>
                <a:tileRect/>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Copperplate Gothic Bold" panose="020E0705020206020404" pitchFamily="34" charset="0"/>
                  </a:rPr>
                  <a:t>PROFIT</a:t>
                </a:r>
                <a:endParaRPr lang="en-IN" sz="1100" b="1">
                  <a:latin typeface="Copperplate Gothic Bold" panose="020E0705020206020404" pitchFamily="34" charset="0"/>
                </a:endParaRPr>
              </a:p>
            </xdr:txBody>
          </xdr:sp>
          <xdr:sp macro="" textlink="KPI!$E$17">
            <xdr:nvSpPr>
              <xdr:cNvPr id="69" name="Rectangle: Rounded Corners 68">
                <a:extLst>
                  <a:ext uri="{FF2B5EF4-FFF2-40B4-BE49-F238E27FC236}">
                    <a16:creationId xmlns:a16="http://schemas.microsoft.com/office/drawing/2014/main" id="{6A2C6BE4-8395-A09B-6046-BFED6FB93BD8}"/>
                  </a:ext>
                </a:extLst>
              </xdr:cNvPr>
              <xdr:cNvSpPr/>
            </xdr:nvSpPr>
            <xdr:spPr>
              <a:xfrm>
                <a:off x="90997" y="802778"/>
                <a:ext cx="2436557" cy="1188231"/>
              </a:xfrm>
              <a:prstGeom prst="roundRect">
                <a:avLst/>
              </a:prstGeom>
              <a:gradFill flip="none" rotWithShape="1">
                <a:gsLst>
                  <a:gs pos="0">
                    <a:schemeClr val="tx1">
                      <a:lumMod val="75000"/>
                      <a:lumOff val="25000"/>
                    </a:schemeClr>
                  </a:gs>
                  <a:gs pos="100000">
                    <a:schemeClr val="tx1">
                      <a:lumMod val="95000"/>
                      <a:lumOff val="5000"/>
                    </a:schemeClr>
                  </a:gs>
                </a:gsLst>
                <a:lin ang="10800000" scaled="1"/>
                <a:tileRect/>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4138DCB-6B32-48EF-AFA9-0A62E42FAB28}" type="TxLink">
                  <a:rPr lang="en-US" sz="1600" b="0" i="0" u="none" strike="noStrike">
                    <a:solidFill>
                      <a:schemeClr val="bg1"/>
                    </a:solidFill>
                    <a:latin typeface="Copperplate Gothic Bold" panose="020E0705020206020404" pitchFamily="34" charset="0"/>
                    <a:ea typeface="Calibri"/>
                    <a:cs typeface="Calibri"/>
                  </a:rPr>
                  <a:pPr algn="ctr"/>
                  <a:t>$286,397.02</a:t>
                </a:fld>
                <a:endParaRPr lang="en-IN" sz="1600">
                  <a:solidFill>
                    <a:schemeClr val="bg1"/>
                  </a:solidFill>
                  <a:latin typeface="Copperplate Gothic Bold" panose="020E0705020206020404" pitchFamily="34" charset="0"/>
                </a:endParaRPr>
              </a:p>
            </xdr:txBody>
          </xdr:sp>
          <xdr:sp macro="" textlink="KPI!H26">
            <xdr:nvSpPr>
              <xdr:cNvPr id="70" name="Rectangle: Rounded Corners 69">
                <a:extLst>
                  <a:ext uri="{FF2B5EF4-FFF2-40B4-BE49-F238E27FC236}">
                    <a16:creationId xmlns:a16="http://schemas.microsoft.com/office/drawing/2014/main" id="{478A2C95-FAB9-AF38-DBA2-8808AB6CCD69}"/>
                  </a:ext>
                </a:extLst>
              </xdr:cNvPr>
              <xdr:cNvSpPr/>
            </xdr:nvSpPr>
            <xdr:spPr>
              <a:xfrm>
                <a:off x="227451" y="919705"/>
                <a:ext cx="2076883" cy="190984"/>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362597-EDE8-4920-A32F-2284D708347C}" type="TxLink">
                  <a:rPr lang="en-US" sz="1600" b="0" i="0" u="none" strike="noStrike">
                    <a:solidFill>
                      <a:schemeClr val="bg1"/>
                    </a:solidFill>
                    <a:latin typeface="Copperplate Gothic Bold" panose="020E0705020206020404" pitchFamily="34" charset="0"/>
                    <a:ea typeface="Calibri"/>
                    <a:cs typeface="Calibri"/>
                  </a:rPr>
                  <a:pPr algn="ctr"/>
                  <a:t> </a:t>
                </a:fld>
                <a:endParaRPr lang="en-IN" sz="1600" b="0" i="0" u="none" strike="noStrike">
                  <a:solidFill>
                    <a:schemeClr val="bg1"/>
                  </a:solidFill>
                  <a:latin typeface="Copperplate Gothic Bold" panose="020E0705020206020404" pitchFamily="34" charset="0"/>
                  <a:ea typeface="Calibri"/>
                  <a:cs typeface="Calibri"/>
                </a:endParaRPr>
              </a:p>
            </xdr:txBody>
          </xdr:sp>
          <xdr:sp macro="" textlink="">
            <xdr:nvSpPr>
              <xdr:cNvPr id="72" name="Rectangle: Rounded Corners 71">
                <a:extLst>
                  <a:ext uri="{FF2B5EF4-FFF2-40B4-BE49-F238E27FC236}">
                    <a16:creationId xmlns:a16="http://schemas.microsoft.com/office/drawing/2014/main" id="{208EDD93-4929-49EF-FEBB-50A55203E0FC}"/>
                  </a:ext>
                </a:extLst>
              </xdr:cNvPr>
              <xdr:cNvSpPr/>
            </xdr:nvSpPr>
            <xdr:spPr>
              <a:xfrm>
                <a:off x="226208" y="1632612"/>
                <a:ext cx="1348213" cy="190984"/>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Copperplate Gothic Bold" panose="020E0705020206020404" pitchFamily="34" charset="0"/>
                    <a:ea typeface="Calibri"/>
                    <a:cs typeface="Calibri"/>
                  </a:rPr>
                  <a:t>YoY</a:t>
                </a:r>
                <a:r>
                  <a:rPr lang="en-US" sz="1200" b="0" i="0" u="none" strike="noStrike" baseline="0">
                    <a:solidFill>
                      <a:schemeClr val="bg1"/>
                    </a:solidFill>
                    <a:latin typeface="Copperplate Gothic Bold" panose="020E0705020206020404" pitchFamily="34" charset="0"/>
                    <a:ea typeface="Calibri"/>
                    <a:cs typeface="Calibri"/>
                  </a:rPr>
                  <a:t> Growth: </a:t>
                </a:r>
                <a:endParaRPr lang="en-US" sz="1200" b="0" i="0" u="none" strike="noStrike">
                  <a:solidFill>
                    <a:schemeClr val="bg1"/>
                  </a:solidFill>
                  <a:latin typeface="Copperplate Gothic Bold" panose="020E0705020206020404" pitchFamily="34" charset="0"/>
                  <a:ea typeface="Calibri"/>
                  <a:cs typeface="Calibri"/>
                </a:endParaRPr>
              </a:p>
            </xdr:txBody>
          </xdr:sp>
        </xdr:grpSp>
        <xdr:grpSp>
          <xdr:nvGrpSpPr>
            <xdr:cNvPr id="74" name="Group 73">
              <a:extLst>
                <a:ext uri="{FF2B5EF4-FFF2-40B4-BE49-F238E27FC236}">
                  <a16:creationId xmlns:a16="http://schemas.microsoft.com/office/drawing/2014/main" id="{CCCE1E39-2191-56BF-9B89-4AA464EADAF7}"/>
                </a:ext>
              </a:extLst>
            </xdr:cNvPr>
            <xdr:cNvGrpSpPr/>
          </xdr:nvGrpSpPr>
          <xdr:grpSpPr>
            <a:xfrm>
              <a:off x="5225288" y="512000"/>
              <a:ext cx="2447213" cy="1548120"/>
              <a:chOff x="90996" y="473580"/>
              <a:chExt cx="2436558" cy="1517429"/>
            </a:xfrm>
          </xdr:grpSpPr>
          <xdr:sp macro="" textlink="">
            <xdr:nvSpPr>
              <xdr:cNvPr id="75" name="Rectangle: Rounded Corners 74">
                <a:extLst>
                  <a:ext uri="{FF2B5EF4-FFF2-40B4-BE49-F238E27FC236}">
                    <a16:creationId xmlns:a16="http://schemas.microsoft.com/office/drawing/2014/main" id="{A2505035-67E6-5AA8-F2C3-88C2C16C2AF0}"/>
                  </a:ext>
                </a:extLst>
              </xdr:cNvPr>
              <xdr:cNvSpPr/>
            </xdr:nvSpPr>
            <xdr:spPr>
              <a:xfrm>
                <a:off x="90996" y="473580"/>
                <a:ext cx="2426467" cy="297448"/>
              </a:xfrm>
              <a:prstGeom prst="roundRect">
                <a:avLst/>
              </a:prstGeom>
              <a:gradFill flip="none" rotWithShape="1">
                <a:gsLst>
                  <a:gs pos="0">
                    <a:schemeClr val="tx1">
                      <a:lumMod val="65000"/>
                      <a:lumOff val="35000"/>
                    </a:schemeClr>
                  </a:gs>
                  <a:gs pos="100000">
                    <a:schemeClr val="tx1">
                      <a:lumMod val="95000"/>
                      <a:lumOff val="5000"/>
                    </a:schemeClr>
                  </a:gs>
                </a:gsLst>
                <a:lin ang="10800000" scaled="1"/>
                <a:tileRect/>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Copperplate Gothic Bold" panose="020E0705020206020404" pitchFamily="34" charset="0"/>
                  </a:rPr>
                  <a:t>QUANTITY</a:t>
                </a:r>
                <a:endParaRPr lang="en-IN" sz="1100" b="1">
                  <a:latin typeface="Copperplate Gothic Bold" panose="020E0705020206020404" pitchFamily="34" charset="0"/>
                </a:endParaRPr>
              </a:p>
            </xdr:txBody>
          </xdr:sp>
          <xdr:sp macro="" textlink="KPI!H17">
            <xdr:nvSpPr>
              <xdr:cNvPr id="76" name="Rectangle: Rounded Corners 75">
                <a:extLst>
                  <a:ext uri="{FF2B5EF4-FFF2-40B4-BE49-F238E27FC236}">
                    <a16:creationId xmlns:a16="http://schemas.microsoft.com/office/drawing/2014/main" id="{C4F469A4-A5F2-931B-7BE7-36ABEBF34906}"/>
                  </a:ext>
                </a:extLst>
              </xdr:cNvPr>
              <xdr:cNvSpPr/>
            </xdr:nvSpPr>
            <xdr:spPr>
              <a:xfrm>
                <a:off x="90997" y="802778"/>
                <a:ext cx="2436557" cy="1188231"/>
              </a:xfrm>
              <a:prstGeom prst="roundRect">
                <a:avLst/>
              </a:prstGeom>
              <a:gradFill flip="none" rotWithShape="1">
                <a:gsLst>
                  <a:gs pos="0">
                    <a:schemeClr val="tx1">
                      <a:lumMod val="75000"/>
                      <a:lumOff val="25000"/>
                    </a:schemeClr>
                  </a:gs>
                  <a:gs pos="100000">
                    <a:schemeClr val="tx1">
                      <a:lumMod val="95000"/>
                      <a:lumOff val="5000"/>
                    </a:schemeClr>
                  </a:gs>
                </a:gsLst>
                <a:lin ang="10800000" scaled="1"/>
                <a:tileRect/>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B2F76F4-53E8-47D4-9109-4C929D2021A9}" type="TxLink">
                  <a:rPr lang="en-US" sz="1600" b="0" i="0" u="none" strike="noStrike">
                    <a:solidFill>
                      <a:schemeClr val="bg1"/>
                    </a:solidFill>
                    <a:latin typeface="Copperplate Gothic Bold" panose="020E0705020206020404" pitchFamily="34" charset="0"/>
                    <a:ea typeface="Calibri"/>
                    <a:cs typeface="Calibri"/>
                  </a:rPr>
                  <a:pPr algn="ctr"/>
                  <a:t># 37873</a:t>
                </a:fld>
                <a:endParaRPr lang="en-IN" sz="1600">
                  <a:solidFill>
                    <a:schemeClr val="bg1"/>
                  </a:solidFill>
                  <a:latin typeface="Copperplate Gothic Bold" panose="020E0705020206020404" pitchFamily="34" charset="0"/>
                </a:endParaRPr>
              </a:p>
            </xdr:txBody>
          </xdr:sp>
          <xdr:sp macro="" textlink="KPI!H26">
            <xdr:nvSpPr>
              <xdr:cNvPr id="77" name="Rectangle: Rounded Corners 76">
                <a:extLst>
                  <a:ext uri="{FF2B5EF4-FFF2-40B4-BE49-F238E27FC236}">
                    <a16:creationId xmlns:a16="http://schemas.microsoft.com/office/drawing/2014/main" id="{158F0B22-1150-FF1D-909C-C7CB9CC42953}"/>
                  </a:ext>
                </a:extLst>
              </xdr:cNvPr>
              <xdr:cNvSpPr/>
            </xdr:nvSpPr>
            <xdr:spPr>
              <a:xfrm>
                <a:off x="227451" y="919705"/>
                <a:ext cx="2076883" cy="190984"/>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362597-EDE8-4920-A32F-2284D708347C}" type="TxLink">
                  <a:rPr lang="en-US" sz="1600" b="0" i="0" u="none" strike="noStrike">
                    <a:solidFill>
                      <a:schemeClr val="bg1"/>
                    </a:solidFill>
                    <a:latin typeface="Copperplate Gothic Bold" panose="020E0705020206020404" pitchFamily="34" charset="0"/>
                    <a:ea typeface="Calibri"/>
                    <a:cs typeface="Calibri"/>
                  </a:rPr>
                  <a:pPr algn="ctr"/>
                  <a:t> </a:t>
                </a:fld>
                <a:endParaRPr lang="en-IN" sz="1600" b="0" i="0" u="none" strike="noStrike">
                  <a:solidFill>
                    <a:schemeClr val="bg1"/>
                  </a:solidFill>
                  <a:latin typeface="Copperplate Gothic Bold" panose="020E0705020206020404" pitchFamily="34" charset="0"/>
                  <a:ea typeface="Calibri"/>
                  <a:cs typeface="Calibri"/>
                </a:endParaRPr>
              </a:p>
            </xdr:txBody>
          </xdr:sp>
          <xdr:sp macro="" textlink="">
            <xdr:nvSpPr>
              <xdr:cNvPr id="79" name="Rectangle: Rounded Corners 78">
                <a:extLst>
                  <a:ext uri="{FF2B5EF4-FFF2-40B4-BE49-F238E27FC236}">
                    <a16:creationId xmlns:a16="http://schemas.microsoft.com/office/drawing/2014/main" id="{E90C21A4-7A41-BF55-406C-A9160BC8840F}"/>
                  </a:ext>
                </a:extLst>
              </xdr:cNvPr>
              <xdr:cNvSpPr/>
            </xdr:nvSpPr>
            <xdr:spPr>
              <a:xfrm>
                <a:off x="226208" y="1632612"/>
                <a:ext cx="1348213" cy="190984"/>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Copperplate Gothic Bold" panose="020E0705020206020404" pitchFamily="34" charset="0"/>
                    <a:ea typeface="Calibri"/>
                    <a:cs typeface="Calibri"/>
                  </a:rPr>
                  <a:t>YoY</a:t>
                </a:r>
                <a:r>
                  <a:rPr lang="en-US" sz="1200" b="0" i="0" u="none" strike="noStrike" baseline="0">
                    <a:solidFill>
                      <a:schemeClr val="bg1"/>
                    </a:solidFill>
                    <a:latin typeface="Copperplate Gothic Bold" panose="020E0705020206020404" pitchFamily="34" charset="0"/>
                    <a:ea typeface="Calibri"/>
                    <a:cs typeface="Calibri"/>
                  </a:rPr>
                  <a:t> Growth: </a:t>
                </a:r>
                <a:endParaRPr lang="en-US" sz="1200" b="0" i="0" u="none" strike="noStrike">
                  <a:solidFill>
                    <a:schemeClr val="bg1"/>
                  </a:solidFill>
                  <a:latin typeface="Copperplate Gothic Bold" panose="020E0705020206020404" pitchFamily="34" charset="0"/>
                  <a:ea typeface="Calibri"/>
                  <a:cs typeface="Calibri"/>
                </a:endParaRPr>
              </a:p>
            </xdr:txBody>
          </xdr:sp>
        </xdr:grpSp>
        <xdr:grpSp>
          <xdr:nvGrpSpPr>
            <xdr:cNvPr id="81" name="Group 80">
              <a:extLst>
                <a:ext uri="{FF2B5EF4-FFF2-40B4-BE49-F238E27FC236}">
                  <a16:creationId xmlns:a16="http://schemas.microsoft.com/office/drawing/2014/main" id="{51FCB000-1F0D-502B-F9EC-A8B65A389DF7}"/>
                </a:ext>
              </a:extLst>
            </xdr:cNvPr>
            <xdr:cNvGrpSpPr/>
          </xdr:nvGrpSpPr>
          <xdr:grpSpPr>
            <a:xfrm>
              <a:off x="7790607" y="512001"/>
              <a:ext cx="2447212" cy="1548120"/>
              <a:chOff x="90996" y="473580"/>
              <a:chExt cx="2436558" cy="1517429"/>
            </a:xfrm>
          </xdr:grpSpPr>
          <xdr:sp macro="" textlink="">
            <xdr:nvSpPr>
              <xdr:cNvPr id="82" name="Rectangle: Rounded Corners 81">
                <a:extLst>
                  <a:ext uri="{FF2B5EF4-FFF2-40B4-BE49-F238E27FC236}">
                    <a16:creationId xmlns:a16="http://schemas.microsoft.com/office/drawing/2014/main" id="{A068969F-C786-52A6-7ADE-18C2255B06B9}"/>
                  </a:ext>
                </a:extLst>
              </xdr:cNvPr>
              <xdr:cNvSpPr/>
            </xdr:nvSpPr>
            <xdr:spPr>
              <a:xfrm>
                <a:off x="90996" y="473580"/>
                <a:ext cx="2426467" cy="297448"/>
              </a:xfrm>
              <a:prstGeom prst="roundRect">
                <a:avLst/>
              </a:prstGeom>
              <a:gradFill flip="none" rotWithShape="1">
                <a:gsLst>
                  <a:gs pos="0">
                    <a:schemeClr val="tx1">
                      <a:lumMod val="65000"/>
                      <a:lumOff val="35000"/>
                    </a:schemeClr>
                  </a:gs>
                  <a:gs pos="100000">
                    <a:schemeClr val="tx1">
                      <a:lumMod val="95000"/>
                      <a:lumOff val="5000"/>
                    </a:schemeClr>
                  </a:gs>
                </a:gsLst>
                <a:lin ang="10800000" scaled="1"/>
                <a:tileRect/>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Copperplate Gothic Bold" panose="020E0705020206020404" pitchFamily="34" charset="0"/>
                  </a:rPr>
                  <a:t>NO.OF ORDERS</a:t>
                </a:r>
                <a:endParaRPr lang="en-IN" sz="1100" b="1">
                  <a:latin typeface="Copperplate Gothic Bold" panose="020E0705020206020404" pitchFamily="34" charset="0"/>
                </a:endParaRPr>
              </a:p>
            </xdr:txBody>
          </xdr:sp>
          <xdr:sp macro="" textlink="KPI!K17">
            <xdr:nvSpPr>
              <xdr:cNvPr id="83" name="Rectangle: Rounded Corners 82">
                <a:extLst>
                  <a:ext uri="{FF2B5EF4-FFF2-40B4-BE49-F238E27FC236}">
                    <a16:creationId xmlns:a16="http://schemas.microsoft.com/office/drawing/2014/main" id="{6254D19D-CD76-3BE7-0CE4-3F01BB56D00A}"/>
                  </a:ext>
                </a:extLst>
              </xdr:cNvPr>
              <xdr:cNvSpPr/>
            </xdr:nvSpPr>
            <xdr:spPr>
              <a:xfrm>
                <a:off x="90997" y="802778"/>
                <a:ext cx="2436557" cy="1188231"/>
              </a:xfrm>
              <a:prstGeom prst="roundRect">
                <a:avLst/>
              </a:prstGeom>
              <a:gradFill flip="none" rotWithShape="1">
                <a:gsLst>
                  <a:gs pos="0">
                    <a:schemeClr val="tx1">
                      <a:lumMod val="75000"/>
                      <a:lumOff val="25000"/>
                    </a:schemeClr>
                  </a:gs>
                  <a:gs pos="100000">
                    <a:schemeClr val="tx1">
                      <a:lumMod val="95000"/>
                      <a:lumOff val="5000"/>
                    </a:schemeClr>
                  </a:gs>
                </a:gsLst>
                <a:lin ang="10800000" scaled="1"/>
                <a:tileRect/>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CCE6BFB-106E-4D91-8C2E-A93DFE735588}" type="TxLink">
                  <a:rPr lang="en-US" sz="1600" b="0" i="0" u="none" strike="noStrike">
                    <a:solidFill>
                      <a:schemeClr val="bg1"/>
                    </a:solidFill>
                    <a:latin typeface="Copperplate Gothic Bold" panose="020E0705020206020404" pitchFamily="34" charset="0"/>
                    <a:ea typeface="Calibri"/>
                    <a:cs typeface="Calibri"/>
                  </a:rPr>
                  <a:pPr algn="ctr"/>
                  <a:t># 9994</a:t>
                </a:fld>
                <a:endParaRPr lang="en-IN" sz="1600">
                  <a:solidFill>
                    <a:schemeClr val="bg1"/>
                  </a:solidFill>
                  <a:latin typeface="Copperplate Gothic Bold" panose="020E0705020206020404" pitchFamily="34" charset="0"/>
                </a:endParaRPr>
              </a:p>
            </xdr:txBody>
          </xdr:sp>
          <xdr:sp macro="" textlink="KPI!H26">
            <xdr:nvSpPr>
              <xdr:cNvPr id="84" name="Rectangle: Rounded Corners 83">
                <a:extLst>
                  <a:ext uri="{FF2B5EF4-FFF2-40B4-BE49-F238E27FC236}">
                    <a16:creationId xmlns:a16="http://schemas.microsoft.com/office/drawing/2014/main" id="{CCAC7C1F-8912-635F-8707-F920D102AEA5}"/>
                  </a:ext>
                </a:extLst>
              </xdr:cNvPr>
              <xdr:cNvSpPr/>
            </xdr:nvSpPr>
            <xdr:spPr>
              <a:xfrm>
                <a:off x="227451" y="919705"/>
                <a:ext cx="2076883" cy="190984"/>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362597-EDE8-4920-A32F-2284D708347C}" type="TxLink">
                  <a:rPr lang="en-US" sz="1600" b="0" i="0" u="none" strike="noStrike">
                    <a:solidFill>
                      <a:schemeClr val="bg1"/>
                    </a:solidFill>
                    <a:latin typeface="Copperplate Gothic Bold" panose="020E0705020206020404" pitchFamily="34" charset="0"/>
                    <a:ea typeface="Calibri"/>
                    <a:cs typeface="Calibri"/>
                  </a:rPr>
                  <a:pPr algn="ctr"/>
                  <a:t> </a:t>
                </a:fld>
                <a:endParaRPr lang="en-IN" sz="1600" b="0" i="0" u="none" strike="noStrike">
                  <a:solidFill>
                    <a:schemeClr val="bg1"/>
                  </a:solidFill>
                  <a:latin typeface="Copperplate Gothic Bold" panose="020E0705020206020404" pitchFamily="34" charset="0"/>
                  <a:ea typeface="Calibri"/>
                  <a:cs typeface="Calibri"/>
                </a:endParaRPr>
              </a:p>
            </xdr:txBody>
          </xdr:sp>
          <xdr:sp macro="" textlink="">
            <xdr:nvSpPr>
              <xdr:cNvPr id="86" name="Rectangle: Rounded Corners 85">
                <a:extLst>
                  <a:ext uri="{FF2B5EF4-FFF2-40B4-BE49-F238E27FC236}">
                    <a16:creationId xmlns:a16="http://schemas.microsoft.com/office/drawing/2014/main" id="{D64F1DE4-9C03-225E-8724-E4F2A7EA9738}"/>
                  </a:ext>
                </a:extLst>
              </xdr:cNvPr>
              <xdr:cNvSpPr/>
            </xdr:nvSpPr>
            <xdr:spPr>
              <a:xfrm>
                <a:off x="226208" y="1632612"/>
                <a:ext cx="1348213" cy="190984"/>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Copperplate Gothic Bold" panose="020E0705020206020404" pitchFamily="34" charset="0"/>
                    <a:ea typeface="Calibri"/>
                    <a:cs typeface="Calibri"/>
                  </a:rPr>
                  <a:t>YoY</a:t>
                </a:r>
                <a:r>
                  <a:rPr lang="en-US" sz="1200" b="0" i="0" u="none" strike="noStrike" baseline="0">
                    <a:solidFill>
                      <a:schemeClr val="bg1"/>
                    </a:solidFill>
                    <a:latin typeface="Copperplate Gothic Bold" panose="020E0705020206020404" pitchFamily="34" charset="0"/>
                    <a:ea typeface="Calibri"/>
                    <a:cs typeface="Calibri"/>
                  </a:rPr>
                  <a:t> Growth: </a:t>
                </a:r>
                <a:endParaRPr lang="en-US" sz="1200" b="0" i="0" u="none" strike="noStrike">
                  <a:solidFill>
                    <a:schemeClr val="bg1"/>
                  </a:solidFill>
                  <a:latin typeface="Copperplate Gothic Bold" panose="020E0705020206020404" pitchFamily="34" charset="0"/>
                  <a:ea typeface="Calibri"/>
                  <a:cs typeface="Calibri"/>
                </a:endParaRPr>
              </a:p>
            </xdr:txBody>
          </xdr:sp>
        </xdr:grpSp>
        <xdr:grpSp>
          <xdr:nvGrpSpPr>
            <xdr:cNvPr id="88" name="Group 87">
              <a:extLst>
                <a:ext uri="{FF2B5EF4-FFF2-40B4-BE49-F238E27FC236}">
                  <a16:creationId xmlns:a16="http://schemas.microsoft.com/office/drawing/2014/main" id="{06B1EA53-8C16-CAEF-165A-4F88D5AAE709}"/>
                </a:ext>
              </a:extLst>
            </xdr:cNvPr>
            <xdr:cNvGrpSpPr/>
          </xdr:nvGrpSpPr>
          <xdr:grpSpPr>
            <a:xfrm>
              <a:off x="10381539" y="518406"/>
              <a:ext cx="2449806" cy="1548120"/>
              <a:chOff x="90996" y="473580"/>
              <a:chExt cx="2436558" cy="1517429"/>
            </a:xfrm>
          </xdr:grpSpPr>
          <xdr:sp macro="" textlink="">
            <xdr:nvSpPr>
              <xdr:cNvPr id="89" name="Rectangle: Rounded Corners 88">
                <a:extLst>
                  <a:ext uri="{FF2B5EF4-FFF2-40B4-BE49-F238E27FC236}">
                    <a16:creationId xmlns:a16="http://schemas.microsoft.com/office/drawing/2014/main" id="{84A95137-CC97-7D02-8318-DF7A63D5FAB1}"/>
                  </a:ext>
                </a:extLst>
              </xdr:cNvPr>
              <xdr:cNvSpPr/>
            </xdr:nvSpPr>
            <xdr:spPr>
              <a:xfrm>
                <a:off x="90996" y="473580"/>
                <a:ext cx="2426467" cy="297448"/>
              </a:xfrm>
              <a:prstGeom prst="roundRect">
                <a:avLst/>
              </a:prstGeom>
              <a:gradFill flip="none" rotWithShape="1">
                <a:gsLst>
                  <a:gs pos="0">
                    <a:schemeClr val="tx1">
                      <a:lumMod val="65000"/>
                      <a:lumOff val="35000"/>
                    </a:schemeClr>
                  </a:gs>
                  <a:gs pos="100000">
                    <a:schemeClr val="tx1">
                      <a:lumMod val="95000"/>
                      <a:lumOff val="5000"/>
                    </a:schemeClr>
                  </a:gs>
                </a:gsLst>
                <a:lin ang="10800000" scaled="1"/>
                <a:tileRect/>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Copperplate Gothic Bold" panose="020E0705020206020404" pitchFamily="34" charset="0"/>
                  </a:rPr>
                  <a:t>PROFIT MARGIN</a:t>
                </a:r>
                <a:endParaRPr lang="en-IN" sz="1100" b="1">
                  <a:latin typeface="Copperplate Gothic Bold" panose="020E0705020206020404" pitchFamily="34" charset="0"/>
                </a:endParaRPr>
              </a:p>
            </xdr:txBody>
          </xdr:sp>
          <xdr:sp macro="" textlink="KPI!N17">
            <xdr:nvSpPr>
              <xdr:cNvPr id="90" name="Rectangle: Rounded Corners 89">
                <a:extLst>
                  <a:ext uri="{FF2B5EF4-FFF2-40B4-BE49-F238E27FC236}">
                    <a16:creationId xmlns:a16="http://schemas.microsoft.com/office/drawing/2014/main" id="{5E8998E6-C0B0-37FB-EF53-8CB39CAF52E4}"/>
                  </a:ext>
                </a:extLst>
              </xdr:cNvPr>
              <xdr:cNvSpPr/>
            </xdr:nvSpPr>
            <xdr:spPr>
              <a:xfrm>
                <a:off x="90997" y="802778"/>
                <a:ext cx="2436557" cy="1188231"/>
              </a:xfrm>
              <a:prstGeom prst="roundRect">
                <a:avLst/>
              </a:prstGeom>
              <a:gradFill flip="none" rotWithShape="1">
                <a:gsLst>
                  <a:gs pos="0">
                    <a:schemeClr val="tx1">
                      <a:lumMod val="75000"/>
                      <a:lumOff val="25000"/>
                    </a:schemeClr>
                  </a:gs>
                  <a:gs pos="100000">
                    <a:schemeClr val="tx1">
                      <a:lumMod val="95000"/>
                      <a:lumOff val="5000"/>
                    </a:schemeClr>
                  </a:gs>
                </a:gsLst>
                <a:lin ang="10800000" scaled="1"/>
                <a:tileRect/>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7A4D994-B7B4-4A66-BA97-A63EBEEDA771}" type="TxLink">
                  <a:rPr lang="en-US" sz="1600" b="0" i="0" u="none" strike="noStrike">
                    <a:solidFill>
                      <a:schemeClr val="bg1"/>
                    </a:solidFill>
                    <a:latin typeface="Copperplate Gothic Bold" panose="020E0705020206020404" pitchFamily="34" charset="0"/>
                    <a:ea typeface="Calibri"/>
                    <a:cs typeface="Calibri"/>
                  </a:rPr>
                  <a:pPr algn="ctr"/>
                  <a:t>12.47%</a:t>
                </a:fld>
                <a:endParaRPr lang="en-IN" sz="1600">
                  <a:solidFill>
                    <a:schemeClr val="bg1"/>
                  </a:solidFill>
                  <a:latin typeface="Copperplate Gothic Bold" panose="020E0705020206020404" pitchFamily="34" charset="0"/>
                </a:endParaRPr>
              </a:p>
            </xdr:txBody>
          </xdr:sp>
          <xdr:sp macro="" textlink="KPI!H26">
            <xdr:nvSpPr>
              <xdr:cNvPr id="91" name="Rectangle: Rounded Corners 90">
                <a:extLst>
                  <a:ext uri="{FF2B5EF4-FFF2-40B4-BE49-F238E27FC236}">
                    <a16:creationId xmlns:a16="http://schemas.microsoft.com/office/drawing/2014/main" id="{E45C87B8-DC05-5EAB-54B3-9D60E19616B7}"/>
                  </a:ext>
                </a:extLst>
              </xdr:cNvPr>
              <xdr:cNvSpPr/>
            </xdr:nvSpPr>
            <xdr:spPr>
              <a:xfrm>
                <a:off x="227451" y="919705"/>
                <a:ext cx="2076883" cy="190984"/>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362597-EDE8-4920-A32F-2284D708347C}" type="TxLink">
                  <a:rPr lang="en-US" sz="1600" b="0" i="0" u="none" strike="noStrike">
                    <a:solidFill>
                      <a:schemeClr val="bg1"/>
                    </a:solidFill>
                    <a:latin typeface="Copperplate Gothic Bold" panose="020E0705020206020404" pitchFamily="34" charset="0"/>
                    <a:ea typeface="Calibri"/>
                    <a:cs typeface="Calibri"/>
                  </a:rPr>
                  <a:pPr algn="ctr"/>
                  <a:t> </a:t>
                </a:fld>
                <a:endParaRPr lang="en-IN" sz="1600" b="0" i="0" u="none" strike="noStrike">
                  <a:solidFill>
                    <a:schemeClr val="bg1"/>
                  </a:solidFill>
                  <a:latin typeface="Copperplate Gothic Bold" panose="020E0705020206020404" pitchFamily="34" charset="0"/>
                  <a:ea typeface="Calibri"/>
                  <a:cs typeface="Calibri"/>
                </a:endParaRPr>
              </a:p>
            </xdr:txBody>
          </xdr:sp>
          <xdr:sp macro="" textlink="">
            <xdr:nvSpPr>
              <xdr:cNvPr id="93" name="Rectangle: Rounded Corners 92">
                <a:extLst>
                  <a:ext uri="{FF2B5EF4-FFF2-40B4-BE49-F238E27FC236}">
                    <a16:creationId xmlns:a16="http://schemas.microsoft.com/office/drawing/2014/main" id="{590A1FDA-357F-3551-69DE-6B5B70F05053}"/>
                  </a:ext>
                </a:extLst>
              </xdr:cNvPr>
              <xdr:cNvSpPr/>
            </xdr:nvSpPr>
            <xdr:spPr>
              <a:xfrm>
                <a:off x="226208" y="1632612"/>
                <a:ext cx="1348213" cy="190984"/>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Copperplate Gothic Bold" panose="020E0705020206020404" pitchFamily="34" charset="0"/>
                    <a:ea typeface="Calibri"/>
                    <a:cs typeface="Calibri"/>
                  </a:rPr>
                  <a:t>YoY</a:t>
                </a:r>
                <a:r>
                  <a:rPr lang="en-US" sz="1200" b="0" i="0" u="none" strike="noStrike" baseline="0">
                    <a:solidFill>
                      <a:schemeClr val="bg1"/>
                    </a:solidFill>
                    <a:latin typeface="Copperplate Gothic Bold" panose="020E0705020206020404" pitchFamily="34" charset="0"/>
                    <a:ea typeface="Calibri"/>
                    <a:cs typeface="Calibri"/>
                  </a:rPr>
                  <a:t> Growth: </a:t>
                </a:r>
                <a:endParaRPr lang="en-US" sz="1200" b="0" i="0" u="none" strike="noStrike">
                  <a:solidFill>
                    <a:schemeClr val="bg1"/>
                  </a:solidFill>
                  <a:latin typeface="Copperplate Gothic Bold" panose="020E0705020206020404" pitchFamily="34" charset="0"/>
                  <a:ea typeface="Calibri"/>
                  <a:cs typeface="Calibri"/>
                </a:endParaRPr>
              </a:p>
            </xdr:txBody>
          </xdr:sp>
        </xdr:grpSp>
      </xdr:grpSp>
      <xdr:graphicFrame macro="">
        <xdr:nvGraphicFramePr>
          <xdr:cNvPr id="99" name="Chart 98">
            <a:extLst>
              <a:ext uri="{FF2B5EF4-FFF2-40B4-BE49-F238E27FC236}">
                <a16:creationId xmlns:a16="http://schemas.microsoft.com/office/drawing/2014/main" id="{11CE2C3D-6204-4B36-AC0F-CBDAD5693C02}"/>
              </a:ext>
            </a:extLst>
          </xdr:cNvPr>
          <xdr:cNvGraphicFramePr>
            <a:graphicFrameLocks/>
          </xdr:cNvGraphicFramePr>
        </xdr:nvGraphicFramePr>
        <xdr:xfrm>
          <a:off x="2815013" y="1157698"/>
          <a:ext cx="2048854" cy="50987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0" name="Chart 99">
            <a:extLst>
              <a:ext uri="{FF2B5EF4-FFF2-40B4-BE49-F238E27FC236}">
                <a16:creationId xmlns:a16="http://schemas.microsoft.com/office/drawing/2014/main" id="{8B08921F-3DA2-47A2-B4B1-1E8E0A4880B9}"/>
              </a:ext>
            </a:extLst>
          </xdr:cNvPr>
          <xdr:cNvGraphicFramePr>
            <a:graphicFrameLocks/>
          </xdr:cNvGraphicFramePr>
        </xdr:nvGraphicFramePr>
        <xdr:xfrm>
          <a:off x="5380409" y="1144560"/>
          <a:ext cx="2026737" cy="50555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03" name="Chart 102">
            <a:extLst>
              <a:ext uri="{FF2B5EF4-FFF2-40B4-BE49-F238E27FC236}">
                <a16:creationId xmlns:a16="http://schemas.microsoft.com/office/drawing/2014/main" id="{77E168A2-F1E8-44FC-AE50-3D2C6981870C}"/>
              </a:ext>
            </a:extLst>
          </xdr:cNvPr>
          <xdr:cNvGraphicFramePr>
            <a:graphicFrameLocks/>
          </xdr:cNvGraphicFramePr>
        </xdr:nvGraphicFramePr>
        <xdr:xfrm>
          <a:off x="7917116" y="1151129"/>
          <a:ext cx="2029149" cy="50330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4" name="Chart 103">
            <a:extLst>
              <a:ext uri="{FF2B5EF4-FFF2-40B4-BE49-F238E27FC236}">
                <a16:creationId xmlns:a16="http://schemas.microsoft.com/office/drawing/2014/main" id="{CF7783F6-8E5A-440D-9A49-A9CB9B41FCC6}"/>
              </a:ext>
            </a:extLst>
          </xdr:cNvPr>
          <xdr:cNvGraphicFramePr>
            <a:graphicFrameLocks/>
          </xdr:cNvGraphicFramePr>
        </xdr:nvGraphicFramePr>
        <xdr:xfrm>
          <a:off x="10508786" y="1144560"/>
          <a:ext cx="1989734" cy="529581"/>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pic>
            <xdr:nvPicPr>
              <xdr:cNvPr id="106" name="Picture 105">
                <a:extLst>
                  <a:ext uri="{FF2B5EF4-FFF2-40B4-BE49-F238E27FC236}">
                    <a16:creationId xmlns:a16="http://schemas.microsoft.com/office/drawing/2014/main" id="{4074374A-6741-40E3-F261-F48FA7916EAC}"/>
                  </a:ext>
                </a:extLst>
              </xdr:cNvPr>
              <xdr:cNvPicPr>
                <a:picLocks noChangeAspect="1" noChangeArrowheads="1"/>
                <a:extLst>
                  <a:ext uri="{84589F7E-364E-4C9E-8A38-B11213B215E9}">
                    <a14:cameraTool cellRange="'KPI YoY'!$B$9" spid="_x0000_s9499"/>
                  </a:ext>
                </a:extLst>
              </xdr:cNvPicPr>
            </xdr:nvPicPr>
            <xdr:blipFill rotWithShape="1">
              <a:blip xmlns:r="http://schemas.openxmlformats.org/officeDocument/2006/relationships" r:embed="rId6"/>
              <a:srcRect l="3958" t="13758" r="5378" b="15692"/>
              <a:stretch>
                <a:fillRect/>
              </a:stretch>
            </xdr:blipFill>
            <xdr:spPr bwMode="auto">
              <a:xfrm>
                <a:off x="1348166" y="1667074"/>
                <a:ext cx="908263" cy="204744"/>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108" name="Picture 107">
                <a:extLst>
                  <a:ext uri="{FF2B5EF4-FFF2-40B4-BE49-F238E27FC236}">
                    <a16:creationId xmlns:a16="http://schemas.microsoft.com/office/drawing/2014/main" id="{C0988E30-8194-FE34-23F1-1848E43C3A7D}"/>
                  </a:ext>
                </a:extLst>
              </xdr:cNvPr>
              <xdr:cNvPicPr>
                <a:picLocks noChangeAspect="1" noChangeArrowheads="1"/>
                <a:extLst>
                  <a:ext uri="{84589F7E-364E-4C9E-8A38-B11213B215E9}">
                    <a14:cameraTool cellRange="'KPI YoY'!$C$9" spid="_x0000_s9500"/>
                  </a:ext>
                </a:extLst>
              </xdr:cNvPicPr>
            </xdr:nvPicPr>
            <xdr:blipFill rotWithShape="1">
              <a:blip xmlns:r="http://schemas.openxmlformats.org/officeDocument/2006/relationships" r:embed="rId7"/>
              <a:srcRect l="5577" t="8179" r="3780" b="13205"/>
              <a:stretch>
                <a:fillRect/>
              </a:stretch>
            </xdr:blipFill>
            <xdr:spPr bwMode="auto">
              <a:xfrm>
                <a:off x="3872248" y="1657035"/>
                <a:ext cx="853650" cy="217079"/>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110" name="Picture 109">
                <a:extLst>
                  <a:ext uri="{FF2B5EF4-FFF2-40B4-BE49-F238E27FC236}">
                    <a16:creationId xmlns:a16="http://schemas.microsoft.com/office/drawing/2014/main" id="{EA18CBB4-FB01-4422-C398-F33E6FC605E3}"/>
                  </a:ext>
                </a:extLst>
              </xdr:cNvPr>
              <xdr:cNvPicPr>
                <a:picLocks noChangeAspect="1" noChangeArrowheads="1"/>
                <a:extLst>
                  <a:ext uri="{84589F7E-364E-4C9E-8A38-B11213B215E9}">
                    <a14:cameraTool cellRange="'KPI YoY'!$D$9" spid="_x0000_s9501"/>
                  </a:ext>
                </a:extLst>
              </xdr:cNvPicPr>
            </xdr:nvPicPr>
            <xdr:blipFill rotWithShape="1">
              <a:blip xmlns:r="http://schemas.openxmlformats.org/officeDocument/2006/relationships" r:embed="rId8"/>
              <a:srcRect l="6820" t="11087" r="2364" b="11326"/>
              <a:stretch>
                <a:fillRect/>
              </a:stretch>
            </xdr:blipFill>
            <xdr:spPr bwMode="auto">
              <a:xfrm>
                <a:off x="6429142" y="1669584"/>
                <a:ext cx="747762" cy="21573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112" name="Picture 111">
                <a:extLst>
                  <a:ext uri="{FF2B5EF4-FFF2-40B4-BE49-F238E27FC236}">
                    <a16:creationId xmlns:a16="http://schemas.microsoft.com/office/drawing/2014/main" id="{A7DCA28C-30BF-1238-9FE2-E765E5054508}"/>
                  </a:ext>
                </a:extLst>
              </xdr:cNvPr>
              <xdr:cNvPicPr>
                <a:picLocks noChangeAspect="1" noChangeArrowheads="1"/>
                <a:extLst>
                  <a:ext uri="{84589F7E-364E-4C9E-8A38-B11213B215E9}">
                    <a14:cameraTool cellRange="'KPI YoY'!$E$9" spid="_x0000_s9502"/>
                  </a:ext>
                </a:extLst>
              </xdr:cNvPicPr>
            </xdr:nvPicPr>
            <xdr:blipFill rotWithShape="1">
              <a:blip xmlns:r="http://schemas.openxmlformats.org/officeDocument/2006/relationships" r:embed="rId9"/>
              <a:srcRect l="2680" t="6186" r="3100" b="12779"/>
              <a:stretch>
                <a:fillRect/>
              </a:stretch>
            </xdr:blipFill>
            <xdr:spPr bwMode="auto">
              <a:xfrm>
                <a:off x="8875332" y="1669585"/>
                <a:ext cx="923385" cy="216195"/>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114" name="Picture 113">
                <a:extLst>
                  <a:ext uri="{FF2B5EF4-FFF2-40B4-BE49-F238E27FC236}">
                    <a16:creationId xmlns:a16="http://schemas.microsoft.com/office/drawing/2014/main" id="{9F81E399-7015-9572-FF64-8E79F42A54FA}"/>
                  </a:ext>
                </a:extLst>
              </xdr:cNvPr>
              <xdr:cNvPicPr>
                <a:picLocks noChangeAspect="1" noChangeArrowheads="1"/>
                <a:extLst>
                  <a:ext uri="{84589F7E-364E-4C9E-8A38-B11213B215E9}">
                    <a14:cameraTool cellRange="'KPI YoY'!$F$9" spid="_x0000_s9503"/>
                  </a:ext>
                </a:extLst>
              </xdr:cNvPicPr>
            </xdr:nvPicPr>
            <xdr:blipFill rotWithShape="1">
              <a:blip xmlns:r="http://schemas.openxmlformats.org/officeDocument/2006/relationships" r:embed="rId10"/>
              <a:srcRect l="3479" t="9405" r="8511" b="12147"/>
              <a:stretch>
                <a:fillRect/>
              </a:stretch>
            </xdr:blipFill>
            <xdr:spPr bwMode="auto">
              <a:xfrm>
                <a:off x="11451273" y="1661419"/>
                <a:ext cx="933618" cy="23707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0</xdr:col>
      <xdr:colOff>12595</xdr:colOff>
      <xdr:row>11</xdr:row>
      <xdr:rowOff>127000</xdr:rowOff>
    </xdr:from>
    <xdr:to>
      <xdr:col>20</xdr:col>
      <xdr:colOff>447125</xdr:colOff>
      <xdr:row>25</xdr:row>
      <xdr:rowOff>178155</xdr:rowOff>
    </xdr:to>
    <xdr:grpSp>
      <xdr:nvGrpSpPr>
        <xdr:cNvPr id="129" name="Group 128">
          <a:extLst>
            <a:ext uri="{FF2B5EF4-FFF2-40B4-BE49-F238E27FC236}">
              <a16:creationId xmlns:a16="http://schemas.microsoft.com/office/drawing/2014/main" id="{7248D91C-1790-D587-5811-6877006A2A07}"/>
            </a:ext>
          </a:extLst>
        </xdr:cNvPr>
        <xdr:cNvGrpSpPr/>
      </xdr:nvGrpSpPr>
      <xdr:grpSpPr>
        <a:xfrm>
          <a:off x="12595" y="2131391"/>
          <a:ext cx="12692791" cy="2635329"/>
          <a:chOff x="12595" y="2138680"/>
          <a:chExt cx="12626530" cy="2641955"/>
        </a:xfrm>
      </xdr:grpSpPr>
      <xdr:sp macro="" textlink="">
        <xdr:nvSpPr>
          <xdr:cNvPr id="117" name="Rectangle: Rounded Corners 116">
            <a:extLst>
              <a:ext uri="{FF2B5EF4-FFF2-40B4-BE49-F238E27FC236}">
                <a16:creationId xmlns:a16="http://schemas.microsoft.com/office/drawing/2014/main" id="{FA747079-9261-AED6-544D-3B79F89E795C}"/>
              </a:ext>
            </a:extLst>
          </xdr:cNvPr>
          <xdr:cNvSpPr/>
        </xdr:nvSpPr>
        <xdr:spPr>
          <a:xfrm>
            <a:off x="12595" y="2138680"/>
            <a:ext cx="4957784" cy="2604169"/>
          </a:xfrm>
          <a:prstGeom prst="roundRect">
            <a:avLst>
              <a:gd name="adj" fmla="val 11472"/>
            </a:avLst>
          </a:prstGeom>
          <a:gradFill>
            <a:gsLst>
              <a:gs pos="0">
                <a:schemeClr val="tx1">
                  <a:lumMod val="75000"/>
                  <a:lumOff val="25000"/>
                </a:schemeClr>
              </a:gs>
              <a:gs pos="100000">
                <a:schemeClr val="tx1">
                  <a:lumMod val="95000"/>
                  <a:lumOff val="5000"/>
                </a:schemeClr>
              </a:gs>
            </a:gsLst>
            <a:lin ang="10800000" scaled="1"/>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a:latin typeface="Copperplate Gothic Bold" panose="020E0705020206020404" pitchFamily="34" charset="0"/>
            </a:endParaRPr>
          </a:p>
        </xdr:txBody>
      </xdr:sp>
      <xdr:sp macro="" textlink="">
        <xdr:nvSpPr>
          <xdr:cNvPr id="118" name="Rectangle: Rounded Corners 117">
            <a:extLst>
              <a:ext uri="{FF2B5EF4-FFF2-40B4-BE49-F238E27FC236}">
                <a16:creationId xmlns:a16="http://schemas.microsoft.com/office/drawing/2014/main" id="{7F832506-9396-8B8F-1F27-ACB07AE3DA85}"/>
              </a:ext>
            </a:extLst>
          </xdr:cNvPr>
          <xdr:cNvSpPr/>
        </xdr:nvSpPr>
        <xdr:spPr>
          <a:xfrm>
            <a:off x="5084618" y="2151275"/>
            <a:ext cx="4399448" cy="2604169"/>
          </a:xfrm>
          <a:prstGeom prst="roundRect">
            <a:avLst>
              <a:gd name="adj" fmla="val 11472"/>
            </a:avLst>
          </a:prstGeom>
          <a:gradFill>
            <a:gsLst>
              <a:gs pos="0">
                <a:schemeClr val="tx1">
                  <a:lumMod val="75000"/>
                  <a:lumOff val="25000"/>
                </a:schemeClr>
              </a:gs>
              <a:gs pos="100000">
                <a:schemeClr val="tx1">
                  <a:lumMod val="95000"/>
                  <a:lumOff val="5000"/>
                </a:schemeClr>
              </a:gs>
            </a:gsLst>
            <a:lin ang="10800000" scaled="1"/>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a:latin typeface="Copperplate Gothic Bold" panose="020E0705020206020404" pitchFamily="34" charset="0"/>
            </a:endParaRPr>
          </a:p>
        </xdr:txBody>
      </xdr:sp>
      <xdr:sp macro="" textlink="">
        <xdr:nvSpPr>
          <xdr:cNvPr id="119" name="Rectangle: Rounded Corners 118">
            <a:extLst>
              <a:ext uri="{FF2B5EF4-FFF2-40B4-BE49-F238E27FC236}">
                <a16:creationId xmlns:a16="http://schemas.microsoft.com/office/drawing/2014/main" id="{0616475B-6EBF-E2FA-6343-F8318B59AD08}"/>
              </a:ext>
            </a:extLst>
          </xdr:cNvPr>
          <xdr:cNvSpPr/>
        </xdr:nvSpPr>
        <xdr:spPr>
          <a:xfrm>
            <a:off x="9610016" y="2176466"/>
            <a:ext cx="3029109" cy="2604169"/>
          </a:xfrm>
          <a:prstGeom prst="roundRect">
            <a:avLst>
              <a:gd name="adj" fmla="val 11472"/>
            </a:avLst>
          </a:prstGeom>
          <a:gradFill>
            <a:gsLst>
              <a:gs pos="0">
                <a:schemeClr val="tx1">
                  <a:lumMod val="75000"/>
                  <a:lumOff val="25000"/>
                </a:schemeClr>
              </a:gs>
              <a:gs pos="100000">
                <a:schemeClr val="tx1">
                  <a:lumMod val="95000"/>
                  <a:lumOff val="5000"/>
                </a:schemeClr>
              </a:gs>
            </a:gsLst>
            <a:lin ang="10800000" scaled="1"/>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a:latin typeface="Copperplate Gothic Bold" panose="020E0705020206020404" pitchFamily="34" charset="0"/>
            </a:endParaRPr>
          </a:p>
        </xdr:txBody>
      </xdr:sp>
      <xdr:sp macro="" textlink="">
        <xdr:nvSpPr>
          <xdr:cNvPr id="120" name="Rectangle: Rounded Corners 119">
            <a:extLst>
              <a:ext uri="{FF2B5EF4-FFF2-40B4-BE49-F238E27FC236}">
                <a16:creationId xmlns:a16="http://schemas.microsoft.com/office/drawing/2014/main" id="{5553F737-2980-7805-8DB2-FD92A47EEB84}"/>
              </a:ext>
            </a:extLst>
          </xdr:cNvPr>
          <xdr:cNvSpPr/>
        </xdr:nvSpPr>
        <xdr:spPr>
          <a:xfrm>
            <a:off x="261697" y="2225348"/>
            <a:ext cx="4490709" cy="369707"/>
          </a:xfrm>
          <a:prstGeom prst="roundRect">
            <a:avLst/>
          </a:prstGeom>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path path="circle">
              <a:fillToRect t="100000" r="100000"/>
            </a:path>
            <a:tileRect l="-100000" b="-100000"/>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Copperplate Gothic Bold" panose="020E0705020206020404" pitchFamily="34" charset="0"/>
              </a:rPr>
              <a:t>SALES &amp;</a:t>
            </a:r>
            <a:r>
              <a:rPr lang="en-IN" sz="1600" baseline="0">
                <a:latin typeface="Copperplate Gothic Bold" panose="020E0705020206020404" pitchFamily="34" charset="0"/>
              </a:rPr>
              <a:t> PROFIT ANALYSIS</a:t>
            </a:r>
          </a:p>
        </xdr:txBody>
      </xdr:sp>
      <xdr:sp macro="" textlink="">
        <xdr:nvSpPr>
          <xdr:cNvPr id="123" name="Rectangle: Rounded Corners 122">
            <a:extLst>
              <a:ext uri="{FF2B5EF4-FFF2-40B4-BE49-F238E27FC236}">
                <a16:creationId xmlns:a16="http://schemas.microsoft.com/office/drawing/2014/main" id="{7A73E593-5144-FA7C-E34F-3E4F4716A01B}"/>
              </a:ext>
            </a:extLst>
          </xdr:cNvPr>
          <xdr:cNvSpPr/>
        </xdr:nvSpPr>
        <xdr:spPr>
          <a:xfrm>
            <a:off x="5302957" y="2241794"/>
            <a:ext cx="3956165" cy="369707"/>
          </a:xfrm>
          <a:prstGeom prst="roundRect">
            <a:avLst/>
          </a:prstGeom>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path path="circle">
              <a:fillToRect t="100000" r="100000"/>
            </a:path>
            <a:tileRect l="-100000" b="-100000"/>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Copperplate Gothic Bold" panose="020E0705020206020404" pitchFamily="34" charset="0"/>
              </a:rPr>
              <a:t>CATEGORY WISE</a:t>
            </a:r>
            <a:r>
              <a:rPr lang="en-IN" sz="1600" baseline="0">
                <a:latin typeface="Copperplate Gothic Bold" panose="020E0705020206020404" pitchFamily="34" charset="0"/>
              </a:rPr>
              <a:t> PROFIT</a:t>
            </a:r>
            <a:endParaRPr lang="en-IN" sz="1600">
              <a:latin typeface="Copperplate Gothic Bold" panose="020E0705020206020404" pitchFamily="34" charset="0"/>
            </a:endParaRPr>
          </a:p>
        </xdr:txBody>
      </xdr:sp>
      <xdr:sp macro="" textlink="">
        <xdr:nvSpPr>
          <xdr:cNvPr id="128" name="Rectangle: Rounded Corners 127">
            <a:extLst>
              <a:ext uri="{FF2B5EF4-FFF2-40B4-BE49-F238E27FC236}">
                <a16:creationId xmlns:a16="http://schemas.microsoft.com/office/drawing/2014/main" id="{C3B27B17-5F12-45CD-2233-C4FD14C43F16}"/>
              </a:ext>
            </a:extLst>
          </xdr:cNvPr>
          <xdr:cNvSpPr/>
        </xdr:nvSpPr>
        <xdr:spPr>
          <a:xfrm>
            <a:off x="9648825" y="2265823"/>
            <a:ext cx="2947988" cy="369707"/>
          </a:xfrm>
          <a:prstGeom prst="roundRect">
            <a:avLst>
              <a:gd name="adj" fmla="val 33763"/>
            </a:avLst>
          </a:prstGeom>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path path="circle">
              <a:fillToRect t="100000" r="100000"/>
            </a:path>
            <a:tileRect l="-100000" b="-100000"/>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a:latin typeface="Copperplate Gothic Bold" panose="020E0705020206020404" pitchFamily="34" charset="0"/>
              </a:rPr>
              <a:t>SALES SHARE BY CATEGORY</a:t>
            </a:r>
          </a:p>
        </xdr:txBody>
      </xdr:sp>
    </xdr:grpSp>
    <xdr:clientData/>
  </xdr:twoCellAnchor>
  <xdr:twoCellAnchor>
    <xdr:from>
      <xdr:col>0</xdr:col>
      <xdr:colOff>27835</xdr:colOff>
      <xdr:row>26</xdr:row>
      <xdr:rowOff>88900</xdr:rowOff>
    </xdr:from>
    <xdr:to>
      <xdr:col>20</xdr:col>
      <xdr:colOff>462365</xdr:colOff>
      <xdr:row>40</xdr:row>
      <xdr:rowOff>170535</xdr:rowOff>
    </xdr:to>
    <xdr:grpSp>
      <xdr:nvGrpSpPr>
        <xdr:cNvPr id="130" name="Group 129">
          <a:extLst>
            <a:ext uri="{FF2B5EF4-FFF2-40B4-BE49-F238E27FC236}">
              <a16:creationId xmlns:a16="http://schemas.microsoft.com/office/drawing/2014/main" id="{DDE7EB8D-E474-11A3-D5D9-D70485652D8E}"/>
            </a:ext>
          </a:extLst>
        </xdr:cNvPr>
        <xdr:cNvGrpSpPr/>
      </xdr:nvGrpSpPr>
      <xdr:grpSpPr>
        <a:xfrm>
          <a:off x="27835" y="4859683"/>
          <a:ext cx="12692791" cy="2632678"/>
          <a:chOff x="12595" y="2138680"/>
          <a:chExt cx="12626530" cy="2641955"/>
        </a:xfrm>
      </xdr:grpSpPr>
      <xdr:sp macro="" textlink="">
        <xdr:nvSpPr>
          <xdr:cNvPr id="131" name="Rectangle: Rounded Corners 130">
            <a:extLst>
              <a:ext uri="{FF2B5EF4-FFF2-40B4-BE49-F238E27FC236}">
                <a16:creationId xmlns:a16="http://schemas.microsoft.com/office/drawing/2014/main" id="{8B73EBBA-F612-7967-A48A-9BA8CED92A02}"/>
              </a:ext>
            </a:extLst>
          </xdr:cNvPr>
          <xdr:cNvSpPr/>
        </xdr:nvSpPr>
        <xdr:spPr>
          <a:xfrm>
            <a:off x="12595" y="2138680"/>
            <a:ext cx="4957784" cy="2604169"/>
          </a:xfrm>
          <a:prstGeom prst="roundRect">
            <a:avLst>
              <a:gd name="adj" fmla="val 11472"/>
            </a:avLst>
          </a:prstGeom>
          <a:gradFill>
            <a:gsLst>
              <a:gs pos="0">
                <a:schemeClr val="tx1">
                  <a:lumMod val="75000"/>
                  <a:lumOff val="25000"/>
                </a:schemeClr>
              </a:gs>
              <a:gs pos="100000">
                <a:schemeClr val="tx1">
                  <a:lumMod val="95000"/>
                  <a:lumOff val="5000"/>
                </a:schemeClr>
              </a:gs>
            </a:gsLst>
            <a:lin ang="10800000" scaled="1"/>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2" name="Rectangle: Rounded Corners 131">
            <a:extLst>
              <a:ext uri="{FF2B5EF4-FFF2-40B4-BE49-F238E27FC236}">
                <a16:creationId xmlns:a16="http://schemas.microsoft.com/office/drawing/2014/main" id="{A71ED4A3-EC88-07CC-2A90-7F0050508E3B}"/>
              </a:ext>
            </a:extLst>
          </xdr:cNvPr>
          <xdr:cNvSpPr/>
        </xdr:nvSpPr>
        <xdr:spPr>
          <a:xfrm>
            <a:off x="5084618" y="2151275"/>
            <a:ext cx="4399448" cy="2604169"/>
          </a:xfrm>
          <a:prstGeom prst="roundRect">
            <a:avLst>
              <a:gd name="adj" fmla="val 11472"/>
            </a:avLst>
          </a:prstGeom>
          <a:gradFill>
            <a:gsLst>
              <a:gs pos="0">
                <a:schemeClr val="tx1">
                  <a:lumMod val="75000"/>
                  <a:lumOff val="25000"/>
                </a:schemeClr>
              </a:gs>
              <a:gs pos="100000">
                <a:schemeClr val="tx1">
                  <a:lumMod val="95000"/>
                  <a:lumOff val="5000"/>
                </a:schemeClr>
              </a:gs>
            </a:gsLst>
            <a:lin ang="10800000" scaled="1"/>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3" name="Rectangle: Rounded Corners 132">
            <a:extLst>
              <a:ext uri="{FF2B5EF4-FFF2-40B4-BE49-F238E27FC236}">
                <a16:creationId xmlns:a16="http://schemas.microsoft.com/office/drawing/2014/main" id="{C9C5EC44-223E-8B0F-7F6E-FE7AF0686AB9}"/>
              </a:ext>
            </a:extLst>
          </xdr:cNvPr>
          <xdr:cNvSpPr/>
        </xdr:nvSpPr>
        <xdr:spPr>
          <a:xfrm>
            <a:off x="9610016" y="2176466"/>
            <a:ext cx="3029109" cy="2604169"/>
          </a:xfrm>
          <a:prstGeom prst="roundRect">
            <a:avLst>
              <a:gd name="adj" fmla="val 11472"/>
            </a:avLst>
          </a:prstGeom>
          <a:gradFill>
            <a:gsLst>
              <a:gs pos="0">
                <a:schemeClr val="tx1">
                  <a:lumMod val="75000"/>
                  <a:lumOff val="25000"/>
                </a:schemeClr>
              </a:gs>
              <a:gs pos="100000">
                <a:schemeClr val="tx1">
                  <a:lumMod val="95000"/>
                  <a:lumOff val="5000"/>
                </a:schemeClr>
              </a:gs>
            </a:gsLst>
            <a:lin ang="10800000" scaled="1"/>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4" name="Rectangle: Rounded Corners 133">
            <a:extLst>
              <a:ext uri="{FF2B5EF4-FFF2-40B4-BE49-F238E27FC236}">
                <a16:creationId xmlns:a16="http://schemas.microsoft.com/office/drawing/2014/main" id="{F4E813C5-13B5-8035-EAE9-8646B0864CD5}"/>
              </a:ext>
            </a:extLst>
          </xdr:cNvPr>
          <xdr:cNvSpPr/>
        </xdr:nvSpPr>
        <xdr:spPr>
          <a:xfrm>
            <a:off x="261697" y="2225348"/>
            <a:ext cx="4490709" cy="369707"/>
          </a:xfrm>
          <a:prstGeom prst="roundRect">
            <a:avLst/>
          </a:prstGeom>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path path="circle">
              <a:fillToRect t="100000" r="100000"/>
            </a:path>
            <a:tileRect l="-100000" b="-100000"/>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Copperplate Gothic Bold" panose="020E0705020206020404" pitchFamily="34" charset="0"/>
              </a:rPr>
              <a:t>STATE WISE</a:t>
            </a:r>
            <a:r>
              <a:rPr lang="en-IN" sz="1600" baseline="0">
                <a:latin typeface="Copperplate Gothic Bold" panose="020E0705020206020404" pitchFamily="34" charset="0"/>
              </a:rPr>
              <a:t> TOTAL SALES</a:t>
            </a:r>
            <a:endParaRPr lang="en-IN" sz="1600">
              <a:latin typeface="Copperplate Gothic Bold" panose="020E0705020206020404" pitchFamily="34" charset="0"/>
            </a:endParaRPr>
          </a:p>
        </xdr:txBody>
      </xdr:sp>
      <xdr:sp macro="" textlink="">
        <xdr:nvSpPr>
          <xdr:cNvPr id="135" name="Rectangle: Rounded Corners 134">
            <a:extLst>
              <a:ext uri="{FF2B5EF4-FFF2-40B4-BE49-F238E27FC236}">
                <a16:creationId xmlns:a16="http://schemas.microsoft.com/office/drawing/2014/main" id="{A07A9AAD-EC2A-3A24-8F1F-6A422817DEF2}"/>
              </a:ext>
            </a:extLst>
          </xdr:cNvPr>
          <xdr:cNvSpPr/>
        </xdr:nvSpPr>
        <xdr:spPr>
          <a:xfrm>
            <a:off x="5302957" y="2241794"/>
            <a:ext cx="3956165" cy="369707"/>
          </a:xfrm>
          <a:prstGeom prst="roundRect">
            <a:avLst/>
          </a:prstGeom>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path path="circle">
              <a:fillToRect t="100000" r="100000"/>
            </a:path>
            <a:tileRect l="-100000" b="-100000"/>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Copperplate Gothic Bold" panose="020E0705020206020404" pitchFamily="34" charset="0"/>
              </a:rPr>
              <a:t>TOP 5 SOLD SUB-CATEGORY</a:t>
            </a:r>
          </a:p>
        </xdr:txBody>
      </xdr:sp>
      <xdr:sp macro="" textlink="">
        <xdr:nvSpPr>
          <xdr:cNvPr id="136" name="Rectangle: Rounded Corners 135">
            <a:extLst>
              <a:ext uri="{FF2B5EF4-FFF2-40B4-BE49-F238E27FC236}">
                <a16:creationId xmlns:a16="http://schemas.microsoft.com/office/drawing/2014/main" id="{C56488C3-F352-0936-5545-61620235910A}"/>
              </a:ext>
            </a:extLst>
          </xdr:cNvPr>
          <xdr:cNvSpPr/>
        </xdr:nvSpPr>
        <xdr:spPr>
          <a:xfrm>
            <a:off x="9712114" y="2393381"/>
            <a:ext cx="2615265" cy="369707"/>
          </a:xfrm>
          <a:prstGeom prst="roundRect">
            <a:avLst/>
          </a:prstGeom>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path path="circle">
              <a:fillToRect t="100000" r="100000"/>
            </a:path>
            <a:tileRect l="-100000" b="-100000"/>
          </a:gra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Copperplate Gothic Bold" panose="020E0705020206020404" pitchFamily="34" charset="0"/>
              </a:rPr>
              <a:t>FILTERS</a:t>
            </a:r>
          </a:p>
        </xdr:txBody>
      </xdr:sp>
    </xdr:grpSp>
    <xdr:clientData/>
  </xdr:twoCellAnchor>
  <xdr:twoCellAnchor>
    <xdr:from>
      <xdr:col>0</xdr:col>
      <xdr:colOff>139212</xdr:colOff>
      <xdr:row>14</xdr:row>
      <xdr:rowOff>73269</xdr:rowOff>
    </xdr:from>
    <xdr:to>
      <xdr:col>7</xdr:col>
      <xdr:colOff>564173</xdr:colOff>
      <xdr:row>25</xdr:row>
      <xdr:rowOff>80596</xdr:rowOff>
    </xdr:to>
    <xdr:graphicFrame macro="">
      <xdr:nvGraphicFramePr>
        <xdr:cNvPr id="137" name="Chart 136">
          <a:extLst>
            <a:ext uri="{FF2B5EF4-FFF2-40B4-BE49-F238E27FC236}">
              <a16:creationId xmlns:a16="http://schemas.microsoft.com/office/drawing/2014/main" id="{D2A95EAE-76DF-4CBE-9F00-F0335BB5F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256442</xdr:colOff>
      <xdr:row>14</xdr:row>
      <xdr:rowOff>58615</xdr:rowOff>
    </xdr:from>
    <xdr:to>
      <xdr:col>15</xdr:col>
      <xdr:colOff>329711</xdr:colOff>
      <xdr:row>25</xdr:row>
      <xdr:rowOff>168518</xdr:rowOff>
    </xdr:to>
    <mc:AlternateContent xmlns:mc="http://schemas.openxmlformats.org/markup-compatibility/2006">
      <mc:Choice xmlns:cx1="http://schemas.microsoft.com/office/drawing/2015/9/8/chartex" Requires="cx1">
        <xdr:graphicFrame macro="">
          <xdr:nvGraphicFramePr>
            <xdr:cNvPr id="138" name="Chart 137">
              <a:extLst>
                <a:ext uri="{FF2B5EF4-FFF2-40B4-BE49-F238E27FC236}">
                  <a16:creationId xmlns:a16="http://schemas.microsoft.com/office/drawing/2014/main" id="{184DEA73-2211-4798-9F77-E6738FA981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133242" y="2618935"/>
              <a:ext cx="4340469" cy="21520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599440</xdr:colOff>
      <xdr:row>14</xdr:row>
      <xdr:rowOff>15702</xdr:rowOff>
    </xdr:from>
    <xdr:to>
      <xdr:col>20</xdr:col>
      <xdr:colOff>284480</xdr:colOff>
      <xdr:row>25</xdr:row>
      <xdr:rowOff>96520</xdr:rowOff>
    </xdr:to>
    <xdr:graphicFrame macro="">
      <xdr:nvGraphicFramePr>
        <xdr:cNvPr id="139" name="Chart 138">
          <a:extLst>
            <a:ext uri="{FF2B5EF4-FFF2-40B4-BE49-F238E27FC236}">
              <a16:creationId xmlns:a16="http://schemas.microsoft.com/office/drawing/2014/main" id="{293DBAA9-64A0-438C-BC77-FF2B56113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36871</xdr:colOff>
      <xdr:row>28</xdr:row>
      <xdr:rowOff>49162</xdr:rowOff>
    </xdr:from>
    <xdr:to>
      <xdr:col>7</xdr:col>
      <xdr:colOff>553064</xdr:colOff>
      <xdr:row>41</xdr:row>
      <xdr:rowOff>15157</xdr:rowOff>
    </xdr:to>
    <mc:AlternateContent xmlns:mc="http://schemas.openxmlformats.org/markup-compatibility/2006">
      <mc:Choice xmlns:cx4="http://schemas.microsoft.com/office/drawing/2016/5/10/chartex" Requires="cx4">
        <xdr:graphicFrame macro="">
          <xdr:nvGraphicFramePr>
            <xdr:cNvPr id="140" name="Chart 139">
              <a:extLst>
                <a:ext uri="{FF2B5EF4-FFF2-40B4-BE49-F238E27FC236}">
                  <a16:creationId xmlns:a16="http://schemas.microsoft.com/office/drawing/2014/main" id="{503C2364-2630-434D-8002-101BE1B5D8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46471" y="5200282"/>
              <a:ext cx="4173793" cy="23434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239660</xdr:colOff>
      <xdr:row>28</xdr:row>
      <xdr:rowOff>172064</xdr:rowOff>
    </xdr:from>
    <xdr:to>
      <xdr:col>15</xdr:col>
      <xdr:colOff>387145</xdr:colOff>
      <xdr:row>41</xdr:row>
      <xdr:rowOff>49161</xdr:rowOff>
    </xdr:to>
    <xdr:graphicFrame macro="">
      <xdr:nvGraphicFramePr>
        <xdr:cNvPr id="141" name="Chart 140">
          <a:extLst>
            <a:ext uri="{FF2B5EF4-FFF2-40B4-BE49-F238E27FC236}">
              <a16:creationId xmlns:a16="http://schemas.microsoft.com/office/drawing/2014/main" id="{28CD0D83-0EE3-49DB-87AF-23DB76BF0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575807</xdr:colOff>
      <xdr:row>31</xdr:row>
      <xdr:rowOff>139635</xdr:rowOff>
    </xdr:from>
    <xdr:to>
      <xdr:col>17</xdr:col>
      <xdr:colOff>186702</xdr:colOff>
      <xdr:row>39</xdr:row>
      <xdr:rowOff>180165</xdr:rowOff>
    </xdr:to>
    <mc:AlternateContent xmlns:mc="http://schemas.openxmlformats.org/markup-compatibility/2006" xmlns:a14="http://schemas.microsoft.com/office/drawing/2010/main">
      <mc:Choice Requires="a14">
        <xdr:graphicFrame macro="">
          <xdr:nvGraphicFramePr>
            <xdr:cNvPr id="142" name="Year 2">
              <a:extLst>
                <a:ext uri="{FF2B5EF4-FFF2-40B4-BE49-F238E27FC236}">
                  <a16:creationId xmlns:a16="http://schemas.microsoft.com/office/drawing/2014/main" id="{7DDB4813-5FD9-4AF9-9C50-5CAB1D5F67E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719807" y="5733611"/>
              <a:ext cx="830095" cy="1474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253335</xdr:colOff>
      <xdr:row>31</xdr:row>
      <xdr:rowOff>129449</xdr:rowOff>
    </xdr:from>
    <xdr:to>
      <xdr:col>19</xdr:col>
      <xdr:colOff>16468</xdr:colOff>
      <xdr:row>39</xdr:row>
      <xdr:rowOff>168197</xdr:rowOff>
    </xdr:to>
    <mc:AlternateContent xmlns:mc="http://schemas.openxmlformats.org/markup-compatibility/2006" xmlns:a14="http://schemas.microsoft.com/office/drawing/2010/main">
      <mc:Choice Requires="a14">
        <xdr:graphicFrame macro="">
          <xdr:nvGraphicFramePr>
            <xdr:cNvPr id="143" name="Segment 1">
              <a:extLst>
                <a:ext uri="{FF2B5EF4-FFF2-40B4-BE49-F238E27FC236}">
                  <a16:creationId xmlns:a16="http://schemas.microsoft.com/office/drawing/2014/main" id="{7DF3DDEA-CB90-4371-93DC-E212DDA57B1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616535" y="5723425"/>
              <a:ext cx="982333" cy="1473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101773</xdr:colOff>
      <xdr:row>31</xdr:row>
      <xdr:rowOff>131231</xdr:rowOff>
    </xdr:from>
    <xdr:to>
      <xdr:col>20</xdr:col>
      <xdr:colOff>328752</xdr:colOff>
      <xdr:row>40</xdr:row>
      <xdr:rowOff>8996</xdr:rowOff>
    </xdr:to>
    <mc:AlternateContent xmlns:mc="http://schemas.openxmlformats.org/markup-compatibility/2006" xmlns:a14="http://schemas.microsoft.com/office/drawing/2010/main">
      <mc:Choice Requires="a14">
        <xdr:graphicFrame macro="">
          <xdr:nvGraphicFramePr>
            <xdr:cNvPr id="144" name="Region 1">
              <a:extLst>
                <a:ext uri="{FF2B5EF4-FFF2-40B4-BE49-F238E27FC236}">
                  <a16:creationId xmlns:a16="http://schemas.microsoft.com/office/drawing/2014/main" id="{5BE461FB-103C-4460-86A3-EA652599C40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684173" y="5725207"/>
              <a:ext cx="836579" cy="1491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582471</xdr:colOff>
      <xdr:row>30</xdr:row>
      <xdr:rowOff>55854</xdr:rowOff>
    </xdr:from>
    <xdr:to>
      <xdr:col>17</xdr:col>
      <xdr:colOff>187508</xdr:colOff>
      <xdr:row>31</xdr:row>
      <xdr:rowOff>79791</xdr:rowOff>
    </xdr:to>
    <xdr:sp macro="" textlink="">
      <xdr:nvSpPr>
        <xdr:cNvPr id="145" name="Rectangle: Rounded Corners 144">
          <a:extLst>
            <a:ext uri="{FF2B5EF4-FFF2-40B4-BE49-F238E27FC236}">
              <a16:creationId xmlns:a16="http://schemas.microsoft.com/office/drawing/2014/main" id="{C994AB75-0665-A928-F11C-D282564BD754}"/>
            </a:ext>
          </a:extLst>
        </xdr:cNvPr>
        <xdr:cNvSpPr/>
      </xdr:nvSpPr>
      <xdr:spPr>
        <a:xfrm>
          <a:off x="9738440" y="5589330"/>
          <a:ext cx="825832" cy="207456"/>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Year</a:t>
          </a:r>
        </a:p>
      </xdr:txBody>
    </xdr:sp>
    <xdr:clientData/>
  </xdr:twoCellAnchor>
  <xdr:twoCellAnchor>
    <xdr:from>
      <xdr:col>17</xdr:col>
      <xdr:colOff>255330</xdr:colOff>
      <xdr:row>30</xdr:row>
      <xdr:rowOff>51865</xdr:rowOff>
    </xdr:from>
    <xdr:to>
      <xdr:col>19</xdr:col>
      <xdr:colOff>7978</xdr:colOff>
      <xdr:row>31</xdr:row>
      <xdr:rowOff>75802</xdr:rowOff>
    </xdr:to>
    <xdr:sp macro="" textlink="">
      <xdr:nvSpPr>
        <xdr:cNvPr id="146" name="Rectangle: Rounded Corners 145">
          <a:extLst>
            <a:ext uri="{FF2B5EF4-FFF2-40B4-BE49-F238E27FC236}">
              <a16:creationId xmlns:a16="http://schemas.microsoft.com/office/drawing/2014/main" id="{C178399B-37D1-B42B-FB30-A5CE24176EE1}"/>
            </a:ext>
          </a:extLst>
        </xdr:cNvPr>
        <xdr:cNvSpPr/>
      </xdr:nvSpPr>
      <xdr:spPr>
        <a:xfrm>
          <a:off x="10632094" y="5585341"/>
          <a:ext cx="973444" cy="207456"/>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Segment</a:t>
          </a:r>
        </a:p>
      </xdr:txBody>
    </xdr:sp>
    <xdr:clientData/>
  </xdr:twoCellAnchor>
  <xdr:twoCellAnchor>
    <xdr:from>
      <xdr:col>19</xdr:col>
      <xdr:colOff>87769</xdr:colOff>
      <xdr:row>30</xdr:row>
      <xdr:rowOff>43886</xdr:rowOff>
    </xdr:from>
    <xdr:to>
      <xdr:col>20</xdr:col>
      <xdr:colOff>323152</xdr:colOff>
      <xdr:row>31</xdr:row>
      <xdr:rowOff>67823</xdr:rowOff>
    </xdr:to>
    <xdr:sp macro="" textlink="">
      <xdr:nvSpPr>
        <xdr:cNvPr id="147" name="Rectangle: Rounded Corners 146">
          <a:extLst>
            <a:ext uri="{FF2B5EF4-FFF2-40B4-BE49-F238E27FC236}">
              <a16:creationId xmlns:a16="http://schemas.microsoft.com/office/drawing/2014/main" id="{578D1363-CB7F-092E-27BA-6F567D86EDD6}"/>
            </a:ext>
          </a:extLst>
        </xdr:cNvPr>
        <xdr:cNvSpPr/>
      </xdr:nvSpPr>
      <xdr:spPr>
        <a:xfrm>
          <a:off x="11685329" y="5577362"/>
          <a:ext cx="845781" cy="207456"/>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Region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120226</xdr:colOff>
      <xdr:row>20</xdr:row>
      <xdr:rowOff>847</xdr:rowOff>
    </xdr:from>
    <xdr:to>
      <xdr:col>1</xdr:col>
      <xdr:colOff>806026</xdr:colOff>
      <xdr:row>23</xdr:row>
      <xdr:rowOff>126154</xdr:rowOff>
    </xdr:to>
    <xdr:graphicFrame macro="">
      <xdr:nvGraphicFramePr>
        <xdr:cNvPr id="3" name="Chart 2">
          <a:extLst>
            <a:ext uri="{FF2B5EF4-FFF2-40B4-BE49-F238E27FC236}">
              <a16:creationId xmlns:a16="http://schemas.microsoft.com/office/drawing/2014/main" id="{A68FFF3E-AB9E-40D9-8E65-E5DD8844F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21167</xdr:colOff>
      <xdr:row>20</xdr:row>
      <xdr:rowOff>71966</xdr:rowOff>
    </xdr:from>
    <xdr:to>
      <xdr:col>4</xdr:col>
      <xdr:colOff>813647</xdr:colOff>
      <xdr:row>23</xdr:row>
      <xdr:rowOff>182033</xdr:rowOff>
    </xdr:to>
    <xdr:graphicFrame macro="">
      <xdr:nvGraphicFramePr>
        <xdr:cNvPr id="4" name="Chart 3">
          <a:extLst>
            <a:ext uri="{FF2B5EF4-FFF2-40B4-BE49-F238E27FC236}">
              <a16:creationId xmlns:a16="http://schemas.microsoft.com/office/drawing/2014/main" id="{F521A7FC-10D3-667A-B11D-1BAF52A47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76200</xdr:colOff>
      <xdr:row>20</xdr:row>
      <xdr:rowOff>7620</xdr:rowOff>
    </xdr:from>
    <xdr:to>
      <xdr:col>7</xdr:col>
      <xdr:colOff>899160</xdr:colOff>
      <xdr:row>23</xdr:row>
      <xdr:rowOff>121920</xdr:rowOff>
    </xdr:to>
    <xdr:graphicFrame macro="">
      <xdr:nvGraphicFramePr>
        <xdr:cNvPr id="5" name="Chart 4">
          <a:extLst>
            <a:ext uri="{FF2B5EF4-FFF2-40B4-BE49-F238E27FC236}">
              <a16:creationId xmlns:a16="http://schemas.microsoft.com/office/drawing/2014/main" id="{2BF59035-D889-B023-56B5-E4D35B848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139700</xdr:colOff>
      <xdr:row>20</xdr:row>
      <xdr:rowOff>31327</xdr:rowOff>
    </xdr:from>
    <xdr:to>
      <xdr:col>10</xdr:col>
      <xdr:colOff>1038860</xdr:colOff>
      <xdr:row>23</xdr:row>
      <xdr:rowOff>84667</xdr:rowOff>
    </xdr:to>
    <xdr:graphicFrame macro="">
      <xdr:nvGraphicFramePr>
        <xdr:cNvPr id="6" name="Chart 5">
          <a:extLst>
            <a:ext uri="{FF2B5EF4-FFF2-40B4-BE49-F238E27FC236}">
              <a16:creationId xmlns:a16="http://schemas.microsoft.com/office/drawing/2014/main" id="{1B74DBD2-02A8-A212-C24A-7775F4728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236220</xdr:colOff>
      <xdr:row>19</xdr:row>
      <xdr:rowOff>175260</xdr:rowOff>
    </xdr:from>
    <xdr:to>
      <xdr:col>14</xdr:col>
      <xdr:colOff>106680</xdr:colOff>
      <xdr:row>22</xdr:row>
      <xdr:rowOff>106680</xdr:rowOff>
    </xdr:to>
    <xdr:graphicFrame macro="">
      <xdr:nvGraphicFramePr>
        <xdr:cNvPr id="7" name="Chart 6">
          <a:extLst>
            <a:ext uri="{FF2B5EF4-FFF2-40B4-BE49-F238E27FC236}">
              <a16:creationId xmlns:a16="http://schemas.microsoft.com/office/drawing/2014/main" id="{A910A1CF-2670-A27B-3D2A-13CF055B7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4</xdr:col>
      <xdr:colOff>187257</xdr:colOff>
      <xdr:row>12</xdr:row>
      <xdr:rowOff>158885</xdr:rowOff>
    </xdr:from>
    <xdr:ext cx="65" cy="172227"/>
    <xdr:sp macro="" textlink="">
      <xdr:nvSpPr>
        <xdr:cNvPr id="2" name="TextBox 1">
          <a:extLst>
            <a:ext uri="{FF2B5EF4-FFF2-40B4-BE49-F238E27FC236}">
              <a16:creationId xmlns:a16="http://schemas.microsoft.com/office/drawing/2014/main" id="{4D64A53B-440A-E7AF-7516-4FD5C73F2E39}"/>
            </a:ext>
          </a:extLst>
        </xdr:cNvPr>
        <xdr:cNvSpPr txBox="1"/>
      </xdr:nvSpPr>
      <xdr:spPr>
        <a:xfrm>
          <a:off x="3721640" y="239624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5</xdr:col>
      <xdr:colOff>377190</xdr:colOff>
      <xdr:row>3</xdr:row>
      <xdr:rowOff>121920</xdr:rowOff>
    </xdr:from>
    <xdr:to>
      <xdr:col>13</xdr:col>
      <xdr:colOff>64770</xdr:colOff>
      <xdr:row>18</xdr:row>
      <xdr:rowOff>121920</xdr:rowOff>
    </xdr:to>
    <xdr:graphicFrame macro="">
      <xdr:nvGraphicFramePr>
        <xdr:cNvPr id="2" name="Chart 1">
          <a:extLst>
            <a:ext uri="{FF2B5EF4-FFF2-40B4-BE49-F238E27FC236}">
              <a16:creationId xmlns:a16="http://schemas.microsoft.com/office/drawing/2014/main" id="{23D6816D-7034-8B4C-16E7-C2474F91B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281940</xdr:colOff>
      <xdr:row>4</xdr:row>
      <xdr:rowOff>76200</xdr:rowOff>
    </xdr:from>
    <xdr:to>
      <xdr:col>11</xdr:col>
      <xdr:colOff>281940</xdr:colOff>
      <xdr:row>17</xdr:row>
      <xdr:rowOff>165735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7DF52C23-9E20-DB47-1382-F5F95F112BB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82168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7</xdr:row>
      <xdr:rowOff>7620</xdr:rowOff>
    </xdr:from>
    <xdr:to>
      <xdr:col>12</xdr:col>
      <xdr:colOff>152400</xdr:colOff>
      <xdr:row>20</xdr:row>
      <xdr:rowOff>97155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5EE7CABC-D8AE-1106-2FCE-139E01CF621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30174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xdr:colOff>
      <xdr:row>9</xdr:row>
      <xdr:rowOff>121920</xdr:rowOff>
    </xdr:from>
    <xdr:to>
      <xdr:col>13</xdr:col>
      <xdr:colOff>22860</xdr:colOff>
      <xdr:row>23</xdr:row>
      <xdr:rowOff>28575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19974DB-AD98-FD8C-7DD7-E6B0B38089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1800" y="1767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655320</xdr:colOff>
      <xdr:row>8</xdr:row>
      <xdr:rowOff>11430</xdr:rowOff>
    </xdr:from>
    <xdr:to>
      <xdr:col>7</xdr:col>
      <xdr:colOff>175260</xdr:colOff>
      <xdr:row>23</xdr:row>
      <xdr:rowOff>11430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FD1BF41-8B2E-FE1F-5A31-4EC0A16D25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5320" y="1474470"/>
              <a:ext cx="49987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95250</xdr:colOff>
      <xdr:row>6</xdr:row>
      <xdr:rowOff>38100</xdr:rowOff>
    </xdr:from>
    <xdr:to>
      <xdr:col>6</xdr:col>
      <xdr:colOff>560070</xdr:colOff>
      <xdr:row>21</xdr:row>
      <xdr:rowOff>38100</xdr:rowOff>
    </xdr:to>
    <xdr:graphicFrame macro="">
      <xdr:nvGraphicFramePr>
        <xdr:cNvPr id="2" name="Chart 1">
          <a:extLst>
            <a:ext uri="{FF2B5EF4-FFF2-40B4-BE49-F238E27FC236}">
              <a16:creationId xmlns:a16="http://schemas.microsoft.com/office/drawing/2014/main" id="{857BB327-D9A4-808C-0CFD-C02A2E3C8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335280</xdr:colOff>
      <xdr:row>21</xdr:row>
      <xdr:rowOff>140970</xdr:rowOff>
    </xdr:from>
    <xdr:to>
      <xdr:col>12</xdr:col>
      <xdr:colOff>586740</xdr:colOff>
      <xdr:row>36</xdr:row>
      <xdr:rowOff>140970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34FCD39-C5C1-985D-09A2-A859A6A873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65420" y="3981450"/>
              <a:ext cx="45186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83820</xdr:colOff>
      <xdr:row>22</xdr:row>
      <xdr:rowOff>106680</xdr:rowOff>
    </xdr:from>
    <xdr:to>
      <xdr:col>16</xdr:col>
      <xdr:colOff>83820</xdr:colOff>
      <xdr:row>36</xdr:row>
      <xdr:rowOff>13335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C8CC3A7E-7C7F-0946-AC2D-E484E33C78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62160" y="413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295520</xdr:colOff>
      <xdr:row>1</xdr:row>
      <xdr:rowOff>122147</xdr:rowOff>
    </xdr:from>
    <xdr:to>
      <xdr:col>10</xdr:col>
      <xdr:colOff>528118</xdr:colOff>
      <xdr:row>16</xdr:row>
      <xdr:rowOff>122146</xdr:rowOff>
    </xdr:to>
    <xdr:graphicFrame macro="">
      <xdr:nvGraphicFramePr>
        <xdr:cNvPr id="2" name="Chart 1">
          <a:extLst>
            <a:ext uri="{FF2B5EF4-FFF2-40B4-BE49-F238E27FC236}">
              <a16:creationId xmlns:a16="http://schemas.microsoft.com/office/drawing/2014/main" id="{9B58F9C7-1CD3-C333-7880-39B07CD39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383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1910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nt ..." refreshedDate="45980.394142129633" createdVersion="8" refreshedVersion="8" minRefreshableVersion="3" recordCount="9994" xr:uid="{A09B2810-CC8D-4170-AF7D-3C29034EB3DE}">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590196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476860-872A-47B1-9D17-BA9EAF2913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8">
    <format dxfId="58">
      <pivotArea field="22" type="button" dataOnly="0" labelOnly="1" outline="0" axis="axisRow" fieldPosition="0"/>
    </format>
    <format dxfId="57">
      <pivotArea dataOnly="0" labelOnly="1" outline="0" axis="axisValues" fieldPosition="0"/>
    </format>
    <format dxfId="56">
      <pivotArea field="22" type="button" dataOnly="0" labelOnly="1" outline="0" axis="axisRow" fieldPosition="0"/>
    </format>
    <format dxfId="55">
      <pivotArea dataOnly="0" labelOnly="1" outline="0" axis="axisValues" fieldPosition="0"/>
    </format>
    <format dxfId="54">
      <pivotArea grandRow="1" outline="0" collapsedLevelsAreSubtotals="1" fieldPosition="0"/>
    </format>
    <format dxfId="53">
      <pivotArea dataOnly="0" labelOnly="1" grandRow="1" outline="0" fieldPosition="0"/>
    </format>
    <format dxfId="52">
      <pivotArea grandRow="1" outline="0" collapsedLevelsAreSubtotals="1" fieldPosition="0"/>
    </format>
    <format dxfId="51">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E32FC0-39D2-44C9-AFCA-B053E8AE73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8">
    <format dxfId="66">
      <pivotArea field="22" type="button" dataOnly="0" labelOnly="1" outline="0" axis="axisRow" fieldPosition="0"/>
    </format>
    <format dxfId="65">
      <pivotArea dataOnly="0" labelOnly="1" outline="0" axis="axisValues" fieldPosition="0"/>
    </format>
    <format dxfId="64">
      <pivotArea field="22" type="button" dataOnly="0" labelOnly="1" outline="0" axis="axisRow" fieldPosition="0"/>
    </format>
    <format dxfId="63">
      <pivotArea dataOnly="0" labelOnly="1" outline="0" axis="axisValues" fieldPosition="0"/>
    </format>
    <format dxfId="62">
      <pivotArea grandRow="1" outline="0" collapsedLevelsAreSubtotals="1" fieldPosition="0"/>
    </format>
    <format dxfId="61">
      <pivotArea dataOnly="0" labelOnly="1" grandRow="1" outline="0" fieldPosition="0"/>
    </format>
    <format dxfId="60">
      <pivotArea grandRow="1" outline="0" collapsedLevelsAreSubtotals="1" fieldPosition="0"/>
    </format>
    <format dxfId="59">
      <pivotArea dataOnly="0" labelOnly="1" grandRow="1" outline="0"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DE4E29-BB1A-40F6-A676-E49D7A4AF6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8">
    <format dxfId="74">
      <pivotArea field="22" type="button" dataOnly="0" labelOnly="1" outline="0" axis="axisRow" fieldPosition="0"/>
    </format>
    <format dxfId="73">
      <pivotArea dataOnly="0" labelOnly="1" outline="0" axis="axisValues" fieldPosition="0"/>
    </format>
    <format dxfId="72">
      <pivotArea field="22" type="button" dataOnly="0" labelOnly="1" outline="0" axis="axisRow" fieldPosition="0"/>
    </format>
    <format dxfId="71">
      <pivotArea dataOnly="0" labelOnly="1" outline="0" axis="axisValues" fieldPosition="0"/>
    </format>
    <format dxfId="70">
      <pivotArea grandRow="1" outline="0" collapsedLevelsAreSubtotals="1" fieldPosition="0"/>
    </format>
    <format dxfId="69">
      <pivotArea dataOnly="0" labelOnly="1" grandRow="1" outline="0" fieldPosition="0"/>
    </format>
    <format dxfId="68">
      <pivotArea grandRow="1" outline="0" collapsedLevelsAreSubtotals="1" fieldPosition="0"/>
    </format>
    <format dxfId="67">
      <pivotArea dataOnly="0" labelOnly="1" grandRow="1" outline="0" fieldPosition="0"/>
    </format>
  </formats>
  <chartFormats count="2">
    <chartFormat chart="6"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A18431-4162-48FE-B17F-66E24FF764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8">
    <format dxfId="82">
      <pivotArea field="22" type="button" dataOnly="0" labelOnly="1" outline="0" axis="axisRow" fieldPosition="0"/>
    </format>
    <format dxfId="81">
      <pivotArea dataOnly="0" labelOnly="1" outline="0" axis="axisValues" fieldPosition="0"/>
    </format>
    <format dxfId="80">
      <pivotArea field="22" type="button" dataOnly="0" labelOnly="1" outline="0" axis="axisRow" fieldPosition="0"/>
    </format>
    <format dxfId="79">
      <pivotArea dataOnly="0" labelOnly="1" outline="0" axis="axisValues" fieldPosition="0"/>
    </format>
    <format dxfId="78">
      <pivotArea grandRow="1" outline="0" collapsedLevelsAreSubtotals="1" fieldPosition="0"/>
    </format>
    <format dxfId="77">
      <pivotArea dataOnly="0" labelOnly="1" grandRow="1" outline="0" fieldPosition="0"/>
    </format>
    <format dxfId="76">
      <pivotArea grandRow="1" outline="0" collapsedLevelsAreSubtotals="1" fieldPosition="0"/>
    </format>
    <format dxfId="75">
      <pivotArea dataOnly="0" labelOnly="1" grandRow="1" outline="0" fieldPosition="0"/>
    </format>
  </formats>
  <chartFormats count="2">
    <chartFormat chart="4"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419B88-D9B1-4A00-81B9-969E3AF0CD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8">
    <format dxfId="90">
      <pivotArea field="22" type="button" dataOnly="0" labelOnly="1" outline="0" axis="axisRow" fieldPosition="0"/>
    </format>
    <format dxfId="89">
      <pivotArea dataOnly="0" labelOnly="1" outline="0" axis="axisValues" fieldPosition="0"/>
    </format>
    <format dxfId="88">
      <pivotArea field="22" type="button" dataOnly="0" labelOnly="1" outline="0" axis="axisRow" fieldPosition="0"/>
    </format>
    <format dxfId="87">
      <pivotArea dataOnly="0" labelOnly="1" outline="0" axis="axisValues" fieldPosition="0"/>
    </format>
    <format dxfId="86">
      <pivotArea grandRow="1" outline="0" collapsedLevelsAreSubtotals="1" fieldPosition="0"/>
    </format>
    <format dxfId="85">
      <pivotArea dataOnly="0" labelOnly="1" grandRow="1" outline="0" fieldPosition="0"/>
    </format>
    <format dxfId="84">
      <pivotArea grandRow="1" outline="0" collapsedLevelsAreSubtotals="1" fieldPosition="0"/>
    </format>
    <format dxfId="83">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2CEF6A-A4A9-4F39-B2C6-91E8E518941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8">
    <format dxfId="50">
      <pivotArea field="24" type="button" dataOnly="0" labelOnly="1" outline="0" axis="axisRow" fieldPosition="0"/>
    </format>
    <format dxfId="49">
      <pivotArea dataOnly="0" labelOnly="1" outline="0" fieldPosition="0">
        <references count="1">
          <reference field="4294967294" count="5">
            <x v="0"/>
            <x v="1"/>
            <x v="2"/>
            <x v="3"/>
            <x v="4"/>
          </reference>
        </references>
      </pivotArea>
    </format>
    <format dxfId="48">
      <pivotArea field="24" type="button" dataOnly="0" labelOnly="1" outline="0" axis="axisRow" fieldPosition="0"/>
    </format>
    <format dxfId="47">
      <pivotArea dataOnly="0" labelOnly="1" outline="0" fieldPosition="0">
        <references count="1">
          <reference field="4294967294" count="5">
            <x v="0"/>
            <x v="1"/>
            <x v="2"/>
            <x v="3"/>
            <x v="4"/>
          </reference>
        </references>
      </pivotArea>
    </format>
    <format dxfId="46">
      <pivotArea grandRow="1" outline="0" collapsedLevelsAreSubtotals="1" fieldPosition="0"/>
    </format>
    <format dxfId="45">
      <pivotArea dataOnly="0" labelOnly="1" grandRow="1" outline="0" fieldPosition="0"/>
    </format>
    <format dxfId="44">
      <pivotArea grandRow="1" outline="0" collapsedLevelsAreSubtotals="1" fieldPosition="0"/>
    </format>
    <format dxfId="43">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B84C54-4D9C-4061-9F93-46652837CC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9">
    <format dxfId="42">
      <pivotArea outline="0" collapsedLevelsAreSubtotals="1" fieldPosition="0"/>
    </format>
    <format dxfId="41">
      <pivotArea field="22" type="button" dataOnly="0" labelOnly="1" outline="0" axis="axisRow" fieldPosition="0"/>
    </format>
    <format dxfId="40">
      <pivotArea dataOnly="0" labelOnly="1" outline="0" fieldPosition="0">
        <references count="1">
          <reference field="4294967294" count="2">
            <x v="0"/>
            <x v="1"/>
          </reference>
        </references>
      </pivotArea>
    </format>
    <format dxfId="39">
      <pivotArea grandRow="1" outline="0" collapsedLevelsAreSubtotals="1" fieldPosition="0"/>
    </format>
    <format dxfId="38">
      <pivotArea dataOnly="0" labelOnly="1" grandRow="1" outline="0" fieldPosition="0"/>
    </format>
    <format dxfId="37">
      <pivotArea field="22" type="button" dataOnly="0" labelOnly="1" outline="0" axis="axisRow" fieldPosition="0"/>
    </format>
    <format dxfId="36">
      <pivotArea dataOnly="0" labelOnly="1" outline="0" fieldPosition="0">
        <references count="1">
          <reference field="4294967294" count="2">
            <x v="0"/>
            <x v="1"/>
          </reference>
        </references>
      </pivotArea>
    </format>
    <format dxfId="35">
      <pivotArea grandRow="1" outline="0" collapsedLevelsAreSubtotals="1" fieldPosition="0"/>
    </format>
    <format dxfId="34">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85419D-5A48-4051-90CC-CA9100AC3C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8">
    <format dxfId="33">
      <pivotArea field="15" type="button" dataOnly="0" labelOnly="1" outline="0" axis="axisRow" fieldPosition="0"/>
    </format>
    <format dxfId="32">
      <pivotArea dataOnly="0" labelOnly="1" outline="0" axis="axisValues" fieldPosition="0"/>
    </format>
    <format dxfId="31">
      <pivotArea field="15" type="button" dataOnly="0" labelOnly="1" outline="0" axis="axisRow" fieldPosition="0"/>
    </format>
    <format dxfId="30">
      <pivotArea dataOnly="0" labelOnly="1" outline="0" axis="axisValues" fieldPosition="0"/>
    </format>
    <format dxfId="29">
      <pivotArea grandRow="1" outline="0" collapsedLevelsAreSubtotals="1" fieldPosition="0"/>
    </format>
    <format dxfId="28">
      <pivotArea dataOnly="0" labelOnly="1" grandRow="1" outline="0" fieldPosition="0"/>
    </format>
    <format dxfId="27">
      <pivotArea grandRow="1" outline="0" collapsedLevelsAreSubtotals="1" fieldPosition="0"/>
    </format>
    <format dxfId="26">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0979CC-8BF2-444F-9E68-7AEB55A526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 Row Labels">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8">
    <format dxfId="25">
      <pivotArea field="15" type="button" dataOnly="0" labelOnly="1" outline="0" axis="axisRow" fieldPosition="0"/>
    </format>
    <format dxfId="24">
      <pivotArea dataOnly="0" labelOnly="1" outline="0" axis="axisValues" fieldPosition="0"/>
    </format>
    <format dxfId="23">
      <pivotArea grandRow="1" outline="0" collapsedLevelsAreSubtotals="1" fieldPosition="0"/>
    </format>
    <format dxfId="22">
      <pivotArea dataOnly="0" labelOnly="1" grandRow="1" outline="0" fieldPosition="0"/>
    </format>
    <format dxfId="21">
      <pivotArea grandRow="1" outline="0" collapsedLevelsAreSubtotals="1" fieldPosition="0"/>
    </format>
    <format dxfId="20">
      <pivotArea dataOnly="0" labelOnly="1" grandRow="1" outline="0" fieldPosition="0"/>
    </format>
    <format dxfId="19">
      <pivotArea field="15" type="button" dataOnly="0" labelOnly="1" outline="0" axis="axisRow" fieldPosition="0"/>
    </format>
    <format dxfId="1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5" count="1" selected="0">
            <x v="0"/>
          </reference>
        </references>
      </pivotArea>
    </chartFormat>
    <chartFormat chart="5" format="14">
      <pivotArea type="data" outline="0" fieldPosition="0">
        <references count="2">
          <reference field="4294967294" count="1" selected="0">
            <x v="0"/>
          </reference>
          <reference field="15" count="1" selected="0">
            <x v="1"/>
          </reference>
        </references>
      </pivotArea>
    </chartFormat>
    <chartFormat chart="5" format="15">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B53573-B41F-47BE-841F-D2C450FB08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8">
    <format dxfId="17">
      <pivotArea field="11" type="button" dataOnly="0" labelOnly="1" outline="0" axis="axisRow" fieldPosition="0"/>
    </format>
    <format dxfId="16">
      <pivotArea dataOnly="0" labelOnly="1" outline="0" axis="axisValues" fieldPosition="0"/>
    </format>
    <format dxfId="15">
      <pivotArea field="11" type="button" dataOnly="0" labelOnly="1" outline="0" axis="axisRow" fieldPosition="0"/>
    </format>
    <format dxfId="14">
      <pivotArea dataOnly="0" labelOnly="1" outline="0" axis="axisValues" fieldPosition="0"/>
    </format>
    <format dxfId="13">
      <pivotArea grandRow="1" outline="0" collapsedLevelsAreSubtotals="1" fieldPosition="0"/>
    </format>
    <format dxfId="12">
      <pivotArea dataOnly="0" labelOnly="1" grandRow="1" outline="0" fieldPosition="0"/>
    </format>
    <format dxfId="11">
      <pivotArea grandRow="1" outline="0" collapsedLevelsAreSubtotals="1" fieldPosition="0"/>
    </format>
    <format dxfId="10">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F8CE1D-0E1D-4EBD-B979-D55C87B6C8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3"/>
    </i>
    <i>
      <x v="5"/>
    </i>
    <i>
      <x v="14"/>
    </i>
    <i>
      <x v="16"/>
    </i>
    <i>
      <x v="3"/>
    </i>
    <i t="grand">
      <x/>
    </i>
  </rowItems>
  <colItems count="1">
    <i/>
  </colItems>
  <dataFields count="1">
    <dataField name="Sum of Sales" fld="18" baseField="0" baseItem="0" numFmtId="165"/>
  </dataFields>
  <formats count="10">
    <format dxfId="9">
      <pivotArea field="16" type="button" dataOnly="0" labelOnly="1" outline="0" axis="axisRow" fieldPosition="0"/>
    </format>
    <format dxfId="8">
      <pivotArea dataOnly="0" labelOnly="1" outline="0" axis="axisValues" fieldPosition="0"/>
    </format>
    <format dxfId="7">
      <pivotArea grandRow="1" outline="0" collapsedLevelsAreSubtotals="1" fieldPosition="0"/>
    </format>
    <format dxfId="6">
      <pivotArea dataOnly="0" labelOnly="1" grandRow="1" outline="0" fieldPosition="0"/>
    </format>
    <format dxfId="5">
      <pivotArea grandRow="1" outline="0" collapsedLevelsAreSubtotals="1" fieldPosition="0"/>
    </format>
    <format dxfId="4">
      <pivotArea dataOnly="0" labelOnly="1" grandRow="1" outline="0" fieldPosition="0"/>
    </format>
    <format dxfId="3">
      <pivotArea field="16" type="button" dataOnly="0" labelOnly="1" outline="0" axis="axisRow" fieldPosition="0"/>
    </format>
    <format dxfId="2">
      <pivotArea dataOnly="0" labelOnly="1" outline="0" axis="axisValues" fieldPosition="0"/>
    </format>
    <format dxfId="1">
      <pivotArea collapsedLevelsAreSubtotals="1" fieldPosition="0">
        <references count="1">
          <reference field="16" count="1">
            <x v="13"/>
          </reference>
        </references>
      </pivotArea>
    </format>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A66EA35-3102-4B03-B65F-A0D67EAFEA10}" sourceName="Year">
  <pivotTables>
    <pivotTable tabId="3" name="PivotTable1"/>
    <pivotTable tabId="8" name="PivotTable1"/>
    <pivotTable tabId="8" name="PivotTable2"/>
    <pivotTable tabId="8" name="PivotTable3"/>
    <pivotTable tabId="8" name="PivotTable4"/>
    <pivotTable tabId="8" name="PivotTable5"/>
    <pivotTable tabId="6" name="PivotTable4"/>
    <pivotTable tabId="5" name="PivotTable3"/>
    <pivotTable tabId="7" name="PivotTable1"/>
    <pivotTable tabId="4" name="PivotTable2"/>
  </pivotTables>
  <data>
    <tabular pivotCacheId="59019659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13BE750-3F3B-4187-A70C-A85266F15F7C}" sourceName="Segment">
  <pivotTables>
    <pivotTable tabId="3" name="PivotTable1"/>
    <pivotTable tabId="8" name="PivotTable1"/>
    <pivotTable tabId="8" name="PivotTable2"/>
    <pivotTable tabId="8" name="PivotTable3"/>
    <pivotTable tabId="8" name="PivotTable4"/>
    <pivotTable tabId="8" name="PivotTable5"/>
    <pivotTable tabId="6" name="PivotTable4"/>
    <pivotTable tabId="5" name="PivotTable3"/>
    <pivotTable tabId="7" name="PivotTable1"/>
    <pivotTable tabId="4" name="PivotTable2"/>
    <pivotTable tabId="9" name="PivotTable6"/>
  </pivotTables>
  <data>
    <tabular pivotCacheId="59019659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ED80A5-2542-4E26-B263-34202D0A89EF}" sourceName="Region">
  <pivotTables>
    <pivotTable tabId="3" name="PivotTable1"/>
    <pivotTable tabId="8" name="PivotTable1"/>
    <pivotTable tabId="8" name="PivotTable2"/>
    <pivotTable tabId="8" name="PivotTable3"/>
    <pivotTable tabId="8" name="PivotTable4"/>
    <pivotTable tabId="8" name="PivotTable5"/>
    <pivotTable tabId="6" name="PivotTable4"/>
    <pivotTable tabId="5" name="PivotTable3"/>
    <pivotTable tabId="7" name="PivotTable1"/>
    <pivotTable tabId="4" name="PivotTable2"/>
    <pivotTable tabId="9" name="PivotTable6"/>
  </pivotTables>
  <data>
    <tabular pivotCacheId="59019659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6A0700F5-228B-4919-B727-9D141B5A1EF5}" cache="Slicer_Year1" caption="Year" style="Filters" rowHeight="234950"/>
  <slicer name="Segment 1" xr10:uid="{60A492CA-F089-4848-8C8E-2C6B25F93691}" cache="Slicer_Segment" caption="Segment" style="Filters" rowHeight="234950"/>
  <slicer name="Region 1" xr10:uid="{4285EFEC-345C-43EA-9158-C2D9F1136A1E}" cache="Slicer_Region" caption="Region" style="Filte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0515AA8-1C7A-40FE-AA3E-E72FDFC78182}" cache="Slicer_Year1" caption="Year" rowHeight="234950"/>
  <slicer name="Segment" xr10:uid="{170E0846-E8AB-4BAA-8880-222A20FA5D8C}" cache="Slicer_Segment" caption="Segment" rowHeight="234950"/>
  <slicer name="Region" xr10:uid="{040114AC-6F86-47ED-AA9F-5DC925947863}"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7DD1628-5740-429C-ABA7-DF32F2A4849B}" cache="Slicer_Year1"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959586-BB3F-4F17-BAEA-C3DF4B5578D4}" name="Table2" displayName="Table2" ref="A3:V753" totalsRowShown="0">
  <autoFilter ref="A3:V753" xr:uid="{8A959586-BB3F-4F17-BAEA-C3DF4B5578D4}"/>
  <tableColumns count="22">
    <tableColumn id="1" xr3:uid="{F433DCC2-305E-4507-8B0A-AAA592C58348}" name="Row ID"/>
    <tableColumn id="2" xr3:uid="{94A8A3F0-A4F7-41C1-BC33-002CEADA3A0F}" name="Order ID"/>
    <tableColumn id="3" xr3:uid="{4BC661B9-ACA8-409B-93D0-79641BDEBF1C}" name="Year"/>
    <tableColumn id="4" xr3:uid="{3571B9EA-3C43-4F55-AAB5-7BC51D458C35}" name="Order Date" dataDxfId="92"/>
    <tableColumn id="5" xr3:uid="{D6DC5532-02E6-4D94-821D-AB45A2F5920A}" name="Ship Date" dataDxfId="91"/>
    <tableColumn id="6" xr3:uid="{EBAFDFAE-DBAE-4A24-B6D8-5D5ED155B0C3}" name="Ship Mode"/>
    <tableColumn id="7" xr3:uid="{5B3161DA-B25F-463F-A854-E6D6BAFCAAAF}" name="Customer ID"/>
    <tableColumn id="8" xr3:uid="{4D8B58B5-F50F-4D1D-80B6-6D224FC5D2AB}" name="Customer Name"/>
    <tableColumn id="9" xr3:uid="{7FC5B2A2-1CE0-4A26-8AFA-42E2BD07F45C}" name="Segment"/>
    <tableColumn id="10" xr3:uid="{4B476837-24B2-443E-BEF9-7DA4322F2E6A}" name="Country"/>
    <tableColumn id="11" xr3:uid="{D5CC1370-1C78-4FD5-92A3-6BC876D137AF}" name="City"/>
    <tableColumn id="12" xr3:uid="{FC3C740E-F739-4303-BAFA-47B7995AB69D}" name="State"/>
    <tableColumn id="13" xr3:uid="{9B3D0D71-4F84-4516-8891-8F1FA185953D}" name="Postal Code"/>
    <tableColumn id="14" xr3:uid="{8CD497C3-61F6-41BA-844F-99154FC99931}" name="Region"/>
    <tableColumn id="15" xr3:uid="{E9E0F0CB-3EC1-4966-8142-CFA87D00867F}" name="Product ID"/>
    <tableColumn id="16" xr3:uid="{E9A4129E-7094-48D7-9964-0AC0782707FC}" name="Category"/>
    <tableColumn id="17" xr3:uid="{B545E28D-0A1E-4DB9-9EE7-FC400220D222}" name="Sub-Category"/>
    <tableColumn id="18" xr3:uid="{9F39F3B6-04A7-4D53-9296-006598E261AD}" name="Product Name"/>
    <tableColumn id="19" xr3:uid="{DF6117D4-CF09-4510-B570-EBC989241FAF}" name="Sales"/>
    <tableColumn id="20" xr3:uid="{1F96FB4B-2527-46E8-B382-46588CFB0959}" name="Quantity"/>
    <tableColumn id="21" xr3:uid="{C4607D98-38A0-4564-843B-567FE8C2B618}" name="Discount"/>
    <tableColumn id="22" xr3:uid="{5B8752E5-5EAA-409B-BA83-40A2B6EFB97F}" name="Profi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B3FD0-E612-42DA-AE79-1E23CFA46BC2}">
  <dimension ref="A1:V753"/>
  <sheetViews>
    <sheetView workbookViewId="0">
      <selection activeCell="A3" sqref="A3:V753"/>
    </sheetView>
  </sheetViews>
  <sheetFormatPr defaultRowHeight="14.4" x14ac:dyDescent="0.3"/>
  <cols>
    <col min="1" max="1" width="9.109375" bestFit="1" customWidth="1"/>
    <col min="2" max="2" width="14.6640625" bestFit="1" customWidth="1"/>
    <col min="3" max="3" width="9" bestFit="1" customWidth="1"/>
    <col min="4" max="4" width="12.21875" bestFit="1" customWidth="1"/>
    <col min="5" max="5" width="10.88671875" bestFit="1" customWidth="1"/>
    <col min="6" max="6" width="12.77734375" bestFit="1" customWidth="1"/>
    <col min="7" max="7" width="13.33203125" bestFit="1" customWidth="1"/>
    <col min="8" max="8" width="19.77734375" bestFit="1" customWidth="1"/>
    <col min="9" max="9" width="11.33203125" bestFit="1" customWidth="1"/>
    <col min="10" max="10" width="11.88671875" bestFit="1" customWidth="1"/>
    <col min="11" max="12" width="17.33203125" bestFit="1" customWidth="1"/>
    <col min="13" max="13" width="12.88671875" bestFit="1" customWidth="1"/>
    <col min="14" max="14" width="9" bestFit="1" customWidth="1"/>
    <col min="15" max="15" width="16.33203125" bestFit="1" customWidth="1"/>
    <col min="16" max="16" width="13.109375" bestFit="1" customWidth="1"/>
    <col min="17" max="17" width="14.109375" bestFit="1" customWidth="1"/>
    <col min="18" max="18" width="90.21875" bestFit="1" customWidth="1"/>
    <col min="19" max="19" width="9" bestFit="1" customWidth="1"/>
    <col min="20" max="20" width="10.21875" bestFit="1" customWidth="1"/>
    <col min="21" max="21" width="10.33203125" bestFit="1" customWidth="1"/>
    <col min="22" max="22" width="9" bestFit="1" customWidth="1"/>
  </cols>
  <sheetData>
    <row r="1" spans="1:22" x14ac:dyDescent="0.3">
      <c r="A1" s="33" t="s">
        <v>10959</v>
      </c>
    </row>
    <row r="3" spans="1:22"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3">
      <c r="A4">
        <v>9994</v>
      </c>
      <c r="B4" t="s">
        <v>10931</v>
      </c>
      <c r="C4">
        <v>2014</v>
      </c>
      <c r="D4" s="32">
        <v>41764</v>
      </c>
      <c r="E4" s="32">
        <v>41769</v>
      </c>
      <c r="F4" t="s">
        <v>23</v>
      </c>
      <c r="G4" t="s">
        <v>3525</v>
      </c>
      <c r="H4" t="s">
        <v>3526</v>
      </c>
      <c r="I4" t="s">
        <v>26</v>
      </c>
      <c r="J4" t="s">
        <v>27</v>
      </c>
      <c r="K4" t="s">
        <v>3972</v>
      </c>
      <c r="L4" t="s">
        <v>43</v>
      </c>
      <c r="M4">
        <v>92683</v>
      </c>
      <c r="N4" t="s">
        <v>44</v>
      </c>
      <c r="O4" t="s">
        <v>713</v>
      </c>
      <c r="P4" t="s">
        <v>46</v>
      </c>
      <c r="Q4" t="s">
        <v>78</v>
      </c>
      <c r="R4" t="s">
        <v>714</v>
      </c>
      <c r="S4">
        <v>243.16</v>
      </c>
      <c r="T4">
        <v>2</v>
      </c>
      <c r="U4">
        <v>0</v>
      </c>
      <c r="V4">
        <v>72.947999999999979</v>
      </c>
    </row>
    <row r="5" spans="1:22" x14ac:dyDescent="0.3">
      <c r="A5">
        <v>9986</v>
      </c>
      <c r="B5" t="s">
        <v>10926</v>
      </c>
      <c r="C5">
        <v>2012</v>
      </c>
      <c r="D5" s="32">
        <v>41046</v>
      </c>
      <c r="E5" s="32">
        <v>41052</v>
      </c>
      <c r="F5" t="s">
        <v>50</v>
      </c>
      <c r="G5" t="s">
        <v>1962</v>
      </c>
      <c r="H5" t="s">
        <v>1963</v>
      </c>
      <c r="I5" t="s">
        <v>26</v>
      </c>
      <c r="J5" t="s">
        <v>27</v>
      </c>
      <c r="K5" t="s">
        <v>1173</v>
      </c>
      <c r="L5" t="s">
        <v>267</v>
      </c>
      <c r="M5">
        <v>11561</v>
      </c>
      <c r="N5" t="s">
        <v>148</v>
      </c>
      <c r="O5" t="s">
        <v>4825</v>
      </c>
      <c r="P5" t="s">
        <v>46</v>
      </c>
      <c r="Q5" t="s">
        <v>578</v>
      </c>
      <c r="R5" t="s">
        <v>4826</v>
      </c>
      <c r="S5">
        <v>55.6</v>
      </c>
      <c r="T5">
        <v>4</v>
      </c>
      <c r="U5">
        <v>0</v>
      </c>
      <c r="V5">
        <v>16.123999999999995</v>
      </c>
    </row>
    <row r="6" spans="1:22" x14ac:dyDescent="0.3">
      <c r="A6">
        <v>9985</v>
      </c>
      <c r="B6" t="s">
        <v>10926</v>
      </c>
      <c r="C6">
        <v>2012</v>
      </c>
      <c r="D6" s="32">
        <v>41046</v>
      </c>
      <c r="E6" s="32">
        <v>41052</v>
      </c>
      <c r="F6" t="s">
        <v>50</v>
      </c>
      <c r="G6" t="s">
        <v>1962</v>
      </c>
      <c r="H6" t="s">
        <v>1963</v>
      </c>
      <c r="I6" t="s">
        <v>26</v>
      </c>
      <c r="J6" t="s">
        <v>27</v>
      </c>
      <c r="K6" t="s">
        <v>1173</v>
      </c>
      <c r="L6" t="s">
        <v>267</v>
      </c>
      <c r="M6">
        <v>11561</v>
      </c>
      <c r="N6" t="s">
        <v>148</v>
      </c>
      <c r="O6" t="s">
        <v>1440</v>
      </c>
      <c r="P6" t="s">
        <v>46</v>
      </c>
      <c r="Q6" t="s">
        <v>47</v>
      </c>
      <c r="R6" t="s">
        <v>1441</v>
      </c>
      <c r="S6">
        <v>31.5</v>
      </c>
      <c r="T6">
        <v>10</v>
      </c>
      <c r="U6">
        <v>0</v>
      </c>
      <c r="V6">
        <v>15.120000000000001</v>
      </c>
    </row>
    <row r="7" spans="1:22" x14ac:dyDescent="0.3">
      <c r="A7">
        <v>9923</v>
      </c>
      <c r="B7" t="s">
        <v>10896</v>
      </c>
      <c r="C7">
        <v>2014</v>
      </c>
      <c r="D7" s="32">
        <v>41766</v>
      </c>
      <c r="E7" s="32">
        <v>41770</v>
      </c>
      <c r="F7" t="s">
        <v>50</v>
      </c>
      <c r="G7" t="s">
        <v>1913</v>
      </c>
      <c r="H7" t="s">
        <v>1914</v>
      </c>
      <c r="I7" t="s">
        <v>26</v>
      </c>
      <c r="J7" t="s">
        <v>27</v>
      </c>
      <c r="K7" t="s">
        <v>303</v>
      </c>
      <c r="L7" t="s">
        <v>211</v>
      </c>
      <c r="M7">
        <v>60653</v>
      </c>
      <c r="N7" t="s">
        <v>105</v>
      </c>
      <c r="O7" t="s">
        <v>3409</v>
      </c>
      <c r="P7" t="s">
        <v>71</v>
      </c>
      <c r="Q7" t="s">
        <v>161</v>
      </c>
      <c r="R7" t="s">
        <v>3410</v>
      </c>
      <c r="S7">
        <v>191.96800000000002</v>
      </c>
      <c r="T7">
        <v>4</v>
      </c>
      <c r="U7">
        <v>0.2</v>
      </c>
      <c r="V7">
        <v>28.79519999999998</v>
      </c>
    </row>
    <row r="8" spans="1:22" x14ac:dyDescent="0.3">
      <c r="A8">
        <v>9881</v>
      </c>
      <c r="B8" t="s">
        <v>10875</v>
      </c>
      <c r="C8">
        <v>2012</v>
      </c>
      <c r="D8" s="32">
        <v>41058</v>
      </c>
      <c r="E8" s="32">
        <v>41060</v>
      </c>
      <c r="F8" t="s">
        <v>188</v>
      </c>
      <c r="G8" t="s">
        <v>3173</v>
      </c>
      <c r="H8" t="s">
        <v>3174</v>
      </c>
      <c r="I8" t="s">
        <v>102</v>
      </c>
      <c r="J8" t="s">
        <v>27</v>
      </c>
      <c r="K8" t="s">
        <v>2180</v>
      </c>
      <c r="L8" t="s">
        <v>498</v>
      </c>
      <c r="M8">
        <v>44105</v>
      </c>
      <c r="N8" t="s">
        <v>148</v>
      </c>
      <c r="O8" t="s">
        <v>1054</v>
      </c>
      <c r="P8" t="s">
        <v>46</v>
      </c>
      <c r="Q8" t="s">
        <v>90</v>
      </c>
      <c r="R8" t="s">
        <v>186</v>
      </c>
      <c r="S8">
        <v>85.055999999999997</v>
      </c>
      <c r="T8">
        <v>3</v>
      </c>
      <c r="U8">
        <v>0.2</v>
      </c>
      <c r="V8">
        <v>28.706399999999991</v>
      </c>
    </row>
    <row r="9" spans="1:22" x14ac:dyDescent="0.3">
      <c r="A9">
        <v>9854</v>
      </c>
      <c r="B9" t="s">
        <v>10861</v>
      </c>
      <c r="C9">
        <v>2013</v>
      </c>
      <c r="D9" s="32">
        <v>41397</v>
      </c>
      <c r="E9" s="32">
        <v>41401</v>
      </c>
      <c r="F9" t="s">
        <v>50</v>
      </c>
      <c r="G9" t="s">
        <v>4764</v>
      </c>
      <c r="H9" t="s">
        <v>4765</v>
      </c>
      <c r="I9" t="s">
        <v>41</v>
      </c>
      <c r="J9" t="s">
        <v>27</v>
      </c>
      <c r="K9" t="s">
        <v>266</v>
      </c>
      <c r="L9" t="s">
        <v>267</v>
      </c>
      <c r="M9">
        <v>10009</v>
      </c>
      <c r="N9" t="s">
        <v>148</v>
      </c>
      <c r="O9" t="s">
        <v>2307</v>
      </c>
      <c r="P9" t="s">
        <v>32</v>
      </c>
      <c r="Q9" t="s">
        <v>65</v>
      </c>
      <c r="R9" t="s">
        <v>2308</v>
      </c>
      <c r="S9">
        <v>214.7</v>
      </c>
      <c r="T9">
        <v>5</v>
      </c>
      <c r="U9">
        <v>0</v>
      </c>
      <c r="V9">
        <v>83.733000000000004</v>
      </c>
    </row>
    <row r="10" spans="1:22" x14ac:dyDescent="0.3">
      <c r="A10">
        <v>9853</v>
      </c>
      <c r="B10" t="s">
        <v>10861</v>
      </c>
      <c r="C10">
        <v>2013</v>
      </c>
      <c r="D10" s="32">
        <v>41397</v>
      </c>
      <c r="E10" s="32">
        <v>41401</v>
      </c>
      <c r="F10" t="s">
        <v>50</v>
      </c>
      <c r="G10" t="s">
        <v>4764</v>
      </c>
      <c r="H10" t="s">
        <v>4765</v>
      </c>
      <c r="I10" t="s">
        <v>41</v>
      </c>
      <c r="J10" t="s">
        <v>27</v>
      </c>
      <c r="K10" t="s">
        <v>266</v>
      </c>
      <c r="L10" t="s">
        <v>267</v>
      </c>
      <c r="M10">
        <v>10009</v>
      </c>
      <c r="N10" t="s">
        <v>148</v>
      </c>
      <c r="O10" t="s">
        <v>4895</v>
      </c>
      <c r="P10" t="s">
        <v>46</v>
      </c>
      <c r="Q10" t="s">
        <v>90</v>
      </c>
      <c r="R10" t="s">
        <v>4896</v>
      </c>
      <c r="S10">
        <v>13.08</v>
      </c>
      <c r="T10">
        <v>2</v>
      </c>
      <c r="U10">
        <v>0</v>
      </c>
      <c r="V10">
        <v>6.0167999999999999</v>
      </c>
    </row>
    <row r="11" spans="1:22" x14ac:dyDescent="0.3">
      <c r="A11">
        <v>9852</v>
      </c>
      <c r="B11" t="s">
        <v>10861</v>
      </c>
      <c r="C11">
        <v>2013</v>
      </c>
      <c r="D11" s="32">
        <v>41397</v>
      </c>
      <c r="E11" s="32">
        <v>41401</v>
      </c>
      <c r="F11" t="s">
        <v>50</v>
      </c>
      <c r="G11" t="s">
        <v>4764</v>
      </c>
      <c r="H11" t="s">
        <v>4765</v>
      </c>
      <c r="I11" t="s">
        <v>41</v>
      </c>
      <c r="J11" t="s">
        <v>27</v>
      </c>
      <c r="K11" t="s">
        <v>266</v>
      </c>
      <c r="L11" t="s">
        <v>267</v>
      </c>
      <c r="M11">
        <v>10009</v>
      </c>
      <c r="N11" t="s">
        <v>148</v>
      </c>
      <c r="O11" t="s">
        <v>1722</v>
      </c>
      <c r="P11" t="s">
        <v>46</v>
      </c>
      <c r="Q11" t="s">
        <v>75</v>
      </c>
      <c r="R11" t="s">
        <v>1723</v>
      </c>
      <c r="S11">
        <v>90.480000000000018</v>
      </c>
      <c r="T11">
        <v>3</v>
      </c>
      <c r="U11">
        <v>0.2</v>
      </c>
      <c r="V11">
        <v>33.93</v>
      </c>
    </row>
    <row r="12" spans="1:22" x14ac:dyDescent="0.3">
      <c r="A12">
        <v>9851</v>
      </c>
      <c r="B12" t="s">
        <v>10861</v>
      </c>
      <c r="C12">
        <v>2013</v>
      </c>
      <c r="D12" s="32">
        <v>41397</v>
      </c>
      <c r="E12" s="32">
        <v>41401</v>
      </c>
      <c r="F12" t="s">
        <v>50</v>
      </c>
      <c r="G12" t="s">
        <v>4764</v>
      </c>
      <c r="H12" t="s">
        <v>4765</v>
      </c>
      <c r="I12" t="s">
        <v>41</v>
      </c>
      <c r="J12" t="s">
        <v>27</v>
      </c>
      <c r="K12" t="s">
        <v>266</v>
      </c>
      <c r="L12" t="s">
        <v>267</v>
      </c>
      <c r="M12">
        <v>10009</v>
      </c>
      <c r="N12" t="s">
        <v>148</v>
      </c>
      <c r="O12" t="s">
        <v>2111</v>
      </c>
      <c r="P12" t="s">
        <v>32</v>
      </c>
      <c r="Q12" t="s">
        <v>65</v>
      </c>
      <c r="R12" t="s">
        <v>2112</v>
      </c>
      <c r="S12">
        <v>12.56</v>
      </c>
      <c r="T12">
        <v>2</v>
      </c>
      <c r="U12">
        <v>0</v>
      </c>
      <c r="V12">
        <v>4.0191999999999997</v>
      </c>
    </row>
    <row r="13" spans="1:22" x14ac:dyDescent="0.3">
      <c r="A13">
        <v>9833</v>
      </c>
      <c r="B13" t="s">
        <v>10854</v>
      </c>
      <c r="C13">
        <v>2011</v>
      </c>
      <c r="D13" s="32">
        <v>40681</v>
      </c>
      <c r="E13" s="32">
        <v>40685</v>
      </c>
      <c r="F13" t="s">
        <v>23</v>
      </c>
      <c r="G13" t="s">
        <v>5921</v>
      </c>
      <c r="H13" t="s">
        <v>5922</v>
      </c>
      <c r="I13" t="s">
        <v>26</v>
      </c>
      <c r="J13" t="s">
        <v>27</v>
      </c>
      <c r="K13" t="s">
        <v>815</v>
      </c>
      <c r="L13" t="s">
        <v>104</v>
      </c>
      <c r="M13">
        <v>75220</v>
      </c>
      <c r="N13" t="s">
        <v>105</v>
      </c>
      <c r="O13" t="s">
        <v>4179</v>
      </c>
      <c r="P13" t="s">
        <v>46</v>
      </c>
      <c r="Q13" t="s">
        <v>90</v>
      </c>
      <c r="R13" t="s">
        <v>4180</v>
      </c>
      <c r="S13">
        <v>3.9840000000000004</v>
      </c>
      <c r="T13">
        <v>1</v>
      </c>
      <c r="U13">
        <v>0.2</v>
      </c>
      <c r="V13">
        <v>1.4442000000000004</v>
      </c>
    </row>
    <row r="14" spans="1:22" x14ac:dyDescent="0.3">
      <c r="A14">
        <v>9796</v>
      </c>
      <c r="B14" t="s">
        <v>10839</v>
      </c>
      <c r="C14">
        <v>2013</v>
      </c>
      <c r="D14" s="32">
        <v>41416</v>
      </c>
      <c r="E14" s="32">
        <v>41423</v>
      </c>
      <c r="F14" t="s">
        <v>50</v>
      </c>
      <c r="G14" t="s">
        <v>584</v>
      </c>
      <c r="H14" t="s">
        <v>585</v>
      </c>
      <c r="I14" t="s">
        <v>41</v>
      </c>
      <c r="J14" t="s">
        <v>27</v>
      </c>
      <c r="K14" t="s">
        <v>303</v>
      </c>
      <c r="L14" t="s">
        <v>211</v>
      </c>
      <c r="M14">
        <v>60610</v>
      </c>
      <c r="N14" t="s">
        <v>105</v>
      </c>
      <c r="O14" t="s">
        <v>3344</v>
      </c>
      <c r="P14" t="s">
        <v>46</v>
      </c>
      <c r="Q14" t="s">
        <v>75</v>
      </c>
      <c r="R14" t="s">
        <v>3345</v>
      </c>
      <c r="S14">
        <v>3.7979999999999992</v>
      </c>
      <c r="T14">
        <v>3</v>
      </c>
      <c r="U14">
        <v>0.8</v>
      </c>
      <c r="V14">
        <v>-5.8869000000000007</v>
      </c>
    </row>
    <row r="15" spans="1:22" x14ac:dyDescent="0.3">
      <c r="A15">
        <v>9795</v>
      </c>
      <c r="B15" t="s">
        <v>10838</v>
      </c>
      <c r="C15">
        <v>2011</v>
      </c>
      <c r="D15" s="32">
        <v>40684</v>
      </c>
      <c r="E15" s="32">
        <v>40686</v>
      </c>
      <c r="F15" t="s">
        <v>23</v>
      </c>
      <c r="G15" t="s">
        <v>2885</v>
      </c>
      <c r="H15" t="s">
        <v>2886</v>
      </c>
      <c r="I15" t="s">
        <v>26</v>
      </c>
      <c r="J15" t="s">
        <v>27</v>
      </c>
      <c r="K15" t="s">
        <v>184</v>
      </c>
      <c r="L15" t="s">
        <v>104</v>
      </c>
      <c r="M15">
        <v>77070</v>
      </c>
      <c r="N15" t="s">
        <v>105</v>
      </c>
      <c r="O15" t="s">
        <v>3917</v>
      </c>
      <c r="P15" t="s">
        <v>46</v>
      </c>
      <c r="Q15" t="s">
        <v>75</v>
      </c>
      <c r="R15" t="s">
        <v>3918</v>
      </c>
      <c r="S15">
        <v>18.239999999999995</v>
      </c>
      <c r="T15">
        <v>3</v>
      </c>
      <c r="U15">
        <v>0.8</v>
      </c>
      <c r="V15">
        <v>-31.00800000000001</v>
      </c>
    </row>
    <row r="16" spans="1:22" x14ac:dyDescent="0.3">
      <c r="A16">
        <v>9794</v>
      </c>
      <c r="B16" t="s">
        <v>10838</v>
      </c>
      <c r="C16">
        <v>2011</v>
      </c>
      <c r="D16" s="32">
        <v>40684</v>
      </c>
      <c r="E16" s="32">
        <v>40686</v>
      </c>
      <c r="F16" t="s">
        <v>23</v>
      </c>
      <c r="G16" t="s">
        <v>2885</v>
      </c>
      <c r="H16" t="s">
        <v>2886</v>
      </c>
      <c r="I16" t="s">
        <v>26</v>
      </c>
      <c r="J16" t="s">
        <v>27</v>
      </c>
      <c r="K16" t="s">
        <v>184</v>
      </c>
      <c r="L16" t="s">
        <v>104</v>
      </c>
      <c r="M16">
        <v>77070</v>
      </c>
      <c r="N16" t="s">
        <v>105</v>
      </c>
      <c r="O16" t="s">
        <v>2601</v>
      </c>
      <c r="P16" t="s">
        <v>46</v>
      </c>
      <c r="Q16" t="s">
        <v>90</v>
      </c>
      <c r="R16" t="s">
        <v>2602</v>
      </c>
      <c r="S16">
        <v>4.8320000000000007</v>
      </c>
      <c r="T16">
        <v>1</v>
      </c>
      <c r="U16">
        <v>0.2</v>
      </c>
      <c r="V16">
        <v>1.6307999999999998</v>
      </c>
    </row>
    <row r="17" spans="1:22" x14ac:dyDescent="0.3">
      <c r="A17">
        <v>9793</v>
      </c>
      <c r="B17" t="s">
        <v>10838</v>
      </c>
      <c r="C17">
        <v>2011</v>
      </c>
      <c r="D17" s="32">
        <v>40684</v>
      </c>
      <c r="E17" s="32">
        <v>40686</v>
      </c>
      <c r="F17" t="s">
        <v>23</v>
      </c>
      <c r="G17" t="s">
        <v>2885</v>
      </c>
      <c r="H17" t="s">
        <v>2886</v>
      </c>
      <c r="I17" t="s">
        <v>26</v>
      </c>
      <c r="J17" t="s">
        <v>27</v>
      </c>
      <c r="K17" t="s">
        <v>184</v>
      </c>
      <c r="L17" t="s">
        <v>104</v>
      </c>
      <c r="M17">
        <v>77070</v>
      </c>
      <c r="N17" t="s">
        <v>105</v>
      </c>
      <c r="O17" t="s">
        <v>1537</v>
      </c>
      <c r="P17" t="s">
        <v>32</v>
      </c>
      <c r="Q17" t="s">
        <v>36</v>
      </c>
      <c r="R17" t="s">
        <v>1538</v>
      </c>
      <c r="S17">
        <v>107.77200000000001</v>
      </c>
      <c r="T17">
        <v>2</v>
      </c>
      <c r="U17">
        <v>0.3</v>
      </c>
      <c r="V17">
        <v>-29.252400000000009</v>
      </c>
    </row>
    <row r="18" spans="1:22" x14ac:dyDescent="0.3">
      <c r="A18">
        <v>9792</v>
      </c>
      <c r="B18" t="s">
        <v>10838</v>
      </c>
      <c r="C18">
        <v>2011</v>
      </c>
      <c r="D18" s="32">
        <v>40684</v>
      </c>
      <c r="E18" s="32">
        <v>40686</v>
      </c>
      <c r="F18" t="s">
        <v>23</v>
      </c>
      <c r="G18" t="s">
        <v>2885</v>
      </c>
      <c r="H18" t="s">
        <v>2886</v>
      </c>
      <c r="I18" t="s">
        <v>26</v>
      </c>
      <c r="J18" t="s">
        <v>27</v>
      </c>
      <c r="K18" t="s">
        <v>184</v>
      </c>
      <c r="L18" t="s">
        <v>104</v>
      </c>
      <c r="M18">
        <v>77070</v>
      </c>
      <c r="N18" t="s">
        <v>105</v>
      </c>
      <c r="O18" t="s">
        <v>4131</v>
      </c>
      <c r="P18" t="s">
        <v>46</v>
      </c>
      <c r="Q18" t="s">
        <v>173</v>
      </c>
      <c r="R18" t="s">
        <v>186</v>
      </c>
      <c r="S18">
        <v>56.063999999999993</v>
      </c>
      <c r="T18">
        <v>6</v>
      </c>
      <c r="U18">
        <v>0.2</v>
      </c>
      <c r="V18">
        <v>21.024000000000001</v>
      </c>
    </row>
    <row r="19" spans="1:22" x14ac:dyDescent="0.3">
      <c r="A19">
        <v>9786</v>
      </c>
      <c r="B19" t="s">
        <v>10835</v>
      </c>
      <c r="C19">
        <v>2012</v>
      </c>
      <c r="D19" s="32">
        <v>41038</v>
      </c>
      <c r="E19" s="32">
        <v>41042</v>
      </c>
      <c r="F19" t="s">
        <v>50</v>
      </c>
      <c r="G19" t="s">
        <v>2098</v>
      </c>
      <c r="H19" t="s">
        <v>2099</v>
      </c>
      <c r="I19" t="s">
        <v>26</v>
      </c>
      <c r="J19" t="s">
        <v>27</v>
      </c>
      <c r="K19" t="s">
        <v>1473</v>
      </c>
      <c r="L19" t="s">
        <v>29</v>
      </c>
      <c r="M19">
        <v>40214</v>
      </c>
      <c r="N19" t="s">
        <v>30</v>
      </c>
      <c r="O19" t="s">
        <v>6548</v>
      </c>
      <c r="P19" t="s">
        <v>46</v>
      </c>
      <c r="Q19" t="s">
        <v>75</v>
      </c>
      <c r="R19" t="s">
        <v>6549</v>
      </c>
      <c r="S19">
        <v>48.81</v>
      </c>
      <c r="T19">
        <v>3</v>
      </c>
      <c r="U19">
        <v>0</v>
      </c>
      <c r="V19">
        <v>23.916899999999998</v>
      </c>
    </row>
    <row r="20" spans="1:22" x14ac:dyDescent="0.3">
      <c r="A20">
        <v>9785</v>
      </c>
      <c r="B20" t="s">
        <v>10834</v>
      </c>
      <c r="C20">
        <v>2012</v>
      </c>
      <c r="D20" s="32">
        <v>41060</v>
      </c>
      <c r="E20" s="32">
        <v>41062</v>
      </c>
      <c r="F20" t="s">
        <v>23</v>
      </c>
      <c r="G20" t="s">
        <v>5323</v>
      </c>
      <c r="H20" t="s">
        <v>5324</v>
      </c>
      <c r="I20" t="s">
        <v>41</v>
      </c>
      <c r="J20" t="s">
        <v>27</v>
      </c>
      <c r="K20" t="s">
        <v>4824</v>
      </c>
      <c r="L20" t="s">
        <v>788</v>
      </c>
      <c r="M20">
        <v>7501</v>
      </c>
      <c r="N20" t="s">
        <v>148</v>
      </c>
      <c r="O20" t="s">
        <v>5688</v>
      </c>
      <c r="P20" t="s">
        <v>32</v>
      </c>
      <c r="Q20" t="s">
        <v>65</v>
      </c>
      <c r="R20" t="s">
        <v>5689</v>
      </c>
      <c r="S20">
        <v>8.2799999999999994</v>
      </c>
      <c r="T20">
        <v>2</v>
      </c>
      <c r="U20">
        <v>0</v>
      </c>
      <c r="V20">
        <v>2.9807999999999995</v>
      </c>
    </row>
    <row r="21" spans="1:22" x14ac:dyDescent="0.3">
      <c r="A21">
        <v>18</v>
      </c>
      <c r="B21" t="s">
        <v>117</v>
      </c>
      <c r="C21">
        <v>2011</v>
      </c>
      <c r="D21" s="32">
        <v>40676</v>
      </c>
      <c r="E21" s="32">
        <v>40678</v>
      </c>
      <c r="F21" t="s">
        <v>23</v>
      </c>
      <c r="G21" t="s">
        <v>118</v>
      </c>
      <c r="H21" t="s">
        <v>119</v>
      </c>
      <c r="I21" t="s">
        <v>26</v>
      </c>
      <c r="J21" t="s">
        <v>27</v>
      </c>
      <c r="K21" t="s">
        <v>120</v>
      </c>
      <c r="L21" t="s">
        <v>121</v>
      </c>
      <c r="M21">
        <v>84084</v>
      </c>
      <c r="N21" t="s">
        <v>44</v>
      </c>
      <c r="O21" t="s">
        <v>122</v>
      </c>
      <c r="P21" t="s">
        <v>46</v>
      </c>
      <c r="Q21" t="s">
        <v>59</v>
      </c>
      <c r="R21" t="s">
        <v>123</v>
      </c>
      <c r="S21">
        <v>55.5</v>
      </c>
      <c r="T21">
        <v>2</v>
      </c>
      <c r="U21">
        <v>0</v>
      </c>
      <c r="V21">
        <v>9.9899999999999949</v>
      </c>
    </row>
    <row r="22" spans="1:22" x14ac:dyDescent="0.3">
      <c r="A22">
        <v>9784</v>
      </c>
      <c r="B22" t="s">
        <v>10834</v>
      </c>
      <c r="C22">
        <v>2012</v>
      </c>
      <c r="D22" s="32">
        <v>41060</v>
      </c>
      <c r="E22" s="32">
        <v>41062</v>
      </c>
      <c r="F22" t="s">
        <v>23</v>
      </c>
      <c r="G22" t="s">
        <v>5323</v>
      </c>
      <c r="H22" t="s">
        <v>5324</v>
      </c>
      <c r="I22" t="s">
        <v>41</v>
      </c>
      <c r="J22" t="s">
        <v>27</v>
      </c>
      <c r="K22" t="s">
        <v>4824</v>
      </c>
      <c r="L22" t="s">
        <v>788</v>
      </c>
      <c r="M22">
        <v>7501</v>
      </c>
      <c r="N22" t="s">
        <v>148</v>
      </c>
      <c r="O22" t="s">
        <v>3219</v>
      </c>
      <c r="P22" t="s">
        <v>46</v>
      </c>
      <c r="Q22" t="s">
        <v>59</v>
      </c>
      <c r="R22" t="s">
        <v>3220</v>
      </c>
      <c r="S22">
        <v>62.18</v>
      </c>
      <c r="T22">
        <v>1</v>
      </c>
      <c r="U22">
        <v>0</v>
      </c>
      <c r="V22">
        <v>16.788600000000002</v>
      </c>
    </row>
    <row r="23" spans="1:22" x14ac:dyDescent="0.3">
      <c r="A23">
        <v>9783</v>
      </c>
      <c r="B23" t="s">
        <v>10834</v>
      </c>
      <c r="C23">
        <v>2012</v>
      </c>
      <c r="D23" s="32">
        <v>41060</v>
      </c>
      <c r="E23" s="32">
        <v>41062</v>
      </c>
      <c r="F23" t="s">
        <v>23</v>
      </c>
      <c r="G23" t="s">
        <v>5323</v>
      </c>
      <c r="H23" t="s">
        <v>5324</v>
      </c>
      <c r="I23" t="s">
        <v>41</v>
      </c>
      <c r="J23" t="s">
        <v>27</v>
      </c>
      <c r="K23" t="s">
        <v>4824</v>
      </c>
      <c r="L23" t="s">
        <v>788</v>
      </c>
      <c r="M23">
        <v>7501</v>
      </c>
      <c r="N23" t="s">
        <v>148</v>
      </c>
      <c r="O23" t="s">
        <v>2013</v>
      </c>
      <c r="P23" t="s">
        <v>46</v>
      </c>
      <c r="Q23" t="s">
        <v>90</v>
      </c>
      <c r="R23" t="s">
        <v>2014</v>
      </c>
      <c r="S23">
        <v>274.8</v>
      </c>
      <c r="T23">
        <v>5</v>
      </c>
      <c r="U23">
        <v>0</v>
      </c>
      <c r="V23">
        <v>134.65199999999999</v>
      </c>
    </row>
    <row r="24" spans="1:22" x14ac:dyDescent="0.3">
      <c r="A24">
        <v>9719</v>
      </c>
      <c r="B24" t="s">
        <v>10797</v>
      </c>
      <c r="C24">
        <v>2013</v>
      </c>
      <c r="D24" s="32">
        <v>41425</v>
      </c>
      <c r="E24" s="32">
        <v>41426</v>
      </c>
      <c r="F24" t="s">
        <v>1290</v>
      </c>
      <c r="G24" t="s">
        <v>2072</v>
      </c>
      <c r="H24" t="s">
        <v>2073</v>
      </c>
      <c r="I24" t="s">
        <v>26</v>
      </c>
      <c r="J24" t="s">
        <v>27</v>
      </c>
      <c r="K24" t="s">
        <v>184</v>
      </c>
      <c r="L24" t="s">
        <v>104</v>
      </c>
      <c r="M24">
        <v>77041</v>
      </c>
      <c r="N24" t="s">
        <v>105</v>
      </c>
      <c r="O24" t="s">
        <v>856</v>
      </c>
      <c r="P24" t="s">
        <v>71</v>
      </c>
      <c r="Q24" t="s">
        <v>161</v>
      </c>
      <c r="R24" t="s">
        <v>857</v>
      </c>
      <c r="S24">
        <v>223.96</v>
      </c>
      <c r="T24">
        <v>5</v>
      </c>
      <c r="U24">
        <v>0.2</v>
      </c>
      <c r="V24">
        <v>11.198000000000015</v>
      </c>
    </row>
    <row r="25" spans="1:22" x14ac:dyDescent="0.3">
      <c r="A25">
        <v>9718</v>
      </c>
      <c r="B25" t="s">
        <v>10797</v>
      </c>
      <c r="C25">
        <v>2013</v>
      </c>
      <c r="D25" s="32">
        <v>41425</v>
      </c>
      <c r="E25" s="32">
        <v>41426</v>
      </c>
      <c r="F25" t="s">
        <v>1290</v>
      </c>
      <c r="G25" t="s">
        <v>2072</v>
      </c>
      <c r="H25" t="s">
        <v>2073</v>
      </c>
      <c r="I25" t="s">
        <v>26</v>
      </c>
      <c r="J25" t="s">
        <v>27</v>
      </c>
      <c r="K25" t="s">
        <v>184</v>
      </c>
      <c r="L25" t="s">
        <v>104</v>
      </c>
      <c r="M25">
        <v>77041</v>
      </c>
      <c r="N25" t="s">
        <v>105</v>
      </c>
      <c r="O25" t="s">
        <v>558</v>
      </c>
      <c r="P25" t="s">
        <v>71</v>
      </c>
      <c r="Q25" t="s">
        <v>72</v>
      </c>
      <c r="R25" t="s">
        <v>559</v>
      </c>
      <c r="S25">
        <v>79.959999999999994</v>
      </c>
      <c r="T25">
        <v>5</v>
      </c>
      <c r="U25">
        <v>0.2</v>
      </c>
      <c r="V25">
        <v>7.9960000000000058</v>
      </c>
    </row>
    <row r="26" spans="1:22" x14ac:dyDescent="0.3">
      <c r="A26">
        <v>9687</v>
      </c>
      <c r="B26" t="s">
        <v>10778</v>
      </c>
      <c r="C26">
        <v>2014</v>
      </c>
      <c r="D26" s="32">
        <v>41790</v>
      </c>
      <c r="E26" s="32">
        <v>41794</v>
      </c>
      <c r="F26" t="s">
        <v>50</v>
      </c>
      <c r="G26" t="s">
        <v>4955</v>
      </c>
      <c r="H26" t="s">
        <v>4956</v>
      </c>
      <c r="I26" t="s">
        <v>26</v>
      </c>
      <c r="J26" t="s">
        <v>27</v>
      </c>
      <c r="K26" t="s">
        <v>947</v>
      </c>
      <c r="L26" t="s">
        <v>43</v>
      </c>
      <c r="M26">
        <v>92037</v>
      </c>
      <c r="N26" t="s">
        <v>44</v>
      </c>
      <c r="O26" t="s">
        <v>2452</v>
      </c>
      <c r="P26" t="s">
        <v>46</v>
      </c>
      <c r="Q26" t="s">
        <v>68</v>
      </c>
      <c r="R26" t="s">
        <v>2453</v>
      </c>
      <c r="S26">
        <v>35.099999999999994</v>
      </c>
      <c r="T26">
        <v>6</v>
      </c>
      <c r="U26">
        <v>0</v>
      </c>
      <c r="V26">
        <v>10.178999999999997</v>
      </c>
    </row>
    <row r="27" spans="1:22" x14ac:dyDescent="0.3">
      <c r="A27">
        <v>9676</v>
      </c>
      <c r="B27" t="s">
        <v>10772</v>
      </c>
      <c r="C27">
        <v>2013</v>
      </c>
      <c r="D27" s="32">
        <v>41401</v>
      </c>
      <c r="E27" s="32">
        <v>41405</v>
      </c>
      <c r="F27" t="s">
        <v>50</v>
      </c>
      <c r="G27" t="s">
        <v>3575</v>
      </c>
      <c r="H27" t="s">
        <v>3576</v>
      </c>
      <c r="I27" t="s">
        <v>26</v>
      </c>
      <c r="J27" t="s">
        <v>27</v>
      </c>
      <c r="K27" t="s">
        <v>5954</v>
      </c>
      <c r="L27" t="s">
        <v>43</v>
      </c>
      <c r="M27">
        <v>93309</v>
      </c>
      <c r="N27" t="s">
        <v>44</v>
      </c>
      <c r="O27" t="s">
        <v>4654</v>
      </c>
      <c r="P27" t="s">
        <v>32</v>
      </c>
      <c r="Q27" t="s">
        <v>65</v>
      </c>
      <c r="R27" t="s">
        <v>4655</v>
      </c>
      <c r="S27">
        <v>41.6</v>
      </c>
      <c r="T27">
        <v>4</v>
      </c>
      <c r="U27">
        <v>0</v>
      </c>
      <c r="V27">
        <v>14.143999999999998</v>
      </c>
    </row>
    <row r="28" spans="1:22" x14ac:dyDescent="0.3">
      <c r="A28">
        <v>9611</v>
      </c>
      <c r="B28" t="s">
        <v>10734</v>
      </c>
      <c r="C28">
        <v>2013</v>
      </c>
      <c r="D28" s="32">
        <v>41411</v>
      </c>
      <c r="E28" s="32">
        <v>41414</v>
      </c>
      <c r="F28" t="s">
        <v>23</v>
      </c>
      <c r="G28" t="s">
        <v>1583</v>
      </c>
      <c r="H28" t="s">
        <v>1584</v>
      </c>
      <c r="I28" t="s">
        <v>26</v>
      </c>
      <c r="J28" t="s">
        <v>27</v>
      </c>
      <c r="K28" t="s">
        <v>42</v>
      </c>
      <c r="L28" t="s">
        <v>43</v>
      </c>
      <c r="M28">
        <v>90045</v>
      </c>
      <c r="N28" t="s">
        <v>44</v>
      </c>
      <c r="O28" t="s">
        <v>4116</v>
      </c>
      <c r="P28" t="s">
        <v>46</v>
      </c>
      <c r="Q28" t="s">
        <v>47</v>
      </c>
      <c r="R28" t="s">
        <v>4117</v>
      </c>
      <c r="S28">
        <v>27.72</v>
      </c>
      <c r="T28">
        <v>9</v>
      </c>
      <c r="U28">
        <v>0</v>
      </c>
      <c r="V28">
        <v>13.3056</v>
      </c>
    </row>
    <row r="29" spans="1:22" x14ac:dyDescent="0.3">
      <c r="A29">
        <v>9610</v>
      </c>
      <c r="B29" t="s">
        <v>10734</v>
      </c>
      <c r="C29">
        <v>2013</v>
      </c>
      <c r="D29" s="32">
        <v>41411</v>
      </c>
      <c r="E29" s="32">
        <v>41414</v>
      </c>
      <c r="F29" t="s">
        <v>23</v>
      </c>
      <c r="G29" t="s">
        <v>1583</v>
      </c>
      <c r="H29" t="s">
        <v>1584</v>
      </c>
      <c r="I29" t="s">
        <v>26</v>
      </c>
      <c r="J29" t="s">
        <v>27</v>
      </c>
      <c r="K29" t="s">
        <v>42</v>
      </c>
      <c r="L29" t="s">
        <v>43</v>
      </c>
      <c r="M29">
        <v>90045</v>
      </c>
      <c r="N29" t="s">
        <v>44</v>
      </c>
      <c r="O29" t="s">
        <v>6116</v>
      </c>
      <c r="P29" t="s">
        <v>32</v>
      </c>
      <c r="Q29" t="s">
        <v>65</v>
      </c>
      <c r="R29" t="s">
        <v>6117</v>
      </c>
      <c r="S29">
        <v>282.83999999999997</v>
      </c>
      <c r="T29">
        <v>4</v>
      </c>
      <c r="U29">
        <v>0</v>
      </c>
      <c r="V29">
        <v>19.798799999999972</v>
      </c>
    </row>
    <row r="30" spans="1:22" x14ac:dyDescent="0.3">
      <c r="A30">
        <v>9603</v>
      </c>
      <c r="B30" t="s">
        <v>10727</v>
      </c>
      <c r="C30">
        <v>2011</v>
      </c>
      <c r="D30" s="32">
        <v>40682</v>
      </c>
      <c r="E30" s="32">
        <v>40685</v>
      </c>
      <c r="F30" t="s">
        <v>188</v>
      </c>
      <c r="G30" t="s">
        <v>1242</v>
      </c>
      <c r="H30" t="s">
        <v>1243</v>
      </c>
      <c r="I30" t="s">
        <v>26</v>
      </c>
      <c r="J30" t="s">
        <v>27</v>
      </c>
      <c r="K30" t="s">
        <v>2978</v>
      </c>
      <c r="L30" t="s">
        <v>319</v>
      </c>
      <c r="M30">
        <v>23464</v>
      </c>
      <c r="N30" t="s">
        <v>30</v>
      </c>
      <c r="O30" t="s">
        <v>8083</v>
      </c>
      <c r="P30" t="s">
        <v>46</v>
      </c>
      <c r="Q30" t="s">
        <v>578</v>
      </c>
      <c r="R30" t="s">
        <v>8084</v>
      </c>
      <c r="S30">
        <v>34.200000000000003</v>
      </c>
      <c r="T30">
        <v>5</v>
      </c>
      <c r="U30">
        <v>0</v>
      </c>
      <c r="V30">
        <v>9.234</v>
      </c>
    </row>
    <row r="31" spans="1:22" x14ac:dyDescent="0.3">
      <c r="A31">
        <v>9601</v>
      </c>
      <c r="B31" t="s">
        <v>10725</v>
      </c>
      <c r="C31">
        <v>2014</v>
      </c>
      <c r="D31" s="32">
        <v>41768</v>
      </c>
      <c r="E31" s="32">
        <v>41771</v>
      </c>
      <c r="F31" t="s">
        <v>23</v>
      </c>
      <c r="G31" t="s">
        <v>1574</v>
      </c>
      <c r="H31" t="s">
        <v>1575</v>
      </c>
      <c r="I31" t="s">
        <v>41</v>
      </c>
      <c r="J31" t="s">
        <v>27</v>
      </c>
      <c r="K31" t="s">
        <v>10177</v>
      </c>
      <c r="L31" t="s">
        <v>104</v>
      </c>
      <c r="M31">
        <v>76063</v>
      </c>
      <c r="N31" t="s">
        <v>105</v>
      </c>
      <c r="O31" t="s">
        <v>6175</v>
      </c>
      <c r="P31" t="s">
        <v>46</v>
      </c>
      <c r="Q31" t="s">
        <v>90</v>
      </c>
      <c r="R31" t="s">
        <v>6176</v>
      </c>
      <c r="S31">
        <v>41.472000000000008</v>
      </c>
      <c r="T31">
        <v>8</v>
      </c>
      <c r="U31">
        <v>0.2</v>
      </c>
      <c r="V31">
        <v>14.5152</v>
      </c>
    </row>
    <row r="32" spans="1:22" x14ac:dyDescent="0.3">
      <c r="A32">
        <v>9591</v>
      </c>
      <c r="B32" t="s">
        <v>10719</v>
      </c>
      <c r="C32">
        <v>2011</v>
      </c>
      <c r="D32" s="32">
        <v>40674</v>
      </c>
      <c r="E32" s="32">
        <v>40678</v>
      </c>
      <c r="F32" t="s">
        <v>50</v>
      </c>
      <c r="G32" t="s">
        <v>10092</v>
      </c>
      <c r="H32" t="s">
        <v>10093</v>
      </c>
      <c r="I32" t="s">
        <v>102</v>
      </c>
      <c r="J32" t="s">
        <v>27</v>
      </c>
      <c r="K32" t="s">
        <v>303</v>
      </c>
      <c r="L32" t="s">
        <v>211</v>
      </c>
      <c r="M32">
        <v>60610</v>
      </c>
      <c r="N32" t="s">
        <v>105</v>
      </c>
      <c r="O32" t="s">
        <v>3567</v>
      </c>
      <c r="P32" t="s">
        <v>46</v>
      </c>
      <c r="Q32" t="s">
        <v>75</v>
      </c>
      <c r="R32" t="s">
        <v>3568</v>
      </c>
      <c r="S32">
        <v>104.57999999999998</v>
      </c>
      <c r="T32">
        <v>9</v>
      </c>
      <c r="U32">
        <v>0.8</v>
      </c>
      <c r="V32">
        <v>-172.55700000000007</v>
      </c>
    </row>
    <row r="33" spans="1:22" x14ac:dyDescent="0.3">
      <c r="A33">
        <v>9590</v>
      </c>
      <c r="B33" t="s">
        <v>10719</v>
      </c>
      <c r="C33">
        <v>2011</v>
      </c>
      <c r="D33" s="32">
        <v>40674</v>
      </c>
      <c r="E33" s="32">
        <v>40678</v>
      </c>
      <c r="F33" t="s">
        <v>50</v>
      </c>
      <c r="G33" t="s">
        <v>10092</v>
      </c>
      <c r="H33" t="s">
        <v>10093</v>
      </c>
      <c r="I33" t="s">
        <v>102</v>
      </c>
      <c r="J33" t="s">
        <v>27</v>
      </c>
      <c r="K33" t="s">
        <v>303</v>
      </c>
      <c r="L33" t="s">
        <v>211</v>
      </c>
      <c r="M33">
        <v>60610</v>
      </c>
      <c r="N33" t="s">
        <v>105</v>
      </c>
      <c r="O33" t="s">
        <v>8333</v>
      </c>
      <c r="P33" t="s">
        <v>46</v>
      </c>
      <c r="Q33" t="s">
        <v>90</v>
      </c>
      <c r="R33" t="s">
        <v>8334</v>
      </c>
      <c r="S33">
        <v>17.472000000000001</v>
      </c>
      <c r="T33">
        <v>3</v>
      </c>
      <c r="U33">
        <v>0.2</v>
      </c>
      <c r="V33">
        <v>5.6783999999999981</v>
      </c>
    </row>
    <row r="34" spans="1:22" x14ac:dyDescent="0.3">
      <c r="A34">
        <v>9578</v>
      </c>
      <c r="B34" t="s">
        <v>10710</v>
      </c>
      <c r="C34">
        <v>2012</v>
      </c>
      <c r="D34" s="32">
        <v>41055</v>
      </c>
      <c r="E34" s="32">
        <v>41057</v>
      </c>
      <c r="F34" t="s">
        <v>23</v>
      </c>
      <c r="G34" t="s">
        <v>4361</v>
      </c>
      <c r="H34" t="s">
        <v>4362</v>
      </c>
      <c r="I34" t="s">
        <v>26</v>
      </c>
      <c r="J34" t="s">
        <v>27</v>
      </c>
      <c r="K34" t="s">
        <v>678</v>
      </c>
      <c r="L34" t="s">
        <v>104</v>
      </c>
      <c r="M34">
        <v>78207</v>
      </c>
      <c r="N34" t="s">
        <v>105</v>
      </c>
      <c r="O34" t="s">
        <v>4577</v>
      </c>
      <c r="P34" t="s">
        <v>32</v>
      </c>
      <c r="Q34" t="s">
        <v>36</v>
      </c>
      <c r="R34" t="s">
        <v>4578</v>
      </c>
      <c r="S34">
        <v>104.93</v>
      </c>
      <c r="T34">
        <v>5</v>
      </c>
      <c r="U34">
        <v>0.3</v>
      </c>
      <c r="V34">
        <v>-4.4969999999999999</v>
      </c>
    </row>
    <row r="35" spans="1:22" x14ac:dyDescent="0.3">
      <c r="A35">
        <v>9577</v>
      </c>
      <c r="B35" t="s">
        <v>10710</v>
      </c>
      <c r="C35">
        <v>2012</v>
      </c>
      <c r="D35" s="32">
        <v>41055</v>
      </c>
      <c r="E35" s="32">
        <v>41057</v>
      </c>
      <c r="F35" t="s">
        <v>23</v>
      </c>
      <c r="G35" t="s">
        <v>4361</v>
      </c>
      <c r="H35" t="s">
        <v>4362</v>
      </c>
      <c r="I35" t="s">
        <v>26</v>
      </c>
      <c r="J35" t="s">
        <v>27</v>
      </c>
      <c r="K35" t="s">
        <v>678</v>
      </c>
      <c r="L35" t="s">
        <v>104</v>
      </c>
      <c r="M35">
        <v>78207</v>
      </c>
      <c r="N35" t="s">
        <v>105</v>
      </c>
      <c r="O35" t="s">
        <v>4358</v>
      </c>
      <c r="P35" t="s">
        <v>71</v>
      </c>
      <c r="Q35" t="s">
        <v>682</v>
      </c>
      <c r="R35" t="s">
        <v>4359</v>
      </c>
      <c r="S35">
        <v>399.53999999999996</v>
      </c>
      <c r="T35">
        <v>2</v>
      </c>
      <c r="U35">
        <v>0.4</v>
      </c>
      <c r="V35">
        <v>-79.908000000000015</v>
      </c>
    </row>
    <row r="36" spans="1:22" x14ac:dyDescent="0.3">
      <c r="A36">
        <v>9576</v>
      </c>
      <c r="B36" t="s">
        <v>10710</v>
      </c>
      <c r="C36">
        <v>2012</v>
      </c>
      <c r="D36" s="32">
        <v>41055</v>
      </c>
      <c r="E36" s="32">
        <v>41057</v>
      </c>
      <c r="F36" t="s">
        <v>23</v>
      </c>
      <c r="G36" t="s">
        <v>4361</v>
      </c>
      <c r="H36" t="s">
        <v>4362</v>
      </c>
      <c r="I36" t="s">
        <v>26</v>
      </c>
      <c r="J36" t="s">
        <v>27</v>
      </c>
      <c r="K36" t="s">
        <v>678</v>
      </c>
      <c r="L36" t="s">
        <v>104</v>
      </c>
      <c r="M36">
        <v>78207</v>
      </c>
      <c r="N36" t="s">
        <v>105</v>
      </c>
      <c r="O36" t="s">
        <v>384</v>
      </c>
      <c r="P36" t="s">
        <v>32</v>
      </c>
      <c r="Q36" t="s">
        <v>36</v>
      </c>
      <c r="R36" t="s">
        <v>385</v>
      </c>
      <c r="S36">
        <v>105.68599999999999</v>
      </c>
      <c r="T36">
        <v>1</v>
      </c>
      <c r="U36">
        <v>0.3</v>
      </c>
      <c r="V36">
        <v>-28.686199999999999</v>
      </c>
    </row>
    <row r="37" spans="1:22" x14ac:dyDescent="0.3">
      <c r="A37">
        <v>9564</v>
      </c>
      <c r="B37" t="s">
        <v>10700</v>
      </c>
      <c r="C37">
        <v>2013</v>
      </c>
      <c r="D37" s="32">
        <v>41398</v>
      </c>
      <c r="E37" s="32">
        <v>41400</v>
      </c>
      <c r="F37" t="s">
        <v>188</v>
      </c>
      <c r="G37" t="s">
        <v>10701</v>
      </c>
      <c r="H37" t="s">
        <v>10702</v>
      </c>
      <c r="I37" t="s">
        <v>26</v>
      </c>
      <c r="J37" t="s">
        <v>27</v>
      </c>
      <c r="K37" t="s">
        <v>606</v>
      </c>
      <c r="L37" t="s">
        <v>498</v>
      </c>
      <c r="M37">
        <v>43055</v>
      </c>
      <c r="N37" t="s">
        <v>148</v>
      </c>
      <c r="O37" t="s">
        <v>5519</v>
      </c>
      <c r="P37" t="s">
        <v>46</v>
      </c>
      <c r="Q37" t="s">
        <v>47</v>
      </c>
      <c r="R37" t="s">
        <v>5520</v>
      </c>
      <c r="S37">
        <v>6</v>
      </c>
      <c r="T37">
        <v>2</v>
      </c>
      <c r="U37">
        <v>0.2</v>
      </c>
      <c r="V37">
        <v>2.0999999999999996</v>
      </c>
    </row>
    <row r="38" spans="1:22" x14ac:dyDescent="0.3">
      <c r="A38">
        <v>9563</v>
      </c>
      <c r="B38" t="s">
        <v>10700</v>
      </c>
      <c r="C38">
        <v>2013</v>
      </c>
      <c r="D38" s="32">
        <v>41398</v>
      </c>
      <c r="E38" s="32">
        <v>41400</v>
      </c>
      <c r="F38" t="s">
        <v>188</v>
      </c>
      <c r="G38" t="s">
        <v>10701</v>
      </c>
      <c r="H38" t="s">
        <v>10702</v>
      </c>
      <c r="I38" t="s">
        <v>26</v>
      </c>
      <c r="J38" t="s">
        <v>27</v>
      </c>
      <c r="K38" t="s">
        <v>606</v>
      </c>
      <c r="L38" t="s">
        <v>498</v>
      </c>
      <c r="M38">
        <v>43055</v>
      </c>
      <c r="N38" t="s">
        <v>148</v>
      </c>
      <c r="O38" t="s">
        <v>10703</v>
      </c>
      <c r="P38" t="s">
        <v>71</v>
      </c>
      <c r="Q38" t="s">
        <v>682</v>
      </c>
      <c r="R38" t="s">
        <v>10704</v>
      </c>
      <c r="S38">
        <v>224.93700000000004</v>
      </c>
      <c r="T38">
        <v>3</v>
      </c>
      <c r="U38">
        <v>0.7</v>
      </c>
      <c r="V38">
        <v>-164.9538</v>
      </c>
    </row>
    <row r="39" spans="1:22" x14ac:dyDescent="0.3">
      <c r="A39">
        <v>9562</v>
      </c>
      <c r="B39" t="s">
        <v>10700</v>
      </c>
      <c r="C39">
        <v>2013</v>
      </c>
      <c r="D39" s="32">
        <v>41398</v>
      </c>
      <c r="E39" s="32">
        <v>41400</v>
      </c>
      <c r="F39" t="s">
        <v>188</v>
      </c>
      <c r="G39" t="s">
        <v>10701</v>
      </c>
      <c r="H39" t="s">
        <v>10702</v>
      </c>
      <c r="I39" t="s">
        <v>26</v>
      </c>
      <c r="J39" t="s">
        <v>27</v>
      </c>
      <c r="K39" t="s">
        <v>606</v>
      </c>
      <c r="L39" t="s">
        <v>498</v>
      </c>
      <c r="M39">
        <v>43055</v>
      </c>
      <c r="N39" t="s">
        <v>148</v>
      </c>
      <c r="O39" t="s">
        <v>5439</v>
      </c>
      <c r="P39" t="s">
        <v>71</v>
      </c>
      <c r="Q39" t="s">
        <v>161</v>
      </c>
      <c r="R39" t="s">
        <v>5440</v>
      </c>
      <c r="S39">
        <v>431.97600000000006</v>
      </c>
      <c r="T39">
        <v>3</v>
      </c>
      <c r="U39">
        <v>0.2</v>
      </c>
      <c r="V39">
        <v>-75.59580000000004</v>
      </c>
    </row>
    <row r="40" spans="1:22" x14ac:dyDescent="0.3">
      <c r="A40">
        <v>9561</v>
      </c>
      <c r="B40" t="s">
        <v>10700</v>
      </c>
      <c r="C40">
        <v>2013</v>
      </c>
      <c r="D40" s="32">
        <v>41398</v>
      </c>
      <c r="E40" s="32">
        <v>41400</v>
      </c>
      <c r="F40" t="s">
        <v>188</v>
      </c>
      <c r="G40" t="s">
        <v>10701</v>
      </c>
      <c r="H40" t="s">
        <v>10702</v>
      </c>
      <c r="I40" t="s">
        <v>26</v>
      </c>
      <c r="J40" t="s">
        <v>27</v>
      </c>
      <c r="K40" t="s">
        <v>606</v>
      </c>
      <c r="L40" t="s">
        <v>498</v>
      </c>
      <c r="M40">
        <v>43055</v>
      </c>
      <c r="N40" t="s">
        <v>148</v>
      </c>
      <c r="O40" t="s">
        <v>5857</v>
      </c>
      <c r="P40" t="s">
        <v>32</v>
      </c>
      <c r="Q40" t="s">
        <v>65</v>
      </c>
      <c r="R40" t="s">
        <v>5858</v>
      </c>
      <c r="S40">
        <v>51.967999999999996</v>
      </c>
      <c r="T40">
        <v>2</v>
      </c>
      <c r="U40">
        <v>0.2</v>
      </c>
      <c r="V40">
        <v>10.393599999999998</v>
      </c>
    </row>
    <row r="41" spans="1:22" x14ac:dyDescent="0.3">
      <c r="A41">
        <v>9560</v>
      </c>
      <c r="B41" t="s">
        <v>10700</v>
      </c>
      <c r="C41">
        <v>2013</v>
      </c>
      <c r="D41" s="32">
        <v>41398</v>
      </c>
      <c r="E41" s="32">
        <v>41400</v>
      </c>
      <c r="F41" t="s">
        <v>188</v>
      </c>
      <c r="G41" t="s">
        <v>10701</v>
      </c>
      <c r="H41" t="s">
        <v>10702</v>
      </c>
      <c r="I41" t="s">
        <v>26</v>
      </c>
      <c r="J41" t="s">
        <v>27</v>
      </c>
      <c r="K41" t="s">
        <v>606</v>
      </c>
      <c r="L41" t="s">
        <v>498</v>
      </c>
      <c r="M41">
        <v>43055</v>
      </c>
      <c r="N41" t="s">
        <v>148</v>
      </c>
      <c r="O41" t="s">
        <v>4663</v>
      </c>
      <c r="P41" t="s">
        <v>46</v>
      </c>
      <c r="Q41" t="s">
        <v>59</v>
      </c>
      <c r="R41" t="s">
        <v>4664</v>
      </c>
      <c r="S41">
        <v>195.64</v>
      </c>
      <c r="T41">
        <v>5</v>
      </c>
      <c r="U41">
        <v>0.2</v>
      </c>
      <c r="V41">
        <v>-44.018999999999991</v>
      </c>
    </row>
    <row r="42" spans="1:22" x14ac:dyDescent="0.3">
      <c r="A42">
        <v>9559</v>
      </c>
      <c r="B42" t="s">
        <v>10700</v>
      </c>
      <c r="C42">
        <v>2013</v>
      </c>
      <c r="D42" s="32">
        <v>41398</v>
      </c>
      <c r="E42" s="32">
        <v>41400</v>
      </c>
      <c r="F42" t="s">
        <v>188</v>
      </c>
      <c r="G42" t="s">
        <v>10701</v>
      </c>
      <c r="H42" t="s">
        <v>10702</v>
      </c>
      <c r="I42" t="s">
        <v>26</v>
      </c>
      <c r="J42" t="s">
        <v>27</v>
      </c>
      <c r="K42" t="s">
        <v>606</v>
      </c>
      <c r="L42" t="s">
        <v>498</v>
      </c>
      <c r="M42">
        <v>43055</v>
      </c>
      <c r="N42" t="s">
        <v>148</v>
      </c>
      <c r="O42" t="s">
        <v>907</v>
      </c>
      <c r="P42" t="s">
        <v>71</v>
      </c>
      <c r="Q42" t="s">
        <v>161</v>
      </c>
      <c r="R42" t="s">
        <v>1784</v>
      </c>
      <c r="S42">
        <v>132.52000000000004</v>
      </c>
      <c r="T42">
        <v>5</v>
      </c>
      <c r="U42">
        <v>0.2</v>
      </c>
      <c r="V42">
        <v>34.786500000000004</v>
      </c>
    </row>
    <row r="43" spans="1:22" x14ac:dyDescent="0.3">
      <c r="A43">
        <v>9553</v>
      </c>
      <c r="B43" t="s">
        <v>10695</v>
      </c>
      <c r="C43">
        <v>2012</v>
      </c>
      <c r="D43" s="32">
        <v>41059</v>
      </c>
      <c r="E43" s="32">
        <v>41063</v>
      </c>
      <c r="F43" t="s">
        <v>50</v>
      </c>
      <c r="G43" t="s">
        <v>10064</v>
      </c>
      <c r="H43" t="s">
        <v>10065</v>
      </c>
      <c r="I43" t="s">
        <v>102</v>
      </c>
      <c r="J43" t="s">
        <v>27</v>
      </c>
      <c r="K43" t="s">
        <v>318</v>
      </c>
      <c r="L43" t="s">
        <v>319</v>
      </c>
      <c r="M43">
        <v>22153</v>
      </c>
      <c r="N43" t="s">
        <v>30</v>
      </c>
      <c r="O43" t="s">
        <v>5331</v>
      </c>
      <c r="P43" t="s">
        <v>71</v>
      </c>
      <c r="Q43" t="s">
        <v>161</v>
      </c>
      <c r="R43" t="s">
        <v>5332</v>
      </c>
      <c r="S43">
        <v>151.96</v>
      </c>
      <c r="T43">
        <v>4</v>
      </c>
      <c r="U43">
        <v>0</v>
      </c>
      <c r="V43">
        <v>36.470399999999998</v>
      </c>
    </row>
    <row r="44" spans="1:22" x14ac:dyDescent="0.3">
      <c r="A44">
        <v>9551</v>
      </c>
      <c r="B44" t="s">
        <v>10693</v>
      </c>
      <c r="C44">
        <v>2012</v>
      </c>
      <c r="D44" s="32">
        <v>41032</v>
      </c>
      <c r="E44" s="32">
        <v>41035</v>
      </c>
      <c r="F44" t="s">
        <v>188</v>
      </c>
      <c r="G44" t="s">
        <v>3116</v>
      </c>
      <c r="H44" t="s">
        <v>3117</v>
      </c>
      <c r="I44" t="s">
        <v>102</v>
      </c>
      <c r="J44" t="s">
        <v>27</v>
      </c>
      <c r="K44" t="s">
        <v>630</v>
      </c>
      <c r="L44" t="s">
        <v>43</v>
      </c>
      <c r="M44">
        <v>95123</v>
      </c>
      <c r="N44" t="s">
        <v>44</v>
      </c>
      <c r="O44" t="s">
        <v>325</v>
      </c>
      <c r="P44" t="s">
        <v>46</v>
      </c>
      <c r="Q44" t="s">
        <v>75</v>
      </c>
      <c r="R44" t="s">
        <v>326</v>
      </c>
      <c r="S44">
        <v>13.847999999999999</v>
      </c>
      <c r="T44">
        <v>3</v>
      </c>
      <c r="U44">
        <v>0.2</v>
      </c>
      <c r="V44">
        <v>5.1929999999999996</v>
      </c>
    </row>
    <row r="45" spans="1:22" x14ac:dyDescent="0.3">
      <c r="A45">
        <v>9541</v>
      </c>
      <c r="B45" t="s">
        <v>10689</v>
      </c>
      <c r="C45">
        <v>2012</v>
      </c>
      <c r="D45" s="32">
        <v>41040</v>
      </c>
      <c r="E45" s="32">
        <v>41045</v>
      </c>
      <c r="F45" t="s">
        <v>23</v>
      </c>
      <c r="G45" t="s">
        <v>301</v>
      </c>
      <c r="H45" t="s">
        <v>302</v>
      </c>
      <c r="I45" t="s">
        <v>102</v>
      </c>
      <c r="J45" t="s">
        <v>27</v>
      </c>
      <c r="K45" t="s">
        <v>544</v>
      </c>
      <c r="L45" t="s">
        <v>310</v>
      </c>
      <c r="M45">
        <v>85023</v>
      </c>
      <c r="N45" t="s">
        <v>44</v>
      </c>
      <c r="O45" t="s">
        <v>3411</v>
      </c>
      <c r="P45" t="s">
        <v>32</v>
      </c>
      <c r="Q45" t="s">
        <v>36</v>
      </c>
      <c r="R45" t="s">
        <v>3412</v>
      </c>
      <c r="S45">
        <v>191.96800000000002</v>
      </c>
      <c r="T45">
        <v>7</v>
      </c>
      <c r="U45">
        <v>0.2</v>
      </c>
      <c r="V45">
        <v>16.797200000000004</v>
      </c>
    </row>
    <row r="46" spans="1:22" x14ac:dyDescent="0.3">
      <c r="A46">
        <v>9520</v>
      </c>
      <c r="B46" t="s">
        <v>10676</v>
      </c>
      <c r="C46">
        <v>2014</v>
      </c>
      <c r="D46" s="32">
        <v>41768</v>
      </c>
      <c r="E46" s="32">
        <v>41772</v>
      </c>
      <c r="F46" t="s">
        <v>23</v>
      </c>
      <c r="G46" t="s">
        <v>4324</v>
      </c>
      <c r="H46" t="s">
        <v>4325</v>
      </c>
      <c r="I46" t="s">
        <v>26</v>
      </c>
      <c r="J46" t="s">
        <v>27</v>
      </c>
      <c r="K46" t="s">
        <v>127</v>
      </c>
      <c r="L46" t="s">
        <v>43</v>
      </c>
      <c r="M46">
        <v>94110</v>
      </c>
      <c r="N46" t="s">
        <v>44</v>
      </c>
      <c r="O46" t="s">
        <v>5131</v>
      </c>
      <c r="P46" t="s">
        <v>46</v>
      </c>
      <c r="Q46" t="s">
        <v>78</v>
      </c>
      <c r="R46" t="s">
        <v>5132</v>
      </c>
      <c r="S46">
        <v>81.08</v>
      </c>
      <c r="T46">
        <v>4</v>
      </c>
      <c r="U46">
        <v>0</v>
      </c>
      <c r="V46">
        <v>22.702400000000004</v>
      </c>
    </row>
    <row r="47" spans="1:22" x14ac:dyDescent="0.3">
      <c r="A47">
        <v>9513</v>
      </c>
      <c r="B47" t="s">
        <v>10671</v>
      </c>
      <c r="C47">
        <v>2014</v>
      </c>
      <c r="D47" s="32">
        <v>41790</v>
      </c>
      <c r="E47" s="32">
        <v>41794</v>
      </c>
      <c r="F47" t="s">
        <v>23</v>
      </c>
      <c r="G47" t="s">
        <v>3450</v>
      </c>
      <c r="H47" t="s">
        <v>3451</v>
      </c>
      <c r="I47" t="s">
        <v>26</v>
      </c>
      <c r="J47" t="s">
        <v>27</v>
      </c>
      <c r="K47" t="s">
        <v>815</v>
      </c>
      <c r="L47" t="s">
        <v>104</v>
      </c>
      <c r="M47">
        <v>75217</v>
      </c>
      <c r="N47" t="s">
        <v>105</v>
      </c>
      <c r="O47" t="s">
        <v>3091</v>
      </c>
      <c r="P47" t="s">
        <v>32</v>
      </c>
      <c r="Q47" t="s">
        <v>33</v>
      </c>
      <c r="R47" t="s">
        <v>3092</v>
      </c>
      <c r="S47">
        <v>204.66639999999998</v>
      </c>
      <c r="T47">
        <v>1</v>
      </c>
      <c r="U47">
        <v>0.32</v>
      </c>
      <c r="V47">
        <v>-6.0196000000000254</v>
      </c>
    </row>
    <row r="48" spans="1:22" x14ac:dyDescent="0.3">
      <c r="A48">
        <v>9501</v>
      </c>
      <c r="B48" t="s">
        <v>10664</v>
      </c>
      <c r="C48">
        <v>2013</v>
      </c>
      <c r="D48" s="32">
        <v>41421</v>
      </c>
      <c r="E48" s="32">
        <v>41425</v>
      </c>
      <c r="F48" t="s">
        <v>50</v>
      </c>
      <c r="G48" t="s">
        <v>5677</v>
      </c>
      <c r="H48" t="s">
        <v>5678</v>
      </c>
      <c r="I48" t="s">
        <v>26</v>
      </c>
      <c r="J48" t="s">
        <v>27</v>
      </c>
      <c r="K48" t="s">
        <v>2548</v>
      </c>
      <c r="L48" t="s">
        <v>114</v>
      </c>
      <c r="M48">
        <v>53209</v>
      </c>
      <c r="N48" t="s">
        <v>105</v>
      </c>
      <c r="O48" t="s">
        <v>4412</v>
      </c>
      <c r="P48" t="s">
        <v>32</v>
      </c>
      <c r="Q48" t="s">
        <v>65</v>
      </c>
      <c r="R48" t="s">
        <v>4413</v>
      </c>
      <c r="S48">
        <v>26.94</v>
      </c>
      <c r="T48">
        <v>3</v>
      </c>
      <c r="U48">
        <v>0</v>
      </c>
      <c r="V48">
        <v>11.314800000000002</v>
      </c>
    </row>
    <row r="49" spans="1:22" x14ac:dyDescent="0.3">
      <c r="A49">
        <v>9497</v>
      </c>
      <c r="B49" t="s">
        <v>10662</v>
      </c>
      <c r="C49">
        <v>2013</v>
      </c>
      <c r="D49" s="32">
        <v>41407</v>
      </c>
      <c r="E49" s="32">
        <v>41411</v>
      </c>
      <c r="F49" t="s">
        <v>50</v>
      </c>
      <c r="G49" t="s">
        <v>6893</v>
      </c>
      <c r="H49" t="s">
        <v>6894</v>
      </c>
      <c r="I49" t="s">
        <v>26</v>
      </c>
      <c r="J49" t="s">
        <v>27</v>
      </c>
      <c r="K49" t="s">
        <v>2116</v>
      </c>
      <c r="L49" t="s">
        <v>43</v>
      </c>
      <c r="M49">
        <v>92691</v>
      </c>
      <c r="N49" t="s">
        <v>44</v>
      </c>
      <c r="O49" t="s">
        <v>5286</v>
      </c>
      <c r="P49" t="s">
        <v>46</v>
      </c>
      <c r="Q49" t="s">
        <v>78</v>
      </c>
      <c r="R49" t="s">
        <v>186</v>
      </c>
      <c r="S49">
        <v>8.67</v>
      </c>
      <c r="T49">
        <v>1</v>
      </c>
      <c r="U49">
        <v>0</v>
      </c>
      <c r="V49">
        <v>2.3409000000000004</v>
      </c>
    </row>
    <row r="50" spans="1:22" x14ac:dyDescent="0.3">
      <c r="A50">
        <v>9496</v>
      </c>
      <c r="B50" t="s">
        <v>10662</v>
      </c>
      <c r="C50">
        <v>2013</v>
      </c>
      <c r="D50" s="32">
        <v>41407</v>
      </c>
      <c r="E50" s="32">
        <v>41411</v>
      </c>
      <c r="F50" t="s">
        <v>50</v>
      </c>
      <c r="G50" t="s">
        <v>6893</v>
      </c>
      <c r="H50" t="s">
        <v>6894</v>
      </c>
      <c r="I50" t="s">
        <v>26</v>
      </c>
      <c r="J50" t="s">
        <v>27</v>
      </c>
      <c r="K50" t="s">
        <v>2116</v>
      </c>
      <c r="L50" t="s">
        <v>43</v>
      </c>
      <c r="M50">
        <v>92691</v>
      </c>
      <c r="N50" t="s">
        <v>44</v>
      </c>
      <c r="O50" t="s">
        <v>9603</v>
      </c>
      <c r="P50" t="s">
        <v>71</v>
      </c>
      <c r="Q50" t="s">
        <v>161</v>
      </c>
      <c r="R50" t="s">
        <v>9604</v>
      </c>
      <c r="S50">
        <v>120</v>
      </c>
      <c r="T50">
        <v>6</v>
      </c>
      <c r="U50">
        <v>0</v>
      </c>
      <c r="V50">
        <v>46.800000000000004</v>
      </c>
    </row>
    <row r="51" spans="1:22" x14ac:dyDescent="0.3">
      <c r="A51">
        <v>9478</v>
      </c>
      <c r="B51" t="s">
        <v>10648</v>
      </c>
      <c r="C51">
        <v>2012</v>
      </c>
      <c r="D51" s="32">
        <v>41060</v>
      </c>
      <c r="E51" s="32">
        <v>41065</v>
      </c>
      <c r="F51" t="s">
        <v>23</v>
      </c>
      <c r="G51" t="s">
        <v>264</v>
      </c>
      <c r="H51" t="s">
        <v>265</v>
      </c>
      <c r="I51" t="s">
        <v>41</v>
      </c>
      <c r="J51" t="s">
        <v>27</v>
      </c>
      <c r="K51" t="s">
        <v>303</v>
      </c>
      <c r="L51" t="s">
        <v>211</v>
      </c>
      <c r="M51">
        <v>60653</v>
      </c>
      <c r="N51" t="s">
        <v>105</v>
      </c>
      <c r="O51" t="s">
        <v>3877</v>
      </c>
      <c r="P51" t="s">
        <v>46</v>
      </c>
      <c r="Q51" t="s">
        <v>75</v>
      </c>
      <c r="R51" t="s">
        <v>1214</v>
      </c>
      <c r="S51">
        <v>3.5639999999999992</v>
      </c>
      <c r="T51">
        <v>3</v>
      </c>
      <c r="U51">
        <v>0.8</v>
      </c>
      <c r="V51">
        <v>-6.2370000000000019</v>
      </c>
    </row>
    <row r="52" spans="1:22" x14ac:dyDescent="0.3">
      <c r="A52">
        <v>9477</v>
      </c>
      <c r="B52" t="s">
        <v>10648</v>
      </c>
      <c r="C52">
        <v>2012</v>
      </c>
      <c r="D52" s="32">
        <v>41060</v>
      </c>
      <c r="E52" s="32">
        <v>41065</v>
      </c>
      <c r="F52" t="s">
        <v>23</v>
      </c>
      <c r="G52" t="s">
        <v>264</v>
      </c>
      <c r="H52" t="s">
        <v>265</v>
      </c>
      <c r="I52" t="s">
        <v>41</v>
      </c>
      <c r="J52" t="s">
        <v>27</v>
      </c>
      <c r="K52" t="s">
        <v>303</v>
      </c>
      <c r="L52" t="s">
        <v>211</v>
      </c>
      <c r="M52">
        <v>60653</v>
      </c>
      <c r="N52" t="s">
        <v>105</v>
      </c>
      <c r="O52" t="s">
        <v>6625</v>
      </c>
      <c r="P52" t="s">
        <v>32</v>
      </c>
      <c r="Q52" t="s">
        <v>65</v>
      </c>
      <c r="R52" t="s">
        <v>6626</v>
      </c>
      <c r="S52">
        <v>51.56</v>
      </c>
      <c r="T52">
        <v>2</v>
      </c>
      <c r="U52">
        <v>0.6</v>
      </c>
      <c r="V52">
        <v>-61.872</v>
      </c>
    </row>
    <row r="53" spans="1:22" x14ac:dyDescent="0.3">
      <c r="A53">
        <v>9476</v>
      </c>
      <c r="B53" t="s">
        <v>10648</v>
      </c>
      <c r="C53">
        <v>2012</v>
      </c>
      <c r="D53" s="32">
        <v>41060</v>
      </c>
      <c r="E53" s="32">
        <v>41065</v>
      </c>
      <c r="F53" t="s">
        <v>23</v>
      </c>
      <c r="G53" t="s">
        <v>264</v>
      </c>
      <c r="H53" t="s">
        <v>265</v>
      </c>
      <c r="I53" t="s">
        <v>41</v>
      </c>
      <c r="J53" t="s">
        <v>27</v>
      </c>
      <c r="K53" t="s">
        <v>303</v>
      </c>
      <c r="L53" t="s">
        <v>211</v>
      </c>
      <c r="M53">
        <v>60653</v>
      </c>
      <c r="N53" t="s">
        <v>105</v>
      </c>
      <c r="O53" t="s">
        <v>4072</v>
      </c>
      <c r="P53" t="s">
        <v>46</v>
      </c>
      <c r="Q53" t="s">
        <v>90</v>
      </c>
      <c r="R53" t="s">
        <v>4073</v>
      </c>
      <c r="S53">
        <v>173.48800000000003</v>
      </c>
      <c r="T53">
        <v>7</v>
      </c>
      <c r="U53">
        <v>0.2</v>
      </c>
      <c r="V53">
        <v>54.214999999999982</v>
      </c>
    </row>
    <row r="54" spans="1:22" x14ac:dyDescent="0.3">
      <c r="A54">
        <v>9475</v>
      </c>
      <c r="B54" t="s">
        <v>10648</v>
      </c>
      <c r="C54">
        <v>2012</v>
      </c>
      <c r="D54" s="32">
        <v>41060</v>
      </c>
      <c r="E54" s="32">
        <v>41065</v>
      </c>
      <c r="F54" t="s">
        <v>23</v>
      </c>
      <c r="G54" t="s">
        <v>264</v>
      </c>
      <c r="H54" t="s">
        <v>265</v>
      </c>
      <c r="I54" t="s">
        <v>41</v>
      </c>
      <c r="J54" t="s">
        <v>27</v>
      </c>
      <c r="K54" t="s">
        <v>303</v>
      </c>
      <c r="L54" t="s">
        <v>211</v>
      </c>
      <c r="M54">
        <v>60653</v>
      </c>
      <c r="N54" t="s">
        <v>105</v>
      </c>
      <c r="O54" t="s">
        <v>4562</v>
      </c>
      <c r="P54" t="s">
        <v>46</v>
      </c>
      <c r="Q54" t="s">
        <v>47</v>
      </c>
      <c r="R54" t="s">
        <v>4563</v>
      </c>
      <c r="S54">
        <v>5.9039999999999999</v>
      </c>
      <c r="T54">
        <v>2</v>
      </c>
      <c r="U54">
        <v>0.2</v>
      </c>
      <c r="V54">
        <v>1.9925999999999999</v>
      </c>
    </row>
    <row r="55" spans="1:22" x14ac:dyDescent="0.3">
      <c r="A55">
        <v>9458</v>
      </c>
      <c r="B55" t="s">
        <v>10637</v>
      </c>
      <c r="C55">
        <v>2014</v>
      </c>
      <c r="D55" s="32">
        <v>41787</v>
      </c>
      <c r="E55" s="32">
        <v>41794</v>
      </c>
      <c r="F55" t="s">
        <v>50</v>
      </c>
      <c r="G55" t="s">
        <v>2546</v>
      </c>
      <c r="H55" t="s">
        <v>2547</v>
      </c>
      <c r="I55" t="s">
        <v>41</v>
      </c>
      <c r="J55" t="s">
        <v>27</v>
      </c>
      <c r="K55" t="s">
        <v>4488</v>
      </c>
      <c r="L55" t="s">
        <v>88</v>
      </c>
      <c r="M55">
        <v>27405</v>
      </c>
      <c r="N55" t="s">
        <v>30</v>
      </c>
      <c r="O55" t="s">
        <v>4944</v>
      </c>
      <c r="P55" t="s">
        <v>46</v>
      </c>
      <c r="Q55" t="s">
        <v>75</v>
      </c>
      <c r="R55" t="s">
        <v>4945</v>
      </c>
      <c r="S55">
        <v>12.059999999999999</v>
      </c>
      <c r="T55">
        <v>5</v>
      </c>
      <c r="U55">
        <v>0.7</v>
      </c>
      <c r="V55">
        <v>-10.050000000000001</v>
      </c>
    </row>
    <row r="56" spans="1:22" x14ac:dyDescent="0.3">
      <c r="A56">
        <v>9457</v>
      </c>
      <c r="B56" t="s">
        <v>10637</v>
      </c>
      <c r="C56">
        <v>2014</v>
      </c>
      <c r="D56" s="32">
        <v>41787</v>
      </c>
      <c r="E56" s="32">
        <v>41794</v>
      </c>
      <c r="F56" t="s">
        <v>50</v>
      </c>
      <c r="G56" t="s">
        <v>2546</v>
      </c>
      <c r="H56" t="s">
        <v>2547</v>
      </c>
      <c r="I56" t="s">
        <v>41</v>
      </c>
      <c r="J56" t="s">
        <v>27</v>
      </c>
      <c r="K56" t="s">
        <v>4488</v>
      </c>
      <c r="L56" t="s">
        <v>88</v>
      </c>
      <c r="M56">
        <v>27405</v>
      </c>
      <c r="N56" t="s">
        <v>30</v>
      </c>
      <c r="O56" t="s">
        <v>10638</v>
      </c>
      <c r="P56" t="s">
        <v>71</v>
      </c>
      <c r="Q56" t="s">
        <v>161</v>
      </c>
      <c r="R56" t="s">
        <v>10639</v>
      </c>
      <c r="S56">
        <v>27.192</v>
      </c>
      <c r="T56">
        <v>3</v>
      </c>
      <c r="U56">
        <v>0.2</v>
      </c>
      <c r="V56">
        <v>0.33989999999999654</v>
      </c>
    </row>
    <row r="57" spans="1:22" x14ac:dyDescent="0.3">
      <c r="A57">
        <v>9448</v>
      </c>
      <c r="B57" t="s">
        <v>10629</v>
      </c>
      <c r="C57">
        <v>2014</v>
      </c>
      <c r="D57" s="32">
        <v>41787</v>
      </c>
      <c r="E57" s="32">
        <v>41794</v>
      </c>
      <c r="F57" t="s">
        <v>50</v>
      </c>
      <c r="G57" t="s">
        <v>364</v>
      </c>
      <c r="H57" t="s">
        <v>365</v>
      </c>
      <c r="I57" t="s">
        <v>26</v>
      </c>
      <c r="J57" t="s">
        <v>27</v>
      </c>
      <c r="K57" t="s">
        <v>4548</v>
      </c>
      <c r="L57" t="s">
        <v>649</v>
      </c>
      <c r="M57">
        <v>74133</v>
      </c>
      <c r="N57" t="s">
        <v>105</v>
      </c>
      <c r="O57" t="s">
        <v>194</v>
      </c>
      <c r="P57" t="s">
        <v>32</v>
      </c>
      <c r="Q57" t="s">
        <v>65</v>
      </c>
      <c r="R57" t="s">
        <v>195</v>
      </c>
      <c r="S57">
        <v>477.29999999999995</v>
      </c>
      <c r="T57">
        <v>5</v>
      </c>
      <c r="U57">
        <v>0</v>
      </c>
      <c r="V57">
        <v>138.41699999999997</v>
      </c>
    </row>
    <row r="58" spans="1:22" x14ac:dyDescent="0.3">
      <c r="A58">
        <v>9446</v>
      </c>
      <c r="B58" t="s">
        <v>10627</v>
      </c>
      <c r="C58">
        <v>2012</v>
      </c>
      <c r="D58" s="32">
        <v>41058</v>
      </c>
      <c r="E58" s="32">
        <v>41063</v>
      </c>
      <c r="F58" t="s">
        <v>50</v>
      </c>
      <c r="G58" t="s">
        <v>407</v>
      </c>
      <c r="H58" t="s">
        <v>408</v>
      </c>
      <c r="I58" t="s">
        <v>26</v>
      </c>
      <c r="J58" t="s">
        <v>27</v>
      </c>
      <c r="K58" t="s">
        <v>4374</v>
      </c>
      <c r="L58" t="s">
        <v>254</v>
      </c>
      <c r="M58">
        <v>46203</v>
      </c>
      <c r="N58" t="s">
        <v>105</v>
      </c>
      <c r="O58" t="s">
        <v>2414</v>
      </c>
      <c r="P58" t="s">
        <v>46</v>
      </c>
      <c r="Q58" t="s">
        <v>47</v>
      </c>
      <c r="R58" t="s">
        <v>2415</v>
      </c>
      <c r="S58">
        <v>12.39</v>
      </c>
      <c r="T58">
        <v>3</v>
      </c>
      <c r="U58">
        <v>0</v>
      </c>
      <c r="V58">
        <v>5.6993999999999998</v>
      </c>
    </row>
    <row r="59" spans="1:22" x14ac:dyDescent="0.3">
      <c r="A59">
        <v>9441</v>
      </c>
      <c r="B59" t="s">
        <v>10621</v>
      </c>
      <c r="C59">
        <v>2011</v>
      </c>
      <c r="D59" s="32">
        <v>40688</v>
      </c>
      <c r="E59" s="32">
        <v>40692</v>
      </c>
      <c r="F59" t="s">
        <v>50</v>
      </c>
      <c r="G59" t="s">
        <v>8464</v>
      </c>
      <c r="H59" t="s">
        <v>8465</v>
      </c>
      <c r="I59" t="s">
        <v>26</v>
      </c>
      <c r="J59" t="s">
        <v>27</v>
      </c>
      <c r="K59" t="s">
        <v>266</v>
      </c>
      <c r="L59" t="s">
        <v>267</v>
      </c>
      <c r="M59">
        <v>10035</v>
      </c>
      <c r="N59" t="s">
        <v>148</v>
      </c>
      <c r="O59" t="s">
        <v>6326</v>
      </c>
      <c r="P59" t="s">
        <v>46</v>
      </c>
      <c r="Q59" t="s">
        <v>90</v>
      </c>
      <c r="R59" t="s">
        <v>6327</v>
      </c>
      <c r="S59">
        <v>14.62</v>
      </c>
      <c r="T59">
        <v>2</v>
      </c>
      <c r="U59">
        <v>0</v>
      </c>
      <c r="V59">
        <v>6.7251999999999992</v>
      </c>
    </row>
    <row r="60" spans="1:22" x14ac:dyDescent="0.3">
      <c r="A60">
        <v>9438</v>
      </c>
      <c r="B60" t="s">
        <v>10618</v>
      </c>
      <c r="C60">
        <v>2014</v>
      </c>
      <c r="D60" s="32">
        <v>41786</v>
      </c>
      <c r="E60" s="32">
        <v>41791</v>
      </c>
      <c r="F60" t="s">
        <v>50</v>
      </c>
      <c r="G60" t="s">
        <v>2503</v>
      </c>
      <c r="H60" t="s">
        <v>2504</v>
      </c>
      <c r="I60" t="s">
        <v>26</v>
      </c>
      <c r="J60" t="s">
        <v>27</v>
      </c>
      <c r="K60" t="s">
        <v>2343</v>
      </c>
      <c r="L60" t="s">
        <v>43</v>
      </c>
      <c r="M60">
        <v>92054</v>
      </c>
      <c r="N60" t="s">
        <v>44</v>
      </c>
      <c r="O60" t="s">
        <v>6015</v>
      </c>
      <c r="P60" t="s">
        <v>46</v>
      </c>
      <c r="Q60" t="s">
        <v>90</v>
      </c>
      <c r="R60" t="s">
        <v>6016</v>
      </c>
      <c r="S60">
        <v>12.96</v>
      </c>
      <c r="T60">
        <v>2</v>
      </c>
      <c r="U60">
        <v>0</v>
      </c>
      <c r="V60">
        <v>6.2208000000000006</v>
      </c>
    </row>
    <row r="61" spans="1:22" x14ac:dyDescent="0.3">
      <c r="A61">
        <v>9429</v>
      </c>
      <c r="B61" t="s">
        <v>10613</v>
      </c>
      <c r="C61">
        <v>2011</v>
      </c>
      <c r="D61" s="32">
        <v>40674</v>
      </c>
      <c r="E61" s="32">
        <v>40679</v>
      </c>
      <c r="F61" t="s">
        <v>50</v>
      </c>
      <c r="G61" t="s">
        <v>847</v>
      </c>
      <c r="H61" t="s">
        <v>848</v>
      </c>
      <c r="I61" t="s">
        <v>41</v>
      </c>
      <c r="J61" t="s">
        <v>27</v>
      </c>
      <c r="K61" t="s">
        <v>1681</v>
      </c>
      <c r="L61" t="s">
        <v>104</v>
      </c>
      <c r="M61">
        <v>77340</v>
      </c>
      <c r="N61" t="s">
        <v>105</v>
      </c>
      <c r="O61" t="s">
        <v>1488</v>
      </c>
      <c r="P61" t="s">
        <v>32</v>
      </c>
      <c r="Q61" t="s">
        <v>36</v>
      </c>
      <c r="R61" t="s">
        <v>1489</v>
      </c>
      <c r="S61">
        <v>1212.9599999999998</v>
      </c>
      <c r="T61">
        <v>8</v>
      </c>
      <c r="U61">
        <v>0.3</v>
      </c>
      <c r="V61">
        <v>-69.311999999999898</v>
      </c>
    </row>
    <row r="62" spans="1:22" x14ac:dyDescent="0.3">
      <c r="A62">
        <v>9379</v>
      </c>
      <c r="B62" t="s">
        <v>10581</v>
      </c>
      <c r="C62">
        <v>2013</v>
      </c>
      <c r="D62" s="32">
        <v>41405</v>
      </c>
      <c r="E62" s="32">
        <v>41410</v>
      </c>
      <c r="F62" t="s">
        <v>50</v>
      </c>
      <c r="G62" t="s">
        <v>3575</v>
      </c>
      <c r="H62" t="s">
        <v>3576</v>
      </c>
      <c r="I62" t="s">
        <v>26</v>
      </c>
      <c r="J62" t="s">
        <v>27</v>
      </c>
      <c r="K62" t="s">
        <v>303</v>
      </c>
      <c r="L62" t="s">
        <v>211</v>
      </c>
      <c r="M62">
        <v>60610</v>
      </c>
      <c r="N62" t="s">
        <v>105</v>
      </c>
      <c r="O62" t="s">
        <v>10582</v>
      </c>
      <c r="P62" t="s">
        <v>46</v>
      </c>
      <c r="Q62" t="s">
        <v>173</v>
      </c>
      <c r="R62" t="s">
        <v>10583</v>
      </c>
      <c r="S62">
        <v>7.0720000000000001</v>
      </c>
      <c r="T62">
        <v>2</v>
      </c>
      <c r="U62">
        <v>0.2</v>
      </c>
      <c r="V62">
        <v>2.3868</v>
      </c>
    </row>
    <row r="63" spans="1:22" x14ac:dyDescent="0.3">
      <c r="A63">
        <v>9374</v>
      </c>
      <c r="B63" t="s">
        <v>10575</v>
      </c>
      <c r="C63">
        <v>2014</v>
      </c>
      <c r="D63" s="32">
        <v>41767</v>
      </c>
      <c r="E63" s="32">
        <v>41771</v>
      </c>
      <c r="F63" t="s">
        <v>50</v>
      </c>
      <c r="G63" t="s">
        <v>1952</v>
      </c>
      <c r="H63" t="s">
        <v>1953</v>
      </c>
      <c r="I63" t="s">
        <v>26</v>
      </c>
      <c r="J63" t="s">
        <v>27</v>
      </c>
      <c r="K63" t="s">
        <v>602</v>
      </c>
      <c r="L63" t="s">
        <v>43</v>
      </c>
      <c r="M63">
        <v>91104</v>
      </c>
      <c r="N63" t="s">
        <v>44</v>
      </c>
      <c r="O63" t="s">
        <v>3616</v>
      </c>
      <c r="P63" t="s">
        <v>71</v>
      </c>
      <c r="Q63" t="s">
        <v>72</v>
      </c>
      <c r="R63" t="s">
        <v>3617</v>
      </c>
      <c r="S63">
        <v>419.94399999999996</v>
      </c>
      <c r="T63">
        <v>7</v>
      </c>
      <c r="U63">
        <v>0.2</v>
      </c>
      <c r="V63">
        <v>52.492999999999967</v>
      </c>
    </row>
    <row r="64" spans="1:22" x14ac:dyDescent="0.3">
      <c r="A64">
        <v>9373</v>
      </c>
      <c r="B64" t="s">
        <v>10574</v>
      </c>
      <c r="C64">
        <v>2012</v>
      </c>
      <c r="D64" s="32">
        <v>41058</v>
      </c>
      <c r="E64" s="32">
        <v>41060</v>
      </c>
      <c r="F64" t="s">
        <v>188</v>
      </c>
      <c r="G64" t="s">
        <v>8994</v>
      </c>
      <c r="H64" t="s">
        <v>8995</v>
      </c>
      <c r="I64" t="s">
        <v>41</v>
      </c>
      <c r="J64" t="s">
        <v>27</v>
      </c>
      <c r="K64" t="s">
        <v>497</v>
      </c>
      <c r="L64" t="s">
        <v>498</v>
      </c>
      <c r="M64">
        <v>43229</v>
      </c>
      <c r="N64" t="s">
        <v>148</v>
      </c>
      <c r="O64" t="s">
        <v>573</v>
      </c>
      <c r="P64" t="s">
        <v>46</v>
      </c>
      <c r="Q64" t="s">
        <v>269</v>
      </c>
      <c r="R64" t="s">
        <v>574</v>
      </c>
      <c r="S64">
        <v>8.0399999999999991</v>
      </c>
      <c r="T64">
        <v>5</v>
      </c>
      <c r="U64">
        <v>0.2</v>
      </c>
      <c r="V64">
        <v>2.9144999999999994</v>
      </c>
    </row>
    <row r="65" spans="1:22" x14ac:dyDescent="0.3">
      <c r="A65">
        <v>9372</v>
      </c>
      <c r="B65" t="s">
        <v>10574</v>
      </c>
      <c r="C65">
        <v>2012</v>
      </c>
      <c r="D65" s="32">
        <v>41058</v>
      </c>
      <c r="E65" s="32">
        <v>41060</v>
      </c>
      <c r="F65" t="s">
        <v>188</v>
      </c>
      <c r="G65" t="s">
        <v>8994</v>
      </c>
      <c r="H65" t="s">
        <v>8995</v>
      </c>
      <c r="I65" t="s">
        <v>41</v>
      </c>
      <c r="J65" t="s">
        <v>27</v>
      </c>
      <c r="K65" t="s">
        <v>497</v>
      </c>
      <c r="L65" t="s">
        <v>498</v>
      </c>
      <c r="M65">
        <v>43229</v>
      </c>
      <c r="N65" t="s">
        <v>148</v>
      </c>
      <c r="O65" t="s">
        <v>384</v>
      </c>
      <c r="P65" t="s">
        <v>32</v>
      </c>
      <c r="Q65" t="s">
        <v>36</v>
      </c>
      <c r="R65" t="s">
        <v>385</v>
      </c>
      <c r="S65">
        <v>317.05799999999999</v>
      </c>
      <c r="T65">
        <v>3</v>
      </c>
      <c r="U65">
        <v>0.3</v>
      </c>
      <c r="V65">
        <v>-86.058600000000013</v>
      </c>
    </row>
    <row r="66" spans="1:22" x14ac:dyDescent="0.3">
      <c r="A66">
        <v>9371</v>
      </c>
      <c r="B66" t="s">
        <v>10574</v>
      </c>
      <c r="C66">
        <v>2012</v>
      </c>
      <c r="D66" s="32">
        <v>41058</v>
      </c>
      <c r="E66" s="32">
        <v>41060</v>
      </c>
      <c r="F66" t="s">
        <v>188</v>
      </c>
      <c r="G66" t="s">
        <v>8994</v>
      </c>
      <c r="H66" t="s">
        <v>8995</v>
      </c>
      <c r="I66" t="s">
        <v>41</v>
      </c>
      <c r="J66" t="s">
        <v>27</v>
      </c>
      <c r="K66" t="s">
        <v>497</v>
      </c>
      <c r="L66" t="s">
        <v>498</v>
      </c>
      <c r="M66">
        <v>43229</v>
      </c>
      <c r="N66" t="s">
        <v>148</v>
      </c>
      <c r="O66" t="s">
        <v>9595</v>
      </c>
      <c r="P66" t="s">
        <v>32</v>
      </c>
      <c r="Q66" t="s">
        <v>65</v>
      </c>
      <c r="R66" t="s">
        <v>9596</v>
      </c>
      <c r="S66">
        <v>41.568000000000005</v>
      </c>
      <c r="T66">
        <v>4</v>
      </c>
      <c r="U66">
        <v>0.2</v>
      </c>
      <c r="V66">
        <v>-4.1568000000000023</v>
      </c>
    </row>
    <row r="67" spans="1:22" x14ac:dyDescent="0.3">
      <c r="A67">
        <v>9336</v>
      </c>
      <c r="B67" t="s">
        <v>10559</v>
      </c>
      <c r="C67">
        <v>2014</v>
      </c>
      <c r="D67" s="32">
        <v>41761</v>
      </c>
      <c r="E67" s="32">
        <v>41762</v>
      </c>
      <c r="F67" t="s">
        <v>188</v>
      </c>
      <c r="G67" t="s">
        <v>1308</v>
      </c>
      <c r="H67" t="s">
        <v>1309</v>
      </c>
      <c r="I67" t="s">
        <v>26</v>
      </c>
      <c r="J67" t="s">
        <v>27</v>
      </c>
      <c r="K67" t="s">
        <v>3405</v>
      </c>
      <c r="L67" t="s">
        <v>54</v>
      </c>
      <c r="M67">
        <v>33065</v>
      </c>
      <c r="N67" t="s">
        <v>30</v>
      </c>
      <c r="O67" t="s">
        <v>6836</v>
      </c>
      <c r="P67" t="s">
        <v>46</v>
      </c>
      <c r="Q67" t="s">
        <v>47</v>
      </c>
      <c r="R67" t="s">
        <v>6837</v>
      </c>
      <c r="S67">
        <v>4.6079999999999997</v>
      </c>
      <c r="T67">
        <v>2</v>
      </c>
      <c r="U67">
        <v>0.2</v>
      </c>
      <c r="V67">
        <v>1.4975999999999996</v>
      </c>
    </row>
    <row r="68" spans="1:22" x14ac:dyDescent="0.3">
      <c r="A68">
        <v>9335</v>
      </c>
      <c r="B68" t="s">
        <v>10559</v>
      </c>
      <c r="C68">
        <v>2014</v>
      </c>
      <c r="D68" s="32">
        <v>41761</v>
      </c>
      <c r="E68" s="32">
        <v>41762</v>
      </c>
      <c r="F68" t="s">
        <v>188</v>
      </c>
      <c r="G68" t="s">
        <v>1308</v>
      </c>
      <c r="H68" t="s">
        <v>1309</v>
      </c>
      <c r="I68" t="s">
        <v>26</v>
      </c>
      <c r="J68" t="s">
        <v>27</v>
      </c>
      <c r="K68" t="s">
        <v>3405</v>
      </c>
      <c r="L68" t="s">
        <v>54</v>
      </c>
      <c r="M68">
        <v>33065</v>
      </c>
      <c r="N68" t="s">
        <v>30</v>
      </c>
      <c r="O68" t="s">
        <v>31</v>
      </c>
      <c r="P68" t="s">
        <v>32</v>
      </c>
      <c r="Q68" t="s">
        <v>33</v>
      </c>
      <c r="R68" t="s">
        <v>34</v>
      </c>
      <c r="S68">
        <v>314.35199999999998</v>
      </c>
      <c r="T68">
        <v>3</v>
      </c>
      <c r="U68">
        <v>0.2</v>
      </c>
      <c r="V68">
        <v>-15.71759999999999</v>
      </c>
    </row>
    <row r="69" spans="1:22" x14ac:dyDescent="0.3">
      <c r="A69">
        <v>9296</v>
      </c>
      <c r="B69" t="s">
        <v>10540</v>
      </c>
      <c r="C69">
        <v>2014</v>
      </c>
      <c r="D69" s="32">
        <v>41788</v>
      </c>
      <c r="E69" s="32">
        <v>41792</v>
      </c>
      <c r="F69" t="s">
        <v>50</v>
      </c>
      <c r="G69" t="s">
        <v>756</v>
      </c>
      <c r="H69" t="s">
        <v>757</v>
      </c>
      <c r="I69" t="s">
        <v>41</v>
      </c>
      <c r="J69" t="s">
        <v>27</v>
      </c>
      <c r="K69" t="s">
        <v>2180</v>
      </c>
      <c r="L69" t="s">
        <v>498</v>
      </c>
      <c r="M69">
        <v>44105</v>
      </c>
      <c r="N69" t="s">
        <v>148</v>
      </c>
      <c r="O69" t="s">
        <v>1076</v>
      </c>
      <c r="P69" t="s">
        <v>32</v>
      </c>
      <c r="Q69" t="s">
        <v>33</v>
      </c>
      <c r="R69" t="s">
        <v>1077</v>
      </c>
      <c r="S69">
        <v>115.96</v>
      </c>
      <c r="T69">
        <v>4</v>
      </c>
      <c r="U69">
        <v>0.5</v>
      </c>
      <c r="V69">
        <v>-64.937599999999989</v>
      </c>
    </row>
    <row r="70" spans="1:22" x14ac:dyDescent="0.3">
      <c r="A70">
        <v>9295</v>
      </c>
      <c r="B70" t="s">
        <v>10540</v>
      </c>
      <c r="C70">
        <v>2014</v>
      </c>
      <c r="D70" s="32">
        <v>41788</v>
      </c>
      <c r="E70" s="32">
        <v>41792</v>
      </c>
      <c r="F70" t="s">
        <v>50</v>
      </c>
      <c r="G70" t="s">
        <v>756</v>
      </c>
      <c r="H70" t="s">
        <v>757</v>
      </c>
      <c r="I70" t="s">
        <v>41</v>
      </c>
      <c r="J70" t="s">
        <v>27</v>
      </c>
      <c r="K70" t="s">
        <v>2180</v>
      </c>
      <c r="L70" t="s">
        <v>498</v>
      </c>
      <c r="M70">
        <v>44105</v>
      </c>
      <c r="N70" t="s">
        <v>148</v>
      </c>
      <c r="O70" t="s">
        <v>3976</v>
      </c>
      <c r="P70" t="s">
        <v>46</v>
      </c>
      <c r="Q70" t="s">
        <v>90</v>
      </c>
      <c r="R70" t="s">
        <v>3977</v>
      </c>
      <c r="S70">
        <v>13.872000000000002</v>
      </c>
      <c r="T70">
        <v>3</v>
      </c>
      <c r="U70">
        <v>0.2</v>
      </c>
      <c r="V70">
        <v>5.0286000000000008</v>
      </c>
    </row>
    <row r="71" spans="1:22" x14ac:dyDescent="0.3">
      <c r="A71">
        <v>9277</v>
      </c>
      <c r="B71" t="s">
        <v>10525</v>
      </c>
      <c r="C71">
        <v>2013</v>
      </c>
      <c r="D71" s="32">
        <v>41421</v>
      </c>
      <c r="E71" s="32">
        <v>41424</v>
      </c>
      <c r="F71" t="s">
        <v>23</v>
      </c>
      <c r="G71" t="s">
        <v>3665</v>
      </c>
      <c r="H71" t="s">
        <v>3666</v>
      </c>
      <c r="I71" t="s">
        <v>41</v>
      </c>
      <c r="J71" t="s">
        <v>27</v>
      </c>
      <c r="K71" t="s">
        <v>8978</v>
      </c>
      <c r="L71" t="s">
        <v>54</v>
      </c>
      <c r="M71">
        <v>33445</v>
      </c>
      <c r="N71" t="s">
        <v>30</v>
      </c>
      <c r="O71" t="s">
        <v>2084</v>
      </c>
      <c r="P71" t="s">
        <v>71</v>
      </c>
      <c r="Q71" t="s">
        <v>161</v>
      </c>
      <c r="R71" t="s">
        <v>2085</v>
      </c>
      <c r="S71">
        <v>47.92</v>
      </c>
      <c r="T71">
        <v>2</v>
      </c>
      <c r="U71">
        <v>0.2</v>
      </c>
      <c r="V71">
        <v>11.98</v>
      </c>
    </row>
    <row r="72" spans="1:22" x14ac:dyDescent="0.3">
      <c r="A72">
        <v>9276</v>
      </c>
      <c r="B72" t="s">
        <v>10525</v>
      </c>
      <c r="C72">
        <v>2013</v>
      </c>
      <c r="D72" s="32">
        <v>41421</v>
      </c>
      <c r="E72" s="32">
        <v>41424</v>
      </c>
      <c r="F72" t="s">
        <v>23</v>
      </c>
      <c r="G72" t="s">
        <v>3665</v>
      </c>
      <c r="H72" t="s">
        <v>3666</v>
      </c>
      <c r="I72" t="s">
        <v>41</v>
      </c>
      <c r="J72" t="s">
        <v>27</v>
      </c>
      <c r="K72" t="s">
        <v>8978</v>
      </c>
      <c r="L72" t="s">
        <v>54</v>
      </c>
      <c r="M72">
        <v>33445</v>
      </c>
      <c r="N72" t="s">
        <v>30</v>
      </c>
      <c r="O72" t="s">
        <v>5917</v>
      </c>
      <c r="P72" t="s">
        <v>46</v>
      </c>
      <c r="Q72" t="s">
        <v>59</v>
      </c>
      <c r="R72" t="s">
        <v>5918</v>
      </c>
      <c r="S72">
        <v>184.70400000000001</v>
      </c>
      <c r="T72">
        <v>6</v>
      </c>
      <c r="U72">
        <v>0.2</v>
      </c>
      <c r="V72">
        <v>13.852799999999995</v>
      </c>
    </row>
    <row r="73" spans="1:22" x14ac:dyDescent="0.3">
      <c r="A73">
        <v>9273</v>
      </c>
      <c r="B73" t="s">
        <v>10522</v>
      </c>
      <c r="C73">
        <v>2013</v>
      </c>
      <c r="D73" s="32">
        <v>41407</v>
      </c>
      <c r="E73" s="32">
        <v>41412</v>
      </c>
      <c r="F73" t="s">
        <v>50</v>
      </c>
      <c r="G73" t="s">
        <v>3744</v>
      </c>
      <c r="H73" t="s">
        <v>3745</v>
      </c>
      <c r="I73" t="s">
        <v>41</v>
      </c>
      <c r="J73" t="s">
        <v>27</v>
      </c>
      <c r="K73" t="s">
        <v>266</v>
      </c>
      <c r="L73" t="s">
        <v>267</v>
      </c>
      <c r="M73">
        <v>10024</v>
      </c>
      <c r="N73" t="s">
        <v>148</v>
      </c>
      <c r="O73" t="s">
        <v>5564</v>
      </c>
      <c r="P73" t="s">
        <v>71</v>
      </c>
      <c r="Q73" t="s">
        <v>72</v>
      </c>
      <c r="R73" t="s">
        <v>5565</v>
      </c>
      <c r="S73">
        <v>631.96</v>
      </c>
      <c r="T73">
        <v>4</v>
      </c>
      <c r="U73">
        <v>0</v>
      </c>
      <c r="V73">
        <v>303.3408</v>
      </c>
    </row>
    <row r="74" spans="1:22" x14ac:dyDescent="0.3">
      <c r="A74">
        <v>9272</v>
      </c>
      <c r="B74" t="s">
        <v>10522</v>
      </c>
      <c r="C74">
        <v>2013</v>
      </c>
      <c r="D74" s="32">
        <v>41407</v>
      </c>
      <c r="E74" s="32">
        <v>41412</v>
      </c>
      <c r="F74" t="s">
        <v>50</v>
      </c>
      <c r="G74" t="s">
        <v>3744</v>
      </c>
      <c r="H74" t="s">
        <v>3745</v>
      </c>
      <c r="I74" t="s">
        <v>41</v>
      </c>
      <c r="J74" t="s">
        <v>27</v>
      </c>
      <c r="K74" t="s">
        <v>266</v>
      </c>
      <c r="L74" t="s">
        <v>267</v>
      </c>
      <c r="M74">
        <v>10024</v>
      </c>
      <c r="N74" t="s">
        <v>148</v>
      </c>
      <c r="O74" t="s">
        <v>6591</v>
      </c>
      <c r="P74" t="s">
        <v>32</v>
      </c>
      <c r="Q74" t="s">
        <v>65</v>
      </c>
      <c r="R74" t="s">
        <v>6592</v>
      </c>
      <c r="S74">
        <v>10.02</v>
      </c>
      <c r="T74">
        <v>3</v>
      </c>
      <c r="U74">
        <v>0</v>
      </c>
      <c r="V74">
        <v>4.4088000000000012</v>
      </c>
    </row>
    <row r="75" spans="1:22" x14ac:dyDescent="0.3">
      <c r="A75">
        <v>9248</v>
      </c>
      <c r="B75" t="s">
        <v>10507</v>
      </c>
      <c r="C75">
        <v>2014</v>
      </c>
      <c r="D75" s="32">
        <v>41782</v>
      </c>
      <c r="E75" s="32">
        <v>41786</v>
      </c>
      <c r="F75" t="s">
        <v>50</v>
      </c>
      <c r="G75" t="s">
        <v>6036</v>
      </c>
      <c r="H75" t="s">
        <v>6037</v>
      </c>
      <c r="I75" t="s">
        <v>102</v>
      </c>
      <c r="J75" t="s">
        <v>27</v>
      </c>
      <c r="K75" t="s">
        <v>127</v>
      </c>
      <c r="L75" t="s">
        <v>43</v>
      </c>
      <c r="M75">
        <v>94109</v>
      </c>
      <c r="N75" t="s">
        <v>44</v>
      </c>
      <c r="O75" t="s">
        <v>1282</v>
      </c>
      <c r="P75" t="s">
        <v>46</v>
      </c>
      <c r="Q75" t="s">
        <v>68</v>
      </c>
      <c r="R75" t="s">
        <v>1283</v>
      </c>
      <c r="S75">
        <v>2.78</v>
      </c>
      <c r="T75">
        <v>1</v>
      </c>
      <c r="U75">
        <v>0</v>
      </c>
      <c r="V75">
        <v>0.72279999999999989</v>
      </c>
    </row>
    <row r="76" spans="1:22" x14ac:dyDescent="0.3">
      <c r="A76">
        <v>9247</v>
      </c>
      <c r="B76" t="s">
        <v>10507</v>
      </c>
      <c r="C76">
        <v>2014</v>
      </c>
      <c r="D76" s="32">
        <v>41782</v>
      </c>
      <c r="E76" s="32">
        <v>41786</v>
      </c>
      <c r="F76" t="s">
        <v>50</v>
      </c>
      <c r="G76" t="s">
        <v>6036</v>
      </c>
      <c r="H76" t="s">
        <v>6037</v>
      </c>
      <c r="I76" t="s">
        <v>102</v>
      </c>
      <c r="J76" t="s">
        <v>27</v>
      </c>
      <c r="K76" t="s">
        <v>127</v>
      </c>
      <c r="L76" t="s">
        <v>43</v>
      </c>
      <c r="M76">
        <v>94109</v>
      </c>
      <c r="N76" t="s">
        <v>44</v>
      </c>
      <c r="O76" t="s">
        <v>1114</v>
      </c>
      <c r="P76" t="s">
        <v>46</v>
      </c>
      <c r="Q76" t="s">
        <v>68</v>
      </c>
      <c r="R76" t="s">
        <v>1115</v>
      </c>
      <c r="S76">
        <v>9.84</v>
      </c>
      <c r="T76">
        <v>3</v>
      </c>
      <c r="U76">
        <v>0</v>
      </c>
      <c r="V76">
        <v>2.8535999999999988</v>
      </c>
    </row>
    <row r="77" spans="1:22" x14ac:dyDescent="0.3">
      <c r="A77">
        <v>9200</v>
      </c>
      <c r="B77" t="s">
        <v>10477</v>
      </c>
      <c r="C77">
        <v>2011</v>
      </c>
      <c r="D77" s="32">
        <v>40673</v>
      </c>
      <c r="E77" s="32">
        <v>40678</v>
      </c>
      <c r="F77" t="s">
        <v>50</v>
      </c>
      <c r="G77" t="s">
        <v>3467</v>
      </c>
      <c r="H77" t="s">
        <v>3468</v>
      </c>
      <c r="I77" t="s">
        <v>26</v>
      </c>
      <c r="J77" t="s">
        <v>27</v>
      </c>
      <c r="K77" t="s">
        <v>630</v>
      </c>
      <c r="L77" t="s">
        <v>43</v>
      </c>
      <c r="M77">
        <v>95123</v>
      </c>
      <c r="N77" t="s">
        <v>44</v>
      </c>
      <c r="O77" t="s">
        <v>6248</v>
      </c>
      <c r="P77" t="s">
        <v>32</v>
      </c>
      <c r="Q77" t="s">
        <v>36</v>
      </c>
      <c r="R77" t="s">
        <v>6249</v>
      </c>
      <c r="S77">
        <v>256.78400000000005</v>
      </c>
      <c r="T77">
        <v>1</v>
      </c>
      <c r="U77">
        <v>0.2</v>
      </c>
      <c r="V77">
        <v>32.097999999999971</v>
      </c>
    </row>
    <row r="78" spans="1:22" x14ac:dyDescent="0.3">
      <c r="A78">
        <v>9199</v>
      </c>
      <c r="B78" t="s">
        <v>10477</v>
      </c>
      <c r="C78">
        <v>2011</v>
      </c>
      <c r="D78" s="32">
        <v>40673</v>
      </c>
      <c r="E78" s="32">
        <v>40678</v>
      </c>
      <c r="F78" t="s">
        <v>50</v>
      </c>
      <c r="G78" t="s">
        <v>3467</v>
      </c>
      <c r="H78" t="s">
        <v>3468</v>
      </c>
      <c r="I78" t="s">
        <v>26</v>
      </c>
      <c r="J78" t="s">
        <v>27</v>
      </c>
      <c r="K78" t="s">
        <v>630</v>
      </c>
      <c r="L78" t="s">
        <v>43</v>
      </c>
      <c r="M78">
        <v>95123</v>
      </c>
      <c r="N78" t="s">
        <v>44</v>
      </c>
      <c r="O78" t="s">
        <v>8083</v>
      </c>
      <c r="P78" t="s">
        <v>46</v>
      </c>
      <c r="Q78" t="s">
        <v>578</v>
      </c>
      <c r="R78" t="s">
        <v>8084</v>
      </c>
      <c r="S78">
        <v>41.04</v>
      </c>
      <c r="T78">
        <v>6</v>
      </c>
      <c r="U78">
        <v>0</v>
      </c>
      <c r="V78">
        <v>11.0808</v>
      </c>
    </row>
    <row r="79" spans="1:22" x14ac:dyDescent="0.3">
      <c r="A79">
        <v>9198</v>
      </c>
      <c r="B79" t="s">
        <v>10477</v>
      </c>
      <c r="C79">
        <v>2011</v>
      </c>
      <c r="D79" s="32">
        <v>40673</v>
      </c>
      <c r="E79" s="32">
        <v>40678</v>
      </c>
      <c r="F79" t="s">
        <v>50</v>
      </c>
      <c r="G79" t="s">
        <v>3467</v>
      </c>
      <c r="H79" t="s">
        <v>3468</v>
      </c>
      <c r="I79" t="s">
        <v>26</v>
      </c>
      <c r="J79" t="s">
        <v>27</v>
      </c>
      <c r="K79" t="s">
        <v>630</v>
      </c>
      <c r="L79" t="s">
        <v>43</v>
      </c>
      <c r="M79">
        <v>95123</v>
      </c>
      <c r="N79" t="s">
        <v>44</v>
      </c>
      <c r="O79" t="s">
        <v>4464</v>
      </c>
      <c r="P79" t="s">
        <v>71</v>
      </c>
      <c r="Q79" t="s">
        <v>72</v>
      </c>
      <c r="R79" t="s">
        <v>4465</v>
      </c>
      <c r="S79">
        <v>1432.0000000000002</v>
      </c>
      <c r="T79">
        <v>5</v>
      </c>
      <c r="U79">
        <v>0.2</v>
      </c>
      <c r="V79">
        <v>125.30000000000007</v>
      </c>
    </row>
    <row r="80" spans="1:22" x14ac:dyDescent="0.3">
      <c r="A80">
        <v>9197</v>
      </c>
      <c r="B80" t="s">
        <v>10477</v>
      </c>
      <c r="C80">
        <v>2011</v>
      </c>
      <c r="D80" s="32">
        <v>40673</v>
      </c>
      <c r="E80" s="32">
        <v>40678</v>
      </c>
      <c r="F80" t="s">
        <v>50</v>
      </c>
      <c r="G80" t="s">
        <v>3467</v>
      </c>
      <c r="H80" t="s">
        <v>3468</v>
      </c>
      <c r="I80" t="s">
        <v>26</v>
      </c>
      <c r="J80" t="s">
        <v>27</v>
      </c>
      <c r="K80" t="s">
        <v>630</v>
      </c>
      <c r="L80" t="s">
        <v>43</v>
      </c>
      <c r="M80">
        <v>95123</v>
      </c>
      <c r="N80" t="s">
        <v>44</v>
      </c>
      <c r="O80" t="s">
        <v>7570</v>
      </c>
      <c r="P80" t="s">
        <v>46</v>
      </c>
      <c r="Q80" t="s">
        <v>90</v>
      </c>
      <c r="R80" t="s">
        <v>7571</v>
      </c>
      <c r="S80">
        <v>39.96</v>
      </c>
      <c r="T80">
        <v>2</v>
      </c>
      <c r="U80">
        <v>0</v>
      </c>
      <c r="V80">
        <v>19.180800000000001</v>
      </c>
    </row>
    <row r="81" spans="1:22" x14ac:dyDescent="0.3">
      <c r="A81">
        <v>9145</v>
      </c>
      <c r="B81" t="s">
        <v>10452</v>
      </c>
      <c r="C81">
        <v>2014</v>
      </c>
      <c r="D81" s="32">
        <v>41780</v>
      </c>
      <c r="E81" s="32">
        <v>41786</v>
      </c>
      <c r="F81" t="s">
        <v>50</v>
      </c>
      <c r="G81" t="s">
        <v>4199</v>
      </c>
      <c r="H81" t="s">
        <v>4200</v>
      </c>
      <c r="I81" t="s">
        <v>26</v>
      </c>
      <c r="J81" t="s">
        <v>27</v>
      </c>
      <c r="K81" t="s">
        <v>1391</v>
      </c>
      <c r="L81" t="s">
        <v>1392</v>
      </c>
      <c r="M81">
        <v>89115</v>
      </c>
      <c r="N81" t="s">
        <v>44</v>
      </c>
      <c r="O81" t="s">
        <v>437</v>
      </c>
      <c r="P81" t="s">
        <v>46</v>
      </c>
      <c r="Q81" t="s">
        <v>78</v>
      </c>
      <c r="R81" t="s">
        <v>438</v>
      </c>
      <c r="S81">
        <v>64.900000000000006</v>
      </c>
      <c r="T81">
        <v>5</v>
      </c>
      <c r="U81">
        <v>0</v>
      </c>
      <c r="V81">
        <v>18.820999999999994</v>
      </c>
    </row>
    <row r="82" spans="1:22" x14ac:dyDescent="0.3">
      <c r="A82">
        <v>9144</v>
      </c>
      <c r="B82" t="s">
        <v>10452</v>
      </c>
      <c r="C82">
        <v>2014</v>
      </c>
      <c r="D82" s="32">
        <v>41780</v>
      </c>
      <c r="E82" s="32">
        <v>41786</v>
      </c>
      <c r="F82" t="s">
        <v>50</v>
      </c>
      <c r="G82" t="s">
        <v>4199</v>
      </c>
      <c r="H82" t="s">
        <v>4200</v>
      </c>
      <c r="I82" t="s">
        <v>26</v>
      </c>
      <c r="J82" t="s">
        <v>27</v>
      </c>
      <c r="K82" t="s">
        <v>1391</v>
      </c>
      <c r="L82" t="s">
        <v>1392</v>
      </c>
      <c r="M82">
        <v>89115</v>
      </c>
      <c r="N82" t="s">
        <v>44</v>
      </c>
      <c r="O82" t="s">
        <v>9195</v>
      </c>
      <c r="P82" t="s">
        <v>71</v>
      </c>
      <c r="Q82" t="s">
        <v>72</v>
      </c>
      <c r="R82" t="s">
        <v>9196</v>
      </c>
      <c r="S82">
        <v>1123.1280000000002</v>
      </c>
      <c r="T82">
        <v>9</v>
      </c>
      <c r="U82">
        <v>0.2</v>
      </c>
      <c r="V82">
        <v>70.195499999999981</v>
      </c>
    </row>
    <row r="83" spans="1:22" x14ac:dyDescent="0.3">
      <c r="A83">
        <v>9143</v>
      </c>
      <c r="B83" t="s">
        <v>10452</v>
      </c>
      <c r="C83">
        <v>2014</v>
      </c>
      <c r="D83" s="32">
        <v>41780</v>
      </c>
      <c r="E83" s="32">
        <v>41786</v>
      </c>
      <c r="F83" t="s">
        <v>50</v>
      </c>
      <c r="G83" t="s">
        <v>4199</v>
      </c>
      <c r="H83" t="s">
        <v>4200</v>
      </c>
      <c r="I83" t="s">
        <v>26</v>
      </c>
      <c r="J83" t="s">
        <v>27</v>
      </c>
      <c r="K83" t="s">
        <v>1391</v>
      </c>
      <c r="L83" t="s">
        <v>1392</v>
      </c>
      <c r="M83">
        <v>89115</v>
      </c>
      <c r="N83" t="s">
        <v>44</v>
      </c>
      <c r="O83" t="s">
        <v>6377</v>
      </c>
      <c r="P83" t="s">
        <v>46</v>
      </c>
      <c r="Q83" t="s">
        <v>75</v>
      </c>
      <c r="R83" t="s">
        <v>6378</v>
      </c>
      <c r="S83">
        <v>8.2880000000000003</v>
      </c>
      <c r="T83">
        <v>2</v>
      </c>
      <c r="U83">
        <v>0.2</v>
      </c>
      <c r="V83">
        <v>3.0043999999999995</v>
      </c>
    </row>
    <row r="84" spans="1:22" x14ac:dyDescent="0.3">
      <c r="A84">
        <v>9133</v>
      </c>
      <c r="B84" t="s">
        <v>10444</v>
      </c>
      <c r="C84">
        <v>2014</v>
      </c>
      <c r="D84" s="32">
        <v>41788</v>
      </c>
      <c r="E84" s="32">
        <v>41792</v>
      </c>
      <c r="F84" t="s">
        <v>50</v>
      </c>
      <c r="G84" t="s">
        <v>4733</v>
      </c>
      <c r="H84" t="s">
        <v>4734</v>
      </c>
      <c r="I84" t="s">
        <v>41</v>
      </c>
      <c r="J84" t="s">
        <v>27</v>
      </c>
      <c r="K84" t="s">
        <v>10445</v>
      </c>
      <c r="L84" t="s">
        <v>2735</v>
      </c>
      <c r="M84">
        <v>20707</v>
      </c>
      <c r="N84" t="s">
        <v>148</v>
      </c>
      <c r="O84" t="s">
        <v>2276</v>
      </c>
      <c r="P84" t="s">
        <v>46</v>
      </c>
      <c r="Q84" t="s">
        <v>78</v>
      </c>
      <c r="R84" t="s">
        <v>2277</v>
      </c>
      <c r="S84">
        <v>125.13</v>
      </c>
      <c r="T84">
        <v>3</v>
      </c>
      <c r="U84">
        <v>0</v>
      </c>
      <c r="V84">
        <v>36.287699999999987</v>
      </c>
    </row>
    <row r="85" spans="1:22" x14ac:dyDescent="0.3">
      <c r="A85">
        <v>9132</v>
      </c>
      <c r="B85" t="s">
        <v>10444</v>
      </c>
      <c r="C85">
        <v>2014</v>
      </c>
      <c r="D85" s="32">
        <v>41788</v>
      </c>
      <c r="E85" s="32">
        <v>41792</v>
      </c>
      <c r="F85" t="s">
        <v>50</v>
      </c>
      <c r="G85" t="s">
        <v>4733</v>
      </c>
      <c r="H85" t="s">
        <v>4734</v>
      </c>
      <c r="I85" t="s">
        <v>41</v>
      </c>
      <c r="J85" t="s">
        <v>27</v>
      </c>
      <c r="K85" t="s">
        <v>10445</v>
      </c>
      <c r="L85" t="s">
        <v>2735</v>
      </c>
      <c r="M85">
        <v>20707</v>
      </c>
      <c r="N85" t="s">
        <v>148</v>
      </c>
      <c r="O85" t="s">
        <v>3928</v>
      </c>
      <c r="P85" t="s">
        <v>32</v>
      </c>
      <c r="Q85" t="s">
        <v>65</v>
      </c>
      <c r="R85" t="s">
        <v>3929</v>
      </c>
      <c r="S85">
        <v>27.46</v>
      </c>
      <c r="T85">
        <v>2</v>
      </c>
      <c r="U85">
        <v>0</v>
      </c>
      <c r="V85">
        <v>9.8856000000000002</v>
      </c>
    </row>
    <row r="86" spans="1:22" x14ac:dyDescent="0.3">
      <c r="A86">
        <v>9128</v>
      </c>
      <c r="B86" t="s">
        <v>10441</v>
      </c>
      <c r="C86">
        <v>2014</v>
      </c>
      <c r="D86" s="32">
        <v>41785</v>
      </c>
      <c r="E86" s="32">
        <v>41792</v>
      </c>
      <c r="F86" t="s">
        <v>50</v>
      </c>
      <c r="G86" t="s">
        <v>1258</v>
      </c>
      <c r="H86" t="s">
        <v>1259</v>
      </c>
      <c r="I86" t="s">
        <v>26</v>
      </c>
      <c r="J86" t="s">
        <v>27</v>
      </c>
      <c r="K86" t="s">
        <v>184</v>
      </c>
      <c r="L86" t="s">
        <v>104</v>
      </c>
      <c r="M86">
        <v>77070</v>
      </c>
      <c r="N86" t="s">
        <v>105</v>
      </c>
      <c r="O86" t="s">
        <v>8343</v>
      </c>
      <c r="P86" t="s">
        <v>46</v>
      </c>
      <c r="Q86" t="s">
        <v>59</v>
      </c>
      <c r="R86" t="s">
        <v>8344</v>
      </c>
      <c r="S86">
        <v>50.135999999999996</v>
      </c>
      <c r="T86">
        <v>3</v>
      </c>
      <c r="U86">
        <v>0.2</v>
      </c>
      <c r="V86">
        <v>-11.2806</v>
      </c>
    </row>
    <row r="87" spans="1:22" x14ac:dyDescent="0.3">
      <c r="A87">
        <v>9110</v>
      </c>
      <c r="B87" t="s">
        <v>10429</v>
      </c>
      <c r="C87">
        <v>2012</v>
      </c>
      <c r="D87" s="32">
        <v>41054</v>
      </c>
      <c r="E87" s="32">
        <v>41057</v>
      </c>
      <c r="F87" t="s">
        <v>188</v>
      </c>
      <c r="G87" t="s">
        <v>1318</v>
      </c>
      <c r="H87" t="s">
        <v>1319</v>
      </c>
      <c r="I87" t="s">
        <v>41</v>
      </c>
      <c r="J87" t="s">
        <v>27</v>
      </c>
      <c r="K87" t="s">
        <v>5691</v>
      </c>
      <c r="L87" t="s">
        <v>104</v>
      </c>
      <c r="M87">
        <v>76117</v>
      </c>
      <c r="N87" t="s">
        <v>105</v>
      </c>
      <c r="O87" t="s">
        <v>5327</v>
      </c>
      <c r="P87" t="s">
        <v>71</v>
      </c>
      <c r="Q87" t="s">
        <v>161</v>
      </c>
      <c r="R87" t="s">
        <v>5328</v>
      </c>
      <c r="S87">
        <v>207.98400000000004</v>
      </c>
      <c r="T87">
        <v>2</v>
      </c>
      <c r="U87">
        <v>0.2</v>
      </c>
      <c r="V87">
        <v>36.397199999999998</v>
      </c>
    </row>
    <row r="88" spans="1:22" x14ac:dyDescent="0.3">
      <c r="A88">
        <v>9109</v>
      </c>
      <c r="B88" t="s">
        <v>10429</v>
      </c>
      <c r="C88">
        <v>2012</v>
      </c>
      <c r="D88" s="32">
        <v>41054</v>
      </c>
      <c r="E88" s="32">
        <v>41057</v>
      </c>
      <c r="F88" t="s">
        <v>188</v>
      </c>
      <c r="G88" t="s">
        <v>1318</v>
      </c>
      <c r="H88" t="s">
        <v>1319</v>
      </c>
      <c r="I88" t="s">
        <v>41</v>
      </c>
      <c r="J88" t="s">
        <v>27</v>
      </c>
      <c r="K88" t="s">
        <v>5691</v>
      </c>
      <c r="L88" t="s">
        <v>104</v>
      </c>
      <c r="M88">
        <v>76117</v>
      </c>
      <c r="N88" t="s">
        <v>105</v>
      </c>
      <c r="O88" t="s">
        <v>4860</v>
      </c>
      <c r="P88" t="s">
        <v>46</v>
      </c>
      <c r="Q88" t="s">
        <v>90</v>
      </c>
      <c r="R88" t="s">
        <v>4861</v>
      </c>
      <c r="S88">
        <v>32.368000000000002</v>
      </c>
      <c r="T88">
        <v>7</v>
      </c>
      <c r="U88">
        <v>0.2</v>
      </c>
      <c r="V88">
        <v>11.733400000000001</v>
      </c>
    </row>
    <row r="89" spans="1:22" x14ac:dyDescent="0.3">
      <c r="A89">
        <v>86</v>
      </c>
      <c r="B89" t="s">
        <v>381</v>
      </c>
      <c r="C89">
        <v>2014</v>
      </c>
      <c r="D89" s="32">
        <v>41788</v>
      </c>
      <c r="E89" s="32">
        <v>41790</v>
      </c>
      <c r="F89" t="s">
        <v>23</v>
      </c>
      <c r="G89" t="s">
        <v>235</v>
      </c>
      <c r="H89" t="s">
        <v>236</v>
      </c>
      <c r="I89" t="s">
        <v>26</v>
      </c>
      <c r="J89" t="s">
        <v>27</v>
      </c>
      <c r="K89" t="s">
        <v>382</v>
      </c>
      <c r="L89" t="s">
        <v>383</v>
      </c>
      <c r="M89">
        <v>29203</v>
      </c>
      <c r="N89" t="s">
        <v>30</v>
      </c>
      <c r="O89" t="s">
        <v>384</v>
      </c>
      <c r="P89" t="s">
        <v>32</v>
      </c>
      <c r="Q89" t="s">
        <v>36</v>
      </c>
      <c r="R89" t="s">
        <v>385</v>
      </c>
      <c r="S89">
        <v>301.95999999999998</v>
      </c>
      <c r="T89">
        <v>2</v>
      </c>
      <c r="U89">
        <v>0</v>
      </c>
      <c r="V89">
        <v>33.215599999999995</v>
      </c>
    </row>
    <row r="90" spans="1:22" x14ac:dyDescent="0.3">
      <c r="A90">
        <v>9108</v>
      </c>
      <c r="B90" t="s">
        <v>10429</v>
      </c>
      <c r="C90">
        <v>2012</v>
      </c>
      <c r="D90" s="32">
        <v>41054</v>
      </c>
      <c r="E90" s="32">
        <v>41057</v>
      </c>
      <c r="F90" t="s">
        <v>188</v>
      </c>
      <c r="G90" t="s">
        <v>1318</v>
      </c>
      <c r="H90" t="s">
        <v>1319</v>
      </c>
      <c r="I90" t="s">
        <v>41</v>
      </c>
      <c r="J90" t="s">
        <v>27</v>
      </c>
      <c r="K90" t="s">
        <v>5691</v>
      </c>
      <c r="L90" t="s">
        <v>104</v>
      </c>
      <c r="M90">
        <v>76117</v>
      </c>
      <c r="N90" t="s">
        <v>105</v>
      </c>
      <c r="O90" t="s">
        <v>5550</v>
      </c>
      <c r="P90" t="s">
        <v>46</v>
      </c>
      <c r="Q90" t="s">
        <v>578</v>
      </c>
      <c r="R90" t="s">
        <v>5551</v>
      </c>
      <c r="S90">
        <v>22.368000000000002</v>
      </c>
      <c r="T90">
        <v>2</v>
      </c>
      <c r="U90">
        <v>0.2</v>
      </c>
      <c r="V90">
        <v>1.6776</v>
      </c>
    </row>
    <row r="91" spans="1:22" x14ac:dyDescent="0.3">
      <c r="A91">
        <v>9067</v>
      </c>
      <c r="B91" t="s">
        <v>10406</v>
      </c>
      <c r="C91">
        <v>2014</v>
      </c>
      <c r="D91" s="32">
        <v>41786</v>
      </c>
      <c r="E91" s="32">
        <v>41790</v>
      </c>
      <c r="F91" t="s">
        <v>50</v>
      </c>
      <c r="G91" t="s">
        <v>2460</v>
      </c>
      <c r="H91" t="s">
        <v>2461</v>
      </c>
      <c r="I91" t="s">
        <v>26</v>
      </c>
      <c r="J91" t="s">
        <v>27</v>
      </c>
      <c r="K91" t="s">
        <v>3323</v>
      </c>
      <c r="L91" t="s">
        <v>319</v>
      </c>
      <c r="M91">
        <v>22801</v>
      </c>
      <c r="N91" t="s">
        <v>30</v>
      </c>
      <c r="O91" t="s">
        <v>6872</v>
      </c>
      <c r="P91" t="s">
        <v>71</v>
      </c>
      <c r="Q91" t="s">
        <v>161</v>
      </c>
      <c r="R91" t="s">
        <v>6873</v>
      </c>
      <c r="S91">
        <v>23.08</v>
      </c>
      <c r="T91">
        <v>2</v>
      </c>
      <c r="U91">
        <v>0</v>
      </c>
      <c r="V91">
        <v>6.9239999999999995</v>
      </c>
    </row>
    <row r="92" spans="1:22" x14ac:dyDescent="0.3">
      <c r="A92">
        <v>9051</v>
      </c>
      <c r="B92" t="s">
        <v>10396</v>
      </c>
      <c r="C92">
        <v>2012</v>
      </c>
      <c r="D92" s="32">
        <v>41047</v>
      </c>
      <c r="E92" s="32">
        <v>41051</v>
      </c>
      <c r="F92" t="s">
        <v>50</v>
      </c>
      <c r="G92" t="s">
        <v>2672</v>
      </c>
      <c r="H92" t="s">
        <v>2673</v>
      </c>
      <c r="I92" t="s">
        <v>41</v>
      </c>
      <c r="J92" t="s">
        <v>27</v>
      </c>
      <c r="K92" t="s">
        <v>42</v>
      </c>
      <c r="L92" t="s">
        <v>43</v>
      </c>
      <c r="M92">
        <v>90004</v>
      </c>
      <c r="N92" t="s">
        <v>44</v>
      </c>
      <c r="O92" t="s">
        <v>1434</v>
      </c>
      <c r="P92" t="s">
        <v>46</v>
      </c>
      <c r="Q92" t="s">
        <v>90</v>
      </c>
      <c r="R92" t="s">
        <v>1435</v>
      </c>
      <c r="S92">
        <v>10.86</v>
      </c>
      <c r="T92">
        <v>2</v>
      </c>
      <c r="U92">
        <v>0</v>
      </c>
      <c r="V92">
        <v>5.3213999999999997</v>
      </c>
    </row>
    <row r="93" spans="1:22" x14ac:dyDescent="0.3">
      <c r="A93">
        <v>9011</v>
      </c>
      <c r="B93" t="s">
        <v>10369</v>
      </c>
      <c r="C93">
        <v>2014</v>
      </c>
      <c r="D93" s="32">
        <v>41779</v>
      </c>
      <c r="E93" s="32">
        <v>41783</v>
      </c>
      <c r="F93" t="s">
        <v>50</v>
      </c>
      <c r="G93" t="s">
        <v>4592</v>
      </c>
      <c r="H93" t="s">
        <v>4593</v>
      </c>
      <c r="I93" t="s">
        <v>41</v>
      </c>
      <c r="J93" t="s">
        <v>27</v>
      </c>
      <c r="K93" t="s">
        <v>1681</v>
      </c>
      <c r="L93" t="s">
        <v>358</v>
      </c>
      <c r="M93">
        <v>35810</v>
      </c>
      <c r="N93" t="s">
        <v>30</v>
      </c>
      <c r="O93" t="s">
        <v>6400</v>
      </c>
      <c r="P93" t="s">
        <v>46</v>
      </c>
      <c r="Q93" t="s">
        <v>75</v>
      </c>
      <c r="R93" t="s">
        <v>6401</v>
      </c>
      <c r="S93">
        <v>26.16</v>
      </c>
      <c r="T93">
        <v>4</v>
      </c>
      <c r="U93">
        <v>0</v>
      </c>
      <c r="V93">
        <v>12.8184</v>
      </c>
    </row>
    <row r="94" spans="1:22" x14ac:dyDescent="0.3">
      <c r="A94">
        <v>9000</v>
      </c>
      <c r="B94" t="s">
        <v>10363</v>
      </c>
      <c r="C94">
        <v>2014</v>
      </c>
      <c r="D94" s="32">
        <v>41773</v>
      </c>
      <c r="E94" s="32">
        <v>41777</v>
      </c>
      <c r="F94" t="s">
        <v>50</v>
      </c>
      <c r="G94" t="s">
        <v>3503</v>
      </c>
      <c r="H94" t="s">
        <v>3504</v>
      </c>
      <c r="I94" t="s">
        <v>102</v>
      </c>
      <c r="J94" t="s">
        <v>27</v>
      </c>
      <c r="K94" t="s">
        <v>146</v>
      </c>
      <c r="L94" t="s">
        <v>147</v>
      </c>
      <c r="M94">
        <v>19140</v>
      </c>
      <c r="N94" t="s">
        <v>148</v>
      </c>
      <c r="O94" t="s">
        <v>2095</v>
      </c>
      <c r="P94" t="s">
        <v>32</v>
      </c>
      <c r="Q94" t="s">
        <v>36</v>
      </c>
      <c r="R94" t="s">
        <v>2096</v>
      </c>
      <c r="S94">
        <v>458.42999999999995</v>
      </c>
      <c r="T94">
        <v>5</v>
      </c>
      <c r="U94">
        <v>0.3</v>
      </c>
      <c r="V94">
        <v>-124.431</v>
      </c>
    </row>
    <row r="95" spans="1:22" x14ac:dyDescent="0.3">
      <c r="A95">
        <v>8919</v>
      </c>
      <c r="B95" t="s">
        <v>10311</v>
      </c>
      <c r="C95">
        <v>2013</v>
      </c>
      <c r="D95" s="32">
        <v>41404</v>
      </c>
      <c r="E95" s="32">
        <v>41408</v>
      </c>
      <c r="F95" t="s">
        <v>50</v>
      </c>
      <c r="G95" t="s">
        <v>481</v>
      </c>
      <c r="H95" t="s">
        <v>482</v>
      </c>
      <c r="I95" t="s">
        <v>41</v>
      </c>
      <c r="J95" t="s">
        <v>27</v>
      </c>
      <c r="K95" t="s">
        <v>1237</v>
      </c>
      <c r="L95" t="s">
        <v>104</v>
      </c>
      <c r="M95">
        <v>78745</v>
      </c>
      <c r="N95" t="s">
        <v>105</v>
      </c>
      <c r="O95" t="s">
        <v>4327</v>
      </c>
      <c r="P95" t="s">
        <v>46</v>
      </c>
      <c r="Q95" t="s">
        <v>75</v>
      </c>
      <c r="R95" t="s">
        <v>4328</v>
      </c>
      <c r="S95">
        <v>18.527999999999995</v>
      </c>
      <c r="T95">
        <v>6</v>
      </c>
      <c r="U95">
        <v>0.8</v>
      </c>
      <c r="V95">
        <v>-27.791999999999994</v>
      </c>
    </row>
    <row r="96" spans="1:22" x14ac:dyDescent="0.3">
      <c r="A96">
        <v>8918</v>
      </c>
      <c r="B96" t="s">
        <v>10311</v>
      </c>
      <c r="C96">
        <v>2013</v>
      </c>
      <c r="D96" s="32">
        <v>41404</v>
      </c>
      <c r="E96" s="32">
        <v>41408</v>
      </c>
      <c r="F96" t="s">
        <v>50</v>
      </c>
      <c r="G96" t="s">
        <v>481</v>
      </c>
      <c r="H96" t="s">
        <v>482</v>
      </c>
      <c r="I96" t="s">
        <v>41</v>
      </c>
      <c r="J96" t="s">
        <v>27</v>
      </c>
      <c r="K96" t="s">
        <v>1237</v>
      </c>
      <c r="L96" t="s">
        <v>104</v>
      </c>
      <c r="M96">
        <v>78745</v>
      </c>
      <c r="N96" t="s">
        <v>105</v>
      </c>
      <c r="O96" t="s">
        <v>590</v>
      </c>
      <c r="P96" t="s">
        <v>46</v>
      </c>
      <c r="Q96" t="s">
        <v>90</v>
      </c>
      <c r="R96" t="s">
        <v>591</v>
      </c>
      <c r="S96">
        <v>76.64</v>
      </c>
      <c r="T96">
        <v>2</v>
      </c>
      <c r="U96">
        <v>0.2</v>
      </c>
      <c r="V96">
        <v>26.823999999999995</v>
      </c>
    </row>
    <row r="97" spans="1:22" x14ac:dyDescent="0.3">
      <c r="A97">
        <v>8917</v>
      </c>
      <c r="B97" t="s">
        <v>10311</v>
      </c>
      <c r="C97">
        <v>2013</v>
      </c>
      <c r="D97" s="32">
        <v>41404</v>
      </c>
      <c r="E97" s="32">
        <v>41408</v>
      </c>
      <c r="F97" t="s">
        <v>50</v>
      </c>
      <c r="G97" t="s">
        <v>481</v>
      </c>
      <c r="H97" t="s">
        <v>482</v>
      </c>
      <c r="I97" t="s">
        <v>41</v>
      </c>
      <c r="J97" t="s">
        <v>27</v>
      </c>
      <c r="K97" t="s">
        <v>1237</v>
      </c>
      <c r="L97" t="s">
        <v>104</v>
      </c>
      <c r="M97">
        <v>78745</v>
      </c>
      <c r="N97" t="s">
        <v>105</v>
      </c>
      <c r="O97" t="s">
        <v>7919</v>
      </c>
      <c r="P97" t="s">
        <v>46</v>
      </c>
      <c r="Q97" t="s">
        <v>78</v>
      </c>
      <c r="R97" t="s">
        <v>7920</v>
      </c>
      <c r="S97">
        <v>48.783999999999985</v>
      </c>
      <c r="T97">
        <v>4</v>
      </c>
      <c r="U97">
        <v>0.8</v>
      </c>
      <c r="V97">
        <v>-131.71680000000001</v>
      </c>
    </row>
    <row r="98" spans="1:22" x14ac:dyDescent="0.3">
      <c r="A98">
        <v>8916</v>
      </c>
      <c r="B98" t="s">
        <v>10311</v>
      </c>
      <c r="C98">
        <v>2013</v>
      </c>
      <c r="D98" s="32">
        <v>41404</v>
      </c>
      <c r="E98" s="32">
        <v>41408</v>
      </c>
      <c r="F98" t="s">
        <v>50</v>
      </c>
      <c r="G98" t="s">
        <v>481</v>
      </c>
      <c r="H98" t="s">
        <v>482</v>
      </c>
      <c r="I98" t="s">
        <v>41</v>
      </c>
      <c r="J98" t="s">
        <v>27</v>
      </c>
      <c r="K98" t="s">
        <v>1237</v>
      </c>
      <c r="L98" t="s">
        <v>104</v>
      </c>
      <c r="M98">
        <v>78745</v>
      </c>
      <c r="N98" t="s">
        <v>105</v>
      </c>
      <c r="O98" t="s">
        <v>414</v>
      </c>
      <c r="P98" t="s">
        <v>46</v>
      </c>
      <c r="Q98" t="s">
        <v>75</v>
      </c>
      <c r="R98" t="s">
        <v>415</v>
      </c>
      <c r="S98">
        <v>13.183999999999997</v>
      </c>
      <c r="T98">
        <v>4</v>
      </c>
      <c r="U98">
        <v>0.8</v>
      </c>
      <c r="V98">
        <v>-20.435200000000002</v>
      </c>
    </row>
    <row r="99" spans="1:22" x14ac:dyDescent="0.3">
      <c r="A99">
        <v>8915</v>
      </c>
      <c r="B99" t="s">
        <v>10311</v>
      </c>
      <c r="C99">
        <v>2013</v>
      </c>
      <c r="D99" s="32">
        <v>41404</v>
      </c>
      <c r="E99" s="32">
        <v>41408</v>
      </c>
      <c r="F99" t="s">
        <v>50</v>
      </c>
      <c r="G99" t="s">
        <v>481</v>
      </c>
      <c r="H99" t="s">
        <v>482</v>
      </c>
      <c r="I99" t="s">
        <v>41</v>
      </c>
      <c r="J99" t="s">
        <v>27</v>
      </c>
      <c r="K99" t="s">
        <v>1237</v>
      </c>
      <c r="L99" t="s">
        <v>104</v>
      </c>
      <c r="M99">
        <v>78745</v>
      </c>
      <c r="N99" t="s">
        <v>105</v>
      </c>
      <c r="O99" t="s">
        <v>2011</v>
      </c>
      <c r="P99" t="s">
        <v>46</v>
      </c>
      <c r="Q99" t="s">
        <v>59</v>
      </c>
      <c r="R99" t="s">
        <v>2012</v>
      </c>
      <c r="S99">
        <v>856.65600000000006</v>
      </c>
      <c r="T99">
        <v>6</v>
      </c>
      <c r="U99">
        <v>0.2</v>
      </c>
      <c r="V99">
        <v>107.08199999999985</v>
      </c>
    </row>
    <row r="100" spans="1:22" x14ac:dyDescent="0.3">
      <c r="A100">
        <v>8811</v>
      </c>
      <c r="B100" t="s">
        <v>10253</v>
      </c>
      <c r="C100">
        <v>2014</v>
      </c>
      <c r="D100" s="32">
        <v>41790</v>
      </c>
      <c r="E100" s="32">
        <v>41795</v>
      </c>
      <c r="F100" t="s">
        <v>50</v>
      </c>
      <c r="G100" t="s">
        <v>3518</v>
      </c>
      <c r="H100" t="s">
        <v>3519</v>
      </c>
      <c r="I100" t="s">
        <v>41</v>
      </c>
      <c r="J100" t="s">
        <v>27</v>
      </c>
      <c r="K100" t="s">
        <v>42</v>
      </c>
      <c r="L100" t="s">
        <v>43</v>
      </c>
      <c r="M100">
        <v>90004</v>
      </c>
      <c r="N100" t="s">
        <v>44</v>
      </c>
      <c r="O100" t="s">
        <v>3700</v>
      </c>
      <c r="P100" t="s">
        <v>46</v>
      </c>
      <c r="Q100" t="s">
        <v>90</v>
      </c>
      <c r="R100" t="s">
        <v>3701</v>
      </c>
      <c r="S100">
        <v>37.520000000000003</v>
      </c>
      <c r="T100">
        <v>4</v>
      </c>
      <c r="U100">
        <v>0</v>
      </c>
      <c r="V100">
        <v>18.009600000000002</v>
      </c>
    </row>
    <row r="101" spans="1:22" x14ac:dyDescent="0.3">
      <c r="A101">
        <v>8800</v>
      </c>
      <c r="B101" t="s">
        <v>10246</v>
      </c>
      <c r="C101">
        <v>2011</v>
      </c>
      <c r="D101" s="32">
        <v>40671</v>
      </c>
      <c r="E101" s="32">
        <v>40673</v>
      </c>
      <c r="F101" t="s">
        <v>188</v>
      </c>
      <c r="G101" t="s">
        <v>3450</v>
      </c>
      <c r="H101" t="s">
        <v>3451</v>
      </c>
      <c r="I101" t="s">
        <v>26</v>
      </c>
      <c r="J101" t="s">
        <v>27</v>
      </c>
      <c r="K101" t="s">
        <v>146</v>
      </c>
      <c r="L101" t="s">
        <v>147</v>
      </c>
      <c r="M101">
        <v>19134</v>
      </c>
      <c r="N101" t="s">
        <v>148</v>
      </c>
      <c r="O101" t="s">
        <v>1215</v>
      </c>
      <c r="P101" t="s">
        <v>71</v>
      </c>
      <c r="Q101" t="s">
        <v>1216</v>
      </c>
      <c r="R101" t="s">
        <v>1217</v>
      </c>
      <c r="S101">
        <v>1799.9699999999998</v>
      </c>
      <c r="T101">
        <v>5</v>
      </c>
      <c r="U101">
        <v>0.4</v>
      </c>
      <c r="V101">
        <v>239.99600000000009</v>
      </c>
    </row>
    <row r="102" spans="1:22" x14ac:dyDescent="0.3">
      <c r="A102">
        <v>8788</v>
      </c>
      <c r="B102" t="s">
        <v>10239</v>
      </c>
      <c r="C102">
        <v>2014</v>
      </c>
      <c r="D102" s="32">
        <v>41788</v>
      </c>
      <c r="E102" s="32">
        <v>41793</v>
      </c>
      <c r="F102" t="s">
        <v>50</v>
      </c>
      <c r="G102" t="s">
        <v>6482</v>
      </c>
      <c r="H102" t="s">
        <v>6483</v>
      </c>
      <c r="I102" t="s">
        <v>41</v>
      </c>
      <c r="J102" t="s">
        <v>27</v>
      </c>
      <c r="K102" t="s">
        <v>544</v>
      </c>
      <c r="L102" t="s">
        <v>310</v>
      </c>
      <c r="M102">
        <v>85023</v>
      </c>
      <c r="N102" t="s">
        <v>44</v>
      </c>
      <c r="O102" t="s">
        <v>478</v>
      </c>
      <c r="P102" t="s">
        <v>71</v>
      </c>
      <c r="Q102" t="s">
        <v>161</v>
      </c>
      <c r="R102" t="s">
        <v>479</v>
      </c>
      <c r="S102">
        <v>271.96800000000002</v>
      </c>
      <c r="T102">
        <v>4</v>
      </c>
      <c r="U102">
        <v>0.2</v>
      </c>
      <c r="V102">
        <v>54.393599999999978</v>
      </c>
    </row>
    <row r="103" spans="1:22" x14ac:dyDescent="0.3">
      <c r="A103">
        <v>8787</v>
      </c>
      <c r="B103" t="s">
        <v>10239</v>
      </c>
      <c r="C103">
        <v>2014</v>
      </c>
      <c r="D103" s="32">
        <v>41788</v>
      </c>
      <c r="E103" s="32">
        <v>41793</v>
      </c>
      <c r="F103" t="s">
        <v>50</v>
      </c>
      <c r="G103" t="s">
        <v>6482</v>
      </c>
      <c r="H103" t="s">
        <v>6483</v>
      </c>
      <c r="I103" t="s">
        <v>41</v>
      </c>
      <c r="J103" t="s">
        <v>27</v>
      </c>
      <c r="K103" t="s">
        <v>544</v>
      </c>
      <c r="L103" t="s">
        <v>310</v>
      </c>
      <c r="M103">
        <v>85023</v>
      </c>
      <c r="N103" t="s">
        <v>44</v>
      </c>
      <c r="O103" t="s">
        <v>6284</v>
      </c>
      <c r="P103" t="s">
        <v>46</v>
      </c>
      <c r="Q103" t="s">
        <v>90</v>
      </c>
      <c r="R103" t="s">
        <v>6285</v>
      </c>
      <c r="S103">
        <v>15.552000000000003</v>
      </c>
      <c r="T103">
        <v>3</v>
      </c>
      <c r="U103">
        <v>0.2</v>
      </c>
      <c r="V103">
        <v>5.4432</v>
      </c>
    </row>
    <row r="104" spans="1:22" x14ac:dyDescent="0.3">
      <c r="A104">
        <v>8786</v>
      </c>
      <c r="B104" t="s">
        <v>10239</v>
      </c>
      <c r="C104">
        <v>2014</v>
      </c>
      <c r="D104" s="32">
        <v>41788</v>
      </c>
      <c r="E104" s="32">
        <v>41793</v>
      </c>
      <c r="F104" t="s">
        <v>50</v>
      </c>
      <c r="G104" t="s">
        <v>6482</v>
      </c>
      <c r="H104" t="s">
        <v>6483</v>
      </c>
      <c r="I104" t="s">
        <v>41</v>
      </c>
      <c r="J104" t="s">
        <v>27</v>
      </c>
      <c r="K104" t="s">
        <v>544</v>
      </c>
      <c r="L104" t="s">
        <v>310</v>
      </c>
      <c r="M104">
        <v>85023</v>
      </c>
      <c r="N104" t="s">
        <v>44</v>
      </c>
      <c r="O104" t="s">
        <v>7698</v>
      </c>
      <c r="P104" t="s">
        <v>71</v>
      </c>
      <c r="Q104" t="s">
        <v>72</v>
      </c>
      <c r="R104" t="s">
        <v>7699</v>
      </c>
      <c r="S104">
        <v>195.96000000000004</v>
      </c>
      <c r="T104">
        <v>5</v>
      </c>
      <c r="U104">
        <v>0.2</v>
      </c>
      <c r="V104">
        <v>19.596000000000018</v>
      </c>
    </row>
    <row r="105" spans="1:22" x14ac:dyDescent="0.3">
      <c r="A105">
        <v>8753</v>
      </c>
      <c r="B105" t="s">
        <v>10219</v>
      </c>
      <c r="C105">
        <v>2013</v>
      </c>
      <c r="D105" s="32">
        <v>41400</v>
      </c>
      <c r="E105" s="32">
        <v>41404</v>
      </c>
      <c r="F105" t="s">
        <v>50</v>
      </c>
      <c r="G105" t="s">
        <v>440</v>
      </c>
      <c r="H105" t="s">
        <v>441</v>
      </c>
      <c r="I105" t="s">
        <v>102</v>
      </c>
      <c r="J105" t="s">
        <v>27</v>
      </c>
      <c r="K105" t="s">
        <v>5647</v>
      </c>
      <c r="L105" t="s">
        <v>54</v>
      </c>
      <c r="M105">
        <v>32303</v>
      </c>
      <c r="N105" t="s">
        <v>30</v>
      </c>
      <c r="O105" t="s">
        <v>4781</v>
      </c>
      <c r="P105" t="s">
        <v>71</v>
      </c>
      <c r="Q105" t="s">
        <v>72</v>
      </c>
      <c r="R105" t="s">
        <v>4782</v>
      </c>
      <c r="S105">
        <v>177.48000000000002</v>
      </c>
      <c r="T105">
        <v>3</v>
      </c>
      <c r="U105">
        <v>0.2</v>
      </c>
      <c r="V105">
        <v>19.966499999999982</v>
      </c>
    </row>
    <row r="106" spans="1:22" x14ac:dyDescent="0.3">
      <c r="A106">
        <v>8752</v>
      </c>
      <c r="B106" t="s">
        <v>10219</v>
      </c>
      <c r="C106">
        <v>2013</v>
      </c>
      <c r="D106" s="32">
        <v>41400</v>
      </c>
      <c r="E106" s="32">
        <v>41404</v>
      </c>
      <c r="F106" t="s">
        <v>50</v>
      </c>
      <c r="G106" t="s">
        <v>440</v>
      </c>
      <c r="H106" t="s">
        <v>441</v>
      </c>
      <c r="I106" t="s">
        <v>102</v>
      </c>
      <c r="J106" t="s">
        <v>27</v>
      </c>
      <c r="K106" t="s">
        <v>5647</v>
      </c>
      <c r="L106" t="s">
        <v>54</v>
      </c>
      <c r="M106">
        <v>32303</v>
      </c>
      <c r="N106" t="s">
        <v>30</v>
      </c>
      <c r="O106" t="s">
        <v>10220</v>
      </c>
      <c r="P106" t="s">
        <v>46</v>
      </c>
      <c r="Q106" t="s">
        <v>90</v>
      </c>
      <c r="R106" t="s">
        <v>10221</v>
      </c>
      <c r="S106">
        <v>93.248000000000005</v>
      </c>
      <c r="T106">
        <v>4</v>
      </c>
      <c r="U106">
        <v>0.2</v>
      </c>
      <c r="V106">
        <v>31.4712</v>
      </c>
    </row>
    <row r="107" spans="1:22" x14ac:dyDescent="0.3">
      <c r="A107">
        <v>8664</v>
      </c>
      <c r="B107" t="s">
        <v>10166</v>
      </c>
      <c r="C107">
        <v>2012</v>
      </c>
      <c r="D107" s="32">
        <v>41041</v>
      </c>
      <c r="E107" s="32">
        <v>41046</v>
      </c>
      <c r="F107" t="s">
        <v>50</v>
      </c>
      <c r="G107" t="s">
        <v>4261</v>
      </c>
      <c r="H107" t="s">
        <v>4262</v>
      </c>
      <c r="I107" t="s">
        <v>26</v>
      </c>
      <c r="J107" t="s">
        <v>27</v>
      </c>
      <c r="K107" t="s">
        <v>184</v>
      </c>
      <c r="L107" t="s">
        <v>104</v>
      </c>
      <c r="M107">
        <v>77041</v>
      </c>
      <c r="N107" t="s">
        <v>105</v>
      </c>
      <c r="O107" t="s">
        <v>2344</v>
      </c>
      <c r="P107" t="s">
        <v>46</v>
      </c>
      <c r="Q107" t="s">
        <v>90</v>
      </c>
      <c r="R107" t="s">
        <v>2345</v>
      </c>
      <c r="S107">
        <v>127.90400000000001</v>
      </c>
      <c r="T107">
        <v>7</v>
      </c>
      <c r="U107">
        <v>0.2</v>
      </c>
      <c r="V107">
        <v>41.568799999999996</v>
      </c>
    </row>
    <row r="108" spans="1:22" x14ac:dyDescent="0.3">
      <c r="A108">
        <v>8663</v>
      </c>
      <c r="B108" t="s">
        <v>10166</v>
      </c>
      <c r="C108">
        <v>2012</v>
      </c>
      <c r="D108" s="32">
        <v>41041</v>
      </c>
      <c r="E108" s="32">
        <v>41046</v>
      </c>
      <c r="F108" t="s">
        <v>50</v>
      </c>
      <c r="G108" t="s">
        <v>4261</v>
      </c>
      <c r="H108" t="s">
        <v>4262</v>
      </c>
      <c r="I108" t="s">
        <v>26</v>
      </c>
      <c r="J108" t="s">
        <v>27</v>
      </c>
      <c r="K108" t="s">
        <v>184</v>
      </c>
      <c r="L108" t="s">
        <v>104</v>
      </c>
      <c r="M108">
        <v>77041</v>
      </c>
      <c r="N108" t="s">
        <v>105</v>
      </c>
      <c r="O108" t="s">
        <v>3748</v>
      </c>
      <c r="P108" t="s">
        <v>71</v>
      </c>
      <c r="Q108" t="s">
        <v>72</v>
      </c>
      <c r="R108" t="s">
        <v>3749</v>
      </c>
      <c r="S108">
        <v>619.15200000000004</v>
      </c>
      <c r="T108">
        <v>6</v>
      </c>
      <c r="U108">
        <v>0.2</v>
      </c>
      <c r="V108">
        <v>69.654599999999988</v>
      </c>
    </row>
    <row r="109" spans="1:22" x14ac:dyDescent="0.3">
      <c r="A109">
        <v>8662</v>
      </c>
      <c r="B109" t="s">
        <v>10166</v>
      </c>
      <c r="C109">
        <v>2012</v>
      </c>
      <c r="D109" s="32">
        <v>41041</v>
      </c>
      <c r="E109" s="32">
        <v>41046</v>
      </c>
      <c r="F109" t="s">
        <v>50</v>
      </c>
      <c r="G109" t="s">
        <v>4261</v>
      </c>
      <c r="H109" t="s">
        <v>4262</v>
      </c>
      <c r="I109" t="s">
        <v>26</v>
      </c>
      <c r="J109" t="s">
        <v>27</v>
      </c>
      <c r="K109" t="s">
        <v>184</v>
      </c>
      <c r="L109" t="s">
        <v>104</v>
      </c>
      <c r="M109">
        <v>77041</v>
      </c>
      <c r="N109" t="s">
        <v>105</v>
      </c>
      <c r="O109" t="s">
        <v>7407</v>
      </c>
      <c r="P109" t="s">
        <v>32</v>
      </c>
      <c r="Q109" t="s">
        <v>65</v>
      </c>
      <c r="R109" t="s">
        <v>7408</v>
      </c>
      <c r="S109">
        <v>21.968000000000004</v>
      </c>
      <c r="T109">
        <v>4</v>
      </c>
      <c r="U109">
        <v>0.6</v>
      </c>
      <c r="V109">
        <v>-15.9268</v>
      </c>
    </row>
    <row r="110" spans="1:22" x14ac:dyDescent="0.3">
      <c r="A110">
        <v>8622</v>
      </c>
      <c r="B110" t="s">
        <v>10145</v>
      </c>
      <c r="C110">
        <v>2014</v>
      </c>
      <c r="D110" s="32">
        <v>41773</v>
      </c>
      <c r="E110" s="32">
        <v>41778</v>
      </c>
      <c r="F110" t="s">
        <v>50</v>
      </c>
      <c r="G110" t="s">
        <v>3287</v>
      </c>
      <c r="H110" t="s">
        <v>3288</v>
      </c>
      <c r="I110" t="s">
        <v>41</v>
      </c>
      <c r="J110" t="s">
        <v>27</v>
      </c>
      <c r="K110" t="s">
        <v>612</v>
      </c>
      <c r="L110" t="s">
        <v>335</v>
      </c>
      <c r="M110">
        <v>37064</v>
      </c>
      <c r="N110" t="s">
        <v>30</v>
      </c>
      <c r="O110" t="s">
        <v>437</v>
      </c>
      <c r="P110" t="s">
        <v>46</v>
      </c>
      <c r="Q110" t="s">
        <v>78</v>
      </c>
      <c r="R110" t="s">
        <v>438</v>
      </c>
      <c r="S110">
        <v>20.768000000000001</v>
      </c>
      <c r="T110">
        <v>2</v>
      </c>
      <c r="U110">
        <v>0.2</v>
      </c>
      <c r="V110">
        <v>2.3363999999999976</v>
      </c>
    </row>
    <row r="111" spans="1:22" x14ac:dyDescent="0.3">
      <c r="A111">
        <v>8597</v>
      </c>
      <c r="B111" t="s">
        <v>10131</v>
      </c>
      <c r="C111">
        <v>2011</v>
      </c>
      <c r="D111" s="32">
        <v>40668</v>
      </c>
      <c r="E111" s="32">
        <v>40670</v>
      </c>
      <c r="F111" t="s">
        <v>188</v>
      </c>
      <c r="G111" t="s">
        <v>2028</v>
      </c>
      <c r="H111" t="s">
        <v>2029</v>
      </c>
      <c r="I111" t="s">
        <v>41</v>
      </c>
      <c r="J111" t="s">
        <v>27</v>
      </c>
      <c r="K111" t="s">
        <v>1127</v>
      </c>
      <c r="L111" t="s">
        <v>319</v>
      </c>
      <c r="M111">
        <v>22204</v>
      </c>
      <c r="N111" t="s">
        <v>30</v>
      </c>
      <c r="O111" t="s">
        <v>1054</v>
      </c>
      <c r="P111" t="s">
        <v>46</v>
      </c>
      <c r="Q111" t="s">
        <v>90</v>
      </c>
      <c r="R111" t="s">
        <v>186</v>
      </c>
      <c r="S111">
        <v>35.44</v>
      </c>
      <c r="T111">
        <v>1</v>
      </c>
      <c r="U111">
        <v>0</v>
      </c>
      <c r="V111">
        <v>16.656799999999997</v>
      </c>
    </row>
    <row r="112" spans="1:22" x14ac:dyDescent="0.3">
      <c r="A112">
        <v>8596</v>
      </c>
      <c r="B112" t="s">
        <v>10131</v>
      </c>
      <c r="C112">
        <v>2011</v>
      </c>
      <c r="D112" s="32">
        <v>40668</v>
      </c>
      <c r="E112" s="32">
        <v>40670</v>
      </c>
      <c r="F112" t="s">
        <v>188</v>
      </c>
      <c r="G112" t="s">
        <v>2028</v>
      </c>
      <c r="H112" t="s">
        <v>2029</v>
      </c>
      <c r="I112" t="s">
        <v>41</v>
      </c>
      <c r="J112" t="s">
        <v>27</v>
      </c>
      <c r="K112" t="s">
        <v>1127</v>
      </c>
      <c r="L112" t="s">
        <v>319</v>
      </c>
      <c r="M112">
        <v>22204</v>
      </c>
      <c r="N112" t="s">
        <v>30</v>
      </c>
      <c r="O112" t="s">
        <v>3877</v>
      </c>
      <c r="P112" t="s">
        <v>46</v>
      </c>
      <c r="Q112" t="s">
        <v>75</v>
      </c>
      <c r="R112" t="s">
        <v>1214</v>
      </c>
      <c r="S112">
        <v>11.88</v>
      </c>
      <c r="T112">
        <v>2</v>
      </c>
      <c r="U112">
        <v>0</v>
      </c>
      <c r="V112">
        <v>5.3460000000000001</v>
      </c>
    </row>
    <row r="113" spans="1:22" x14ac:dyDescent="0.3">
      <c r="A113">
        <v>8589</v>
      </c>
      <c r="B113" t="s">
        <v>10125</v>
      </c>
      <c r="C113">
        <v>2012</v>
      </c>
      <c r="D113" s="32">
        <v>41044</v>
      </c>
      <c r="E113" s="32">
        <v>41051</v>
      </c>
      <c r="F113" t="s">
        <v>50</v>
      </c>
      <c r="G113" t="s">
        <v>6751</v>
      </c>
      <c r="H113" t="s">
        <v>6752</v>
      </c>
      <c r="I113" t="s">
        <v>41</v>
      </c>
      <c r="J113" t="s">
        <v>27</v>
      </c>
      <c r="K113" t="s">
        <v>146</v>
      </c>
      <c r="L113" t="s">
        <v>147</v>
      </c>
      <c r="M113">
        <v>19140</v>
      </c>
      <c r="N113" t="s">
        <v>148</v>
      </c>
      <c r="O113" t="s">
        <v>2216</v>
      </c>
      <c r="P113" t="s">
        <v>46</v>
      </c>
      <c r="Q113" t="s">
        <v>59</v>
      </c>
      <c r="R113" t="s">
        <v>2217</v>
      </c>
      <c r="S113">
        <v>51.967999999999996</v>
      </c>
      <c r="T113">
        <v>2</v>
      </c>
      <c r="U113">
        <v>0.2</v>
      </c>
      <c r="V113">
        <v>-10.393600000000001</v>
      </c>
    </row>
    <row r="114" spans="1:22" x14ac:dyDescent="0.3">
      <c r="A114">
        <v>8584</v>
      </c>
      <c r="B114" t="s">
        <v>10120</v>
      </c>
      <c r="C114">
        <v>2011</v>
      </c>
      <c r="D114" s="32">
        <v>40683</v>
      </c>
      <c r="E114" s="32">
        <v>40685</v>
      </c>
      <c r="F114" t="s">
        <v>23</v>
      </c>
      <c r="G114" t="s">
        <v>4924</v>
      </c>
      <c r="H114" t="s">
        <v>4925</v>
      </c>
      <c r="I114" t="s">
        <v>41</v>
      </c>
      <c r="J114" t="s">
        <v>27</v>
      </c>
      <c r="K114" t="s">
        <v>10121</v>
      </c>
      <c r="L114" t="s">
        <v>104</v>
      </c>
      <c r="M114">
        <v>78666</v>
      </c>
      <c r="N114" t="s">
        <v>105</v>
      </c>
      <c r="O114" t="s">
        <v>8522</v>
      </c>
      <c r="P114" t="s">
        <v>46</v>
      </c>
      <c r="Q114" t="s">
        <v>59</v>
      </c>
      <c r="R114" t="s">
        <v>8523</v>
      </c>
      <c r="S114">
        <v>66.959999999999994</v>
      </c>
      <c r="T114">
        <v>5</v>
      </c>
      <c r="U114">
        <v>0.2</v>
      </c>
      <c r="V114">
        <v>-13.392000000000003</v>
      </c>
    </row>
    <row r="115" spans="1:22" x14ac:dyDescent="0.3">
      <c r="A115">
        <v>8583</v>
      </c>
      <c r="B115" t="s">
        <v>10120</v>
      </c>
      <c r="C115">
        <v>2011</v>
      </c>
      <c r="D115" s="32">
        <v>40683</v>
      </c>
      <c r="E115" s="32">
        <v>40685</v>
      </c>
      <c r="F115" t="s">
        <v>23</v>
      </c>
      <c r="G115" t="s">
        <v>4924</v>
      </c>
      <c r="H115" t="s">
        <v>4925</v>
      </c>
      <c r="I115" t="s">
        <v>41</v>
      </c>
      <c r="J115" t="s">
        <v>27</v>
      </c>
      <c r="K115" t="s">
        <v>10121</v>
      </c>
      <c r="L115" t="s">
        <v>104</v>
      </c>
      <c r="M115">
        <v>78666</v>
      </c>
      <c r="N115" t="s">
        <v>105</v>
      </c>
      <c r="O115" t="s">
        <v>5896</v>
      </c>
      <c r="P115" t="s">
        <v>71</v>
      </c>
      <c r="Q115" t="s">
        <v>161</v>
      </c>
      <c r="R115" t="s">
        <v>5897</v>
      </c>
      <c r="S115">
        <v>20.784000000000002</v>
      </c>
      <c r="T115">
        <v>2</v>
      </c>
      <c r="U115">
        <v>0.2</v>
      </c>
      <c r="V115">
        <v>-3.6372000000000027</v>
      </c>
    </row>
    <row r="116" spans="1:22" x14ac:dyDescent="0.3">
      <c r="A116">
        <v>8582</v>
      </c>
      <c r="B116" t="s">
        <v>10120</v>
      </c>
      <c r="C116">
        <v>2011</v>
      </c>
      <c r="D116" s="32">
        <v>40683</v>
      </c>
      <c r="E116" s="32">
        <v>40685</v>
      </c>
      <c r="F116" t="s">
        <v>23</v>
      </c>
      <c r="G116" t="s">
        <v>4924</v>
      </c>
      <c r="H116" t="s">
        <v>4925</v>
      </c>
      <c r="I116" t="s">
        <v>41</v>
      </c>
      <c r="J116" t="s">
        <v>27</v>
      </c>
      <c r="K116" t="s">
        <v>10121</v>
      </c>
      <c r="L116" t="s">
        <v>104</v>
      </c>
      <c r="M116">
        <v>78666</v>
      </c>
      <c r="N116" t="s">
        <v>105</v>
      </c>
      <c r="O116" t="s">
        <v>2856</v>
      </c>
      <c r="P116" t="s">
        <v>46</v>
      </c>
      <c r="Q116" t="s">
        <v>90</v>
      </c>
      <c r="R116" t="s">
        <v>2857</v>
      </c>
      <c r="S116">
        <v>10.368000000000002</v>
      </c>
      <c r="T116">
        <v>2</v>
      </c>
      <c r="U116">
        <v>0.2</v>
      </c>
      <c r="V116">
        <v>3.6288</v>
      </c>
    </row>
    <row r="117" spans="1:22" x14ac:dyDescent="0.3">
      <c r="A117">
        <v>8581</v>
      </c>
      <c r="B117" t="s">
        <v>10120</v>
      </c>
      <c r="C117">
        <v>2011</v>
      </c>
      <c r="D117" s="32">
        <v>40683</v>
      </c>
      <c r="E117" s="32">
        <v>40685</v>
      </c>
      <c r="F117" t="s">
        <v>23</v>
      </c>
      <c r="G117" t="s">
        <v>4924</v>
      </c>
      <c r="H117" t="s">
        <v>4925</v>
      </c>
      <c r="I117" t="s">
        <v>41</v>
      </c>
      <c r="J117" t="s">
        <v>27</v>
      </c>
      <c r="K117" t="s">
        <v>10121</v>
      </c>
      <c r="L117" t="s">
        <v>104</v>
      </c>
      <c r="M117">
        <v>78666</v>
      </c>
      <c r="N117" t="s">
        <v>105</v>
      </c>
      <c r="O117" t="s">
        <v>8817</v>
      </c>
      <c r="P117" t="s">
        <v>32</v>
      </c>
      <c r="Q117" t="s">
        <v>65</v>
      </c>
      <c r="R117" t="s">
        <v>8818</v>
      </c>
      <c r="S117">
        <v>10.332000000000001</v>
      </c>
      <c r="T117">
        <v>3</v>
      </c>
      <c r="U117">
        <v>0.6</v>
      </c>
      <c r="V117">
        <v>-5.9408999999999992</v>
      </c>
    </row>
    <row r="118" spans="1:22" x14ac:dyDescent="0.3">
      <c r="A118">
        <v>8565</v>
      </c>
      <c r="B118" t="s">
        <v>10107</v>
      </c>
      <c r="C118">
        <v>2014</v>
      </c>
      <c r="D118" s="32">
        <v>41760</v>
      </c>
      <c r="E118" s="32">
        <v>41764</v>
      </c>
      <c r="F118" t="s">
        <v>50</v>
      </c>
      <c r="G118" t="s">
        <v>3503</v>
      </c>
      <c r="H118" t="s">
        <v>3504</v>
      </c>
      <c r="I118" t="s">
        <v>102</v>
      </c>
      <c r="J118" t="s">
        <v>27</v>
      </c>
      <c r="K118" t="s">
        <v>10108</v>
      </c>
      <c r="L118" t="s">
        <v>54</v>
      </c>
      <c r="M118">
        <v>32771</v>
      </c>
      <c r="N118" t="s">
        <v>30</v>
      </c>
      <c r="O118" t="s">
        <v>8503</v>
      </c>
      <c r="P118" t="s">
        <v>32</v>
      </c>
      <c r="Q118" t="s">
        <v>65</v>
      </c>
      <c r="R118" t="s">
        <v>8504</v>
      </c>
      <c r="S118">
        <v>220.70400000000001</v>
      </c>
      <c r="T118">
        <v>6</v>
      </c>
      <c r="U118">
        <v>0.2</v>
      </c>
      <c r="V118">
        <v>-8.2764000000000379</v>
      </c>
    </row>
    <row r="119" spans="1:22" x14ac:dyDescent="0.3">
      <c r="A119">
        <v>8564</v>
      </c>
      <c r="B119" t="s">
        <v>10107</v>
      </c>
      <c r="C119">
        <v>2014</v>
      </c>
      <c r="D119" s="32">
        <v>41760</v>
      </c>
      <c r="E119" s="32">
        <v>41764</v>
      </c>
      <c r="F119" t="s">
        <v>50</v>
      </c>
      <c r="G119" t="s">
        <v>3503</v>
      </c>
      <c r="H119" t="s">
        <v>3504</v>
      </c>
      <c r="I119" t="s">
        <v>102</v>
      </c>
      <c r="J119" t="s">
        <v>27</v>
      </c>
      <c r="K119" t="s">
        <v>10108</v>
      </c>
      <c r="L119" t="s">
        <v>54</v>
      </c>
      <c r="M119">
        <v>32771</v>
      </c>
      <c r="N119" t="s">
        <v>30</v>
      </c>
      <c r="O119" t="s">
        <v>3809</v>
      </c>
      <c r="P119" t="s">
        <v>46</v>
      </c>
      <c r="Q119" t="s">
        <v>75</v>
      </c>
      <c r="R119" t="s">
        <v>3810</v>
      </c>
      <c r="S119">
        <v>4.8420000000000005</v>
      </c>
      <c r="T119">
        <v>3</v>
      </c>
      <c r="U119">
        <v>0.7</v>
      </c>
      <c r="V119">
        <v>-3.5507999999999988</v>
      </c>
    </row>
    <row r="120" spans="1:22" x14ac:dyDescent="0.3">
      <c r="A120">
        <v>8553</v>
      </c>
      <c r="B120" t="s">
        <v>10101</v>
      </c>
      <c r="C120">
        <v>2011</v>
      </c>
      <c r="D120" s="32">
        <v>40693</v>
      </c>
      <c r="E120" s="32">
        <v>40697</v>
      </c>
      <c r="F120" t="s">
        <v>50</v>
      </c>
      <c r="G120" t="s">
        <v>3907</v>
      </c>
      <c r="H120" t="s">
        <v>3908</v>
      </c>
      <c r="I120" t="s">
        <v>41</v>
      </c>
      <c r="J120" t="s">
        <v>27</v>
      </c>
      <c r="K120" t="s">
        <v>303</v>
      </c>
      <c r="L120" t="s">
        <v>211</v>
      </c>
      <c r="M120">
        <v>60623</v>
      </c>
      <c r="N120" t="s">
        <v>105</v>
      </c>
      <c r="O120" t="s">
        <v>3312</v>
      </c>
      <c r="P120" t="s">
        <v>71</v>
      </c>
      <c r="Q120" t="s">
        <v>1216</v>
      </c>
      <c r="R120" t="s">
        <v>3313</v>
      </c>
      <c r="S120">
        <v>719.97600000000011</v>
      </c>
      <c r="T120">
        <v>3</v>
      </c>
      <c r="U120">
        <v>0.2</v>
      </c>
      <c r="V120">
        <v>134.99549999999999</v>
      </c>
    </row>
    <row r="121" spans="1:22" x14ac:dyDescent="0.3">
      <c r="A121">
        <v>8536</v>
      </c>
      <c r="B121" t="s">
        <v>10090</v>
      </c>
      <c r="C121">
        <v>2011</v>
      </c>
      <c r="D121" s="32">
        <v>40679</v>
      </c>
      <c r="E121" s="32">
        <v>40683</v>
      </c>
      <c r="F121" t="s">
        <v>50</v>
      </c>
      <c r="G121" t="s">
        <v>6451</v>
      </c>
      <c r="H121" t="s">
        <v>6452</v>
      </c>
      <c r="I121" t="s">
        <v>26</v>
      </c>
      <c r="J121" t="s">
        <v>27</v>
      </c>
      <c r="K121" t="s">
        <v>127</v>
      </c>
      <c r="L121" t="s">
        <v>43</v>
      </c>
      <c r="M121">
        <v>94122</v>
      </c>
      <c r="N121" t="s">
        <v>44</v>
      </c>
      <c r="O121" t="s">
        <v>4817</v>
      </c>
      <c r="P121" t="s">
        <v>71</v>
      </c>
      <c r="Q121" t="s">
        <v>161</v>
      </c>
      <c r="R121" t="s">
        <v>4818</v>
      </c>
      <c r="S121">
        <v>56.400000000000006</v>
      </c>
      <c r="T121">
        <v>3</v>
      </c>
      <c r="U121">
        <v>0</v>
      </c>
      <c r="V121">
        <v>3.3840000000000003</v>
      </c>
    </row>
    <row r="122" spans="1:22" x14ac:dyDescent="0.3">
      <c r="A122">
        <v>8505</v>
      </c>
      <c r="B122" t="s">
        <v>10073</v>
      </c>
      <c r="C122">
        <v>2013</v>
      </c>
      <c r="D122" s="32">
        <v>41397</v>
      </c>
      <c r="E122" s="32">
        <v>41401</v>
      </c>
      <c r="F122" t="s">
        <v>50</v>
      </c>
      <c r="G122" t="s">
        <v>7719</v>
      </c>
      <c r="H122" t="s">
        <v>7720</v>
      </c>
      <c r="I122" t="s">
        <v>26</v>
      </c>
      <c r="J122" t="s">
        <v>27</v>
      </c>
      <c r="K122" t="s">
        <v>1614</v>
      </c>
      <c r="L122" t="s">
        <v>104</v>
      </c>
      <c r="M122">
        <v>79109</v>
      </c>
      <c r="N122" t="s">
        <v>105</v>
      </c>
      <c r="O122" t="s">
        <v>6956</v>
      </c>
      <c r="P122" t="s">
        <v>32</v>
      </c>
      <c r="Q122" t="s">
        <v>36</v>
      </c>
      <c r="R122" t="s">
        <v>6957</v>
      </c>
      <c r="S122">
        <v>366.74399999999997</v>
      </c>
      <c r="T122">
        <v>4</v>
      </c>
      <c r="U122">
        <v>0.3</v>
      </c>
      <c r="V122">
        <v>-110.02320000000003</v>
      </c>
    </row>
    <row r="123" spans="1:22" x14ac:dyDescent="0.3">
      <c r="A123">
        <v>8482</v>
      </c>
      <c r="B123" t="s">
        <v>10059</v>
      </c>
      <c r="C123">
        <v>2013</v>
      </c>
      <c r="D123" s="32">
        <v>41419</v>
      </c>
      <c r="E123" s="32">
        <v>41423</v>
      </c>
      <c r="F123" t="s">
        <v>50</v>
      </c>
      <c r="G123" t="s">
        <v>4207</v>
      </c>
      <c r="H123" t="s">
        <v>4208</v>
      </c>
      <c r="I123" t="s">
        <v>102</v>
      </c>
      <c r="J123" t="s">
        <v>27</v>
      </c>
      <c r="K123" t="s">
        <v>146</v>
      </c>
      <c r="L123" t="s">
        <v>147</v>
      </c>
      <c r="M123">
        <v>19120</v>
      </c>
      <c r="N123" t="s">
        <v>148</v>
      </c>
      <c r="O123" t="s">
        <v>3584</v>
      </c>
      <c r="P123" t="s">
        <v>46</v>
      </c>
      <c r="Q123" t="s">
        <v>68</v>
      </c>
      <c r="R123" t="s">
        <v>3585</v>
      </c>
      <c r="S123">
        <v>16.656000000000002</v>
      </c>
      <c r="T123">
        <v>3</v>
      </c>
      <c r="U123">
        <v>0.2</v>
      </c>
      <c r="V123">
        <v>3.3311999999999999</v>
      </c>
    </row>
    <row r="124" spans="1:22" x14ac:dyDescent="0.3">
      <c r="A124">
        <v>8465</v>
      </c>
      <c r="B124" t="s">
        <v>10044</v>
      </c>
      <c r="C124">
        <v>2012</v>
      </c>
      <c r="D124" s="32">
        <v>41039</v>
      </c>
      <c r="E124" s="32">
        <v>41044</v>
      </c>
      <c r="F124" t="s">
        <v>50</v>
      </c>
      <c r="G124" t="s">
        <v>2243</v>
      </c>
      <c r="H124" t="s">
        <v>2244</v>
      </c>
      <c r="I124" t="s">
        <v>26</v>
      </c>
      <c r="J124" t="s">
        <v>27</v>
      </c>
      <c r="K124" t="s">
        <v>1473</v>
      </c>
      <c r="L124" t="s">
        <v>457</v>
      </c>
      <c r="M124">
        <v>80027</v>
      </c>
      <c r="N124" t="s">
        <v>44</v>
      </c>
      <c r="O124" t="s">
        <v>4834</v>
      </c>
      <c r="P124" t="s">
        <v>71</v>
      </c>
      <c r="Q124" t="s">
        <v>161</v>
      </c>
      <c r="R124" t="s">
        <v>4835</v>
      </c>
      <c r="S124">
        <v>46.688000000000002</v>
      </c>
      <c r="T124">
        <v>4</v>
      </c>
      <c r="U124">
        <v>0.2</v>
      </c>
      <c r="V124">
        <v>-2.9180000000000028</v>
      </c>
    </row>
    <row r="125" spans="1:22" x14ac:dyDescent="0.3">
      <c r="A125">
        <v>8458</v>
      </c>
      <c r="B125" t="s">
        <v>10039</v>
      </c>
      <c r="C125">
        <v>2014</v>
      </c>
      <c r="D125" s="32">
        <v>41788</v>
      </c>
      <c r="E125" s="32">
        <v>41793</v>
      </c>
      <c r="F125" t="s">
        <v>23</v>
      </c>
      <c r="G125" t="s">
        <v>2171</v>
      </c>
      <c r="H125" t="s">
        <v>2172</v>
      </c>
      <c r="I125" t="s">
        <v>41</v>
      </c>
      <c r="J125" t="s">
        <v>27</v>
      </c>
      <c r="K125" t="s">
        <v>303</v>
      </c>
      <c r="L125" t="s">
        <v>211</v>
      </c>
      <c r="M125">
        <v>60653</v>
      </c>
      <c r="N125" t="s">
        <v>105</v>
      </c>
      <c r="O125" t="s">
        <v>3877</v>
      </c>
      <c r="P125" t="s">
        <v>46</v>
      </c>
      <c r="Q125" t="s">
        <v>75</v>
      </c>
      <c r="R125" t="s">
        <v>1214</v>
      </c>
      <c r="S125">
        <v>3.5639999999999992</v>
      </c>
      <c r="T125">
        <v>3</v>
      </c>
      <c r="U125">
        <v>0.8</v>
      </c>
      <c r="V125">
        <v>-6.2370000000000019</v>
      </c>
    </row>
    <row r="126" spans="1:22" x14ac:dyDescent="0.3">
      <c r="A126">
        <v>8457</v>
      </c>
      <c r="B126" t="s">
        <v>10039</v>
      </c>
      <c r="C126">
        <v>2014</v>
      </c>
      <c r="D126" s="32">
        <v>41788</v>
      </c>
      <c r="E126" s="32">
        <v>41793</v>
      </c>
      <c r="F126" t="s">
        <v>23</v>
      </c>
      <c r="G126" t="s">
        <v>2171</v>
      </c>
      <c r="H126" t="s">
        <v>2172</v>
      </c>
      <c r="I126" t="s">
        <v>41</v>
      </c>
      <c r="J126" t="s">
        <v>27</v>
      </c>
      <c r="K126" t="s">
        <v>303</v>
      </c>
      <c r="L126" t="s">
        <v>211</v>
      </c>
      <c r="M126">
        <v>60653</v>
      </c>
      <c r="N126" t="s">
        <v>105</v>
      </c>
      <c r="O126" t="s">
        <v>304</v>
      </c>
      <c r="P126" t="s">
        <v>32</v>
      </c>
      <c r="Q126" t="s">
        <v>36</v>
      </c>
      <c r="R126" t="s">
        <v>552</v>
      </c>
      <c r="S126">
        <v>106.869</v>
      </c>
      <c r="T126">
        <v>3</v>
      </c>
      <c r="U126">
        <v>0.3</v>
      </c>
      <c r="V126">
        <v>-29.007299999999994</v>
      </c>
    </row>
    <row r="127" spans="1:22" x14ac:dyDescent="0.3">
      <c r="A127">
        <v>8456</v>
      </c>
      <c r="B127" t="s">
        <v>10038</v>
      </c>
      <c r="C127">
        <v>2013</v>
      </c>
      <c r="D127" s="32">
        <v>41417</v>
      </c>
      <c r="E127" s="32">
        <v>41424</v>
      </c>
      <c r="F127" t="s">
        <v>50</v>
      </c>
      <c r="G127" t="s">
        <v>4507</v>
      </c>
      <c r="H127" t="s">
        <v>4508</v>
      </c>
      <c r="I127" t="s">
        <v>41</v>
      </c>
      <c r="J127" t="s">
        <v>27</v>
      </c>
      <c r="K127" t="s">
        <v>42</v>
      </c>
      <c r="L127" t="s">
        <v>43</v>
      </c>
      <c r="M127">
        <v>90049</v>
      </c>
      <c r="N127" t="s">
        <v>44</v>
      </c>
      <c r="O127" t="s">
        <v>827</v>
      </c>
      <c r="P127" t="s">
        <v>71</v>
      </c>
      <c r="Q127" t="s">
        <v>72</v>
      </c>
      <c r="R127" t="s">
        <v>828</v>
      </c>
      <c r="S127">
        <v>222.38400000000001</v>
      </c>
      <c r="T127">
        <v>2</v>
      </c>
      <c r="U127">
        <v>0.2</v>
      </c>
      <c r="V127">
        <v>22.238400000000013</v>
      </c>
    </row>
    <row r="128" spans="1:22" x14ac:dyDescent="0.3">
      <c r="A128">
        <v>8442</v>
      </c>
      <c r="B128" t="s">
        <v>10033</v>
      </c>
      <c r="C128">
        <v>2014</v>
      </c>
      <c r="D128" s="32">
        <v>41766</v>
      </c>
      <c r="E128" s="32">
        <v>41770</v>
      </c>
      <c r="F128" t="s">
        <v>50</v>
      </c>
      <c r="G128" t="s">
        <v>1211</v>
      </c>
      <c r="H128" t="s">
        <v>1212</v>
      </c>
      <c r="I128" t="s">
        <v>26</v>
      </c>
      <c r="J128" t="s">
        <v>27</v>
      </c>
      <c r="K128" t="s">
        <v>1310</v>
      </c>
      <c r="L128" t="s">
        <v>310</v>
      </c>
      <c r="M128">
        <v>85705</v>
      </c>
      <c r="N128" t="s">
        <v>44</v>
      </c>
      <c r="O128" t="s">
        <v>633</v>
      </c>
      <c r="P128" t="s">
        <v>46</v>
      </c>
      <c r="Q128" t="s">
        <v>90</v>
      </c>
      <c r="R128" t="s">
        <v>634</v>
      </c>
      <c r="S128">
        <v>84.415999999999997</v>
      </c>
      <c r="T128">
        <v>4</v>
      </c>
      <c r="U128">
        <v>0.2</v>
      </c>
      <c r="V128">
        <v>27.435199999999995</v>
      </c>
    </row>
    <row r="129" spans="1:22" x14ac:dyDescent="0.3">
      <c r="A129">
        <v>8439</v>
      </c>
      <c r="B129" t="s">
        <v>10030</v>
      </c>
      <c r="C129">
        <v>2011</v>
      </c>
      <c r="D129" s="32">
        <v>40691</v>
      </c>
      <c r="E129" s="32">
        <v>40695</v>
      </c>
      <c r="F129" t="s">
        <v>50</v>
      </c>
      <c r="G129" t="s">
        <v>4985</v>
      </c>
      <c r="H129" t="s">
        <v>4986</v>
      </c>
      <c r="I129" t="s">
        <v>26</v>
      </c>
      <c r="J129" t="s">
        <v>27</v>
      </c>
      <c r="K129" t="s">
        <v>95</v>
      </c>
      <c r="L129" t="s">
        <v>96</v>
      </c>
      <c r="M129">
        <v>98105</v>
      </c>
      <c r="N129" t="s">
        <v>44</v>
      </c>
      <c r="O129" t="s">
        <v>7314</v>
      </c>
      <c r="P129" t="s">
        <v>46</v>
      </c>
      <c r="Q129" t="s">
        <v>75</v>
      </c>
      <c r="R129" t="s">
        <v>7315</v>
      </c>
      <c r="S129">
        <v>136.96</v>
      </c>
      <c r="T129">
        <v>4</v>
      </c>
      <c r="U129">
        <v>0.2</v>
      </c>
      <c r="V129">
        <v>51.359999999999992</v>
      </c>
    </row>
    <row r="130" spans="1:22" x14ac:dyDescent="0.3">
      <c r="A130">
        <v>8421</v>
      </c>
      <c r="B130" t="s">
        <v>10018</v>
      </c>
      <c r="C130">
        <v>2014</v>
      </c>
      <c r="D130" s="32">
        <v>41769</v>
      </c>
      <c r="E130" s="32">
        <v>41771</v>
      </c>
      <c r="F130" t="s">
        <v>188</v>
      </c>
      <c r="G130" t="s">
        <v>6479</v>
      </c>
      <c r="H130" t="s">
        <v>6480</v>
      </c>
      <c r="I130" t="s">
        <v>102</v>
      </c>
      <c r="J130" t="s">
        <v>27</v>
      </c>
      <c r="K130" t="s">
        <v>95</v>
      </c>
      <c r="L130" t="s">
        <v>96</v>
      </c>
      <c r="M130">
        <v>98105</v>
      </c>
      <c r="N130" t="s">
        <v>44</v>
      </c>
      <c r="O130" t="s">
        <v>5475</v>
      </c>
      <c r="P130" t="s">
        <v>71</v>
      </c>
      <c r="Q130" t="s">
        <v>161</v>
      </c>
      <c r="R130" t="s">
        <v>5476</v>
      </c>
      <c r="S130">
        <v>199.98</v>
      </c>
      <c r="T130">
        <v>2</v>
      </c>
      <c r="U130">
        <v>0</v>
      </c>
      <c r="V130">
        <v>87.991200000000006</v>
      </c>
    </row>
    <row r="131" spans="1:22" x14ac:dyDescent="0.3">
      <c r="A131">
        <v>8420</v>
      </c>
      <c r="B131" t="s">
        <v>10018</v>
      </c>
      <c r="C131">
        <v>2014</v>
      </c>
      <c r="D131" s="32">
        <v>41769</v>
      </c>
      <c r="E131" s="32">
        <v>41771</v>
      </c>
      <c r="F131" t="s">
        <v>188</v>
      </c>
      <c r="G131" t="s">
        <v>6479</v>
      </c>
      <c r="H131" t="s">
        <v>6480</v>
      </c>
      <c r="I131" t="s">
        <v>102</v>
      </c>
      <c r="J131" t="s">
        <v>27</v>
      </c>
      <c r="K131" t="s">
        <v>95</v>
      </c>
      <c r="L131" t="s">
        <v>96</v>
      </c>
      <c r="M131">
        <v>98105</v>
      </c>
      <c r="N131" t="s">
        <v>44</v>
      </c>
      <c r="O131" t="s">
        <v>8522</v>
      </c>
      <c r="P131" t="s">
        <v>46</v>
      </c>
      <c r="Q131" t="s">
        <v>59</v>
      </c>
      <c r="R131" t="s">
        <v>8523</v>
      </c>
      <c r="S131">
        <v>66.959999999999994</v>
      </c>
      <c r="T131">
        <v>4</v>
      </c>
      <c r="U131">
        <v>0</v>
      </c>
      <c r="V131">
        <v>2.6783999999999963</v>
      </c>
    </row>
    <row r="132" spans="1:22" x14ac:dyDescent="0.3">
      <c r="A132">
        <v>8419</v>
      </c>
      <c r="B132" t="s">
        <v>10018</v>
      </c>
      <c r="C132">
        <v>2014</v>
      </c>
      <c r="D132" s="32">
        <v>41769</v>
      </c>
      <c r="E132" s="32">
        <v>41771</v>
      </c>
      <c r="F132" t="s">
        <v>188</v>
      </c>
      <c r="G132" t="s">
        <v>6479</v>
      </c>
      <c r="H132" t="s">
        <v>6480</v>
      </c>
      <c r="I132" t="s">
        <v>102</v>
      </c>
      <c r="J132" t="s">
        <v>27</v>
      </c>
      <c r="K132" t="s">
        <v>95</v>
      </c>
      <c r="L132" t="s">
        <v>96</v>
      </c>
      <c r="M132">
        <v>98105</v>
      </c>
      <c r="N132" t="s">
        <v>44</v>
      </c>
      <c r="O132" t="s">
        <v>2880</v>
      </c>
      <c r="P132" t="s">
        <v>32</v>
      </c>
      <c r="Q132" t="s">
        <v>56</v>
      </c>
      <c r="R132" t="s">
        <v>2881</v>
      </c>
      <c r="S132">
        <v>286.85000000000002</v>
      </c>
      <c r="T132">
        <v>1</v>
      </c>
      <c r="U132">
        <v>0</v>
      </c>
      <c r="V132">
        <v>63.106999999999999</v>
      </c>
    </row>
    <row r="133" spans="1:22" x14ac:dyDescent="0.3">
      <c r="A133">
        <v>8418</v>
      </c>
      <c r="B133" t="s">
        <v>10018</v>
      </c>
      <c r="C133">
        <v>2014</v>
      </c>
      <c r="D133" s="32">
        <v>41769</v>
      </c>
      <c r="E133" s="32">
        <v>41771</v>
      </c>
      <c r="F133" t="s">
        <v>188</v>
      </c>
      <c r="G133" t="s">
        <v>6479</v>
      </c>
      <c r="H133" t="s">
        <v>6480</v>
      </c>
      <c r="I133" t="s">
        <v>102</v>
      </c>
      <c r="J133" t="s">
        <v>27</v>
      </c>
      <c r="K133" t="s">
        <v>95</v>
      </c>
      <c r="L133" t="s">
        <v>96</v>
      </c>
      <c r="M133">
        <v>98105</v>
      </c>
      <c r="N133" t="s">
        <v>44</v>
      </c>
      <c r="O133" t="s">
        <v>277</v>
      </c>
      <c r="P133" t="s">
        <v>46</v>
      </c>
      <c r="Q133" t="s">
        <v>59</v>
      </c>
      <c r="R133" t="s">
        <v>278</v>
      </c>
      <c r="S133">
        <v>104.28</v>
      </c>
      <c r="T133">
        <v>3</v>
      </c>
      <c r="U133">
        <v>0</v>
      </c>
      <c r="V133">
        <v>26.069999999999993</v>
      </c>
    </row>
    <row r="134" spans="1:22" x14ac:dyDescent="0.3">
      <c r="A134">
        <v>8417</v>
      </c>
      <c r="B134" t="s">
        <v>10018</v>
      </c>
      <c r="C134">
        <v>2014</v>
      </c>
      <c r="D134" s="32">
        <v>41769</v>
      </c>
      <c r="E134" s="32">
        <v>41771</v>
      </c>
      <c r="F134" t="s">
        <v>188</v>
      </c>
      <c r="G134" t="s">
        <v>6479</v>
      </c>
      <c r="H134" t="s">
        <v>6480</v>
      </c>
      <c r="I134" t="s">
        <v>102</v>
      </c>
      <c r="J134" t="s">
        <v>27</v>
      </c>
      <c r="K134" t="s">
        <v>95</v>
      </c>
      <c r="L134" t="s">
        <v>96</v>
      </c>
      <c r="M134">
        <v>98105</v>
      </c>
      <c r="N134" t="s">
        <v>44</v>
      </c>
      <c r="O134" t="s">
        <v>3144</v>
      </c>
      <c r="P134" t="s">
        <v>46</v>
      </c>
      <c r="Q134" t="s">
        <v>75</v>
      </c>
      <c r="R134" t="s">
        <v>3145</v>
      </c>
      <c r="S134">
        <v>147.91999999999999</v>
      </c>
      <c r="T134">
        <v>5</v>
      </c>
      <c r="U134">
        <v>0.2</v>
      </c>
      <c r="V134">
        <v>46.224999999999987</v>
      </c>
    </row>
    <row r="135" spans="1:22" x14ac:dyDescent="0.3">
      <c r="A135">
        <v>8412</v>
      </c>
      <c r="B135" t="s">
        <v>10014</v>
      </c>
      <c r="C135">
        <v>2013</v>
      </c>
      <c r="D135" s="32">
        <v>41404</v>
      </c>
      <c r="E135" s="32">
        <v>41407</v>
      </c>
      <c r="F135" t="s">
        <v>23</v>
      </c>
      <c r="G135" t="s">
        <v>4319</v>
      </c>
      <c r="H135" t="s">
        <v>4320</v>
      </c>
      <c r="I135" t="s">
        <v>26</v>
      </c>
      <c r="J135" t="s">
        <v>27</v>
      </c>
      <c r="K135" t="s">
        <v>1976</v>
      </c>
      <c r="L135" t="s">
        <v>319</v>
      </c>
      <c r="M135">
        <v>24153</v>
      </c>
      <c r="N135" t="s">
        <v>30</v>
      </c>
      <c r="O135" t="s">
        <v>770</v>
      </c>
      <c r="P135" t="s">
        <v>46</v>
      </c>
      <c r="Q135" t="s">
        <v>68</v>
      </c>
      <c r="R135" t="s">
        <v>771</v>
      </c>
      <c r="S135">
        <v>27.86</v>
      </c>
      <c r="T135">
        <v>7</v>
      </c>
      <c r="U135">
        <v>0</v>
      </c>
      <c r="V135">
        <v>9.1937999999999978</v>
      </c>
    </row>
    <row r="136" spans="1:22" x14ac:dyDescent="0.3">
      <c r="A136">
        <v>8388</v>
      </c>
      <c r="B136" t="s">
        <v>9998</v>
      </c>
      <c r="C136">
        <v>2012</v>
      </c>
      <c r="D136" s="32">
        <v>41057</v>
      </c>
      <c r="E136" s="32">
        <v>41063</v>
      </c>
      <c r="F136" t="s">
        <v>50</v>
      </c>
      <c r="G136" t="s">
        <v>5059</v>
      </c>
      <c r="H136" t="s">
        <v>5060</v>
      </c>
      <c r="I136" t="s">
        <v>26</v>
      </c>
      <c r="J136" t="s">
        <v>27</v>
      </c>
      <c r="K136" t="s">
        <v>1293</v>
      </c>
      <c r="L136" t="s">
        <v>747</v>
      </c>
      <c r="M136">
        <v>6040</v>
      </c>
      <c r="N136" t="s">
        <v>148</v>
      </c>
      <c r="O136" t="s">
        <v>759</v>
      </c>
      <c r="P136" t="s">
        <v>46</v>
      </c>
      <c r="Q136" t="s">
        <v>59</v>
      </c>
      <c r="R136" t="s">
        <v>760</v>
      </c>
      <c r="S136">
        <v>77.55</v>
      </c>
      <c r="T136">
        <v>5</v>
      </c>
      <c r="U136">
        <v>0</v>
      </c>
      <c r="V136">
        <v>21.714000000000002</v>
      </c>
    </row>
    <row r="137" spans="1:22" x14ac:dyDescent="0.3">
      <c r="A137">
        <v>8387</v>
      </c>
      <c r="B137" t="s">
        <v>9998</v>
      </c>
      <c r="C137">
        <v>2012</v>
      </c>
      <c r="D137" s="32">
        <v>41057</v>
      </c>
      <c r="E137" s="32">
        <v>41063</v>
      </c>
      <c r="F137" t="s">
        <v>50</v>
      </c>
      <c r="G137" t="s">
        <v>5059</v>
      </c>
      <c r="H137" t="s">
        <v>5060</v>
      </c>
      <c r="I137" t="s">
        <v>26</v>
      </c>
      <c r="J137" t="s">
        <v>27</v>
      </c>
      <c r="K137" t="s">
        <v>1293</v>
      </c>
      <c r="L137" t="s">
        <v>747</v>
      </c>
      <c r="M137">
        <v>6040</v>
      </c>
      <c r="N137" t="s">
        <v>148</v>
      </c>
      <c r="O137" t="s">
        <v>2808</v>
      </c>
      <c r="P137" t="s">
        <v>46</v>
      </c>
      <c r="Q137" t="s">
        <v>59</v>
      </c>
      <c r="R137" t="s">
        <v>2809</v>
      </c>
      <c r="S137">
        <v>16.239999999999998</v>
      </c>
      <c r="T137">
        <v>1</v>
      </c>
      <c r="U137">
        <v>0</v>
      </c>
      <c r="V137">
        <v>2.4359999999999999</v>
      </c>
    </row>
    <row r="138" spans="1:22" x14ac:dyDescent="0.3">
      <c r="A138">
        <v>8356</v>
      </c>
      <c r="B138" t="s">
        <v>9974</v>
      </c>
      <c r="C138">
        <v>2014</v>
      </c>
      <c r="D138" s="32">
        <v>41763</v>
      </c>
      <c r="E138" s="32">
        <v>41768</v>
      </c>
      <c r="F138" t="s">
        <v>50</v>
      </c>
      <c r="G138" t="s">
        <v>5724</v>
      </c>
      <c r="H138" t="s">
        <v>5725</v>
      </c>
      <c r="I138" t="s">
        <v>41</v>
      </c>
      <c r="J138" t="s">
        <v>27</v>
      </c>
      <c r="K138" t="s">
        <v>146</v>
      </c>
      <c r="L138" t="s">
        <v>147</v>
      </c>
      <c r="M138">
        <v>19134</v>
      </c>
      <c r="N138" t="s">
        <v>148</v>
      </c>
      <c r="O138" t="s">
        <v>2572</v>
      </c>
      <c r="P138" t="s">
        <v>46</v>
      </c>
      <c r="Q138" t="s">
        <v>269</v>
      </c>
      <c r="R138" t="s">
        <v>2573</v>
      </c>
      <c r="S138">
        <v>8</v>
      </c>
      <c r="T138">
        <v>2</v>
      </c>
      <c r="U138">
        <v>0.2</v>
      </c>
      <c r="V138">
        <v>2.8</v>
      </c>
    </row>
    <row r="139" spans="1:22" x14ac:dyDescent="0.3">
      <c r="A139">
        <v>8355</v>
      </c>
      <c r="B139" t="s">
        <v>9974</v>
      </c>
      <c r="C139">
        <v>2014</v>
      </c>
      <c r="D139" s="32">
        <v>41763</v>
      </c>
      <c r="E139" s="32">
        <v>41768</v>
      </c>
      <c r="F139" t="s">
        <v>50</v>
      </c>
      <c r="G139" t="s">
        <v>5724</v>
      </c>
      <c r="H139" t="s">
        <v>5725</v>
      </c>
      <c r="I139" t="s">
        <v>41</v>
      </c>
      <c r="J139" t="s">
        <v>27</v>
      </c>
      <c r="K139" t="s">
        <v>146</v>
      </c>
      <c r="L139" t="s">
        <v>147</v>
      </c>
      <c r="M139">
        <v>19134</v>
      </c>
      <c r="N139" t="s">
        <v>148</v>
      </c>
      <c r="O139" t="s">
        <v>4642</v>
      </c>
      <c r="P139" t="s">
        <v>46</v>
      </c>
      <c r="Q139" t="s">
        <v>75</v>
      </c>
      <c r="R139" t="s">
        <v>4643</v>
      </c>
      <c r="S139">
        <v>64.2</v>
      </c>
      <c r="T139">
        <v>5</v>
      </c>
      <c r="U139">
        <v>0.7</v>
      </c>
      <c r="V139">
        <v>-44.94</v>
      </c>
    </row>
    <row r="140" spans="1:22" x14ac:dyDescent="0.3">
      <c r="A140">
        <v>8354</v>
      </c>
      <c r="B140" t="s">
        <v>9974</v>
      </c>
      <c r="C140">
        <v>2014</v>
      </c>
      <c r="D140" s="32">
        <v>41763</v>
      </c>
      <c r="E140" s="32">
        <v>41768</v>
      </c>
      <c r="F140" t="s">
        <v>50</v>
      </c>
      <c r="G140" t="s">
        <v>5724</v>
      </c>
      <c r="H140" t="s">
        <v>5725</v>
      </c>
      <c r="I140" t="s">
        <v>41</v>
      </c>
      <c r="J140" t="s">
        <v>27</v>
      </c>
      <c r="K140" t="s">
        <v>146</v>
      </c>
      <c r="L140" t="s">
        <v>147</v>
      </c>
      <c r="M140">
        <v>19134</v>
      </c>
      <c r="N140" t="s">
        <v>148</v>
      </c>
      <c r="O140" t="s">
        <v>883</v>
      </c>
      <c r="P140" t="s">
        <v>32</v>
      </c>
      <c r="Q140" t="s">
        <v>56</v>
      </c>
      <c r="R140" t="s">
        <v>884</v>
      </c>
      <c r="S140">
        <v>373.46999999999991</v>
      </c>
      <c r="T140">
        <v>5</v>
      </c>
      <c r="U140">
        <v>0.4</v>
      </c>
      <c r="V140">
        <v>-112.041</v>
      </c>
    </row>
    <row r="141" spans="1:22" x14ac:dyDescent="0.3">
      <c r="A141">
        <v>8353</v>
      </c>
      <c r="B141" t="s">
        <v>9974</v>
      </c>
      <c r="C141">
        <v>2014</v>
      </c>
      <c r="D141" s="32">
        <v>41763</v>
      </c>
      <c r="E141" s="32">
        <v>41768</v>
      </c>
      <c r="F141" t="s">
        <v>50</v>
      </c>
      <c r="G141" t="s">
        <v>5724</v>
      </c>
      <c r="H141" t="s">
        <v>5725</v>
      </c>
      <c r="I141" t="s">
        <v>41</v>
      </c>
      <c r="J141" t="s">
        <v>27</v>
      </c>
      <c r="K141" t="s">
        <v>146</v>
      </c>
      <c r="L141" t="s">
        <v>147</v>
      </c>
      <c r="M141">
        <v>19134</v>
      </c>
      <c r="N141" t="s">
        <v>148</v>
      </c>
      <c r="O141" t="s">
        <v>2786</v>
      </c>
      <c r="P141" t="s">
        <v>46</v>
      </c>
      <c r="Q141" t="s">
        <v>75</v>
      </c>
      <c r="R141" t="s">
        <v>2787</v>
      </c>
      <c r="S141">
        <v>26.388000000000002</v>
      </c>
      <c r="T141">
        <v>4</v>
      </c>
      <c r="U141">
        <v>0.7</v>
      </c>
      <c r="V141">
        <v>-17.591999999999992</v>
      </c>
    </row>
    <row r="142" spans="1:22" x14ac:dyDescent="0.3">
      <c r="A142">
        <v>8352</v>
      </c>
      <c r="B142" t="s">
        <v>9974</v>
      </c>
      <c r="C142">
        <v>2014</v>
      </c>
      <c r="D142" s="32">
        <v>41763</v>
      </c>
      <c r="E142" s="32">
        <v>41768</v>
      </c>
      <c r="F142" t="s">
        <v>50</v>
      </c>
      <c r="G142" t="s">
        <v>5724</v>
      </c>
      <c r="H142" t="s">
        <v>5725</v>
      </c>
      <c r="I142" t="s">
        <v>41</v>
      </c>
      <c r="J142" t="s">
        <v>27</v>
      </c>
      <c r="K142" t="s">
        <v>146</v>
      </c>
      <c r="L142" t="s">
        <v>147</v>
      </c>
      <c r="M142">
        <v>19134</v>
      </c>
      <c r="N142" t="s">
        <v>148</v>
      </c>
      <c r="O142" t="s">
        <v>8392</v>
      </c>
      <c r="P142" t="s">
        <v>32</v>
      </c>
      <c r="Q142" t="s">
        <v>65</v>
      </c>
      <c r="R142" t="s">
        <v>8393</v>
      </c>
      <c r="S142">
        <v>32.448</v>
      </c>
      <c r="T142">
        <v>2</v>
      </c>
      <c r="U142">
        <v>0.2</v>
      </c>
      <c r="V142">
        <v>7.3008000000000006</v>
      </c>
    </row>
    <row r="143" spans="1:22" x14ac:dyDescent="0.3">
      <c r="A143">
        <v>8336</v>
      </c>
      <c r="B143" t="s">
        <v>9963</v>
      </c>
      <c r="C143">
        <v>2014</v>
      </c>
      <c r="D143" s="32">
        <v>41773</v>
      </c>
      <c r="E143" s="32">
        <v>41778</v>
      </c>
      <c r="F143" t="s">
        <v>23</v>
      </c>
      <c r="G143" t="s">
        <v>1679</v>
      </c>
      <c r="H143" t="s">
        <v>1680</v>
      </c>
      <c r="I143" t="s">
        <v>102</v>
      </c>
      <c r="J143" t="s">
        <v>27</v>
      </c>
      <c r="K143" t="s">
        <v>606</v>
      </c>
      <c r="L143" t="s">
        <v>245</v>
      </c>
      <c r="M143">
        <v>19711</v>
      </c>
      <c r="N143" t="s">
        <v>148</v>
      </c>
      <c r="O143" t="s">
        <v>4801</v>
      </c>
      <c r="P143" t="s">
        <v>46</v>
      </c>
      <c r="Q143" t="s">
        <v>75</v>
      </c>
      <c r="R143" t="s">
        <v>4802</v>
      </c>
      <c r="S143">
        <v>299.52</v>
      </c>
      <c r="T143">
        <v>9</v>
      </c>
      <c r="U143">
        <v>0</v>
      </c>
      <c r="V143">
        <v>149.76</v>
      </c>
    </row>
    <row r="144" spans="1:22" x14ac:dyDescent="0.3">
      <c r="A144">
        <v>8297</v>
      </c>
      <c r="B144" t="s">
        <v>9938</v>
      </c>
      <c r="C144">
        <v>2013</v>
      </c>
      <c r="D144" s="32">
        <v>41425</v>
      </c>
      <c r="E144" s="32">
        <v>41429</v>
      </c>
      <c r="F144" t="s">
        <v>50</v>
      </c>
      <c r="G144" t="s">
        <v>4136</v>
      </c>
      <c r="H144" t="s">
        <v>4137</v>
      </c>
      <c r="I144" t="s">
        <v>41</v>
      </c>
      <c r="J144" t="s">
        <v>27</v>
      </c>
      <c r="K144" t="s">
        <v>1127</v>
      </c>
      <c r="L144" t="s">
        <v>319</v>
      </c>
      <c r="M144">
        <v>22204</v>
      </c>
      <c r="N144" t="s">
        <v>30</v>
      </c>
      <c r="O144" t="s">
        <v>856</v>
      </c>
      <c r="P144" t="s">
        <v>71</v>
      </c>
      <c r="Q144" t="s">
        <v>161</v>
      </c>
      <c r="R144" t="s">
        <v>857</v>
      </c>
      <c r="S144">
        <v>111.98</v>
      </c>
      <c r="T144">
        <v>2</v>
      </c>
      <c r="U144">
        <v>0</v>
      </c>
      <c r="V144">
        <v>26.875200000000007</v>
      </c>
    </row>
    <row r="145" spans="1:22" x14ac:dyDescent="0.3">
      <c r="A145">
        <v>8296</v>
      </c>
      <c r="B145" t="s">
        <v>9938</v>
      </c>
      <c r="C145">
        <v>2013</v>
      </c>
      <c r="D145" s="32">
        <v>41425</v>
      </c>
      <c r="E145" s="32">
        <v>41429</v>
      </c>
      <c r="F145" t="s">
        <v>50</v>
      </c>
      <c r="G145" t="s">
        <v>4136</v>
      </c>
      <c r="H145" t="s">
        <v>4137</v>
      </c>
      <c r="I145" t="s">
        <v>41</v>
      </c>
      <c r="J145" t="s">
        <v>27</v>
      </c>
      <c r="K145" t="s">
        <v>1127</v>
      </c>
      <c r="L145" t="s">
        <v>319</v>
      </c>
      <c r="M145">
        <v>22204</v>
      </c>
      <c r="N145" t="s">
        <v>30</v>
      </c>
      <c r="O145" t="s">
        <v>501</v>
      </c>
      <c r="P145" t="s">
        <v>46</v>
      </c>
      <c r="Q145" t="s">
        <v>173</v>
      </c>
      <c r="R145" t="s">
        <v>502</v>
      </c>
      <c r="S145">
        <v>26.55</v>
      </c>
      <c r="T145">
        <v>9</v>
      </c>
      <c r="U145">
        <v>0</v>
      </c>
      <c r="V145">
        <v>12.744</v>
      </c>
    </row>
    <row r="146" spans="1:22" x14ac:dyDescent="0.3">
      <c r="A146">
        <v>8282</v>
      </c>
      <c r="B146" t="s">
        <v>9932</v>
      </c>
      <c r="C146">
        <v>2014</v>
      </c>
      <c r="D146" s="32">
        <v>41769</v>
      </c>
      <c r="E146" s="32">
        <v>41770</v>
      </c>
      <c r="F146" t="s">
        <v>188</v>
      </c>
      <c r="G146" t="s">
        <v>1779</v>
      </c>
      <c r="H146" t="s">
        <v>1780</v>
      </c>
      <c r="I146" t="s">
        <v>41</v>
      </c>
      <c r="J146" t="s">
        <v>27</v>
      </c>
      <c r="K146" t="s">
        <v>1521</v>
      </c>
      <c r="L146" t="s">
        <v>88</v>
      </c>
      <c r="M146">
        <v>28540</v>
      </c>
      <c r="N146" t="s">
        <v>30</v>
      </c>
      <c r="O146" t="s">
        <v>3375</v>
      </c>
      <c r="P146" t="s">
        <v>32</v>
      </c>
      <c r="Q146" t="s">
        <v>36</v>
      </c>
      <c r="R146" t="s">
        <v>3376</v>
      </c>
      <c r="S146">
        <v>207</v>
      </c>
      <c r="T146">
        <v>3</v>
      </c>
      <c r="U146">
        <v>0.2</v>
      </c>
      <c r="V146">
        <v>25.874999999999972</v>
      </c>
    </row>
    <row r="147" spans="1:22" x14ac:dyDescent="0.3">
      <c r="A147">
        <v>8281</v>
      </c>
      <c r="B147" t="s">
        <v>9932</v>
      </c>
      <c r="C147">
        <v>2014</v>
      </c>
      <c r="D147" s="32">
        <v>41769</v>
      </c>
      <c r="E147" s="32">
        <v>41770</v>
      </c>
      <c r="F147" t="s">
        <v>188</v>
      </c>
      <c r="G147" t="s">
        <v>1779</v>
      </c>
      <c r="H147" t="s">
        <v>1780</v>
      </c>
      <c r="I147" t="s">
        <v>41</v>
      </c>
      <c r="J147" t="s">
        <v>27</v>
      </c>
      <c r="K147" t="s">
        <v>1521</v>
      </c>
      <c r="L147" t="s">
        <v>88</v>
      </c>
      <c r="M147">
        <v>28540</v>
      </c>
      <c r="N147" t="s">
        <v>30</v>
      </c>
      <c r="O147" t="s">
        <v>505</v>
      </c>
      <c r="P147" t="s">
        <v>46</v>
      </c>
      <c r="Q147" t="s">
        <v>173</v>
      </c>
      <c r="R147" t="s">
        <v>506</v>
      </c>
      <c r="S147">
        <v>65.231999999999999</v>
      </c>
      <c r="T147">
        <v>3</v>
      </c>
      <c r="U147">
        <v>0.2</v>
      </c>
      <c r="V147">
        <v>22.015799999999999</v>
      </c>
    </row>
    <row r="148" spans="1:22" x14ac:dyDescent="0.3">
      <c r="A148">
        <v>8249</v>
      </c>
      <c r="B148" t="s">
        <v>9914</v>
      </c>
      <c r="C148">
        <v>2013</v>
      </c>
      <c r="D148" s="32">
        <v>41405</v>
      </c>
      <c r="E148" s="32">
        <v>41408</v>
      </c>
      <c r="F148" t="s">
        <v>23</v>
      </c>
      <c r="G148" t="s">
        <v>377</v>
      </c>
      <c r="H148" t="s">
        <v>378</v>
      </c>
      <c r="I148" t="s">
        <v>102</v>
      </c>
      <c r="J148" t="s">
        <v>27</v>
      </c>
      <c r="K148" t="s">
        <v>146</v>
      </c>
      <c r="L148" t="s">
        <v>147</v>
      </c>
      <c r="M148">
        <v>19134</v>
      </c>
      <c r="N148" t="s">
        <v>148</v>
      </c>
      <c r="O148" t="s">
        <v>2527</v>
      </c>
      <c r="P148" t="s">
        <v>71</v>
      </c>
      <c r="Q148" t="s">
        <v>72</v>
      </c>
      <c r="R148" t="s">
        <v>2528</v>
      </c>
      <c r="S148">
        <v>743.98799999999994</v>
      </c>
      <c r="T148">
        <v>2</v>
      </c>
      <c r="U148">
        <v>0.4</v>
      </c>
      <c r="V148">
        <v>-123.9980000000001</v>
      </c>
    </row>
    <row r="149" spans="1:22" x14ac:dyDescent="0.3">
      <c r="A149">
        <v>8248</v>
      </c>
      <c r="B149" t="s">
        <v>9913</v>
      </c>
      <c r="C149">
        <v>2012</v>
      </c>
      <c r="D149" s="32">
        <v>41039</v>
      </c>
      <c r="E149" s="32">
        <v>41039</v>
      </c>
      <c r="F149" t="s">
        <v>1290</v>
      </c>
      <c r="G149" t="s">
        <v>4207</v>
      </c>
      <c r="H149" t="s">
        <v>4208</v>
      </c>
      <c r="I149" t="s">
        <v>102</v>
      </c>
      <c r="J149" t="s">
        <v>27</v>
      </c>
      <c r="K149" t="s">
        <v>456</v>
      </c>
      <c r="L149" t="s">
        <v>211</v>
      </c>
      <c r="M149">
        <v>60505</v>
      </c>
      <c r="N149" t="s">
        <v>105</v>
      </c>
      <c r="O149" t="s">
        <v>4996</v>
      </c>
      <c r="P149" t="s">
        <v>46</v>
      </c>
      <c r="Q149" t="s">
        <v>68</v>
      </c>
      <c r="R149" t="s">
        <v>4997</v>
      </c>
      <c r="S149">
        <v>36.783999999999999</v>
      </c>
      <c r="T149">
        <v>2</v>
      </c>
      <c r="U149">
        <v>0.2</v>
      </c>
      <c r="V149">
        <v>3.6784000000000017</v>
      </c>
    </row>
    <row r="150" spans="1:22" x14ac:dyDescent="0.3">
      <c r="A150">
        <v>8247</v>
      </c>
      <c r="B150" t="s">
        <v>9913</v>
      </c>
      <c r="C150">
        <v>2012</v>
      </c>
      <c r="D150" s="32">
        <v>41039</v>
      </c>
      <c r="E150" s="32">
        <v>41039</v>
      </c>
      <c r="F150" t="s">
        <v>1290</v>
      </c>
      <c r="G150" t="s">
        <v>4207</v>
      </c>
      <c r="H150" t="s">
        <v>4208</v>
      </c>
      <c r="I150" t="s">
        <v>102</v>
      </c>
      <c r="J150" t="s">
        <v>27</v>
      </c>
      <c r="K150" t="s">
        <v>456</v>
      </c>
      <c r="L150" t="s">
        <v>211</v>
      </c>
      <c r="M150">
        <v>60505</v>
      </c>
      <c r="N150" t="s">
        <v>105</v>
      </c>
      <c r="O150" t="s">
        <v>2154</v>
      </c>
      <c r="P150" t="s">
        <v>46</v>
      </c>
      <c r="Q150" t="s">
        <v>78</v>
      </c>
      <c r="R150" t="s">
        <v>2155</v>
      </c>
      <c r="S150">
        <v>70.969999999999985</v>
      </c>
      <c r="T150">
        <v>5</v>
      </c>
      <c r="U150">
        <v>0.8</v>
      </c>
      <c r="V150">
        <v>-191.619</v>
      </c>
    </row>
    <row r="151" spans="1:22" x14ac:dyDescent="0.3">
      <c r="A151">
        <v>8237</v>
      </c>
      <c r="B151" t="s">
        <v>9908</v>
      </c>
      <c r="C151">
        <v>2014</v>
      </c>
      <c r="D151" s="32">
        <v>41761</v>
      </c>
      <c r="E151" s="32">
        <v>41766</v>
      </c>
      <c r="F151" t="s">
        <v>50</v>
      </c>
      <c r="G151" t="s">
        <v>1453</v>
      </c>
      <c r="H151" t="s">
        <v>1454</v>
      </c>
      <c r="I151" t="s">
        <v>26</v>
      </c>
      <c r="J151" t="s">
        <v>27</v>
      </c>
      <c r="K151" t="s">
        <v>1521</v>
      </c>
      <c r="L151" t="s">
        <v>54</v>
      </c>
      <c r="M151">
        <v>32216</v>
      </c>
      <c r="N151" t="s">
        <v>30</v>
      </c>
      <c r="O151" t="s">
        <v>1872</v>
      </c>
      <c r="P151" t="s">
        <v>32</v>
      </c>
      <c r="Q151" t="s">
        <v>36</v>
      </c>
      <c r="R151" t="s">
        <v>1873</v>
      </c>
      <c r="S151">
        <v>2803.92</v>
      </c>
      <c r="T151">
        <v>5</v>
      </c>
      <c r="U151">
        <v>0.2</v>
      </c>
      <c r="V151">
        <v>0</v>
      </c>
    </row>
    <row r="152" spans="1:22" x14ac:dyDescent="0.3">
      <c r="A152">
        <v>8236</v>
      </c>
      <c r="B152" t="s">
        <v>9908</v>
      </c>
      <c r="C152">
        <v>2014</v>
      </c>
      <c r="D152" s="32">
        <v>41761</v>
      </c>
      <c r="E152" s="32">
        <v>41766</v>
      </c>
      <c r="F152" t="s">
        <v>50</v>
      </c>
      <c r="G152" t="s">
        <v>1453</v>
      </c>
      <c r="H152" t="s">
        <v>1454</v>
      </c>
      <c r="I152" t="s">
        <v>26</v>
      </c>
      <c r="J152" t="s">
        <v>27</v>
      </c>
      <c r="K152" t="s">
        <v>1521</v>
      </c>
      <c r="L152" t="s">
        <v>54</v>
      </c>
      <c r="M152">
        <v>32216</v>
      </c>
      <c r="N152" t="s">
        <v>30</v>
      </c>
      <c r="O152" t="s">
        <v>1601</v>
      </c>
      <c r="P152" t="s">
        <v>32</v>
      </c>
      <c r="Q152" t="s">
        <v>56</v>
      </c>
      <c r="R152" t="s">
        <v>1602</v>
      </c>
      <c r="S152">
        <v>933.26200000000006</v>
      </c>
      <c r="T152">
        <v>4</v>
      </c>
      <c r="U152">
        <v>0.45</v>
      </c>
      <c r="V152">
        <v>-458.14679999999998</v>
      </c>
    </row>
    <row r="153" spans="1:22" x14ac:dyDescent="0.3">
      <c r="A153">
        <v>8235</v>
      </c>
      <c r="B153" t="s">
        <v>9908</v>
      </c>
      <c r="C153">
        <v>2014</v>
      </c>
      <c r="D153" s="32">
        <v>41761</v>
      </c>
      <c r="E153" s="32">
        <v>41766</v>
      </c>
      <c r="F153" t="s">
        <v>50</v>
      </c>
      <c r="G153" t="s">
        <v>1453</v>
      </c>
      <c r="H153" t="s">
        <v>1454</v>
      </c>
      <c r="I153" t="s">
        <v>26</v>
      </c>
      <c r="J153" t="s">
        <v>27</v>
      </c>
      <c r="K153" t="s">
        <v>1521</v>
      </c>
      <c r="L153" t="s">
        <v>54</v>
      </c>
      <c r="M153">
        <v>32216</v>
      </c>
      <c r="N153" t="s">
        <v>30</v>
      </c>
      <c r="O153" t="s">
        <v>7761</v>
      </c>
      <c r="P153" t="s">
        <v>46</v>
      </c>
      <c r="Q153" t="s">
        <v>578</v>
      </c>
      <c r="R153" t="s">
        <v>7762</v>
      </c>
      <c r="S153">
        <v>3.3280000000000003</v>
      </c>
      <c r="T153">
        <v>2</v>
      </c>
      <c r="U153">
        <v>0.2</v>
      </c>
      <c r="V153">
        <v>0.4159999999999997</v>
      </c>
    </row>
    <row r="154" spans="1:22" x14ac:dyDescent="0.3">
      <c r="A154">
        <v>8184</v>
      </c>
      <c r="B154" t="s">
        <v>9881</v>
      </c>
      <c r="C154">
        <v>2014</v>
      </c>
      <c r="D154" s="32">
        <v>41778</v>
      </c>
      <c r="E154" s="32">
        <v>41782</v>
      </c>
      <c r="F154" t="s">
        <v>50</v>
      </c>
      <c r="G154" t="s">
        <v>5335</v>
      </c>
      <c r="H154" t="s">
        <v>5336</v>
      </c>
      <c r="I154" t="s">
        <v>41</v>
      </c>
      <c r="J154" t="s">
        <v>27</v>
      </c>
      <c r="K154" t="s">
        <v>303</v>
      </c>
      <c r="L154" t="s">
        <v>211</v>
      </c>
      <c r="M154">
        <v>60653</v>
      </c>
      <c r="N154" t="s">
        <v>105</v>
      </c>
      <c r="O154" t="s">
        <v>1134</v>
      </c>
      <c r="P154" t="s">
        <v>32</v>
      </c>
      <c r="Q154" t="s">
        <v>65</v>
      </c>
      <c r="R154" t="s">
        <v>1135</v>
      </c>
      <c r="S154">
        <v>1.8920000000000003</v>
      </c>
      <c r="T154">
        <v>1</v>
      </c>
      <c r="U154">
        <v>0.6</v>
      </c>
      <c r="V154">
        <v>-0.99329999999999963</v>
      </c>
    </row>
    <row r="155" spans="1:22" x14ac:dyDescent="0.3">
      <c r="A155">
        <v>8183</v>
      </c>
      <c r="B155" t="s">
        <v>9881</v>
      </c>
      <c r="C155">
        <v>2014</v>
      </c>
      <c r="D155" s="32">
        <v>41778</v>
      </c>
      <c r="E155" s="32">
        <v>41782</v>
      </c>
      <c r="F155" t="s">
        <v>50</v>
      </c>
      <c r="G155" t="s">
        <v>5335</v>
      </c>
      <c r="H155" t="s">
        <v>5336</v>
      </c>
      <c r="I155" t="s">
        <v>41</v>
      </c>
      <c r="J155" t="s">
        <v>27</v>
      </c>
      <c r="K155" t="s">
        <v>303</v>
      </c>
      <c r="L155" t="s">
        <v>211</v>
      </c>
      <c r="M155">
        <v>60653</v>
      </c>
      <c r="N155" t="s">
        <v>105</v>
      </c>
      <c r="O155" t="s">
        <v>4628</v>
      </c>
      <c r="P155" t="s">
        <v>32</v>
      </c>
      <c r="Q155" t="s">
        <v>65</v>
      </c>
      <c r="R155" t="s">
        <v>4629</v>
      </c>
      <c r="S155">
        <v>22.608000000000001</v>
      </c>
      <c r="T155">
        <v>3</v>
      </c>
      <c r="U155">
        <v>0.6</v>
      </c>
      <c r="V155">
        <v>-10.173599999999997</v>
      </c>
    </row>
    <row r="156" spans="1:22" x14ac:dyDescent="0.3">
      <c r="A156">
        <v>8105</v>
      </c>
      <c r="B156" t="s">
        <v>9831</v>
      </c>
      <c r="C156">
        <v>2012</v>
      </c>
      <c r="D156" s="32">
        <v>41051</v>
      </c>
      <c r="E156" s="32">
        <v>41055</v>
      </c>
      <c r="F156" t="s">
        <v>50</v>
      </c>
      <c r="G156" t="s">
        <v>8354</v>
      </c>
      <c r="H156" t="s">
        <v>8355</v>
      </c>
      <c r="I156" t="s">
        <v>26</v>
      </c>
      <c r="J156" t="s">
        <v>27</v>
      </c>
      <c r="K156" t="s">
        <v>42</v>
      </c>
      <c r="L156" t="s">
        <v>43</v>
      </c>
      <c r="M156">
        <v>90045</v>
      </c>
      <c r="N156" t="s">
        <v>44</v>
      </c>
      <c r="O156" t="s">
        <v>1191</v>
      </c>
      <c r="P156" t="s">
        <v>71</v>
      </c>
      <c r="Q156" t="s">
        <v>72</v>
      </c>
      <c r="R156" t="s">
        <v>1192</v>
      </c>
      <c r="S156">
        <v>775.72800000000007</v>
      </c>
      <c r="T156">
        <v>6</v>
      </c>
      <c r="U156">
        <v>0.2</v>
      </c>
      <c r="V156">
        <v>58.179600000000022</v>
      </c>
    </row>
    <row r="157" spans="1:22" x14ac:dyDescent="0.3">
      <c r="A157">
        <v>154</v>
      </c>
      <c r="B157" t="s">
        <v>627</v>
      </c>
      <c r="C157">
        <v>2012</v>
      </c>
      <c r="D157" s="32">
        <v>41060</v>
      </c>
      <c r="E157" s="32">
        <v>41062</v>
      </c>
      <c r="F157" t="s">
        <v>188</v>
      </c>
      <c r="G157" t="s">
        <v>628</v>
      </c>
      <c r="H157" t="s">
        <v>629</v>
      </c>
      <c r="I157" t="s">
        <v>41</v>
      </c>
      <c r="J157" t="s">
        <v>27</v>
      </c>
      <c r="K157" t="s">
        <v>630</v>
      </c>
      <c r="L157" t="s">
        <v>43</v>
      </c>
      <c r="M157">
        <v>95123</v>
      </c>
      <c r="N157" t="s">
        <v>44</v>
      </c>
      <c r="O157" t="s">
        <v>631</v>
      </c>
      <c r="P157" t="s">
        <v>46</v>
      </c>
      <c r="Q157" t="s">
        <v>90</v>
      </c>
      <c r="R157" t="s">
        <v>632</v>
      </c>
      <c r="S157">
        <v>58.379999999999995</v>
      </c>
      <c r="T157">
        <v>7</v>
      </c>
      <c r="U157">
        <v>0</v>
      </c>
      <c r="V157">
        <v>26.270999999999994</v>
      </c>
    </row>
    <row r="158" spans="1:22" x14ac:dyDescent="0.3">
      <c r="A158">
        <v>155</v>
      </c>
      <c r="B158" t="s">
        <v>627</v>
      </c>
      <c r="C158">
        <v>2012</v>
      </c>
      <c r="D158" s="32">
        <v>41060</v>
      </c>
      <c r="E158" s="32">
        <v>41062</v>
      </c>
      <c r="F158" t="s">
        <v>188</v>
      </c>
      <c r="G158" t="s">
        <v>628</v>
      </c>
      <c r="H158" t="s">
        <v>629</v>
      </c>
      <c r="I158" t="s">
        <v>41</v>
      </c>
      <c r="J158" t="s">
        <v>27</v>
      </c>
      <c r="K158" t="s">
        <v>630</v>
      </c>
      <c r="L158" t="s">
        <v>43</v>
      </c>
      <c r="M158">
        <v>95123</v>
      </c>
      <c r="N158" t="s">
        <v>44</v>
      </c>
      <c r="O158" t="s">
        <v>633</v>
      </c>
      <c r="P158" t="s">
        <v>46</v>
      </c>
      <c r="Q158" t="s">
        <v>90</v>
      </c>
      <c r="R158" t="s">
        <v>634</v>
      </c>
      <c r="S158">
        <v>105.52</v>
      </c>
      <c r="T158">
        <v>4</v>
      </c>
      <c r="U158">
        <v>0</v>
      </c>
      <c r="V158">
        <v>48.539199999999994</v>
      </c>
    </row>
    <row r="159" spans="1:22" x14ac:dyDescent="0.3">
      <c r="A159">
        <v>156</v>
      </c>
      <c r="B159" t="s">
        <v>627</v>
      </c>
      <c r="C159">
        <v>2012</v>
      </c>
      <c r="D159" s="32">
        <v>41060</v>
      </c>
      <c r="E159" s="32">
        <v>41062</v>
      </c>
      <c r="F159" t="s">
        <v>188</v>
      </c>
      <c r="G159" t="s">
        <v>628</v>
      </c>
      <c r="H159" t="s">
        <v>629</v>
      </c>
      <c r="I159" t="s">
        <v>41</v>
      </c>
      <c r="J159" t="s">
        <v>27</v>
      </c>
      <c r="K159" t="s">
        <v>630</v>
      </c>
      <c r="L159" t="s">
        <v>43</v>
      </c>
      <c r="M159">
        <v>95123</v>
      </c>
      <c r="N159" t="s">
        <v>44</v>
      </c>
      <c r="O159" t="s">
        <v>635</v>
      </c>
      <c r="P159" t="s">
        <v>46</v>
      </c>
      <c r="Q159" t="s">
        <v>59</v>
      </c>
      <c r="R159" t="s">
        <v>636</v>
      </c>
      <c r="S159">
        <v>80.88</v>
      </c>
      <c r="T159">
        <v>6</v>
      </c>
      <c r="U159">
        <v>0</v>
      </c>
      <c r="V159">
        <v>21.028799999999997</v>
      </c>
    </row>
    <row r="160" spans="1:22" x14ac:dyDescent="0.3">
      <c r="A160">
        <v>157</v>
      </c>
      <c r="B160" t="s">
        <v>637</v>
      </c>
      <c r="C160">
        <v>2012</v>
      </c>
      <c r="D160" s="32">
        <v>41057</v>
      </c>
      <c r="E160" s="32">
        <v>41063</v>
      </c>
      <c r="F160" t="s">
        <v>50</v>
      </c>
      <c r="G160" t="s">
        <v>638</v>
      </c>
      <c r="H160" t="s">
        <v>639</v>
      </c>
      <c r="I160" t="s">
        <v>102</v>
      </c>
      <c r="J160" t="s">
        <v>27</v>
      </c>
      <c r="K160" t="s">
        <v>95</v>
      </c>
      <c r="L160" t="s">
        <v>96</v>
      </c>
      <c r="M160">
        <v>98105</v>
      </c>
      <c r="N160" t="s">
        <v>44</v>
      </c>
      <c r="O160" t="s">
        <v>640</v>
      </c>
      <c r="P160" t="s">
        <v>46</v>
      </c>
      <c r="Q160" t="s">
        <v>68</v>
      </c>
      <c r="R160" t="s">
        <v>641</v>
      </c>
      <c r="S160">
        <v>6.63</v>
      </c>
      <c r="T160">
        <v>3</v>
      </c>
      <c r="U160">
        <v>0</v>
      </c>
      <c r="V160">
        <v>1.7901</v>
      </c>
    </row>
    <row r="161" spans="1:22" x14ac:dyDescent="0.3">
      <c r="A161">
        <v>8104</v>
      </c>
      <c r="B161" t="s">
        <v>9831</v>
      </c>
      <c r="C161">
        <v>2012</v>
      </c>
      <c r="D161" s="32">
        <v>41051</v>
      </c>
      <c r="E161" s="32">
        <v>41055</v>
      </c>
      <c r="F161" t="s">
        <v>50</v>
      </c>
      <c r="G161" t="s">
        <v>8354</v>
      </c>
      <c r="H161" t="s">
        <v>8355</v>
      </c>
      <c r="I161" t="s">
        <v>26</v>
      </c>
      <c r="J161" t="s">
        <v>27</v>
      </c>
      <c r="K161" t="s">
        <v>42</v>
      </c>
      <c r="L161" t="s">
        <v>43</v>
      </c>
      <c r="M161">
        <v>90045</v>
      </c>
      <c r="N161" t="s">
        <v>44</v>
      </c>
      <c r="O161" t="s">
        <v>1297</v>
      </c>
      <c r="P161" t="s">
        <v>46</v>
      </c>
      <c r="Q161" t="s">
        <v>59</v>
      </c>
      <c r="R161" t="s">
        <v>1298</v>
      </c>
      <c r="S161">
        <v>104.79</v>
      </c>
      <c r="T161">
        <v>7</v>
      </c>
      <c r="U161">
        <v>0</v>
      </c>
      <c r="V161">
        <v>29.341200000000008</v>
      </c>
    </row>
    <row r="162" spans="1:22" x14ac:dyDescent="0.3">
      <c r="A162">
        <v>8103</v>
      </c>
      <c r="B162" t="s">
        <v>9831</v>
      </c>
      <c r="C162">
        <v>2012</v>
      </c>
      <c r="D162" s="32">
        <v>41051</v>
      </c>
      <c r="E162" s="32">
        <v>41055</v>
      </c>
      <c r="F162" t="s">
        <v>50</v>
      </c>
      <c r="G162" t="s">
        <v>8354</v>
      </c>
      <c r="H162" t="s">
        <v>8355</v>
      </c>
      <c r="I162" t="s">
        <v>26</v>
      </c>
      <c r="J162" t="s">
        <v>27</v>
      </c>
      <c r="K162" t="s">
        <v>42</v>
      </c>
      <c r="L162" t="s">
        <v>43</v>
      </c>
      <c r="M162">
        <v>90045</v>
      </c>
      <c r="N162" t="s">
        <v>44</v>
      </c>
      <c r="O162" t="s">
        <v>2593</v>
      </c>
      <c r="P162" t="s">
        <v>71</v>
      </c>
      <c r="Q162" t="s">
        <v>682</v>
      </c>
      <c r="R162" t="s">
        <v>2594</v>
      </c>
      <c r="S162">
        <v>2973.32</v>
      </c>
      <c r="T162">
        <v>7</v>
      </c>
      <c r="U162">
        <v>0.2</v>
      </c>
      <c r="V162">
        <v>334.49849999999958</v>
      </c>
    </row>
    <row r="163" spans="1:22" x14ac:dyDescent="0.3">
      <c r="A163">
        <v>8102</v>
      </c>
      <c r="B163" t="s">
        <v>9831</v>
      </c>
      <c r="C163">
        <v>2012</v>
      </c>
      <c r="D163" s="32">
        <v>41051</v>
      </c>
      <c r="E163" s="32">
        <v>41055</v>
      </c>
      <c r="F163" t="s">
        <v>50</v>
      </c>
      <c r="G163" t="s">
        <v>8354</v>
      </c>
      <c r="H163" t="s">
        <v>8355</v>
      </c>
      <c r="I163" t="s">
        <v>26</v>
      </c>
      <c r="J163" t="s">
        <v>27</v>
      </c>
      <c r="K163" t="s">
        <v>42</v>
      </c>
      <c r="L163" t="s">
        <v>43</v>
      </c>
      <c r="M163">
        <v>90045</v>
      </c>
      <c r="N163" t="s">
        <v>44</v>
      </c>
      <c r="O163" t="s">
        <v>2414</v>
      </c>
      <c r="P163" t="s">
        <v>46</v>
      </c>
      <c r="Q163" t="s">
        <v>47</v>
      </c>
      <c r="R163" t="s">
        <v>2415</v>
      </c>
      <c r="S163">
        <v>8.26</v>
      </c>
      <c r="T163">
        <v>2</v>
      </c>
      <c r="U163">
        <v>0</v>
      </c>
      <c r="V163">
        <v>3.7995999999999999</v>
      </c>
    </row>
    <row r="164" spans="1:22" x14ac:dyDescent="0.3">
      <c r="A164">
        <v>161</v>
      </c>
      <c r="B164" t="s">
        <v>654</v>
      </c>
      <c r="C164">
        <v>2013</v>
      </c>
      <c r="D164" s="32">
        <v>41406</v>
      </c>
      <c r="E164" s="32">
        <v>41407</v>
      </c>
      <c r="F164" t="s">
        <v>188</v>
      </c>
      <c r="G164" t="s">
        <v>655</v>
      </c>
      <c r="H164" t="s">
        <v>656</v>
      </c>
      <c r="I164" t="s">
        <v>26</v>
      </c>
      <c r="J164" t="s">
        <v>27</v>
      </c>
      <c r="K164" t="s">
        <v>42</v>
      </c>
      <c r="L164" t="s">
        <v>43</v>
      </c>
      <c r="M164">
        <v>90045</v>
      </c>
      <c r="N164" t="s">
        <v>44</v>
      </c>
      <c r="O164" t="s">
        <v>657</v>
      </c>
      <c r="P164" t="s">
        <v>46</v>
      </c>
      <c r="Q164" t="s">
        <v>90</v>
      </c>
      <c r="R164" t="s">
        <v>658</v>
      </c>
      <c r="S164">
        <v>5.98</v>
      </c>
      <c r="T164">
        <v>1</v>
      </c>
      <c r="U164">
        <v>0</v>
      </c>
      <c r="V164">
        <v>2.6909999999999998</v>
      </c>
    </row>
    <row r="165" spans="1:22" x14ac:dyDescent="0.3">
      <c r="A165">
        <v>8016</v>
      </c>
      <c r="B165" t="s">
        <v>9783</v>
      </c>
      <c r="C165">
        <v>2014</v>
      </c>
      <c r="D165" s="32">
        <v>41785</v>
      </c>
      <c r="E165" s="32">
        <v>41785</v>
      </c>
      <c r="F165" t="s">
        <v>1290</v>
      </c>
      <c r="G165" t="s">
        <v>5059</v>
      </c>
      <c r="H165" t="s">
        <v>5060</v>
      </c>
      <c r="I165" t="s">
        <v>26</v>
      </c>
      <c r="J165" t="s">
        <v>27</v>
      </c>
      <c r="K165" t="s">
        <v>266</v>
      </c>
      <c r="L165" t="s">
        <v>267</v>
      </c>
      <c r="M165">
        <v>10009</v>
      </c>
      <c r="N165" t="s">
        <v>148</v>
      </c>
      <c r="O165" t="s">
        <v>2111</v>
      </c>
      <c r="P165" t="s">
        <v>32</v>
      </c>
      <c r="Q165" t="s">
        <v>65</v>
      </c>
      <c r="R165" t="s">
        <v>2112</v>
      </c>
      <c r="S165">
        <v>18.84</v>
      </c>
      <c r="T165">
        <v>3</v>
      </c>
      <c r="U165">
        <v>0</v>
      </c>
      <c r="V165">
        <v>6.0287999999999995</v>
      </c>
    </row>
    <row r="166" spans="1:22" x14ac:dyDescent="0.3">
      <c r="A166">
        <v>8015</v>
      </c>
      <c r="B166" t="s">
        <v>9783</v>
      </c>
      <c r="C166">
        <v>2014</v>
      </c>
      <c r="D166" s="32">
        <v>41785</v>
      </c>
      <c r="E166" s="32">
        <v>41785</v>
      </c>
      <c r="F166" t="s">
        <v>1290</v>
      </c>
      <c r="G166" t="s">
        <v>5059</v>
      </c>
      <c r="H166" t="s">
        <v>5060</v>
      </c>
      <c r="I166" t="s">
        <v>26</v>
      </c>
      <c r="J166" t="s">
        <v>27</v>
      </c>
      <c r="K166" t="s">
        <v>266</v>
      </c>
      <c r="L166" t="s">
        <v>267</v>
      </c>
      <c r="M166">
        <v>10009</v>
      </c>
      <c r="N166" t="s">
        <v>148</v>
      </c>
      <c r="O166" t="s">
        <v>5406</v>
      </c>
      <c r="P166" t="s">
        <v>46</v>
      </c>
      <c r="Q166" t="s">
        <v>269</v>
      </c>
      <c r="R166" t="s">
        <v>5407</v>
      </c>
      <c r="S166">
        <v>3.29</v>
      </c>
      <c r="T166">
        <v>1</v>
      </c>
      <c r="U166">
        <v>0</v>
      </c>
      <c r="V166">
        <v>1.4804999999999999</v>
      </c>
    </row>
    <row r="167" spans="1:22" x14ac:dyDescent="0.3">
      <c r="A167">
        <v>8014</v>
      </c>
      <c r="B167" t="s">
        <v>9783</v>
      </c>
      <c r="C167">
        <v>2014</v>
      </c>
      <c r="D167" s="32">
        <v>41785</v>
      </c>
      <c r="E167" s="32">
        <v>41785</v>
      </c>
      <c r="F167" t="s">
        <v>1290</v>
      </c>
      <c r="G167" t="s">
        <v>5059</v>
      </c>
      <c r="H167" t="s">
        <v>5060</v>
      </c>
      <c r="I167" t="s">
        <v>26</v>
      </c>
      <c r="J167" t="s">
        <v>27</v>
      </c>
      <c r="K167" t="s">
        <v>266</v>
      </c>
      <c r="L167" t="s">
        <v>267</v>
      </c>
      <c r="M167">
        <v>10009</v>
      </c>
      <c r="N167" t="s">
        <v>148</v>
      </c>
      <c r="O167" t="s">
        <v>246</v>
      </c>
      <c r="P167" t="s">
        <v>71</v>
      </c>
      <c r="Q167" t="s">
        <v>161</v>
      </c>
      <c r="R167" t="s">
        <v>247</v>
      </c>
      <c r="S167">
        <v>120</v>
      </c>
      <c r="T167">
        <v>8</v>
      </c>
      <c r="U167">
        <v>0</v>
      </c>
      <c r="V167">
        <v>13.200000000000003</v>
      </c>
    </row>
    <row r="168" spans="1:22" x14ac:dyDescent="0.3">
      <c r="A168">
        <v>8013</v>
      </c>
      <c r="B168" t="s">
        <v>9783</v>
      </c>
      <c r="C168">
        <v>2014</v>
      </c>
      <c r="D168" s="32">
        <v>41785</v>
      </c>
      <c r="E168" s="32">
        <v>41785</v>
      </c>
      <c r="F168" t="s">
        <v>1290</v>
      </c>
      <c r="G168" t="s">
        <v>5059</v>
      </c>
      <c r="H168" t="s">
        <v>5060</v>
      </c>
      <c r="I168" t="s">
        <v>26</v>
      </c>
      <c r="J168" t="s">
        <v>27</v>
      </c>
      <c r="K168" t="s">
        <v>266</v>
      </c>
      <c r="L168" t="s">
        <v>267</v>
      </c>
      <c r="M168">
        <v>10009</v>
      </c>
      <c r="N168" t="s">
        <v>148</v>
      </c>
      <c r="O168" t="s">
        <v>3477</v>
      </c>
      <c r="P168" t="s">
        <v>46</v>
      </c>
      <c r="Q168" t="s">
        <v>75</v>
      </c>
      <c r="R168" t="s">
        <v>3478</v>
      </c>
      <c r="S168">
        <v>663.92</v>
      </c>
      <c r="T168">
        <v>5</v>
      </c>
      <c r="U168">
        <v>0.2</v>
      </c>
      <c r="V168">
        <v>207.47499999999994</v>
      </c>
    </row>
    <row r="169" spans="1:22" x14ac:dyDescent="0.3">
      <c r="A169">
        <v>8000</v>
      </c>
      <c r="B169" t="s">
        <v>9775</v>
      </c>
      <c r="C169">
        <v>2011</v>
      </c>
      <c r="D169" s="32">
        <v>40667</v>
      </c>
      <c r="E169" s="32">
        <v>40670</v>
      </c>
      <c r="F169" t="s">
        <v>188</v>
      </c>
      <c r="G169" t="s">
        <v>7354</v>
      </c>
      <c r="H169" t="s">
        <v>7355</v>
      </c>
      <c r="I169" t="s">
        <v>41</v>
      </c>
      <c r="J169" t="s">
        <v>27</v>
      </c>
      <c r="K169" t="s">
        <v>95</v>
      </c>
      <c r="L169" t="s">
        <v>96</v>
      </c>
      <c r="M169">
        <v>98105</v>
      </c>
      <c r="N169" t="s">
        <v>44</v>
      </c>
      <c r="O169" t="s">
        <v>1331</v>
      </c>
      <c r="P169" t="s">
        <v>46</v>
      </c>
      <c r="Q169" t="s">
        <v>78</v>
      </c>
      <c r="R169" t="s">
        <v>1332</v>
      </c>
      <c r="S169">
        <v>57.68</v>
      </c>
      <c r="T169">
        <v>4</v>
      </c>
      <c r="U169">
        <v>0</v>
      </c>
      <c r="V169">
        <v>19.034399999999998</v>
      </c>
    </row>
    <row r="170" spans="1:22" x14ac:dyDescent="0.3">
      <c r="A170">
        <v>7999</v>
      </c>
      <c r="B170" t="s">
        <v>9775</v>
      </c>
      <c r="C170">
        <v>2011</v>
      </c>
      <c r="D170" s="32">
        <v>40667</v>
      </c>
      <c r="E170" s="32">
        <v>40670</v>
      </c>
      <c r="F170" t="s">
        <v>188</v>
      </c>
      <c r="G170" t="s">
        <v>7354</v>
      </c>
      <c r="H170" t="s">
        <v>7355</v>
      </c>
      <c r="I170" t="s">
        <v>41</v>
      </c>
      <c r="J170" t="s">
        <v>27</v>
      </c>
      <c r="K170" t="s">
        <v>95</v>
      </c>
      <c r="L170" t="s">
        <v>96</v>
      </c>
      <c r="M170">
        <v>98105</v>
      </c>
      <c r="N170" t="s">
        <v>44</v>
      </c>
      <c r="O170" t="s">
        <v>3316</v>
      </c>
      <c r="P170" t="s">
        <v>32</v>
      </c>
      <c r="Q170" t="s">
        <v>65</v>
      </c>
      <c r="R170" t="s">
        <v>3317</v>
      </c>
      <c r="S170">
        <v>12.18</v>
      </c>
      <c r="T170">
        <v>7</v>
      </c>
      <c r="U170">
        <v>0</v>
      </c>
      <c r="V170">
        <v>3.8975999999999997</v>
      </c>
    </row>
    <row r="171" spans="1:22" x14ac:dyDescent="0.3">
      <c r="A171">
        <v>7979</v>
      </c>
      <c r="B171" t="s">
        <v>9762</v>
      </c>
      <c r="C171">
        <v>2011</v>
      </c>
      <c r="D171" s="32">
        <v>40694</v>
      </c>
      <c r="E171" s="32">
        <v>40699</v>
      </c>
      <c r="F171" t="s">
        <v>50</v>
      </c>
      <c r="G171" t="s">
        <v>5281</v>
      </c>
      <c r="H171" t="s">
        <v>5282</v>
      </c>
      <c r="I171" t="s">
        <v>26</v>
      </c>
      <c r="J171" t="s">
        <v>27</v>
      </c>
      <c r="K171" t="s">
        <v>328</v>
      </c>
      <c r="L171" t="s">
        <v>1487</v>
      </c>
      <c r="M171">
        <v>39212</v>
      </c>
      <c r="N171" t="s">
        <v>30</v>
      </c>
      <c r="O171" t="s">
        <v>2049</v>
      </c>
      <c r="P171" t="s">
        <v>71</v>
      </c>
      <c r="Q171" t="s">
        <v>72</v>
      </c>
      <c r="R171" t="s">
        <v>2050</v>
      </c>
      <c r="S171">
        <v>113.72999999999999</v>
      </c>
      <c r="T171">
        <v>3</v>
      </c>
      <c r="U171">
        <v>0</v>
      </c>
      <c r="V171">
        <v>32.981699999999989</v>
      </c>
    </row>
    <row r="172" spans="1:22" x14ac:dyDescent="0.3">
      <c r="A172">
        <v>7978</v>
      </c>
      <c r="B172" t="s">
        <v>9762</v>
      </c>
      <c r="C172">
        <v>2011</v>
      </c>
      <c r="D172" s="32">
        <v>40694</v>
      </c>
      <c r="E172" s="32">
        <v>40699</v>
      </c>
      <c r="F172" t="s">
        <v>50</v>
      </c>
      <c r="G172" t="s">
        <v>5281</v>
      </c>
      <c r="H172" t="s">
        <v>5282</v>
      </c>
      <c r="I172" t="s">
        <v>26</v>
      </c>
      <c r="J172" t="s">
        <v>27</v>
      </c>
      <c r="K172" t="s">
        <v>328</v>
      </c>
      <c r="L172" t="s">
        <v>1487</v>
      </c>
      <c r="M172">
        <v>39212</v>
      </c>
      <c r="N172" t="s">
        <v>30</v>
      </c>
      <c r="O172" t="s">
        <v>1633</v>
      </c>
      <c r="P172" t="s">
        <v>71</v>
      </c>
      <c r="Q172" t="s">
        <v>72</v>
      </c>
      <c r="R172" t="s">
        <v>1634</v>
      </c>
      <c r="S172">
        <v>659.97</v>
      </c>
      <c r="T172">
        <v>3</v>
      </c>
      <c r="U172">
        <v>0</v>
      </c>
      <c r="V172">
        <v>197.99099999999996</v>
      </c>
    </row>
    <row r="173" spans="1:22" x14ac:dyDescent="0.3">
      <c r="A173">
        <v>7869</v>
      </c>
      <c r="B173" t="s">
        <v>9712</v>
      </c>
      <c r="C173">
        <v>2013</v>
      </c>
      <c r="D173" s="32">
        <v>41422</v>
      </c>
      <c r="E173" s="32">
        <v>41428</v>
      </c>
      <c r="F173" t="s">
        <v>50</v>
      </c>
      <c r="G173" t="s">
        <v>1745</v>
      </c>
      <c r="H173" t="s">
        <v>1746</v>
      </c>
      <c r="I173" t="s">
        <v>26</v>
      </c>
      <c r="J173" t="s">
        <v>27</v>
      </c>
      <c r="K173" t="s">
        <v>42</v>
      </c>
      <c r="L173" t="s">
        <v>43</v>
      </c>
      <c r="M173">
        <v>90045</v>
      </c>
      <c r="N173" t="s">
        <v>44</v>
      </c>
      <c r="O173" t="s">
        <v>4250</v>
      </c>
      <c r="P173" t="s">
        <v>46</v>
      </c>
      <c r="Q173" t="s">
        <v>90</v>
      </c>
      <c r="R173" t="s">
        <v>4251</v>
      </c>
      <c r="S173">
        <v>13.38</v>
      </c>
      <c r="T173">
        <v>2</v>
      </c>
      <c r="U173">
        <v>0</v>
      </c>
      <c r="V173">
        <v>6.1547999999999998</v>
      </c>
    </row>
    <row r="174" spans="1:22" x14ac:dyDescent="0.3">
      <c r="A174">
        <v>7860</v>
      </c>
      <c r="B174" t="s">
        <v>9705</v>
      </c>
      <c r="C174">
        <v>2011</v>
      </c>
      <c r="D174" s="32">
        <v>40693</v>
      </c>
      <c r="E174" s="32">
        <v>40695</v>
      </c>
      <c r="F174" t="s">
        <v>188</v>
      </c>
      <c r="G174" t="s">
        <v>3640</v>
      </c>
      <c r="H174" t="s">
        <v>3641</v>
      </c>
      <c r="I174" t="s">
        <v>41</v>
      </c>
      <c r="J174" t="s">
        <v>27</v>
      </c>
      <c r="K174" t="s">
        <v>266</v>
      </c>
      <c r="L174" t="s">
        <v>267</v>
      </c>
      <c r="M174">
        <v>10024</v>
      </c>
      <c r="N174" t="s">
        <v>148</v>
      </c>
      <c r="O174" t="s">
        <v>3878</v>
      </c>
      <c r="P174" t="s">
        <v>46</v>
      </c>
      <c r="Q174" t="s">
        <v>90</v>
      </c>
      <c r="R174" t="s">
        <v>3879</v>
      </c>
      <c r="S174">
        <v>39.96</v>
      </c>
      <c r="T174">
        <v>4</v>
      </c>
      <c r="U174">
        <v>0</v>
      </c>
      <c r="V174">
        <v>17.981999999999999</v>
      </c>
    </row>
    <row r="175" spans="1:22" x14ac:dyDescent="0.3">
      <c r="A175">
        <v>7859</v>
      </c>
      <c r="B175" t="s">
        <v>9705</v>
      </c>
      <c r="C175">
        <v>2011</v>
      </c>
      <c r="D175" s="32">
        <v>40693</v>
      </c>
      <c r="E175" s="32">
        <v>40695</v>
      </c>
      <c r="F175" t="s">
        <v>188</v>
      </c>
      <c r="G175" t="s">
        <v>3640</v>
      </c>
      <c r="H175" t="s">
        <v>3641</v>
      </c>
      <c r="I175" t="s">
        <v>41</v>
      </c>
      <c r="J175" t="s">
        <v>27</v>
      </c>
      <c r="K175" t="s">
        <v>266</v>
      </c>
      <c r="L175" t="s">
        <v>267</v>
      </c>
      <c r="M175">
        <v>10024</v>
      </c>
      <c r="N175" t="s">
        <v>148</v>
      </c>
      <c r="O175" t="s">
        <v>4613</v>
      </c>
      <c r="P175" t="s">
        <v>46</v>
      </c>
      <c r="Q175" t="s">
        <v>78</v>
      </c>
      <c r="R175" t="s">
        <v>4614</v>
      </c>
      <c r="S175">
        <v>235.95000000000002</v>
      </c>
      <c r="T175">
        <v>3</v>
      </c>
      <c r="U175">
        <v>0</v>
      </c>
      <c r="V175">
        <v>77.863499999999988</v>
      </c>
    </row>
    <row r="176" spans="1:22" x14ac:dyDescent="0.3">
      <c r="A176">
        <v>7858</v>
      </c>
      <c r="B176" t="s">
        <v>9705</v>
      </c>
      <c r="C176">
        <v>2011</v>
      </c>
      <c r="D176" s="32">
        <v>40693</v>
      </c>
      <c r="E176" s="32">
        <v>40695</v>
      </c>
      <c r="F176" t="s">
        <v>188</v>
      </c>
      <c r="G176" t="s">
        <v>3640</v>
      </c>
      <c r="H176" t="s">
        <v>3641</v>
      </c>
      <c r="I176" t="s">
        <v>41</v>
      </c>
      <c r="J176" t="s">
        <v>27</v>
      </c>
      <c r="K176" t="s">
        <v>266</v>
      </c>
      <c r="L176" t="s">
        <v>267</v>
      </c>
      <c r="M176">
        <v>10024</v>
      </c>
      <c r="N176" t="s">
        <v>148</v>
      </c>
      <c r="O176" t="s">
        <v>3562</v>
      </c>
      <c r="P176" t="s">
        <v>71</v>
      </c>
      <c r="Q176" t="s">
        <v>72</v>
      </c>
      <c r="R176" t="s">
        <v>3563</v>
      </c>
      <c r="S176">
        <v>464</v>
      </c>
      <c r="T176">
        <v>5</v>
      </c>
      <c r="U176">
        <v>0</v>
      </c>
      <c r="V176">
        <v>134.55999999999995</v>
      </c>
    </row>
    <row r="177" spans="1:22" x14ac:dyDescent="0.3">
      <c r="A177">
        <v>7857</v>
      </c>
      <c r="B177" t="s">
        <v>9705</v>
      </c>
      <c r="C177">
        <v>2011</v>
      </c>
      <c r="D177" s="32">
        <v>40693</v>
      </c>
      <c r="E177" s="32">
        <v>40695</v>
      </c>
      <c r="F177" t="s">
        <v>188</v>
      </c>
      <c r="G177" t="s">
        <v>3640</v>
      </c>
      <c r="H177" t="s">
        <v>3641</v>
      </c>
      <c r="I177" t="s">
        <v>41</v>
      </c>
      <c r="J177" t="s">
        <v>27</v>
      </c>
      <c r="K177" t="s">
        <v>266</v>
      </c>
      <c r="L177" t="s">
        <v>267</v>
      </c>
      <c r="M177">
        <v>10024</v>
      </c>
      <c r="N177" t="s">
        <v>148</v>
      </c>
      <c r="O177" t="s">
        <v>5781</v>
      </c>
      <c r="P177" t="s">
        <v>46</v>
      </c>
      <c r="Q177" t="s">
        <v>75</v>
      </c>
      <c r="R177" t="s">
        <v>5782</v>
      </c>
      <c r="S177">
        <v>25.584000000000003</v>
      </c>
      <c r="T177">
        <v>2</v>
      </c>
      <c r="U177">
        <v>0.2</v>
      </c>
      <c r="V177">
        <v>8.9543999999999997</v>
      </c>
    </row>
    <row r="178" spans="1:22" x14ac:dyDescent="0.3">
      <c r="A178">
        <v>7851</v>
      </c>
      <c r="B178" t="s">
        <v>9701</v>
      </c>
      <c r="C178">
        <v>2013</v>
      </c>
      <c r="D178" s="32">
        <v>41397</v>
      </c>
      <c r="E178" s="32">
        <v>41401</v>
      </c>
      <c r="F178" t="s">
        <v>50</v>
      </c>
      <c r="G178" t="s">
        <v>4708</v>
      </c>
      <c r="H178" t="s">
        <v>4709</v>
      </c>
      <c r="I178" t="s">
        <v>26</v>
      </c>
      <c r="J178" t="s">
        <v>27</v>
      </c>
      <c r="K178" t="s">
        <v>3926</v>
      </c>
      <c r="L178" t="s">
        <v>104</v>
      </c>
      <c r="M178">
        <v>75061</v>
      </c>
      <c r="N178" t="s">
        <v>105</v>
      </c>
      <c r="O178" t="s">
        <v>3280</v>
      </c>
      <c r="P178" t="s">
        <v>46</v>
      </c>
      <c r="Q178" t="s">
        <v>47</v>
      </c>
      <c r="R178" t="s">
        <v>3281</v>
      </c>
      <c r="S178">
        <v>5.04</v>
      </c>
      <c r="T178">
        <v>2</v>
      </c>
      <c r="U178">
        <v>0.2</v>
      </c>
      <c r="V178">
        <v>1.764</v>
      </c>
    </row>
    <row r="179" spans="1:22" x14ac:dyDescent="0.3">
      <c r="A179">
        <v>7850</v>
      </c>
      <c r="B179" t="s">
        <v>9701</v>
      </c>
      <c r="C179">
        <v>2013</v>
      </c>
      <c r="D179" s="32">
        <v>41397</v>
      </c>
      <c r="E179" s="32">
        <v>41401</v>
      </c>
      <c r="F179" t="s">
        <v>50</v>
      </c>
      <c r="G179" t="s">
        <v>4708</v>
      </c>
      <c r="H179" t="s">
        <v>4709</v>
      </c>
      <c r="I179" t="s">
        <v>26</v>
      </c>
      <c r="J179" t="s">
        <v>27</v>
      </c>
      <c r="K179" t="s">
        <v>3926</v>
      </c>
      <c r="L179" t="s">
        <v>104</v>
      </c>
      <c r="M179">
        <v>75061</v>
      </c>
      <c r="N179" t="s">
        <v>105</v>
      </c>
      <c r="O179" t="s">
        <v>6403</v>
      </c>
      <c r="P179" t="s">
        <v>46</v>
      </c>
      <c r="Q179" t="s">
        <v>59</v>
      </c>
      <c r="R179" t="s">
        <v>6404</v>
      </c>
      <c r="S179">
        <v>12.672000000000001</v>
      </c>
      <c r="T179">
        <v>3</v>
      </c>
      <c r="U179">
        <v>0.2</v>
      </c>
      <c r="V179">
        <v>-3.1680000000000001</v>
      </c>
    </row>
    <row r="180" spans="1:22" x14ac:dyDescent="0.3">
      <c r="A180">
        <v>7849</v>
      </c>
      <c r="B180" t="s">
        <v>9701</v>
      </c>
      <c r="C180">
        <v>2013</v>
      </c>
      <c r="D180" s="32">
        <v>41397</v>
      </c>
      <c r="E180" s="32">
        <v>41401</v>
      </c>
      <c r="F180" t="s">
        <v>50</v>
      </c>
      <c r="G180" t="s">
        <v>4708</v>
      </c>
      <c r="H180" t="s">
        <v>4709</v>
      </c>
      <c r="I180" t="s">
        <v>26</v>
      </c>
      <c r="J180" t="s">
        <v>27</v>
      </c>
      <c r="K180" t="s">
        <v>3926</v>
      </c>
      <c r="L180" t="s">
        <v>104</v>
      </c>
      <c r="M180">
        <v>75061</v>
      </c>
      <c r="N180" t="s">
        <v>105</v>
      </c>
      <c r="O180" t="s">
        <v>6759</v>
      </c>
      <c r="P180" t="s">
        <v>46</v>
      </c>
      <c r="Q180" t="s">
        <v>59</v>
      </c>
      <c r="R180" t="s">
        <v>6760</v>
      </c>
      <c r="S180">
        <v>18.936</v>
      </c>
      <c r="T180">
        <v>3</v>
      </c>
      <c r="U180">
        <v>0.2</v>
      </c>
      <c r="V180">
        <v>-3.787200000000003</v>
      </c>
    </row>
    <row r="181" spans="1:22" x14ac:dyDescent="0.3">
      <c r="A181">
        <v>7833</v>
      </c>
      <c r="B181" t="s">
        <v>9691</v>
      </c>
      <c r="C181">
        <v>2013</v>
      </c>
      <c r="D181" s="32">
        <v>41404</v>
      </c>
      <c r="E181" s="32">
        <v>41408</v>
      </c>
      <c r="F181" t="s">
        <v>50</v>
      </c>
      <c r="G181" t="s">
        <v>3934</v>
      </c>
      <c r="H181" t="s">
        <v>3935</v>
      </c>
      <c r="I181" t="s">
        <v>26</v>
      </c>
      <c r="J181" t="s">
        <v>27</v>
      </c>
      <c r="K181" t="s">
        <v>184</v>
      </c>
      <c r="L181" t="s">
        <v>104</v>
      </c>
      <c r="M181">
        <v>77036</v>
      </c>
      <c r="N181" t="s">
        <v>105</v>
      </c>
      <c r="O181" t="s">
        <v>766</v>
      </c>
      <c r="P181" t="s">
        <v>71</v>
      </c>
      <c r="Q181" t="s">
        <v>72</v>
      </c>
      <c r="R181" t="s">
        <v>767</v>
      </c>
      <c r="S181">
        <v>19.136000000000003</v>
      </c>
      <c r="T181">
        <v>2</v>
      </c>
      <c r="U181">
        <v>0.2</v>
      </c>
      <c r="V181">
        <v>1.9136000000000006</v>
      </c>
    </row>
    <row r="182" spans="1:22" x14ac:dyDescent="0.3">
      <c r="A182">
        <v>7825</v>
      </c>
      <c r="B182" t="s">
        <v>9687</v>
      </c>
      <c r="C182">
        <v>2011</v>
      </c>
      <c r="D182" s="32">
        <v>40679</v>
      </c>
      <c r="E182" s="32">
        <v>40686</v>
      </c>
      <c r="F182" t="s">
        <v>50</v>
      </c>
      <c r="G182" t="s">
        <v>3884</v>
      </c>
      <c r="H182" t="s">
        <v>3885</v>
      </c>
      <c r="I182" t="s">
        <v>41</v>
      </c>
      <c r="J182" t="s">
        <v>27</v>
      </c>
      <c r="K182" t="s">
        <v>42</v>
      </c>
      <c r="L182" t="s">
        <v>43</v>
      </c>
      <c r="M182">
        <v>90036</v>
      </c>
      <c r="N182" t="s">
        <v>44</v>
      </c>
      <c r="O182" t="s">
        <v>5494</v>
      </c>
      <c r="P182" t="s">
        <v>32</v>
      </c>
      <c r="Q182" t="s">
        <v>36</v>
      </c>
      <c r="R182" t="s">
        <v>5495</v>
      </c>
      <c r="S182">
        <v>232.88</v>
      </c>
      <c r="T182">
        <v>5</v>
      </c>
      <c r="U182">
        <v>0.2</v>
      </c>
      <c r="V182">
        <v>17.466000000000008</v>
      </c>
    </row>
    <row r="183" spans="1:22" x14ac:dyDescent="0.3">
      <c r="A183">
        <v>7790</v>
      </c>
      <c r="B183" t="s">
        <v>9668</v>
      </c>
      <c r="C183">
        <v>2013</v>
      </c>
      <c r="D183" s="32">
        <v>41412</v>
      </c>
      <c r="E183" s="32">
        <v>41415</v>
      </c>
      <c r="F183" t="s">
        <v>188</v>
      </c>
      <c r="G183" t="s">
        <v>4876</v>
      </c>
      <c r="H183" t="s">
        <v>4877</v>
      </c>
      <c r="I183" t="s">
        <v>26</v>
      </c>
      <c r="J183" t="s">
        <v>27</v>
      </c>
      <c r="K183" t="s">
        <v>303</v>
      </c>
      <c r="L183" t="s">
        <v>211</v>
      </c>
      <c r="M183">
        <v>60653</v>
      </c>
      <c r="N183" t="s">
        <v>105</v>
      </c>
      <c r="O183" t="s">
        <v>6074</v>
      </c>
      <c r="P183" t="s">
        <v>46</v>
      </c>
      <c r="Q183" t="s">
        <v>90</v>
      </c>
      <c r="R183" t="s">
        <v>6075</v>
      </c>
      <c r="S183">
        <v>30.527999999999999</v>
      </c>
      <c r="T183">
        <v>8</v>
      </c>
      <c r="U183">
        <v>0.2</v>
      </c>
      <c r="V183">
        <v>9.5399999999999974</v>
      </c>
    </row>
    <row r="184" spans="1:22" x14ac:dyDescent="0.3">
      <c r="A184">
        <v>7789</v>
      </c>
      <c r="B184" t="s">
        <v>9668</v>
      </c>
      <c r="C184">
        <v>2013</v>
      </c>
      <c r="D184" s="32">
        <v>41412</v>
      </c>
      <c r="E184" s="32">
        <v>41415</v>
      </c>
      <c r="F184" t="s">
        <v>188</v>
      </c>
      <c r="G184" t="s">
        <v>4876</v>
      </c>
      <c r="H184" t="s">
        <v>4877</v>
      </c>
      <c r="I184" t="s">
        <v>26</v>
      </c>
      <c r="J184" t="s">
        <v>27</v>
      </c>
      <c r="K184" t="s">
        <v>303</v>
      </c>
      <c r="L184" t="s">
        <v>211</v>
      </c>
      <c r="M184">
        <v>60653</v>
      </c>
      <c r="N184" t="s">
        <v>105</v>
      </c>
      <c r="O184" t="s">
        <v>4628</v>
      </c>
      <c r="P184" t="s">
        <v>32</v>
      </c>
      <c r="Q184" t="s">
        <v>65</v>
      </c>
      <c r="R184" t="s">
        <v>4629</v>
      </c>
      <c r="S184">
        <v>22.608000000000001</v>
      </c>
      <c r="T184">
        <v>3</v>
      </c>
      <c r="U184">
        <v>0.6</v>
      </c>
      <c r="V184">
        <v>-10.173599999999997</v>
      </c>
    </row>
    <row r="185" spans="1:22" x14ac:dyDescent="0.3">
      <c r="A185">
        <v>7788</v>
      </c>
      <c r="B185" t="s">
        <v>9668</v>
      </c>
      <c r="C185">
        <v>2013</v>
      </c>
      <c r="D185" s="32">
        <v>41412</v>
      </c>
      <c r="E185" s="32">
        <v>41415</v>
      </c>
      <c r="F185" t="s">
        <v>188</v>
      </c>
      <c r="G185" t="s">
        <v>4876</v>
      </c>
      <c r="H185" t="s">
        <v>4877</v>
      </c>
      <c r="I185" t="s">
        <v>26</v>
      </c>
      <c r="J185" t="s">
        <v>27</v>
      </c>
      <c r="K185" t="s">
        <v>303</v>
      </c>
      <c r="L185" t="s">
        <v>211</v>
      </c>
      <c r="M185">
        <v>60653</v>
      </c>
      <c r="N185" t="s">
        <v>105</v>
      </c>
      <c r="O185" t="s">
        <v>5406</v>
      </c>
      <c r="P185" t="s">
        <v>46</v>
      </c>
      <c r="Q185" t="s">
        <v>269</v>
      </c>
      <c r="R185" t="s">
        <v>5407</v>
      </c>
      <c r="S185">
        <v>7.8960000000000008</v>
      </c>
      <c r="T185">
        <v>3</v>
      </c>
      <c r="U185">
        <v>0.2</v>
      </c>
      <c r="V185">
        <v>2.4674999999999994</v>
      </c>
    </row>
    <row r="186" spans="1:22" x14ac:dyDescent="0.3">
      <c r="A186">
        <v>7787</v>
      </c>
      <c r="B186" t="s">
        <v>9668</v>
      </c>
      <c r="C186">
        <v>2013</v>
      </c>
      <c r="D186" s="32">
        <v>41412</v>
      </c>
      <c r="E186" s="32">
        <v>41415</v>
      </c>
      <c r="F186" t="s">
        <v>188</v>
      </c>
      <c r="G186" t="s">
        <v>4876</v>
      </c>
      <c r="H186" t="s">
        <v>4877</v>
      </c>
      <c r="I186" t="s">
        <v>26</v>
      </c>
      <c r="J186" t="s">
        <v>27</v>
      </c>
      <c r="K186" t="s">
        <v>303</v>
      </c>
      <c r="L186" t="s">
        <v>211</v>
      </c>
      <c r="M186">
        <v>60653</v>
      </c>
      <c r="N186" t="s">
        <v>105</v>
      </c>
      <c r="O186" t="s">
        <v>8872</v>
      </c>
      <c r="P186" t="s">
        <v>46</v>
      </c>
      <c r="Q186" t="s">
        <v>75</v>
      </c>
      <c r="R186" t="s">
        <v>8873</v>
      </c>
      <c r="S186">
        <v>2.8899999999999992</v>
      </c>
      <c r="T186">
        <v>1</v>
      </c>
      <c r="U186">
        <v>0.8</v>
      </c>
      <c r="V186">
        <v>-4.7685000000000013</v>
      </c>
    </row>
    <row r="187" spans="1:22" x14ac:dyDescent="0.3">
      <c r="A187">
        <v>7748</v>
      </c>
      <c r="B187" t="s">
        <v>9642</v>
      </c>
      <c r="C187">
        <v>2012</v>
      </c>
      <c r="D187" s="32">
        <v>41060</v>
      </c>
      <c r="E187" s="32">
        <v>41062</v>
      </c>
      <c r="F187" t="s">
        <v>23</v>
      </c>
      <c r="G187" t="s">
        <v>1679</v>
      </c>
      <c r="H187" t="s">
        <v>1680</v>
      </c>
      <c r="I187" t="s">
        <v>102</v>
      </c>
      <c r="J187" t="s">
        <v>27</v>
      </c>
      <c r="K187" t="s">
        <v>1173</v>
      </c>
      <c r="L187" t="s">
        <v>267</v>
      </c>
      <c r="M187">
        <v>11561</v>
      </c>
      <c r="N187" t="s">
        <v>148</v>
      </c>
      <c r="O187" t="s">
        <v>1002</v>
      </c>
      <c r="P187" t="s">
        <v>46</v>
      </c>
      <c r="Q187" t="s">
        <v>269</v>
      </c>
      <c r="R187" t="s">
        <v>1003</v>
      </c>
      <c r="S187">
        <v>7.5600000000000005</v>
      </c>
      <c r="T187">
        <v>6</v>
      </c>
      <c r="U187">
        <v>0</v>
      </c>
      <c r="V187">
        <v>0.3024</v>
      </c>
    </row>
    <row r="188" spans="1:22" x14ac:dyDescent="0.3">
      <c r="A188">
        <v>7737</v>
      </c>
      <c r="B188" t="s">
        <v>9634</v>
      </c>
      <c r="C188">
        <v>2011</v>
      </c>
      <c r="D188" s="32">
        <v>40693</v>
      </c>
      <c r="E188" s="32">
        <v>40700</v>
      </c>
      <c r="F188" t="s">
        <v>50</v>
      </c>
      <c r="G188" t="s">
        <v>4261</v>
      </c>
      <c r="H188" t="s">
        <v>4262</v>
      </c>
      <c r="I188" t="s">
        <v>26</v>
      </c>
      <c r="J188" t="s">
        <v>27</v>
      </c>
      <c r="K188" t="s">
        <v>266</v>
      </c>
      <c r="L188" t="s">
        <v>267</v>
      </c>
      <c r="M188">
        <v>10024</v>
      </c>
      <c r="N188" t="s">
        <v>148</v>
      </c>
      <c r="O188" t="s">
        <v>2786</v>
      </c>
      <c r="P188" t="s">
        <v>46</v>
      </c>
      <c r="Q188" t="s">
        <v>75</v>
      </c>
      <c r="R188" t="s">
        <v>2787</v>
      </c>
      <c r="S188">
        <v>70.367999999999995</v>
      </c>
      <c r="T188">
        <v>4</v>
      </c>
      <c r="U188">
        <v>0.2</v>
      </c>
      <c r="V188">
        <v>26.387999999999998</v>
      </c>
    </row>
    <row r="189" spans="1:22" x14ac:dyDescent="0.3">
      <c r="A189">
        <v>7734</v>
      </c>
      <c r="B189" t="s">
        <v>9631</v>
      </c>
      <c r="C189">
        <v>2013</v>
      </c>
      <c r="D189" s="32">
        <v>41410</v>
      </c>
      <c r="E189" s="32">
        <v>41414</v>
      </c>
      <c r="F189" t="s">
        <v>23</v>
      </c>
      <c r="G189" t="s">
        <v>3679</v>
      </c>
      <c r="H189" t="s">
        <v>3680</v>
      </c>
      <c r="I189" t="s">
        <v>26</v>
      </c>
      <c r="J189" t="s">
        <v>27</v>
      </c>
      <c r="K189" t="s">
        <v>318</v>
      </c>
      <c r="L189" t="s">
        <v>498</v>
      </c>
      <c r="M189">
        <v>45503</v>
      </c>
      <c r="N189" t="s">
        <v>148</v>
      </c>
      <c r="O189" t="s">
        <v>5761</v>
      </c>
      <c r="P189" t="s">
        <v>46</v>
      </c>
      <c r="Q189" t="s">
        <v>90</v>
      </c>
      <c r="R189" t="s">
        <v>5762</v>
      </c>
      <c r="S189">
        <v>15.231999999999999</v>
      </c>
      <c r="T189">
        <v>4</v>
      </c>
      <c r="U189">
        <v>0.2</v>
      </c>
      <c r="V189">
        <v>5.5215999999999994</v>
      </c>
    </row>
    <row r="190" spans="1:22" x14ac:dyDescent="0.3">
      <c r="A190">
        <v>7676</v>
      </c>
      <c r="B190" t="s">
        <v>9597</v>
      </c>
      <c r="C190">
        <v>2014</v>
      </c>
      <c r="D190" s="32">
        <v>41766</v>
      </c>
      <c r="E190" s="32">
        <v>41769</v>
      </c>
      <c r="F190" t="s">
        <v>23</v>
      </c>
      <c r="G190" t="s">
        <v>8649</v>
      </c>
      <c r="H190" t="s">
        <v>8650</v>
      </c>
      <c r="I190" t="s">
        <v>26</v>
      </c>
      <c r="J190" t="s">
        <v>27</v>
      </c>
      <c r="K190" t="s">
        <v>4981</v>
      </c>
      <c r="L190" t="s">
        <v>43</v>
      </c>
      <c r="M190">
        <v>91730</v>
      </c>
      <c r="N190" t="s">
        <v>44</v>
      </c>
      <c r="O190" t="s">
        <v>1837</v>
      </c>
      <c r="P190" t="s">
        <v>46</v>
      </c>
      <c r="Q190" t="s">
        <v>78</v>
      </c>
      <c r="R190" t="s">
        <v>1838</v>
      </c>
      <c r="S190">
        <v>152.94</v>
      </c>
      <c r="T190">
        <v>3</v>
      </c>
      <c r="U190">
        <v>0</v>
      </c>
      <c r="V190">
        <v>41.293800000000005</v>
      </c>
    </row>
    <row r="191" spans="1:22" x14ac:dyDescent="0.3">
      <c r="A191">
        <v>7626</v>
      </c>
      <c r="B191" t="s">
        <v>9569</v>
      </c>
      <c r="C191">
        <v>2012</v>
      </c>
      <c r="D191" s="32">
        <v>41052</v>
      </c>
      <c r="E191" s="32">
        <v>41056</v>
      </c>
      <c r="F191" t="s">
        <v>23</v>
      </c>
      <c r="G191" t="s">
        <v>1162</v>
      </c>
      <c r="H191" t="s">
        <v>1163</v>
      </c>
      <c r="I191" t="s">
        <v>102</v>
      </c>
      <c r="J191" t="s">
        <v>27</v>
      </c>
      <c r="K191" t="s">
        <v>880</v>
      </c>
      <c r="L191" t="s">
        <v>238</v>
      </c>
      <c r="M191">
        <v>48234</v>
      </c>
      <c r="N191" t="s">
        <v>105</v>
      </c>
      <c r="O191" t="s">
        <v>3505</v>
      </c>
      <c r="P191" t="s">
        <v>32</v>
      </c>
      <c r="Q191" t="s">
        <v>65</v>
      </c>
      <c r="R191" t="s">
        <v>3506</v>
      </c>
      <c r="S191">
        <v>75.33</v>
      </c>
      <c r="T191">
        <v>9</v>
      </c>
      <c r="U191">
        <v>0</v>
      </c>
      <c r="V191">
        <v>19.585799999999999</v>
      </c>
    </row>
    <row r="192" spans="1:22" x14ac:dyDescent="0.3">
      <c r="A192">
        <v>7625</v>
      </c>
      <c r="B192" t="s">
        <v>9569</v>
      </c>
      <c r="C192">
        <v>2012</v>
      </c>
      <c r="D192" s="32">
        <v>41052</v>
      </c>
      <c r="E192" s="32">
        <v>41056</v>
      </c>
      <c r="F192" t="s">
        <v>23</v>
      </c>
      <c r="G192" t="s">
        <v>1162</v>
      </c>
      <c r="H192" t="s">
        <v>1163</v>
      </c>
      <c r="I192" t="s">
        <v>102</v>
      </c>
      <c r="J192" t="s">
        <v>27</v>
      </c>
      <c r="K192" t="s">
        <v>880</v>
      </c>
      <c r="L192" t="s">
        <v>238</v>
      </c>
      <c r="M192">
        <v>48234</v>
      </c>
      <c r="N192" t="s">
        <v>105</v>
      </c>
      <c r="O192" t="s">
        <v>4570</v>
      </c>
      <c r="P192" t="s">
        <v>46</v>
      </c>
      <c r="Q192" t="s">
        <v>78</v>
      </c>
      <c r="R192" t="s">
        <v>4571</v>
      </c>
      <c r="S192">
        <v>850.5</v>
      </c>
      <c r="T192">
        <v>5</v>
      </c>
      <c r="U192">
        <v>0.1</v>
      </c>
      <c r="V192">
        <v>245.69999999999993</v>
      </c>
    </row>
    <row r="193" spans="1:22" x14ac:dyDescent="0.3">
      <c r="A193">
        <v>7610</v>
      </c>
      <c r="B193" t="s">
        <v>9560</v>
      </c>
      <c r="C193">
        <v>2014</v>
      </c>
      <c r="D193" s="32">
        <v>41763</v>
      </c>
      <c r="E193" s="32">
        <v>41767</v>
      </c>
      <c r="F193" t="s">
        <v>50</v>
      </c>
      <c r="G193" t="s">
        <v>1519</v>
      </c>
      <c r="H193" t="s">
        <v>1520</v>
      </c>
      <c r="I193" t="s">
        <v>26</v>
      </c>
      <c r="J193" t="s">
        <v>27</v>
      </c>
      <c r="K193" t="s">
        <v>127</v>
      </c>
      <c r="L193" t="s">
        <v>43</v>
      </c>
      <c r="M193">
        <v>94122</v>
      </c>
      <c r="N193" t="s">
        <v>44</v>
      </c>
      <c r="O193" t="s">
        <v>1114</v>
      </c>
      <c r="P193" t="s">
        <v>46</v>
      </c>
      <c r="Q193" t="s">
        <v>68</v>
      </c>
      <c r="R193" t="s">
        <v>1115</v>
      </c>
      <c r="S193">
        <v>22.959999999999997</v>
      </c>
      <c r="T193">
        <v>7</v>
      </c>
      <c r="U193">
        <v>0</v>
      </c>
      <c r="V193">
        <v>6.6583999999999968</v>
      </c>
    </row>
    <row r="194" spans="1:22" x14ac:dyDescent="0.3">
      <c r="A194">
        <v>7609</v>
      </c>
      <c r="B194" t="s">
        <v>9560</v>
      </c>
      <c r="C194">
        <v>2014</v>
      </c>
      <c r="D194" s="32">
        <v>41763</v>
      </c>
      <c r="E194" s="32">
        <v>41767</v>
      </c>
      <c r="F194" t="s">
        <v>50</v>
      </c>
      <c r="G194" t="s">
        <v>1519</v>
      </c>
      <c r="H194" t="s">
        <v>1520</v>
      </c>
      <c r="I194" t="s">
        <v>26</v>
      </c>
      <c r="J194" t="s">
        <v>27</v>
      </c>
      <c r="K194" t="s">
        <v>127</v>
      </c>
      <c r="L194" t="s">
        <v>43</v>
      </c>
      <c r="M194">
        <v>94122</v>
      </c>
      <c r="N194" t="s">
        <v>44</v>
      </c>
      <c r="O194" t="s">
        <v>3051</v>
      </c>
      <c r="P194" t="s">
        <v>46</v>
      </c>
      <c r="Q194" t="s">
        <v>90</v>
      </c>
      <c r="R194" t="s">
        <v>3052</v>
      </c>
      <c r="S194">
        <v>25.92</v>
      </c>
      <c r="T194">
        <v>4</v>
      </c>
      <c r="U194">
        <v>0</v>
      </c>
      <c r="V194">
        <v>12.441600000000001</v>
      </c>
    </row>
    <row r="195" spans="1:22" x14ac:dyDescent="0.3">
      <c r="A195">
        <v>7607</v>
      </c>
      <c r="B195" t="s">
        <v>9558</v>
      </c>
      <c r="C195">
        <v>2013</v>
      </c>
      <c r="D195" s="32">
        <v>41422</v>
      </c>
      <c r="E195" s="32">
        <v>41426</v>
      </c>
      <c r="F195" t="s">
        <v>50</v>
      </c>
      <c r="G195" t="s">
        <v>5038</v>
      </c>
      <c r="H195" t="s">
        <v>5039</v>
      </c>
      <c r="I195" t="s">
        <v>26</v>
      </c>
      <c r="J195" t="s">
        <v>27</v>
      </c>
      <c r="K195" t="s">
        <v>303</v>
      </c>
      <c r="L195" t="s">
        <v>211</v>
      </c>
      <c r="M195">
        <v>60623</v>
      </c>
      <c r="N195" t="s">
        <v>105</v>
      </c>
      <c r="O195" t="s">
        <v>2870</v>
      </c>
      <c r="P195" t="s">
        <v>46</v>
      </c>
      <c r="Q195" t="s">
        <v>59</v>
      </c>
      <c r="R195" t="s">
        <v>2871</v>
      </c>
      <c r="S195">
        <v>1297.3680000000002</v>
      </c>
      <c r="T195">
        <v>9</v>
      </c>
      <c r="U195">
        <v>0.2</v>
      </c>
      <c r="V195">
        <v>97.302599999999984</v>
      </c>
    </row>
    <row r="196" spans="1:22" x14ac:dyDescent="0.3">
      <c r="A196">
        <v>7606</v>
      </c>
      <c r="B196" t="s">
        <v>9558</v>
      </c>
      <c r="C196">
        <v>2013</v>
      </c>
      <c r="D196" s="32">
        <v>41422</v>
      </c>
      <c r="E196" s="32">
        <v>41426</v>
      </c>
      <c r="F196" t="s">
        <v>50</v>
      </c>
      <c r="G196" t="s">
        <v>5038</v>
      </c>
      <c r="H196" t="s">
        <v>5039</v>
      </c>
      <c r="I196" t="s">
        <v>26</v>
      </c>
      <c r="J196" t="s">
        <v>27</v>
      </c>
      <c r="K196" t="s">
        <v>303</v>
      </c>
      <c r="L196" t="s">
        <v>211</v>
      </c>
      <c r="M196">
        <v>60623</v>
      </c>
      <c r="N196" t="s">
        <v>105</v>
      </c>
      <c r="O196" t="s">
        <v>3027</v>
      </c>
      <c r="P196" t="s">
        <v>32</v>
      </c>
      <c r="Q196" t="s">
        <v>65</v>
      </c>
      <c r="R196" t="s">
        <v>3028</v>
      </c>
      <c r="S196">
        <v>5.5840000000000005</v>
      </c>
      <c r="T196">
        <v>2</v>
      </c>
      <c r="U196">
        <v>0.6</v>
      </c>
      <c r="V196">
        <v>-1.6751999999999994</v>
      </c>
    </row>
    <row r="197" spans="1:22" x14ac:dyDescent="0.3">
      <c r="A197">
        <v>7605</v>
      </c>
      <c r="B197" t="s">
        <v>9558</v>
      </c>
      <c r="C197">
        <v>2013</v>
      </c>
      <c r="D197" s="32">
        <v>41422</v>
      </c>
      <c r="E197" s="32">
        <v>41426</v>
      </c>
      <c r="F197" t="s">
        <v>50</v>
      </c>
      <c r="G197" t="s">
        <v>5038</v>
      </c>
      <c r="H197" t="s">
        <v>5039</v>
      </c>
      <c r="I197" t="s">
        <v>26</v>
      </c>
      <c r="J197" t="s">
        <v>27</v>
      </c>
      <c r="K197" t="s">
        <v>303</v>
      </c>
      <c r="L197" t="s">
        <v>211</v>
      </c>
      <c r="M197">
        <v>60623</v>
      </c>
      <c r="N197" t="s">
        <v>105</v>
      </c>
      <c r="O197" t="s">
        <v>6261</v>
      </c>
      <c r="P197" t="s">
        <v>32</v>
      </c>
      <c r="Q197" t="s">
        <v>65</v>
      </c>
      <c r="R197" t="s">
        <v>6262</v>
      </c>
      <c r="S197">
        <v>25.176000000000002</v>
      </c>
      <c r="T197">
        <v>3</v>
      </c>
      <c r="U197">
        <v>0.6</v>
      </c>
      <c r="V197">
        <v>-33.358199999999997</v>
      </c>
    </row>
    <row r="198" spans="1:22" x14ac:dyDescent="0.3">
      <c r="A198">
        <v>7556</v>
      </c>
      <c r="B198" t="s">
        <v>9532</v>
      </c>
      <c r="C198">
        <v>2011</v>
      </c>
      <c r="D198" s="32">
        <v>40673</v>
      </c>
      <c r="E198" s="32">
        <v>40677</v>
      </c>
      <c r="F198" t="s">
        <v>23</v>
      </c>
      <c r="G198" t="s">
        <v>2623</v>
      </c>
      <c r="H198" t="s">
        <v>2624</v>
      </c>
      <c r="I198" t="s">
        <v>26</v>
      </c>
      <c r="J198" t="s">
        <v>27</v>
      </c>
      <c r="K198" t="s">
        <v>146</v>
      </c>
      <c r="L198" t="s">
        <v>147</v>
      </c>
      <c r="M198">
        <v>19134</v>
      </c>
      <c r="N198" t="s">
        <v>148</v>
      </c>
      <c r="O198" t="s">
        <v>3118</v>
      </c>
      <c r="P198" t="s">
        <v>46</v>
      </c>
      <c r="Q198" t="s">
        <v>68</v>
      </c>
      <c r="R198" t="s">
        <v>3119</v>
      </c>
      <c r="S198">
        <v>22.32</v>
      </c>
      <c r="T198">
        <v>5</v>
      </c>
      <c r="U198">
        <v>0.2</v>
      </c>
      <c r="V198">
        <v>5.3010000000000002</v>
      </c>
    </row>
    <row r="199" spans="1:22" x14ac:dyDescent="0.3">
      <c r="A199">
        <v>7555</v>
      </c>
      <c r="B199" t="s">
        <v>9532</v>
      </c>
      <c r="C199">
        <v>2011</v>
      </c>
      <c r="D199" s="32">
        <v>40673</v>
      </c>
      <c r="E199" s="32">
        <v>40677</v>
      </c>
      <c r="F199" t="s">
        <v>23</v>
      </c>
      <c r="G199" t="s">
        <v>2623</v>
      </c>
      <c r="H199" t="s">
        <v>2624</v>
      </c>
      <c r="I199" t="s">
        <v>26</v>
      </c>
      <c r="J199" t="s">
        <v>27</v>
      </c>
      <c r="K199" t="s">
        <v>146</v>
      </c>
      <c r="L199" t="s">
        <v>147</v>
      </c>
      <c r="M199">
        <v>19134</v>
      </c>
      <c r="N199" t="s">
        <v>148</v>
      </c>
      <c r="O199" t="s">
        <v>3491</v>
      </c>
      <c r="P199" t="s">
        <v>32</v>
      </c>
      <c r="Q199" t="s">
        <v>33</v>
      </c>
      <c r="R199" t="s">
        <v>3492</v>
      </c>
      <c r="S199">
        <v>349.96499999999997</v>
      </c>
      <c r="T199">
        <v>7</v>
      </c>
      <c r="U199">
        <v>0.5</v>
      </c>
      <c r="V199">
        <v>-216.97830000000002</v>
      </c>
    </row>
    <row r="200" spans="1:22" x14ac:dyDescent="0.3">
      <c r="A200">
        <v>7467</v>
      </c>
      <c r="B200" t="s">
        <v>9492</v>
      </c>
      <c r="C200">
        <v>2013</v>
      </c>
      <c r="D200" s="32">
        <v>41414</v>
      </c>
      <c r="E200" s="32">
        <v>41418</v>
      </c>
      <c r="F200" t="s">
        <v>50</v>
      </c>
      <c r="G200" t="s">
        <v>6638</v>
      </c>
      <c r="H200" t="s">
        <v>6639</v>
      </c>
      <c r="I200" t="s">
        <v>41</v>
      </c>
      <c r="J200" t="s">
        <v>27</v>
      </c>
      <c r="K200" t="s">
        <v>42</v>
      </c>
      <c r="L200" t="s">
        <v>43</v>
      </c>
      <c r="M200">
        <v>90008</v>
      </c>
      <c r="N200" t="s">
        <v>44</v>
      </c>
      <c r="O200" t="s">
        <v>7348</v>
      </c>
      <c r="P200" t="s">
        <v>46</v>
      </c>
      <c r="Q200" t="s">
        <v>78</v>
      </c>
      <c r="R200" t="s">
        <v>186</v>
      </c>
      <c r="S200">
        <v>87.84</v>
      </c>
      <c r="T200">
        <v>8</v>
      </c>
      <c r="U200">
        <v>0</v>
      </c>
      <c r="V200">
        <v>23.716800000000006</v>
      </c>
    </row>
    <row r="201" spans="1:22" x14ac:dyDescent="0.3">
      <c r="A201">
        <v>7414</v>
      </c>
      <c r="B201" t="s">
        <v>9469</v>
      </c>
      <c r="C201">
        <v>2014</v>
      </c>
      <c r="D201" s="32">
        <v>41790</v>
      </c>
      <c r="E201" s="32">
        <v>41794</v>
      </c>
      <c r="F201" t="s">
        <v>50</v>
      </c>
      <c r="G201" t="s">
        <v>3763</v>
      </c>
      <c r="H201" t="s">
        <v>3764</v>
      </c>
      <c r="I201" t="s">
        <v>102</v>
      </c>
      <c r="J201" t="s">
        <v>27</v>
      </c>
      <c r="K201" t="s">
        <v>4278</v>
      </c>
      <c r="L201" t="s">
        <v>420</v>
      </c>
      <c r="M201">
        <v>97224</v>
      </c>
      <c r="N201" t="s">
        <v>44</v>
      </c>
      <c r="O201" t="s">
        <v>9022</v>
      </c>
      <c r="P201" t="s">
        <v>32</v>
      </c>
      <c r="Q201" t="s">
        <v>65</v>
      </c>
      <c r="R201" t="s">
        <v>9023</v>
      </c>
      <c r="S201">
        <v>13.591999999999999</v>
      </c>
      <c r="T201">
        <v>1</v>
      </c>
      <c r="U201">
        <v>0.2</v>
      </c>
      <c r="V201">
        <v>-0.33980000000000032</v>
      </c>
    </row>
    <row r="202" spans="1:22" x14ac:dyDescent="0.3">
      <c r="A202">
        <v>7413</v>
      </c>
      <c r="B202" t="s">
        <v>9469</v>
      </c>
      <c r="C202">
        <v>2014</v>
      </c>
      <c r="D202" s="32">
        <v>41790</v>
      </c>
      <c r="E202" s="32">
        <v>41794</v>
      </c>
      <c r="F202" t="s">
        <v>50</v>
      </c>
      <c r="G202" t="s">
        <v>3763</v>
      </c>
      <c r="H202" t="s">
        <v>3764</v>
      </c>
      <c r="I202" t="s">
        <v>102</v>
      </c>
      <c r="J202" t="s">
        <v>27</v>
      </c>
      <c r="K202" t="s">
        <v>4278</v>
      </c>
      <c r="L202" t="s">
        <v>420</v>
      </c>
      <c r="M202">
        <v>97224</v>
      </c>
      <c r="N202" t="s">
        <v>44</v>
      </c>
      <c r="O202" t="s">
        <v>753</v>
      </c>
      <c r="P202" t="s">
        <v>71</v>
      </c>
      <c r="Q202" t="s">
        <v>161</v>
      </c>
      <c r="R202" t="s">
        <v>754</v>
      </c>
      <c r="S202">
        <v>35.360000000000007</v>
      </c>
      <c r="T202">
        <v>2</v>
      </c>
      <c r="U202">
        <v>0.2</v>
      </c>
      <c r="V202">
        <v>-3.0939999999999994</v>
      </c>
    </row>
    <row r="203" spans="1:22" x14ac:dyDescent="0.3">
      <c r="A203">
        <v>7412</v>
      </c>
      <c r="B203" t="s">
        <v>9469</v>
      </c>
      <c r="C203">
        <v>2014</v>
      </c>
      <c r="D203" s="32">
        <v>41790</v>
      </c>
      <c r="E203" s="32">
        <v>41794</v>
      </c>
      <c r="F203" t="s">
        <v>50</v>
      </c>
      <c r="G203" t="s">
        <v>3763</v>
      </c>
      <c r="H203" t="s">
        <v>3764</v>
      </c>
      <c r="I203" t="s">
        <v>102</v>
      </c>
      <c r="J203" t="s">
        <v>27</v>
      </c>
      <c r="K203" t="s">
        <v>4278</v>
      </c>
      <c r="L203" t="s">
        <v>420</v>
      </c>
      <c r="M203">
        <v>97224</v>
      </c>
      <c r="N203" t="s">
        <v>44</v>
      </c>
      <c r="O203" t="s">
        <v>7055</v>
      </c>
      <c r="P203" t="s">
        <v>71</v>
      </c>
      <c r="Q203" t="s">
        <v>72</v>
      </c>
      <c r="R203" t="s">
        <v>7056</v>
      </c>
      <c r="S203">
        <v>156.79200000000003</v>
      </c>
      <c r="T203">
        <v>1</v>
      </c>
      <c r="U203">
        <v>0.2</v>
      </c>
      <c r="V203">
        <v>17.639099999999985</v>
      </c>
    </row>
    <row r="204" spans="1:22" x14ac:dyDescent="0.3">
      <c r="A204">
        <v>7409</v>
      </c>
      <c r="B204" t="s">
        <v>9466</v>
      </c>
      <c r="C204">
        <v>2013</v>
      </c>
      <c r="D204" s="32">
        <v>41425</v>
      </c>
      <c r="E204" s="32">
        <v>41432</v>
      </c>
      <c r="F204" t="s">
        <v>50</v>
      </c>
      <c r="G204" t="s">
        <v>6311</v>
      </c>
      <c r="H204" t="s">
        <v>6312</v>
      </c>
      <c r="I204" t="s">
        <v>41</v>
      </c>
      <c r="J204" t="s">
        <v>27</v>
      </c>
      <c r="K204" t="s">
        <v>42</v>
      </c>
      <c r="L204" t="s">
        <v>43</v>
      </c>
      <c r="M204">
        <v>90032</v>
      </c>
      <c r="N204" t="s">
        <v>44</v>
      </c>
      <c r="O204" t="s">
        <v>6261</v>
      </c>
      <c r="P204" t="s">
        <v>32</v>
      </c>
      <c r="Q204" t="s">
        <v>65</v>
      </c>
      <c r="R204" t="s">
        <v>6262</v>
      </c>
      <c r="S204">
        <v>167.84</v>
      </c>
      <c r="T204">
        <v>8</v>
      </c>
      <c r="U204">
        <v>0</v>
      </c>
      <c r="V204">
        <v>11.748799999999989</v>
      </c>
    </row>
    <row r="205" spans="1:22" x14ac:dyDescent="0.3">
      <c r="A205">
        <v>7407</v>
      </c>
      <c r="B205" t="s">
        <v>9464</v>
      </c>
      <c r="C205">
        <v>2012</v>
      </c>
      <c r="D205" s="32">
        <v>41043</v>
      </c>
      <c r="E205" s="32">
        <v>41048</v>
      </c>
      <c r="F205" t="s">
        <v>50</v>
      </c>
      <c r="G205" t="s">
        <v>995</v>
      </c>
      <c r="H205" t="s">
        <v>996</v>
      </c>
      <c r="I205" t="s">
        <v>41</v>
      </c>
      <c r="J205" t="s">
        <v>27</v>
      </c>
      <c r="K205" t="s">
        <v>9351</v>
      </c>
      <c r="L205" t="s">
        <v>43</v>
      </c>
      <c r="M205">
        <v>93010</v>
      </c>
      <c r="N205" t="s">
        <v>44</v>
      </c>
      <c r="O205" t="s">
        <v>6357</v>
      </c>
      <c r="P205" t="s">
        <v>32</v>
      </c>
      <c r="Q205" t="s">
        <v>36</v>
      </c>
      <c r="R205" t="s">
        <v>6358</v>
      </c>
      <c r="S205">
        <v>722.35200000000009</v>
      </c>
      <c r="T205">
        <v>3</v>
      </c>
      <c r="U205">
        <v>0.2</v>
      </c>
      <c r="V205">
        <v>81.264599999999916</v>
      </c>
    </row>
    <row r="206" spans="1:22" x14ac:dyDescent="0.3">
      <c r="A206">
        <v>7406</v>
      </c>
      <c r="B206" t="s">
        <v>9464</v>
      </c>
      <c r="C206">
        <v>2012</v>
      </c>
      <c r="D206" s="32">
        <v>41043</v>
      </c>
      <c r="E206" s="32">
        <v>41048</v>
      </c>
      <c r="F206" t="s">
        <v>50</v>
      </c>
      <c r="G206" t="s">
        <v>995</v>
      </c>
      <c r="H206" t="s">
        <v>996</v>
      </c>
      <c r="I206" t="s">
        <v>41</v>
      </c>
      <c r="J206" t="s">
        <v>27</v>
      </c>
      <c r="K206" t="s">
        <v>9351</v>
      </c>
      <c r="L206" t="s">
        <v>43</v>
      </c>
      <c r="M206">
        <v>93010</v>
      </c>
      <c r="N206" t="s">
        <v>44</v>
      </c>
      <c r="O206" t="s">
        <v>4928</v>
      </c>
      <c r="P206" t="s">
        <v>32</v>
      </c>
      <c r="Q206" t="s">
        <v>36</v>
      </c>
      <c r="R206" t="s">
        <v>4929</v>
      </c>
      <c r="S206">
        <v>97.567999999999998</v>
      </c>
      <c r="T206">
        <v>2</v>
      </c>
      <c r="U206">
        <v>0.2</v>
      </c>
      <c r="V206">
        <v>-6.0980000000000025</v>
      </c>
    </row>
    <row r="207" spans="1:22" x14ac:dyDescent="0.3">
      <c r="A207">
        <v>7405</v>
      </c>
      <c r="B207" t="s">
        <v>9464</v>
      </c>
      <c r="C207">
        <v>2012</v>
      </c>
      <c r="D207" s="32">
        <v>41043</v>
      </c>
      <c r="E207" s="32">
        <v>41048</v>
      </c>
      <c r="F207" t="s">
        <v>50</v>
      </c>
      <c r="G207" t="s">
        <v>995</v>
      </c>
      <c r="H207" t="s">
        <v>996</v>
      </c>
      <c r="I207" t="s">
        <v>41</v>
      </c>
      <c r="J207" t="s">
        <v>27</v>
      </c>
      <c r="K207" t="s">
        <v>9351</v>
      </c>
      <c r="L207" t="s">
        <v>43</v>
      </c>
      <c r="M207">
        <v>93010</v>
      </c>
      <c r="N207" t="s">
        <v>44</v>
      </c>
      <c r="O207" t="s">
        <v>1994</v>
      </c>
      <c r="P207" t="s">
        <v>32</v>
      </c>
      <c r="Q207" t="s">
        <v>65</v>
      </c>
      <c r="R207" t="s">
        <v>1995</v>
      </c>
      <c r="S207">
        <v>122.91</v>
      </c>
      <c r="T207">
        <v>3</v>
      </c>
      <c r="U207">
        <v>0</v>
      </c>
      <c r="V207">
        <v>34.414800000000007</v>
      </c>
    </row>
    <row r="208" spans="1:22" x14ac:dyDescent="0.3">
      <c r="A208">
        <v>7404</v>
      </c>
      <c r="B208" t="s">
        <v>9464</v>
      </c>
      <c r="C208">
        <v>2012</v>
      </c>
      <c r="D208" s="32">
        <v>41043</v>
      </c>
      <c r="E208" s="32">
        <v>41048</v>
      </c>
      <c r="F208" t="s">
        <v>50</v>
      </c>
      <c r="G208" t="s">
        <v>995</v>
      </c>
      <c r="H208" t="s">
        <v>996</v>
      </c>
      <c r="I208" t="s">
        <v>41</v>
      </c>
      <c r="J208" t="s">
        <v>27</v>
      </c>
      <c r="K208" t="s">
        <v>9351</v>
      </c>
      <c r="L208" t="s">
        <v>43</v>
      </c>
      <c r="M208">
        <v>93010</v>
      </c>
      <c r="N208" t="s">
        <v>44</v>
      </c>
      <c r="O208" t="s">
        <v>2232</v>
      </c>
      <c r="P208" t="s">
        <v>32</v>
      </c>
      <c r="Q208" t="s">
        <v>33</v>
      </c>
      <c r="R208" t="s">
        <v>2233</v>
      </c>
      <c r="S208">
        <v>509.95749999999992</v>
      </c>
      <c r="T208">
        <v>5</v>
      </c>
      <c r="U208">
        <v>0.15</v>
      </c>
      <c r="V208">
        <v>41.996499999999941</v>
      </c>
    </row>
    <row r="209" spans="1:22" x14ac:dyDescent="0.3">
      <c r="A209">
        <v>7395</v>
      </c>
      <c r="B209" t="s">
        <v>9458</v>
      </c>
      <c r="C209">
        <v>2014</v>
      </c>
      <c r="D209" s="32">
        <v>41762</v>
      </c>
      <c r="E209" s="32">
        <v>41766</v>
      </c>
      <c r="F209" t="s">
        <v>50</v>
      </c>
      <c r="G209" t="s">
        <v>7216</v>
      </c>
      <c r="H209" t="s">
        <v>7217</v>
      </c>
      <c r="I209" t="s">
        <v>26</v>
      </c>
      <c r="J209" t="s">
        <v>27</v>
      </c>
      <c r="K209" t="s">
        <v>42</v>
      </c>
      <c r="L209" t="s">
        <v>43</v>
      </c>
      <c r="M209">
        <v>90049</v>
      </c>
      <c r="N209" t="s">
        <v>44</v>
      </c>
      <c r="O209" t="s">
        <v>1266</v>
      </c>
      <c r="P209" t="s">
        <v>46</v>
      </c>
      <c r="Q209" t="s">
        <v>90</v>
      </c>
      <c r="R209" t="s">
        <v>1267</v>
      </c>
      <c r="S209">
        <v>34.4</v>
      </c>
      <c r="T209">
        <v>5</v>
      </c>
      <c r="U209">
        <v>0</v>
      </c>
      <c r="V209">
        <v>15.823999999999998</v>
      </c>
    </row>
    <row r="210" spans="1:22" x14ac:dyDescent="0.3">
      <c r="A210">
        <v>7394</v>
      </c>
      <c r="B210" t="s">
        <v>9458</v>
      </c>
      <c r="C210">
        <v>2014</v>
      </c>
      <c r="D210" s="32">
        <v>41762</v>
      </c>
      <c r="E210" s="32">
        <v>41766</v>
      </c>
      <c r="F210" t="s">
        <v>50</v>
      </c>
      <c r="G210" t="s">
        <v>7216</v>
      </c>
      <c r="H210" t="s">
        <v>7217</v>
      </c>
      <c r="I210" t="s">
        <v>26</v>
      </c>
      <c r="J210" t="s">
        <v>27</v>
      </c>
      <c r="K210" t="s">
        <v>42</v>
      </c>
      <c r="L210" t="s">
        <v>43</v>
      </c>
      <c r="M210">
        <v>90049</v>
      </c>
      <c r="N210" t="s">
        <v>44</v>
      </c>
      <c r="O210" t="s">
        <v>6380</v>
      </c>
      <c r="P210" t="s">
        <v>46</v>
      </c>
      <c r="Q210" t="s">
        <v>68</v>
      </c>
      <c r="R210" t="s">
        <v>6381</v>
      </c>
      <c r="S210">
        <v>59.519999999999996</v>
      </c>
      <c r="T210">
        <v>3</v>
      </c>
      <c r="U210">
        <v>0</v>
      </c>
      <c r="V210">
        <v>15.475200000000001</v>
      </c>
    </row>
    <row r="211" spans="1:22" x14ac:dyDescent="0.3">
      <c r="A211">
        <v>7393</v>
      </c>
      <c r="B211" t="s">
        <v>9458</v>
      </c>
      <c r="C211">
        <v>2014</v>
      </c>
      <c r="D211" s="32">
        <v>41762</v>
      </c>
      <c r="E211" s="32">
        <v>41766</v>
      </c>
      <c r="F211" t="s">
        <v>50</v>
      </c>
      <c r="G211" t="s">
        <v>7216</v>
      </c>
      <c r="H211" t="s">
        <v>7217</v>
      </c>
      <c r="I211" t="s">
        <v>26</v>
      </c>
      <c r="J211" t="s">
        <v>27</v>
      </c>
      <c r="K211" t="s">
        <v>42</v>
      </c>
      <c r="L211" t="s">
        <v>43</v>
      </c>
      <c r="M211">
        <v>90049</v>
      </c>
      <c r="N211" t="s">
        <v>44</v>
      </c>
      <c r="O211" t="s">
        <v>5825</v>
      </c>
      <c r="P211" t="s">
        <v>46</v>
      </c>
      <c r="Q211" t="s">
        <v>90</v>
      </c>
      <c r="R211" t="s">
        <v>5826</v>
      </c>
      <c r="S211">
        <v>15.700000000000001</v>
      </c>
      <c r="T211">
        <v>5</v>
      </c>
      <c r="U211">
        <v>0</v>
      </c>
      <c r="V211">
        <v>7.0649999999999995</v>
      </c>
    </row>
    <row r="212" spans="1:22" x14ac:dyDescent="0.3">
      <c r="A212">
        <v>7379</v>
      </c>
      <c r="B212" t="s">
        <v>9454</v>
      </c>
      <c r="C212">
        <v>2012</v>
      </c>
      <c r="D212" s="32">
        <v>41060</v>
      </c>
      <c r="E212" s="32">
        <v>41060</v>
      </c>
      <c r="F212" t="s">
        <v>1290</v>
      </c>
      <c r="G212" t="s">
        <v>8202</v>
      </c>
      <c r="H212" t="s">
        <v>8203</v>
      </c>
      <c r="I212" t="s">
        <v>26</v>
      </c>
      <c r="J212" t="s">
        <v>27</v>
      </c>
      <c r="K212" t="s">
        <v>1706</v>
      </c>
      <c r="L212" t="s">
        <v>88</v>
      </c>
      <c r="M212">
        <v>28314</v>
      </c>
      <c r="N212" t="s">
        <v>30</v>
      </c>
      <c r="O212" t="s">
        <v>4162</v>
      </c>
      <c r="P212" t="s">
        <v>46</v>
      </c>
      <c r="Q212" t="s">
        <v>68</v>
      </c>
      <c r="R212" t="s">
        <v>4163</v>
      </c>
      <c r="S212">
        <v>10.272000000000002</v>
      </c>
      <c r="T212">
        <v>3</v>
      </c>
      <c r="U212">
        <v>0.2</v>
      </c>
      <c r="V212">
        <v>1.1555999999999984</v>
      </c>
    </row>
    <row r="213" spans="1:22" x14ac:dyDescent="0.3">
      <c r="A213">
        <v>7316</v>
      </c>
      <c r="B213" t="s">
        <v>9414</v>
      </c>
      <c r="C213">
        <v>2014</v>
      </c>
      <c r="D213" s="32">
        <v>41771</v>
      </c>
      <c r="E213" s="32">
        <v>41776</v>
      </c>
      <c r="F213" t="s">
        <v>23</v>
      </c>
      <c r="G213" t="s">
        <v>1974</v>
      </c>
      <c r="H213" t="s">
        <v>1975</v>
      </c>
      <c r="I213" t="s">
        <v>26</v>
      </c>
      <c r="J213" t="s">
        <v>27</v>
      </c>
      <c r="K213" t="s">
        <v>266</v>
      </c>
      <c r="L213" t="s">
        <v>267</v>
      </c>
      <c r="M213">
        <v>10024</v>
      </c>
      <c r="N213" t="s">
        <v>148</v>
      </c>
      <c r="O213" t="s">
        <v>4231</v>
      </c>
      <c r="P213" t="s">
        <v>46</v>
      </c>
      <c r="Q213" t="s">
        <v>68</v>
      </c>
      <c r="R213" t="s">
        <v>4232</v>
      </c>
      <c r="S213">
        <v>43.92</v>
      </c>
      <c r="T213">
        <v>3</v>
      </c>
      <c r="U213">
        <v>0</v>
      </c>
      <c r="V213">
        <v>12.736799999999999</v>
      </c>
    </row>
    <row r="214" spans="1:22" x14ac:dyDescent="0.3">
      <c r="A214">
        <v>7315</v>
      </c>
      <c r="B214" t="s">
        <v>9413</v>
      </c>
      <c r="C214">
        <v>2013</v>
      </c>
      <c r="D214" s="32">
        <v>41423</v>
      </c>
      <c r="E214" s="32">
        <v>41428</v>
      </c>
      <c r="F214" t="s">
        <v>50</v>
      </c>
      <c r="G214" t="s">
        <v>1599</v>
      </c>
      <c r="H214" t="s">
        <v>1600</v>
      </c>
      <c r="I214" t="s">
        <v>102</v>
      </c>
      <c r="J214" t="s">
        <v>27</v>
      </c>
      <c r="K214" t="s">
        <v>1612</v>
      </c>
      <c r="L214" t="s">
        <v>211</v>
      </c>
      <c r="M214">
        <v>60068</v>
      </c>
      <c r="N214" t="s">
        <v>105</v>
      </c>
      <c r="O214" t="s">
        <v>4464</v>
      </c>
      <c r="P214" t="s">
        <v>71</v>
      </c>
      <c r="Q214" t="s">
        <v>72</v>
      </c>
      <c r="R214" t="s">
        <v>4465</v>
      </c>
      <c r="S214">
        <v>286.40000000000003</v>
      </c>
      <c r="T214">
        <v>1</v>
      </c>
      <c r="U214">
        <v>0.2</v>
      </c>
      <c r="V214">
        <v>25.060000000000016</v>
      </c>
    </row>
    <row r="215" spans="1:22" x14ac:dyDescent="0.3">
      <c r="A215">
        <v>7297</v>
      </c>
      <c r="B215" t="s">
        <v>9404</v>
      </c>
      <c r="C215">
        <v>2011</v>
      </c>
      <c r="D215" s="32">
        <v>40667</v>
      </c>
      <c r="E215" s="32">
        <v>40668</v>
      </c>
      <c r="F215" t="s">
        <v>188</v>
      </c>
      <c r="G215" t="s">
        <v>3302</v>
      </c>
      <c r="H215" t="s">
        <v>3303</v>
      </c>
      <c r="I215" t="s">
        <v>26</v>
      </c>
      <c r="J215" t="s">
        <v>27</v>
      </c>
      <c r="K215" t="s">
        <v>184</v>
      </c>
      <c r="L215" t="s">
        <v>104</v>
      </c>
      <c r="M215">
        <v>77036</v>
      </c>
      <c r="N215" t="s">
        <v>105</v>
      </c>
      <c r="O215" t="s">
        <v>7834</v>
      </c>
      <c r="P215" t="s">
        <v>46</v>
      </c>
      <c r="Q215" t="s">
        <v>269</v>
      </c>
      <c r="R215" t="s">
        <v>7835</v>
      </c>
      <c r="S215">
        <v>5.4719999999999995</v>
      </c>
      <c r="T215">
        <v>6</v>
      </c>
      <c r="U215">
        <v>0.2</v>
      </c>
      <c r="V215">
        <v>1.8467999999999996</v>
      </c>
    </row>
    <row r="216" spans="1:22" x14ac:dyDescent="0.3">
      <c r="A216">
        <v>7296</v>
      </c>
      <c r="B216" t="s">
        <v>9404</v>
      </c>
      <c r="C216">
        <v>2011</v>
      </c>
      <c r="D216" s="32">
        <v>40667</v>
      </c>
      <c r="E216" s="32">
        <v>40668</v>
      </c>
      <c r="F216" t="s">
        <v>188</v>
      </c>
      <c r="G216" t="s">
        <v>3302</v>
      </c>
      <c r="H216" t="s">
        <v>3303</v>
      </c>
      <c r="I216" t="s">
        <v>26</v>
      </c>
      <c r="J216" t="s">
        <v>27</v>
      </c>
      <c r="K216" t="s">
        <v>184</v>
      </c>
      <c r="L216" t="s">
        <v>104</v>
      </c>
      <c r="M216">
        <v>77036</v>
      </c>
      <c r="N216" t="s">
        <v>105</v>
      </c>
      <c r="O216" t="s">
        <v>6805</v>
      </c>
      <c r="P216" t="s">
        <v>46</v>
      </c>
      <c r="Q216" t="s">
        <v>68</v>
      </c>
      <c r="R216" t="s">
        <v>6806</v>
      </c>
      <c r="S216">
        <v>37.839999999999996</v>
      </c>
      <c r="T216">
        <v>2</v>
      </c>
      <c r="U216">
        <v>0.2</v>
      </c>
      <c r="V216">
        <v>2.8380000000000027</v>
      </c>
    </row>
    <row r="217" spans="1:22" x14ac:dyDescent="0.3">
      <c r="A217">
        <v>7295</v>
      </c>
      <c r="B217" t="s">
        <v>9403</v>
      </c>
      <c r="C217">
        <v>2012</v>
      </c>
      <c r="D217" s="32">
        <v>41055</v>
      </c>
      <c r="E217" s="32">
        <v>41060</v>
      </c>
      <c r="F217" t="s">
        <v>50</v>
      </c>
      <c r="G217" t="s">
        <v>665</v>
      </c>
      <c r="H217" t="s">
        <v>666</v>
      </c>
      <c r="I217" t="s">
        <v>26</v>
      </c>
      <c r="J217" t="s">
        <v>27</v>
      </c>
      <c r="K217" t="s">
        <v>4122</v>
      </c>
      <c r="L217" t="s">
        <v>96</v>
      </c>
      <c r="M217">
        <v>98006</v>
      </c>
      <c r="N217" t="s">
        <v>44</v>
      </c>
      <c r="O217" t="s">
        <v>2043</v>
      </c>
      <c r="P217" t="s">
        <v>32</v>
      </c>
      <c r="Q217" t="s">
        <v>65</v>
      </c>
      <c r="R217" t="s">
        <v>2044</v>
      </c>
      <c r="S217">
        <v>20.239999999999998</v>
      </c>
      <c r="T217">
        <v>1</v>
      </c>
      <c r="U217">
        <v>0</v>
      </c>
      <c r="V217">
        <v>7.8935999999999993</v>
      </c>
    </row>
    <row r="218" spans="1:22" x14ac:dyDescent="0.3">
      <c r="A218">
        <v>7280</v>
      </c>
      <c r="B218" t="s">
        <v>9391</v>
      </c>
      <c r="C218">
        <v>2013</v>
      </c>
      <c r="D218" s="32">
        <v>41409</v>
      </c>
      <c r="E218" s="32">
        <v>41409</v>
      </c>
      <c r="F218" t="s">
        <v>1290</v>
      </c>
      <c r="G218" t="s">
        <v>2171</v>
      </c>
      <c r="H218" t="s">
        <v>2172</v>
      </c>
      <c r="I218" t="s">
        <v>41</v>
      </c>
      <c r="J218" t="s">
        <v>27</v>
      </c>
      <c r="K218" t="s">
        <v>7801</v>
      </c>
      <c r="L218" t="s">
        <v>310</v>
      </c>
      <c r="M218">
        <v>85364</v>
      </c>
      <c r="N218" t="s">
        <v>44</v>
      </c>
      <c r="O218" t="s">
        <v>907</v>
      </c>
      <c r="P218" t="s">
        <v>71</v>
      </c>
      <c r="Q218" t="s">
        <v>161</v>
      </c>
      <c r="R218" t="s">
        <v>1784</v>
      </c>
      <c r="S218">
        <v>185.52800000000002</v>
      </c>
      <c r="T218">
        <v>7</v>
      </c>
      <c r="U218">
        <v>0.2</v>
      </c>
      <c r="V218">
        <v>48.701099999999997</v>
      </c>
    </row>
    <row r="219" spans="1:22" x14ac:dyDescent="0.3">
      <c r="A219">
        <v>7261</v>
      </c>
      <c r="B219" t="s">
        <v>9377</v>
      </c>
      <c r="C219">
        <v>2013</v>
      </c>
      <c r="D219" s="32">
        <v>41425</v>
      </c>
      <c r="E219" s="32">
        <v>41430</v>
      </c>
      <c r="F219" t="s">
        <v>50</v>
      </c>
      <c r="G219" t="s">
        <v>6140</v>
      </c>
      <c r="H219" t="s">
        <v>6141</v>
      </c>
      <c r="I219" t="s">
        <v>102</v>
      </c>
      <c r="J219" t="s">
        <v>27</v>
      </c>
      <c r="K219" t="s">
        <v>7153</v>
      </c>
      <c r="L219" t="s">
        <v>114</v>
      </c>
      <c r="M219">
        <v>54880</v>
      </c>
      <c r="N219" t="s">
        <v>105</v>
      </c>
      <c r="O219" t="s">
        <v>4238</v>
      </c>
      <c r="P219" t="s">
        <v>71</v>
      </c>
      <c r="Q219" t="s">
        <v>72</v>
      </c>
      <c r="R219" t="s">
        <v>4239</v>
      </c>
      <c r="S219">
        <v>125.99</v>
      </c>
      <c r="T219">
        <v>1</v>
      </c>
      <c r="U219">
        <v>0</v>
      </c>
      <c r="V219">
        <v>35.277200000000008</v>
      </c>
    </row>
    <row r="220" spans="1:22" x14ac:dyDescent="0.3">
      <c r="A220">
        <v>7260</v>
      </c>
      <c r="B220" t="s">
        <v>9377</v>
      </c>
      <c r="C220">
        <v>2013</v>
      </c>
      <c r="D220" s="32">
        <v>41425</v>
      </c>
      <c r="E220" s="32">
        <v>41430</v>
      </c>
      <c r="F220" t="s">
        <v>50</v>
      </c>
      <c r="G220" t="s">
        <v>6140</v>
      </c>
      <c r="H220" t="s">
        <v>6141</v>
      </c>
      <c r="I220" t="s">
        <v>102</v>
      </c>
      <c r="J220" t="s">
        <v>27</v>
      </c>
      <c r="K220" t="s">
        <v>7153</v>
      </c>
      <c r="L220" t="s">
        <v>114</v>
      </c>
      <c r="M220">
        <v>54880</v>
      </c>
      <c r="N220" t="s">
        <v>105</v>
      </c>
      <c r="O220" t="s">
        <v>3811</v>
      </c>
      <c r="P220" t="s">
        <v>46</v>
      </c>
      <c r="Q220" t="s">
        <v>90</v>
      </c>
      <c r="R220" t="s">
        <v>3812</v>
      </c>
      <c r="S220">
        <v>45.36</v>
      </c>
      <c r="T220">
        <v>7</v>
      </c>
      <c r="U220">
        <v>0</v>
      </c>
      <c r="V220">
        <v>21.772800000000004</v>
      </c>
    </row>
    <row r="221" spans="1:22" x14ac:dyDescent="0.3">
      <c r="A221">
        <v>7259</v>
      </c>
      <c r="B221" t="s">
        <v>9377</v>
      </c>
      <c r="C221">
        <v>2013</v>
      </c>
      <c r="D221" s="32">
        <v>41425</v>
      </c>
      <c r="E221" s="32">
        <v>41430</v>
      </c>
      <c r="F221" t="s">
        <v>50</v>
      </c>
      <c r="G221" t="s">
        <v>6140</v>
      </c>
      <c r="H221" t="s">
        <v>6141</v>
      </c>
      <c r="I221" t="s">
        <v>102</v>
      </c>
      <c r="J221" t="s">
        <v>27</v>
      </c>
      <c r="K221" t="s">
        <v>7153</v>
      </c>
      <c r="L221" t="s">
        <v>114</v>
      </c>
      <c r="M221">
        <v>54880</v>
      </c>
      <c r="N221" t="s">
        <v>105</v>
      </c>
      <c r="O221" t="s">
        <v>586</v>
      </c>
      <c r="P221" t="s">
        <v>46</v>
      </c>
      <c r="Q221" t="s">
        <v>68</v>
      </c>
      <c r="R221" t="s">
        <v>587</v>
      </c>
      <c r="S221">
        <v>14.7</v>
      </c>
      <c r="T221">
        <v>5</v>
      </c>
      <c r="U221">
        <v>0</v>
      </c>
      <c r="V221">
        <v>3.9690000000000003</v>
      </c>
    </row>
    <row r="222" spans="1:22" x14ac:dyDescent="0.3">
      <c r="A222">
        <v>7258</v>
      </c>
      <c r="B222" t="s">
        <v>9377</v>
      </c>
      <c r="C222">
        <v>2013</v>
      </c>
      <c r="D222" s="32">
        <v>41425</v>
      </c>
      <c r="E222" s="32">
        <v>41430</v>
      </c>
      <c r="F222" t="s">
        <v>50</v>
      </c>
      <c r="G222" t="s">
        <v>6140</v>
      </c>
      <c r="H222" t="s">
        <v>6141</v>
      </c>
      <c r="I222" t="s">
        <v>102</v>
      </c>
      <c r="J222" t="s">
        <v>27</v>
      </c>
      <c r="K222" t="s">
        <v>7153</v>
      </c>
      <c r="L222" t="s">
        <v>114</v>
      </c>
      <c r="M222">
        <v>54880</v>
      </c>
      <c r="N222" t="s">
        <v>105</v>
      </c>
      <c r="O222" t="s">
        <v>3569</v>
      </c>
      <c r="P222" t="s">
        <v>46</v>
      </c>
      <c r="Q222" t="s">
        <v>90</v>
      </c>
      <c r="R222" t="s">
        <v>3570</v>
      </c>
      <c r="S222">
        <v>629.09999999999991</v>
      </c>
      <c r="T222">
        <v>6</v>
      </c>
      <c r="U222">
        <v>0</v>
      </c>
      <c r="V222">
        <v>301.96799999999996</v>
      </c>
    </row>
    <row r="223" spans="1:22" x14ac:dyDescent="0.3">
      <c r="A223">
        <v>7257</v>
      </c>
      <c r="B223" t="s">
        <v>9377</v>
      </c>
      <c r="C223">
        <v>2013</v>
      </c>
      <c r="D223" s="32">
        <v>41425</v>
      </c>
      <c r="E223" s="32">
        <v>41430</v>
      </c>
      <c r="F223" t="s">
        <v>50</v>
      </c>
      <c r="G223" t="s">
        <v>6140</v>
      </c>
      <c r="H223" t="s">
        <v>6141</v>
      </c>
      <c r="I223" t="s">
        <v>102</v>
      </c>
      <c r="J223" t="s">
        <v>27</v>
      </c>
      <c r="K223" t="s">
        <v>7153</v>
      </c>
      <c r="L223" t="s">
        <v>114</v>
      </c>
      <c r="M223">
        <v>54880</v>
      </c>
      <c r="N223" t="s">
        <v>105</v>
      </c>
      <c r="O223" t="s">
        <v>1282</v>
      </c>
      <c r="P223" t="s">
        <v>46</v>
      </c>
      <c r="Q223" t="s">
        <v>68</v>
      </c>
      <c r="R223" t="s">
        <v>1283</v>
      </c>
      <c r="S223">
        <v>5.56</v>
      </c>
      <c r="T223">
        <v>2</v>
      </c>
      <c r="U223">
        <v>0</v>
      </c>
      <c r="V223">
        <v>1.4455999999999998</v>
      </c>
    </row>
    <row r="224" spans="1:22" x14ac:dyDescent="0.3">
      <c r="A224">
        <v>7256</v>
      </c>
      <c r="B224" t="s">
        <v>9377</v>
      </c>
      <c r="C224">
        <v>2013</v>
      </c>
      <c r="D224" s="32">
        <v>41425</v>
      </c>
      <c r="E224" s="32">
        <v>41430</v>
      </c>
      <c r="F224" t="s">
        <v>50</v>
      </c>
      <c r="G224" t="s">
        <v>6140</v>
      </c>
      <c r="H224" t="s">
        <v>6141</v>
      </c>
      <c r="I224" t="s">
        <v>102</v>
      </c>
      <c r="J224" t="s">
        <v>27</v>
      </c>
      <c r="K224" t="s">
        <v>7153</v>
      </c>
      <c r="L224" t="s">
        <v>114</v>
      </c>
      <c r="M224">
        <v>54880</v>
      </c>
      <c r="N224" t="s">
        <v>105</v>
      </c>
      <c r="O224" t="s">
        <v>1039</v>
      </c>
      <c r="P224" t="s">
        <v>46</v>
      </c>
      <c r="Q224" t="s">
        <v>59</v>
      </c>
      <c r="R224" t="s">
        <v>1040</v>
      </c>
      <c r="S224">
        <v>49.76</v>
      </c>
      <c r="T224">
        <v>4</v>
      </c>
      <c r="U224">
        <v>0</v>
      </c>
      <c r="V224">
        <v>13.9328</v>
      </c>
    </row>
    <row r="225" spans="1:22" x14ac:dyDescent="0.3">
      <c r="A225">
        <v>7255</v>
      </c>
      <c r="B225" t="s">
        <v>9377</v>
      </c>
      <c r="C225">
        <v>2013</v>
      </c>
      <c r="D225" s="32">
        <v>41425</v>
      </c>
      <c r="E225" s="32">
        <v>41430</v>
      </c>
      <c r="F225" t="s">
        <v>50</v>
      </c>
      <c r="G225" t="s">
        <v>6140</v>
      </c>
      <c r="H225" t="s">
        <v>6141</v>
      </c>
      <c r="I225" t="s">
        <v>102</v>
      </c>
      <c r="J225" t="s">
        <v>27</v>
      </c>
      <c r="K225" t="s">
        <v>7153</v>
      </c>
      <c r="L225" t="s">
        <v>114</v>
      </c>
      <c r="M225">
        <v>54880</v>
      </c>
      <c r="N225" t="s">
        <v>105</v>
      </c>
      <c r="O225" t="s">
        <v>4745</v>
      </c>
      <c r="P225" t="s">
        <v>32</v>
      </c>
      <c r="Q225" t="s">
        <v>65</v>
      </c>
      <c r="R225" t="s">
        <v>4746</v>
      </c>
      <c r="S225">
        <v>47.400000000000006</v>
      </c>
      <c r="T225">
        <v>5</v>
      </c>
      <c r="U225">
        <v>0</v>
      </c>
      <c r="V225">
        <v>21.33</v>
      </c>
    </row>
    <row r="226" spans="1:22" x14ac:dyDescent="0.3">
      <c r="A226">
        <v>7254</v>
      </c>
      <c r="B226" t="s">
        <v>9377</v>
      </c>
      <c r="C226">
        <v>2013</v>
      </c>
      <c r="D226" s="32">
        <v>41425</v>
      </c>
      <c r="E226" s="32">
        <v>41430</v>
      </c>
      <c r="F226" t="s">
        <v>50</v>
      </c>
      <c r="G226" t="s">
        <v>6140</v>
      </c>
      <c r="H226" t="s">
        <v>6141</v>
      </c>
      <c r="I226" t="s">
        <v>102</v>
      </c>
      <c r="J226" t="s">
        <v>27</v>
      </c>
      <c r="K226" t="s">
        <v>7153</v>
      </c>
      <c r="L226" t="s">
        <v>114</v>
      </c>
      <c r="M226">
        <v>54880</v>
      </c>
      <c r="N226" t="s">
        <v>105</v>
      </c>
      <c r="O226" t="s">
        <v>713</v>
      </c>
      <c r="P226" t="s">
        <v>46</v>
      </c>
      <c r="Q226" t="s">
        <v>78</v>
      </c>
      <c r="R226" t="s">
        <v>714</v>
      </c>
      <c r="S226">
        <v>364.74</v>
      </c>
      <c r="T226">
        <v>3</v>
      </c>
      <c r="U226">
        <v>0</v>
      </c>
      <c r="V226">
        <v>109.42199999999997</v>
      </c>
    </row>
    <row r="227" spans="1:22" x14ac:dyDescent="0.3">
      <c r="A227">
        <v>7245</v>
      </c>
      <c r="B227" t="s">
        <v>9369</v>
      </c>
      <c r="C227">
        <v>2014</v>
      </c>
      <c r="D227" s="32">
        <v>41782</v>
      </c>
      <c r="E227" s="32">
        <v>41785</v>
      </c>
      <c r="F227" t="s">
        <v>188</v>
      </c>
      <c r="G227" t="s">
        <v>1815</v>
      </c>
      <c r="H227" t="s">
        <v>1816</v>
      </c>
      <c r="I227" t="s">
        <v>26</v>
      </c>
      <c r="J227" t="s">
        <v>27</v>
      </c>
      <c r="K227" t="s">
        <v>42</v>
      </c>
      <c r="L227" t="s">
        <v>43</v>
      </c>
      <c r="M227">
        <v>90049</v>
      </c>
      <c r="N227" t="s">
        <v>44</v>
      </c>
      <c r="O227" t="s">
        <v>7474</v>
      </c>
      <c r="P227" t="s">
        <v>46</v>
      </c>
      <c r="Q227" t="s">
        <v>68</v>
      </c>
      <c r="R227" t="s">
        <v>7475</v>
      </c>
      <c r="S227">
        <v>49.56</v>
      </c>
      <c r="T227">
        <v>7</v>
      </c>
      <c r="U227">
        <v>0</v>
      </c>
      <c r="V227">
        <v>18.832800000000002</v>
      </c>
    </row>
    <row r="228" spans="1:22" x14ac:dyDescent="0.3">
      <c r="A228">
        <v>7220</v>
      </c>
      <c r="B228" t="s">
        <v>9353</v>
      </c>
      <c r="C228">
        <v>2012</v>
      </c>
      <c r="D228" s="32">
        <v>41032</v>
      </c>
      <c r="E228" s="32">
        <v>41035</v>
      </c>
      <c r="F228" t="s">
        <v>188</v>
      </c>
      <c r="G228" t="s">
        <v>454</v>
      </c>
      <c r="H228" t="s">
        <v>455</v>
      </c>
      <c r="I228" t="s">
        <v>26</v>
      </c>
      <c r="J228" t="s">
        <v>27</v>
      </c>
      <c r="K228" t="s">
        <v>127</v>
      </c>
      <c r="L228" t="s">
        <v>43</v>
      </c>
      <c r="M228">
        <v>94109</v>
      </c>
      <c r="N228" t="s">
        <v>44</v>
      </c>
      <c r="O228" t="s">
        <v>2259</v>
      </c>
      <c r="P228" t="s">
        <v>46</v>
      </c>
      <c r="Q228" t="s">
        <v>75</v>
      </c>
      <c r="R228" t="s">
        <v>2260</v>
      </c>
      <c r="S228">
        <v>49.568000000000005</v>
      </c>
      <c r="T228">
        <v>2</v>
      </c>
      <c r="U228">
        <v>0.2</v>
      </c>
      <c r="V228">
        <v>17.348799999999997</v>
      </c>
    </row>
    <row r="229" spans="1:22" x14ac:dyDescent="0.3">
      <c r="A229">
        <v>7219</v>
      </c>
      <c r="B229" t="s">
        <v>9353</v>
      </c>
      <c r="C229">
        <v>2012</v>
      </c>
      <c r="D229" s="32">
        <v>41032</v>
      </c>
      <c r="E229" s="32">
        <v>41035</v>
      </c>
      <c r="F229" t="s">
        <v>188</v>
      </c>
      <c r="G229" t="s">
        <v>454</v>
      </c>
      <c r="H229" t="s">
        <v>455</v>
      </c>
      <c r="I229" t="s">
        <v>26</v>
      </c>
      <c r="J229" t="s">
        <v>27</v>
      </c>
      <c r="K229" t="s">
        <v>127</v>
      </c>
      <c r="L229" t="s">
        <v>43</v>
      </c>
      <c r="M229">
        <v>94109</v>
      </c>
      <c r="N229" t="s">
        <v>44</v>
      </c>
      <c r="O229" t="s">
        <v>478</v>
      </c>
      <c r="P229" t="s">
        <v>71</v>
      </c>
      <c r="Q229" t="s">
        <v>161</v>
      </c>
      <c r="R229" t="s">
        <v>479</v>
      </c>
      <c r="S229">
        <v>339.96</v>
      </c>
      <c r="T229">
        <v>4</v>
      </c>
      <c r="U229">
        <v>0</v>
      </c>
      <c r="V229">
        <v>122.38559999999998</v>
      </c>
    </row>
    <row r="230" spans="1:22" x14ac:dyDescent="0.3">
      <c r="A230">
        <v>7218</v>
      </c>
      <c r="B230" t="s">
        <v>9353</v>
      </c>
      <c r="C230">
        <v>2012</v>
      </c>
      <c r="D230" s="32">
        <v>41032</v>
      </c>
      <c r="E230" s="32">
        <v>41035</v>
      </c>
      <c r="F230" t="s">
        <v>188</v>
      </c>
      <c r="G230" t="s">
        <v>454</v>
      </c>
      <c r="H230" t="s">
        <v>455</v>
      </c>
      <c r="I230" t="s">
        <v>26</v>
      </c>
      <c r="J230" t="s">
        <v>27</v>
      </c>
      <c r="K230" t="s">
        <v>127</v>
      </c>
      <c r="L230" t="s">
        <v>43</v>
      </c>
      <c r="M230">
        <v>94109</v>
      </c>
      <c r="N230" t="s">
        <v>44</v>
      </c>
      <c r="O230" t="s">
        <v>3567</v>
      </c>
      <c r="P230" t="s">
        <v>46</v>
      </c>
      <c r="Q230" t="s">
        <v>75</v>
      </c>
      <c r="R230" t="s">
        <v>8589</v>
      </c>
      <c r="S230">
        <v>62.496000000000009</v>
      </c>
      <c r="T230">
        <v>2</v>
      </c>
      <c r="U230">
        <v>0.2</v>
      </c>
      <c r="V230">
        <v>21.873599999999996</v>
      </c>
    </row>
    <row r="231" spans="1:22" x14ac:dyDescent="0.3">
      <c r="A231">
        <v>7217</v>
      </c>
      <c r="B231" t="s">
        <v>9353</v>
      </c>
      <c r="C231">
        <v>2012</v>
      </c>
      <c r="D231" s="32">
        <v>41032</v>
      </c>
      <c r="E231" s="32">
        <v>41035</v>
      </c>
      <c r="F231" t="s">
        <v>188</v>
      </c>
      <c r="G231" t="s">
        <v>454</v>
      </c>
      <c r="H231" t="s">
        <v>455</v>
      </c>
      <c r="I231" t="s">
        <v>26</v>
      </c>
      <c r="J231" t="s">
        <v>27</v>
      </c>
      <c r="K231" t="s">
        <v>127</v>
      </c>
      <c r="L231" t="s">
        <v>43</v>
      </c>
      <c r="M231">
        <v>94109</v>
      </c>
      <c r="N231" t="s">
        <v>44</v>
      </c>
      <c r="O231" t="s">
        <v>1758</v>
      </c>
      <c r="P231" t="s">
        <v>46</v>
      </c>
      <c r="Q231" t="s">
        <v>68</v>
      </c>
      <c r="R231" t="s">
        <v>1759</v>
      </c>
      <c r="S231">
        <v>8.82</v>
      </c>
      <c r="T231">
        <v>3</v>
      </c>
      <c r="U231">
        <v>0</v>
      </c>
      <c r="V231">
        <v>2.5577999999999994</v>
      </c>
    </row>
    <row r="232" spans="1:22" x14ac:dyDescent="0.3">
      <c r="A232">
        <v>7183</v>
      </c>
      <c r="B232" t="s">
        <v>9332</v>
      </c>
      <c r="C232">
        <v>2014</v>
      </c>
      <c r="D232" s="32">
        <v>41760</v>
      </c>
      <c r="E232" s="32">
        <v>41764</v>
      </c>
      <c r="F232" t="s">
        <v>50</v>
      </c>
      <c r="G232" t="s">
        <v>1068</v>
      </c>
      <c r="H232" t="s">
        <v>1069</v>
      </c>
      <c r="I232" t="s">
        <v>102</v>
      </c>
      <c r="J232" t="s">
        <v>27</v>
      </c>
      <c r="K232" t="s">
        <v>42</v>
      </c>
      <c r="L232" t="s">
        <v>43</v>
      </c>
      <c r="M232">
        <v>90032</v>
      </c>
      <c r="N232" t="s">
        <v>44</v>
      </c>
      <c r="O232" t="s">
        <v>2727</v>
      </c>
      <c r="P232" t="s">
        <v>46</v>
      </c>
      <c r="Q232" t="s">
        <v>75</v>
      </c>
      <c r="R232" t="s">
        <v>2728</v>
      </c>
      <c r="S232">
        <v>23.24</v>
      </c>
      <c r="T232">
        <v>5</v>
      </c>
      <c r="U232">
        <v>0.2</v>
      </c>
      <c r="V232">
        <v>7.5529999999999982</v>
      </c>
    </row>
    <row r="233" spans="1:22" x14ac:dyDescent="0.3">
      <c r="A233">
        <v>7179</v>
      </c>
      <c r="B233" t="s">
        <v>9328</v>
      </c>
      <c r="C233">
        <v>2014</v>
      </c>
      <c r="D233" s="32">
        <v>41764</v>
      </c>
      <c r="E233" s="32">
        <v>41770</v>
      </c>
      <c r="F233" t="s">
        <v>50</v>
      </c>
      <c r="G233" t="s">
        <v>4193</v>
      </c>
      <c r="H233" t="s">
        <v>4194</v>
      </c>
      <c r="I233" t="s">
        <v>41</v>
      </c>
      <c r="J233" t="s">
        <v>27</v>
      </c>
      <c r="K233" t="s">
        <v>146</v>
      </c>
      <c r="L233" t="s">
        <v>147</v>
      </c>
      <c r="M233">
        <v>19140</v>
      </c>
      <c r="N233" t="s">
        <v>148</v>
      </c>
      <c r="O233" t="s">
        <v>3366</v>
      </c>
      <c r="P233" t="s">
        <v>46</v>
      </c>
      <c r="Q233" t="s">
        <v>75</v>
      </c>
      <c r="R233" t="s">
        <v>3367</v>
      </c>
      <c r="S233">
        <v>9.3960000000000008</v>
      </c>
      <c r="T233">
        <v>3</v>
      </c>
      <c r="U233">
        <v>0.7</v>
      </c>
      <c r="V233">
        <v>-7.5167999999999964</v>
      </c>
    </row>
    <row r="234" spans="1:22" x14ac:dyDescent="0.3">
      <c r="A234">
        <v>7178</v>
      </c>
      <c r="B234" t="s">
        <v>9328</v>
      </c>
      <c r="C234">
        <v>2014</v>
      </c>
      <c r="D234" s="32">
        <v>41764</v>
      </c>
      <c r="E234" s="32">
        <v>41770</v>
      </c>
      <c r="F234" t="s">
        <v>50</v>
      </c>
      <c r="G234" t="s">
        <v>4193</v>
      </c>
      <c r="H234" t="s">
        <v>4194</v>
      </c>
      <c r="I234" t="s">
        <v>41</v>
      </c>
      <c r="J234" t="s">
        <v>27</v>
      </c>
      <c r="K234" t="s">
        <v>146</v>
      </c>
      <c r="L234" t="s">
        <v>147</v>
      </c>
      <c r="M234">
        <v>19140</v>
      </c>
      <c r="N234" t="s">
        <v>148</v>
      </c>
      <c r="O234" t="s">
        <v>9263</v>
      </c>
      <c r="P234" t="s">
        <v>46</v>
      </c>
      <c r="Q234" t="s">
        <v>75</v>
      </c>
      <c r="R234" t="s">
        <v>9264</v>
      </c>
      <c r="S234">
        <v>2.2020000000000004</v>
      </c>
      <c r="T234">
        <v>2</v>
      </c>
      <c r="U234">
        <v>0.7</v>
      </c>
      <c r="V234">
        <v>-1.5413999999999999</v>
      </c>
    </row>
    <row r="235" spans="1:22" x14ac:dyDescent="0.3">
      <c r="A235">
        <v>7161</v>
      </c>
      <c r="B235" t="s">
        <v>9320</v>
      </c>
      <c r="C235">
        <v>2012</v>
      </c>
      <c r="D235" s="32">
        <v>41042</v>
      </c>
      <c r="E235" s="32">
        <v>41047</v>
      </c>
      <c r="F235" t="s">
        <v>23</v>
      </c>
      <c r="G235" t="s">
        <v>3436</v>
      </c>
      <c r="H235" t="s">
        <v>3437</v>
      </c>
      <c r="I235" t="s">
        <v>102</v>
      </c>
      <c r="J235" t="s">
        <v>27</v>
      </c>
      <c r="K235" t="s">
        <v>303</v>
      </c>
      <c r="L235" t="s">
        <v>211</v>
      </c>
      <c r="M235">
        <v>60623</v>
      </c>
      <c r="N235" t="s">
        <v>105</v>
      </c>
      <c r="O235" t="s">
        <v>2572</v>
      </c>
      <c r="P235" t="s">
        <v>46</v>
      </c>
      <c r="Q235" t="s">
        <v>269</v>
      </c>
      <c r="R235" t="s">
        <v>2573</v>
      </c>
      <c r="S235">
        <v>16</v>
      </c>
      <c r="T235">
        <v>4</v>
      </c>
      <c r="U235">
        <v>0.2</v>
      </c>
      <c r="V235">
        <v>5.6</v>
      </c>
    </row>
    <row r="236" spans="1:22" x14ac:dyDescent="0.3">
      <c r="A236">
        <v>7160</v>
      </c>
      <c r="B236" t="s">
        <v>9320</v>
      </c>
      <c r="C236">
        <v>2012</v>
      </c>
      <c r="D236" s="32">
        <v>41042</v>
      </c>
      <c r="E236" s="32">
        <v>41047</v>
      </c>
      <c r="F236" t="s">
        <v>23</v>
      </c>
      <c r="G236" t="s">
        <v>3436</v>
      </c>
      <c r="H236" t="s">
        <v>3437</v>
      </c>
      <c r="I236" t="s">
        <v>102</v>
      </c>
      <c r="J236" t="s">
        <v>27</v>
      </c>
      <c r="K236" t="s">
        <v>303</v>
      </c>
      <c r="L236" t="s">
        <v>211</v>
      </c>
      <c r="M236">
        <v>60623</v>
      </c>
      <c r="N236" t="s">
        <v>105</v>
      </c>
      <c r="O236" t="s">
        <v>3398</v>
      </c>
      <c r="P236" t="s">
        <v>71</v>
      </c>
      <c r="Q236" t="s">
        <v>72</v>
      </c>
      <c r="R236" t="s">
        <v>3399</v>
      </c>
      <c r="S236">
        <v>222.38400000000001</v>
      </c>
      <c r="T236">
        <v>2</v>
      </c>
      <c r="U236">
        <v>0.2</v>
      </c>
      <c r="V236">
        <v>16.678799999999995</v>
      </c>
    </row>
    <row r="237" spans="1:22" x14ac:dyDescent="0.3">
      <c r="A237">
        <v>7116</v>
      </c>
      <c r="B237" t="s">
        <v>9293</v>
      </c>
      <c r="C237">
        <v>2013</v>
      </c>
      <c r="D237" s="32">
        <v>41400</v>
      </c>
      <c r="E237" s="32">
        <v>41401</v>
      </c>
      <c r="F237" t="s">
        <v>188</v>
      </c>
      <c r="G237" t="s">
        <v>2908</v>
      </c>
      <c r="H237" t="s">
        <v>2909</v>
      </c>
      <c r="I237" t="s">
        <v>41</v>
      </c>
      <c r="J237" t="s">
        <v>27</v>
      </c>
      <c r="K237" t="s">
        <v>28</v>
      </c>
      <c r="L237" t="s">
        <v>1392</v>
      </c>
      <c r="M237">
        <v>89015</v>
      </c>
      <c r="N237" t="s">
        <v>44</v>
      </c>
      <c r="O237" t="s">
        <v>748</v>
      </c>
      <c r="P237" t="s">
        <v>46</v>
      </c>
      <c r="Q237" t="s">
        <v>75</v>
      </c>
      <c r="R237" t="s">
        <v>749</v>
      </c>
      <c r="S237">
        <v>5.7280000000000006</v>
      </c>
      <c r="T237">
        <v>2</v>
      </c>
      <c r="U237">
        <v>0.2</v>
      </c>
      <c r="V237">
        <v>2.0047999999999995</v>
      </c>
    </row>
    <row r="238" spans="1:22" x14ac:dyDescent="0.3">
      <c r="A238">
        <v>7115</v>
      </c>
      <c r="B238" t="s">
        <v>9293</v>
      </c>
      <c r="C238">
        <v>2013</v>
      </c>
      <c r="D238" s="32">
        <v>41400</v>
      </c>
      <c r="E238" s="32">
        <v>41401</v>
      </c>
      <c r="F238" t="s">
        <v>188</v>
      </c>
      <c r="G238" t="s">
        <v>2908</v>
      </c>
      <c r="H238" t="s">
        <v>2909</v>
      </c>
      <c r="I238" t="s">
        <v>41</v>
      </c>
      <c r="J238" t="s">
        <v>27</v>
      </c>
      <c r="K238" t="s">
        <v>28</v>
      </c>
      <c r="L238" t="s">
        <v>1392</v>
      </c>
      <c r="M238">
        <v>89015</v>
      </c>
      <c r="N238" t="s">
        <v>44</v>
      </c>
      <c r="O238" t="s">
        <v>7497</v>
      </c>
      <c r="P238" t="s">
        <v>32</v>
      </c>
      <c r="Q238" t="s">
        <v>56</v>
      </c>
      <c r="R238" t="s">
        <v>7498</v>
      </c>
      <c r="S238">
        <v>1685.88</v>
      </c>
      <c r="T238">
        <v>6</v>
      </c>
      <c r="U238">
        <v>0</v>
      </c>
      <c r="V238">
        <v>320.31720000000001</v>
      </c>
    </row>
    <row r="239" spans="1:22" x14ac:dyDescent="0.3">
      <c r="A239">
        <v>7077</v>
      </c>
      <c r="B239" t="s">
        <v>9275</v>
      </c>
      <c r="C239">
        <v>2013</v>
      </c>
      <c r="D239" s="32">
        <v>41407</v>
      </c>
      <c r="E239" s="32">
        <v>41412</v>
      </c>
      <c r="F239" t="s">
        <v>50</v>
      </c>
      <c r="G239" t="s">
        <v>7983</v>
      </c>
      <c r="H239" t="s">
        <v>7984</v>
      </c>
      <c r="I239" t="s">
        <v>26</v>
      </c>
      <c r="J239" t="s">
        <v>27</v>
      </c>
      <c r="K239" t="s">
        <v>95</v>
      </c>
      <c r="L239" t="s">
        <v>96</v>
      </c>
      <c r="M239">
        <v>98105</v>
      </c>
      <c r="N239" t="s">
        <v>44</v>
      </c>
      <c r="O239" t="s">
        <v>2336</v>
      </c>
      <c r="P239" t="s">
        <v>46</v>
      </c>
      <c r="Q239" t="s">
        <v>173</v>
      </c>
      <c r="R239" t="s">
        <v>2337</v>
      </c>
      <c r="S239">
        <v>54.900000000000006</v>
      </c>
      <c r="T239">
        <v>5</v>
      </c>
      <c r="U239">
        <v>0</v>
      </c>
      <c r="V239">
        <v>26.901000000000003</v>
      </c>
    </row>
    <row r="240" spans="1:22" x14ac:dyDescent="0.3">
      <c r="A240">
        <v>7069</v>
      </c>
      <c r="B240" t="s">
        <v>9271</v>
      </c>
      <c r="C240">
        <v>2013</v>
      </c>
      <c r="D240" s="32">
        <v>41416</v>
      </c>
      <c r="E240" s="32">
        <v>41421</v>
      </c>
      <c r="F240" t="s">
        <v>50</v>
      </c>
      <c r="G240" t="s">
        <v>1338</v>
      </c>
      <c r="H240" t="s">
        <v>1339</v>
      </c>
      <c r="I240" t="s">
        <v>41</v>
      </c>
      <c r="J240" t="s">
        <v>27</v>
      </c>
      <c r="K240" t="s">
        <v>815</v>
      </c>
      <c r="L240" t="s">
        <v>104</v>
      </c>
      <c r="M240">
        <v>75081</v>
      </c>
      <c r="N240" t="s">
        <v>105</v>
      </c>
      <c r="O240" t="s">
        <v>2695</v>
      </c>
      <c r="P240" t="s">
        <v>46</v>
      </c>
      <c r="Q240" t="s">
        <v>90</v>
      </c>
      <c r="R240" t="s">
        <v>2696</v>
      </c>
      <c r="S240">
        <v>82.656000000000006</v>
      </c>
      <c r="T240">
        <v>9</v>
      </c>
      <c r="U240">
        <v>0.2</v>
      </c>
      <c r="V240">
        <v>30.996000000000002</v>
      </c>
    </row>
    <row r="241" spans="1:22" x14ac:dyDescent="0.3">
      <c r="A241">
        <v>7068</v>
      </c>
      <c r="B241" t="s">
        <v>9271</v>
      </c>
      <c r="C241">
        <v>2013</v>
      </c>
      <c r="D241" s="32">
        <v>41416</v>
      </c>
      <c r="E241" s="32">
        <v>41421</v>
      </c>
      <c r="F241" t="s">
        <v>50</v>
      </c>
      <c r="G241" t="s">
        <v>1338</v>
      </c>
      <c r="H241" t="s">
        <v>1339</v>
      </c>
      <c r="I241" t="s">
        <v>41</v>
      </c>
      <c r="J241" t="s">
        <v>27</v>
      </c>
      <c r="K241" t="s">
        <v>815</v>
      </c>
      <c r="L241" t="s">
        <v>104</v>
      </c>
      <c r="M241">
        <v>75081</v>
      </c>
      <c r="N241" t="s">
        <v>105</v>
      </c>
      <c r="O241" t="s">
        <v>794</v>
      </c>
      <c r="P241" t="s">
        <v>46</v>
      </c>
      <c r="Q241" t="s">
        <v>75</v>
      </c>
      <c r="R241" t="s">
        <v>795</v>
      </c>
      <c r="S241">
        <v>1.9639999999999995</v>
      </c>
      <c r="T241">
        <v>2</v>
      </c>
      <c r="U241">
        <v>0.8</v>
      </c>
      <c r="V241">
        <v>-3.2406000000000006</v>
      </c>
    </row>
    <row r="242" spans="1:22" x14ac:dyDescent="0.3">
      <c r="A242">
        <v>7067</v>
      </c>
      <c r="B242" t="s">
        <v>9270</v>
      </c>
      <c r="C242">
        <v>2013</v>
      </c>
      <c r="D242" s="32">
        <v>41425</v>
      </c>
      <c r="E242" s="32">
        <v>41429</v>
      </c>
      <c r="F242" t="s">
        <v>50</v>
      </c>
      <c r="G242" t="s">
        <v>5796</v>
      </c>
      <c r="H242" t="s">
        <v>5797</v>
      </c>
      <c r="I242" t="s">
        <v>102</v>
      </c>
      <c r="J242" t="s">
        <v>27</v>
      </c>
      <c r="K242" t="s">
        <v>42</v>
      </c>
      <c r="L242" t="s">
        <v>43</v>
      </c>
      <c r="M242">
        <v>90049</v>
      </c>
      <c r="N242" t="s">
        <v>44</v>
      </c>
      <c r="O242" t="s">
        <v>5987</v>
      </c>
      <c r="P242" t="s">
        <v>46</v>
      </c>
      <c r="Q242" t="s">
        <v>90</v>
      </c>
      <c r="R242" t="s">
        <v>5988</v>
      </c>
      <c r="S242">
        <v>38.880000000000003</v>
      </c>
      <c r="T242">
        <v>6</v>
      </c>
      <c r="U242">
        <v>0</v>
      </c>
      <c r="V242">
        <v>18.662400000000002</v>
      </c>
    </row>
    <row r="243" spans="1:22" x14ac:dyDescent="0.3">
      <c r="A243">
        <v>7037</v>
      </c>
      <c r="B243" t="s">
        <v>9252</v>
      </c>
      <c r="C243">
        <v>2011</v>
      </c>
      <c r="D243" s="32">
        <v>40665</v>
      </c>
      <c r="E243" s="32">
        <v>40667</v>
      </c>
      <c r="F243" t="s">
        <v>23</v>
      </c>
      <c r="G243" t="s">
        <v>7758</v>
      </c>
      <c r="H243" t="s">
        <v>7759</v>
      </c>
      <c r="I243" t="s">
        <v>26</v>
      </c>
      <c r="J243" t="s">
        <v>27</v>
      </c>
      <c r="K243" t="s">
        <v>1792</v>
      </c>
      <c r="L243" t="s">
        <v>54</v>
      </c>
      <c r="M243">
        <v>33801</v>
      </c>
      <c r="N243" t="s">
        <v>30</v>
      </c>
      <c r="O243" t="s">
        <v>3312</v>
      </c>
      <c r="P243" t="s">
        <v>71</v>
      </c>
      <c r="Q243" t="s">
        <v>1216</v>
      </c>
      <c r="R243" t="s">
        <v>3313</v>
      </c>
      <c r="S243">
        <v>479.98400000000004</v>
      </c>
      <c r="T243">
        <v>2</v>
      </c>
      <c r="U243">
        <v>0.2</v>
      </c>
      <c r="V243">
        <v>89.996999999999986</v>
      </c>
    </row>
    <row r="244" spans="1:22" x14ac:dyDescent="0.3">
      <c r="A244">
        <v>7013</v>
      </c>
      <c r="B244" t="s">
        <v>9240</v>
      </c>
      <c r="C244">
        <v>2011</v>
      </c>
      <c r="D244" s="32">
        <v>40686</v>
      </c>
      <c r="E244" s="32">
        <v>40690</v>
      </c>
      <c r="F244" t="s">
        <v>50</v>
      </c>
      <c r="G244" t="s">
        <v>1878</v>
      </c>
      <c r="H244" t="s">
        <v>1879</v>
      </c>
      <c r="I244" t="s">
        <v>26</v>
      </c>
      <c r="J244" t="s">
        <v>27</v>
      </c>
      <c r="K244" t="s">
        <v>266</v>
      </c>
      <c r="L244" t="s">
        <v>267</v>
      </c>
      <c r="M244">
        <v>10035</v>
      </c>
      <c r="N244" t="s">
        <v>148</v>
      </c>
      <c r="O244" t="s">
        <v>359</v>
      </c>
      <c r="P244" t="s">
        <v>46</v>
      </c>
      <c r="Q244" t="s">
        <v>78</v>
      </c>
      <c r="R244" t="s">
        <v>360</v>
      </c>
      <c r="S244">
        <v>208.16</v>
      </c>
      <c r="T244">
        <v>1</v>
      </c>
      <c r="U244">
        <v>0</v>
      </c>
      <c r="V244">
        <v>56.20320000000001</v>
      </c>
    </row>
    <row r="245" spans="1:22" x14ac:dyDescent="0.3">
      <c r="A245">
        <v>7012</v>
      </c>
      <c r="B245" t="s">
        <v>9240</v>
      </c>
      <c r="C245">
        <v>2011</v>
      </c>
      <c r="D245" s="32">
        <v>40686</v>
      </c>
      <c r="E245" s="32">
        <v>40690</v>
      </c>
      <c r="F245" t="s">
        <v>50</v>
      </c>
      <c r="G245" t="s">
        <v>1878</v>
      </c>
      <c r="H245" t="s">
        <v>1879</v>
      </c>
      <c r="I245" t="s">
        <v>26</v>
      </c>
      <c r="J245" t="s">
        <v>27</v>
      </c>
      <c r="K245" t="s">
        <v>266</v>
      </c>
      <c r="L245" t="s">
        <v>267</v>
      </c>
      <c r="M245">
        <v>10035</v>
      </c>
      <c r="N245" t="s">
        <v>148</v>
      </c>
      <c r="O245" t="s">
        <v>6877</v>
      </c>
      <c r="P245" t="s">
        <v>46</v>
      </c>
      <c r="Q245" t="s">
        <v>578</v>
      </c>
      <c r="R245" t="s">
        <v>6878</v>
      </c>
      <c r="S245">
        <v>5.04</v>
      </c>
      <c r="T245">
        <v>2</v>
      </c>
      <c r="U245">
        <v>0</v>
      </c>
      <c r="V245">
        <v>0.15120000000000022</v>
      </c>
    </row>
    <row r="246" spans="1:22" x14ac:dyDescent="0.3">
      <c r="A246">
        <v>7011</v>
      </c>
      <c r="B246" t="s">
        <v>9240</v>
      </c>
      <c r="C246">
        <v>2011</v>
      </c>
      <c r="D246" s="32">
        <v>40686</v>
      </c>
      <c r="E246" s="32">
        <v>40690</v>
      </c>
      <c r="F246" t="s">
        <v>50</v>
      </c>
      <c r="G246" t="s">
        <v>1878</v>
      </c>
      <c r="H246" t="s">
        <v>1879</v>
      </c>
      <c r="I246" t="s">
        <v>26</v>
      </c>
      <c r="J246" t="s">
        <v>27</v>
      </c>
      <c r="K246" t="s">
        <v>266</v>
      </c>
      <c r="L246" t="s">
        <v>267</v>
      </c>
      <c r="M246">
        <v>10035</v>
      </c>
      <c r="N246" t="s">
        <v>148</v>
      </c>
      <c r="O246" t="s">
        <v>5621</v>
      </c>
      <c r="P246" t="s">
        <v>46</v>
      </c>
      <c r="Q246" t="s">
        <v>75</v>
      </c>
      <c r="R246" t="s">
        <v>1219</v>
      </c>
      <c r="S246">
        <v>17.96</v>
      </c>
      <c r="T246">
        <v>5</v>
      </c>
      <c r="U246">
        <v>0.2</v>
      </c>
      <c r="V246">
        <v>5.8369999999999997</v>
      </c>
    </row>
    <row r="247" spans="1:22" x14ac:dyDescent="0.3">
      <c r="A247">
        <v>7001</v>
      </c>
      <c r="B247" t="s">
        <v>9232</v>
      </c>
      <c r="C247">
        <v>2014</v>
      </c>
      <c r="D247" s="32">
        <v>41786</v>
      </c>
      <c r="E247" s="32">
        <v>41789</v>
      </c>
      <c r="F247" t="s">
        <v>188</v>
      </c>
      <c r="G247" t="s">
        <v>1448</v>
      </c>
      <c r="H247" t="s">
        <v>1449</v>
      </c>
      <c r="I247" t="s">
        <v>41</v>
      </c>
      <c r="J247" t="s">
        <v>27</v>
      </c>
      <c r="K247" t="s">
        <v>1473</v>
      </c>
      <c r="L247" t="s">
        <v>29</v>
      </c>
      <c r="M247">
        <v>40214</v>
      </c>
      <c r="N247" t="s">
        <v>30</v>
      </c>
      <c r="O247" t="s">
        <v>1959</v>
      </c>
      <c r="P247" t="s">
        <v>46</v>
      </c>
      <c r="Q247" t="s">
        <v>578</v>
      </c>
      <c r="R247" t="s">
        <v>1960</v>
      </c>
      <c r="S247">
        <v>25.76</v>
      </c>
      <c r="T247">
        <v>2</v>
      </c>
      <c r="U247">
        <v>0</v>
      </c>
      <c r="V247">
        <v>0.77280000000000015</v>
      </c>
    </row>
    <row r="248" spans="1:22" x14ac:dyDescent="0.3">
      <c r="A248">
        <v>7000</v>
      </c>
      <c r="B248" t="s">
        <v>9232</v>
      </c>
      <c r="C248">
        <v>2014</v>
      </c>
      <c r="D248" s="32">
        <v>41786</v>
      </c>
      <c r="E248" s="32">
        <v>41789</v>
      </c>
      <c r="F248" t="s">
        <v>188</v>
      </c>
      <c r="G248" t="s">
        <v>1448</v>
      </c>
      <c r="H248" t="s">
        <v>1449</v>
      </c>
      <c r="I248" t="s">
        <v>41</v>
      </c>
      <c r="J248" t="s">
        <v>27</v>
      </c>
      <c r="K248" t="s">
        <v>1473</v>
      </c>
      <c r="L248" t="s">
        <v>29</v>
      </c>
      <c r="M248">
        <v>40214</v>
      </c>
      <c r="N248" t="s">
        <v>30</v>
      </c>
      <c r="O248" t="s">
        <v>7891</v>
      </c>
      <c r="P248" t="s">
        <v>46</v>
      </c>
      <c r="Q248" t="s">
        <v>78</v>
      </c>
      <c r="R248" t="s">
        <v>7892</v>
      </c>
      <c r="S248">
        <v>208.44</v>
      </c>
      <c r="T248">
        <v>3</v>
      </c>
      <c r="U248">
        <v>0</v>
      </c>
      <c r="V248">
        <v>62.531999999999982</v>
      </c>
    </row>
    <row r="249" spans="1:22" x14ac:dyDescent="0.3">
      <c r="A249">
        <v>6920</v>
      </c>
      <c r="B249" t="s">
        <v>9175</v>
      </c>
      <c r="C249">
        <v>2012</v>
      </c>
      <c r="D249" s="32">
        <v>41050</v>
      </c>
      <c r="E249" s="32">
        <v>41057</v>
      </c>
      <c r="F249" t="s">
        <v>50</v>
      </c>
      <c r="G249" t="s">
        <v>3630</v>
      </c>
      <c r="H249" t="s">
        <v>3631</v>
      </c>
      <c r="I249" t="s">
        <v>41</v>
      </c>
      <c r="J249" t="s">
        <v>27</v>
      </c>
      <c r="K249" t="s">
        <v>146</v>
      </c>
      <c r="L249" t="s">
        <v>147</v>
      </c>
      <c r="M249">
        <v>19143</v>
      </c>
      <c r="N249" t="s">
        <v>148</v>
      </c>
      <c r="O249" t="s">
        <v>3127</v>
      </c>
      <c r="P249" t="s">
        <v>46</v>
      </c>
      <c r="Q249" t="s">
        <v>75</v>
      </c>
      <c r="R249" t="s">
        <v>3128</v>
      </c>
      <c r="S249">
        <v>24.588000000000001</v>
      </c>
      <c r="T249">
        <v>2</v>
      </c>
      <c r="U249">
        <v>0.7</v>
      </c>
      <c r="V249">
        <v>-18.031199999999998</v>
      </c>
    </row>
    <row r="250" spans="1:22" x14ac:dyDescent="0.3">
      <c r="A250">
        <v>6913</v>
      </c>
      <c r="B250" t="s">
        <v>9169</v>
      </c>
      <c r="C250">
        <v>2014</v>
      </c>
      <c r="D250" s="32">
        <v>41762</v>
      </c>
      <c r="E250" s="32">
        <v>41765</v>
      </c>
      <c r="F250" t="s">
        <v>23</v>
      </c>
      <c r="G250" t="s">
        <v>5323</v>
      </c>
      <c r="H250" t="s">
        <v>5324</v>
      </c>
      <c r="I250" t="s">
        <v>41</v>
      </c>
      <c r="J250" t="s">
        <v>27</v>
      </c>
      <c r="K250" t="s">
        <v>42</v>
      </c>
      <c r="L250" t="s">
        <v>43</v>
      </c>
      <c r="M250">
        <v>90049</v>
      </c>
      <c r="N250" t="s">
        <v>44</v>
      </c>
      <c r="O250" t="s">
        <v>2665</v>
      </c>
      <c r="P250" t="s">
        <v>71</v>
      </c>
      <c r="Q250" t="s">
        <v>161</v>
      </c>
      <c r="R250" t="s">
        <v>2666</v>
      </c>
      <c r="S250">
        <v>159.56</v>
      </c>
      <c r="T250">
        <v>4</v>
      </c>
      <c r="U250">
        <v>0</v>
      </c>
      <c r="V250">
        <v>59.037199999999999</v>
      </c>
    </row>
    <row r="251" spans="1:22" x14ac:dyDescent="0.3">
      <c r="A251">
        <v>6907</v>
      </c>
      <c r="B251" t="s">
        <v>9163</v>
      </c>
      <c r="C251">
        <v>2014</v>
      </c>
      <c r="D251" s="32">
        <v>41780</v>
      </c>
      <c r="E251" s="32">
        <v>41780</v>
      </c>
      <c r="F251" t="s">
        <v>1290</v>
      </c>
      <c r="G251" t="s">
        <v>1324</v>
      </c>
      <c r="H251" t="s">
        <v>1325</v>
      </c>
      <c r="I251" t="s">
        <v>41</v>
      </c>
      <c r="J251" t="s">
        <v>27</v>
      </c>
      <c r="K251" t="s">
        <v>2386</v>
      </c>
      <c r="L251" t="s">
        <v>238</v>
      </c>
      <c r="M251">
        <v>48183</v>
      </c>
      <c r="N251" t="s">
        <v>105</v>
      </c>
      <c r="O251" t="s">
        <v>1342</v>
      </c>
      <c r="P251" t="s">
        <v>46</v>
      </c>
      <c r="Q251" t="s">
        <v>75</v>
      </c>
      <c r="R251" t="s">
        <v>1343</v>
      </c>
      <c r="S251">
        <v>41.28</v>
      </c>
      <c r="T251">
        <v>2</v>
      </c>
      <c r="U251">
        <v>0</v>
      </c>
      <c r="V251">
        <v>19.814399999999999</v>
      </c>
    </row>
    <row r="252" spans="1:22" x14ac:dyDescent="0.3">
      <c r="A252">
        <v>6900</v>
      </c>
      <c r="B252" t="s">
        <v>9156</v>
      </c>
      <c r="C252">
        <v>2012</v>
      </c>
      <c r="D252" s="32">
        <v>41053</v>
      </c>
      <c r="E252" s="32">
        <v>41055</v>
      </c>
      <c r="F252" t="s">
        <v>23</v>
      </c>
      <c r="G252" t="s">
        <v>7550</v>
      </c>
      <c r="H252" t="s">
        <v>7551</v>
      </c>
      <c r="I252" t="s">
        <v>26</v>
      </c>
      <c r="J252" t="s">
        <v>27</v>
      </c>
      <c r="K252" t="s">
        <v>210</v>
      </c>
      <c r="L252" t="s">
        <v>211</v>
      </c>
      <c r="M252">
        <v>60540</v>
      </c>
      <c r="N252" t="s">
        <v>105</v>
      </c>
      <c r="O252" t="s">
        <v>4832</v>
      </c>
      <c r="P252" t="s">
        <v>46</v>
      </c>
      <c r="Q252" t="s">
        <v>75</v>
      </c>
      <c r="R252" t="s">
        <v>4833</v>
      </c>
      <c r="S252">
        <v>7.6559999999999988</v>
      </c>
      <c r="T252">
        <v>6</v>
      </c>
      <c r="U252">
        <v>0.8</v>
      </c>
      <c r="V252">
        <v>-13.015200000000004</v>
      </c>
    </row>
    <row r="253" spans="1:22" x14ac:dyDescent="0.3">
      <c r="A253">
        <v>6899</v>
      </c>
      <c r="B253" t="s">
        <v>9156</v>
      </c>
      <c r="C253">
        <v>2012</v>
      </c>
      <c r="D253" s="32">
        <v>41053</v>
      </c>
      <c r="E253" s="32">
        <v>41055</v>
      </c>
      <c r="F253" t="s">
        <v>23</v>
      </c>
      <c r="G253" t="s">
        <v>7550</v>
      </c>
      <c r="H253" t="s">
        <v>7551</v>
      </c>
      <c r="I253" t="s">
        <v>26</v>
      </c>
      <c r="J253" t="s">
        <v>27</v>
      </c>
      <c r="K253" t="s">
        <v>210</v>
      </c>
      <c r="L253" t="s">
        <v>211</v>
      </c>
      <c r="M253">
        <v>60540</v>
      </c>
      <c r="N253" t="s">
        <v>105</v>
      </c>
      <c r="O253" t="s">
        <v>3186</v>
      </c>
      <c r="P253" t="s">
        <v>32</v>
      </c>
      <c r="Q253" t="s">
        <v>36</v>
      </c>
      <c r="R253" t="s">
        <v>3187</v>
      </c>
      <c r="S253">
        <v>602.65099999999995</v>
      </c>
      <c r="T253">
        <v>7</v>
      </c>
      <c r="U253">
        <v>0.3</v>
      </c>
      <c r="V253">
        <v>-163.57670000000005</v>
      </c>
    </row>
    <row r="254" spans="1:22" x14ac:dyDescent="0.3">
      <c r="A254">
        <v>6885</v>
      </c>
      <c r="B254" t="s">
        <v>9151</v>
      </c>
      <c r="C254">
        <v>2012</v>
      </c>
      <c r="D254" s="32">
        <v>41060</v>
      </c>
      <c r="E254" s="32">
        <v>41064</v>
      </c>
      <c r="F254" t="s">
        <v>50</v>
      </c>
      <c r="G254" t="s">
        <v>1870</v>
      </c>
      <c r="H254" t="s">
        <v>1871</v>
      </c>
      <c r="I254" t="s">
        <v>26</v>
      </c>
      <c r="J254" t="s">
        <v>27</v>
      </c>
      <c r="K254" t="s">
        <v>409</v>
      </c>
      <c r="L254" t="s">
        <v>229</v>
      </c>
      <c r="M254">
        <v>55407</v>
      </c>
      <c r="N254" t="s">
        <v>105</v>
      </c>
      <c r="O254" t="s">
        <v>6248</v>
      </c>
      <c r="P254" t="s">
        <v>32</v>
      </c>
      <c r="Q254" t="s">
        <v>36</v>
      </c>
      <c r="R254" t="s">
        <v>6249</v>
      </c>
      <c r="S254">
        <v>2567.84</v>
      </c>
      <c r="T254">
        <v>8</v>
      </c>
      <c r="U254">
        <v>0</v>
      </c>
      <c r="V254">
        <v>770.35199999999986</v>
      </c>
    </row>
    <row r="255" spans="1:22" x14ac:dyDescent="0.3">
      <c r="A255">
        <v>6847</v>
      </c>
      <c r="B255" t="s">
        <v>9135</v>
      </c>
      <c r="C255">
        <v>2013</v>
      </c>
      <c r="D255" s="32">
        <v>41404</v>
      </c>
      <c r="E255" s="32">
        <v>41409</v>
      </c>
      <c r="F255" t="s">
        <v>50</v>
      </c>
      <c r="G255" t="s">
        <v>5300</v>
      </c>
      <c r="H255" t="s">
        <v>5301</v>
      </c>
      <c r="I255" t="s">
        <v>41</v>
      </c>
      <c r="J255" t="s">
        <v>27</v>
      </c>
      <c r="K255" t="s">
        <v>42</v>
      </c>
      <c r="L255" t="s">
        <v>43</v>
      </c>
      <c r="M255">
        <v>90036</v>
      </c>
      <c r="N255" t="s">
        <v>44</v>
      </c>
      <c r="O255" t="s">
        <v>8938</v>
      </c>
      <c r="P255" t="s">
        <v>46</v>
      </c>
      <c r="Q255" t="s">
        <v>90</v>
      </c>
      <c r="R255" t="s">
        <v>8939</v>
      </c>
      <c r="S255">
        <v>32.04</v>
      </c>
      <c r="T255">
        <v>4</v>
      </c>
      <c r="U255">
        <v>0</v>
      </c>
      <c r="V255">
        <v>14.417999999999999</v>
      </c>
    </row>
    <row r="256" spans="1:22" x14ac:dyDescent="0.3">
      <c r="A256">
        <v>6742</v>
      </c>
      <c r="B256" t="s">
        <v>9066</v>
      </c>
      <c r="C256">
        <v>2011</v>
      </c>
      <c r="D256" s="32">
        <v>40689</v>
      </c>
      <c r="E256" s="32">
        <v>40694</v>
      </c>
      <c r="F256" t="s">
        <v>50</v>
      </c>
      <c r="G256" t="s">
        <v>4324</v>
      </c>
      <c r="H256" t="s">
        <v>4325</v>
      </c>
      <c r="I256" t="s">
        <v>26</v>
      </c>
      <c r="J256" t="s">
        <v>27</v>
      </c>
      <c r="K256" t="s">
        <v>303</v>
      </c>
      <c r="L256" t="s">
        <v>211</v>
      </c>
      <c r="M256">
        <v>60623</v>
      </c>
      <c r="N256" t="s">
        <v>105</v>
      </c>
      <c r="O256" t="s">
        <v>3118</v>
      </c>
      <c r="P256" t="s">
        <v>46</v>
      </c>
      <c r="Q256" t="s">
        <v>68</v>
      </c>
      <c r="R256" t="s">
        <v>3119</v>
      </c>
      <c r="S256">
        <v>13.392000000000001</v>
      </c>
      <c r="T256">
        <v>3</v>
      </c>
      <c r="U256">
        <v>0.2</v>
      </c>
      <c r="V256">
        <v>3.1806000000000005</v>
      </c>
    </row>
    <row r="257" spans="1:22" x14ac:dyDescent="0.3">
      <c r="A257">
        <v>6741</v>
      </c>
      <c r="B257" t="s">
        <v>9066</v>
      </c>
      <c r="C257">
        <v>2011</v>
      </c>
      <c r="D257" s="32">
        <v>40689</v>
      </c>
      <c r="E257" s="32">
        <v>40694</v>
      </c>
      <c r="F257" t="s">
        <v>50</v>
      </c>
      <c r="G257" t="s">
        <v>4324</v>
      </c>
      <c r="H257" t="s">
        <v>4325</v>
      </c>
      <c r="I257" t="s">
        <v>26</v>
      </c>
      <c r="J257" t="s">
        <v>27</v>
      </c>
      <c r="K257" t="s">
        <v>303</v>
      </c>
      <c r="L257" t="s">
        <v>211</v>
      </c>
      <c r="M257">
        <v>60623</v>
      </c>
      <c r="N257" t="s">
        <v>105</v>
      </c>
      <c r="O257" t="s">
        <v>4768</v>
      </c>
      <c r="P257" t="s">
        <v>32</v>
      </c>
      <c r="Q257" t="s">
        <v>36</v>
      </c>
      <c r="R257" t="s">
        <v>4769</v>
      </c>
      <c r="S257">
        <v>359.77199999999999</v>
      </c>
      <c r="T257">
        <v>2</v>
      </c>
      <c r="U257">
        <v>0.3</v>
      </c>
      <c r="V257">
        <v>-5.1396000000000583</v>
      </c>
    </row>
    <row r="258" spans="1:22" x14ac:dyDescent="0.3">
      <c r="A258">
        <v>6740</v>
      </c>
      <c r="B258" t="s">
        <v>9066</v>
      </c>
      <c r="C258">
        <v>2011</v>
      </c>
      <c r="D258" s="32">
        <v>40689</v>
      </c>
      <c r="E258" s="32">
        <v>40694</v>
      </c>
      <c r="F258" t="s">
        <v>50</v>
      </c>
      <c r="G258" t="s">
        <v>4324</v>
      </c>
      <c r="H258" t="s">
        <v>4325</v>
      </c>
      <c r="I258" t="s">
        <v>26</v>
      </c>
      <c r="J258" t="s">
        <v>27</v>
      </c>
      <c r="K258" t="s">
        <v>303</v>
      </c>
      <c r="L258" t="s">
        <v>211</v>
      </c>
      <c r="M258">
        <v>60623</v>
      </c>
      <c r="N258" t="s">
        <v>105</v>
      </c>
      <c r="O258" t="s">
        <v>5557</v>
      </c>
      <c r="P258" t="s">
        <v>46</v>
      </c>
      <c r="Q258" t="s">
        <v>59</v>
      </c>
      <c r="R258" t="s">
        <v>5558</v>
      </c>
      <c r="S258">
        <v>102.624</v>
      </c>
      <c r="T258">
        <v>3</v>
      </c>
      <c r="U258">
        <v>0.2</v>
      </c>
      <c r="V258">
        <v>7.6968000000000032</v>
      </c>
    </row>
    <row r="259" spans="1:22" x14ac:dyDescent="0.3">
      <c r="A259">
        <v>6703</v>
      </c>
      <c r="B259" t="s">
        <v>9043</v>
      </c>
      <c r="C259">
        <v>2012</v>
      </c>
      <c r="D259" s="32">
        <v>41049</v>
      </c>
      <c r="E259" s="32">
        <v>41053</v>
      </c>
      <c r="F259" t="s">
        <v>50</v>
      </c>
      <c r="G259" t="s">
        <v>4143</v>
      </c>
      <c r="H259" t="s">
        <v>4144</v>
      </c>
      <c r="I259" t="s">
        <v>26</v>
      </c>
      <c r="J259" t="s">
        <v>27</v>
      </c>
      <c r="K259" t="s">
        <v>9002</v>
      </c>
      <c r="L259" t="s">
        <v>88</v>
      </c>
      <c r="M259">
        <v>27893</v>
      </c>
      <c r="N259" t="s">
        <v>30</v>
      </c>
      <c r="O259" t="s">
        <v>3424</v>
      </c>
      <c r="P259" t="s">
        <v>46</v>
      </c>
      <c r="Q259" t="s">
        <v>75</v>
      </c>
      <c r="R259" t="s">
        <v>3425</v>
      </c>
      <c r="S259">
        <v>6.4080000000000004</v>
      </c>
      <c r="T259">
        <v>4</v>
      </c>
      <c r="U259">
        <v>0.7</v>
      </c>
      <c r="V259">
        <v>-4.9127999999999989</v>
      </c>
    </row>
    <row r="260" spans="1:22" x14ac:dyDescent="0.3">
      <c r="A260">
        <v>6702</v>
      </c>
      <c r="B260" t="s">
        <v>9043</v>
      </c>
      <c r="C260">
        <v>2012</v>
      </c>
      <c r="D260" s="32">
        <v>41049</v>
      </c>
      <c r="E260" s="32">
        <v>41053</v>
      </c>
      <c r="F260" t="s">
        <v>50</v>
      </c>
      <c r="G260" t="s">
        <v>4143</v>
      </c>
      <c r="H260" t="s">
        <v>4144</v>
      </c>
      <c r="I260" t="s">
        <v>26</v>
      </c>
      <c r="J260" t="s">
        <v>27</v>
      </c>
      <c r="K260" t="s">
        <v>9002</v>
      </c>
      <c r="L260" t="s">
        <v>88</v>
      </c>
      <c r="M260">
        <v>27893</v>
      </c>
      <c r="N260" t="s">
        <v>30</v>
      </c>
      <c r="O260" t="s">
        <v>4622</v>
      </c>
      <c r="P260" t="s">
        <v>32</v>
      </c>
      <c r="Q260" t="s">
        <v>65</v>
      </c>
      <c r="R260" t="s">
        <v>4623</v>
      </c>
      <c r="S260">
        <v>163.136</v>
      </c>
      <c r="T260">
        <v>4</v>
      </c>
      <c r="U260">
        <v>0.2</v>
      </c>
      <c r="V260">
        <v>20.391999999999989</v>
      </c>
    </row>
    <row r="261" spans="1:22" x14ac:dyDescent="0.3">
      <c r="A261">
        <v>6688</v>
      </c>
      <c r="B261" t="s">
        <v>9032</v>
      </c>
      <c r="C261">
        <v>2012</v>
      </c>
      <c r="D261" s="32">
        <v>41043</v>
      </c>
      <c r="E261" s="32">
        <v>41050</v>
      </c>
      <c r="F261" t="s">
        <v>50</v>
      </c>
      <c r="G261" t="s">
        <v>5793</v>
      </c>
      <c r="H261" t="s">
        <v>5794</v>
      </c>
      <c r="I261" t="s">
        <v>26</v>
      </c>
      <c r="J261" t="s">
        <v>27</v>
      </c>
      <c r="K261" t="s">
        <v>42</v>
      </c>
      <c r="L261" t="s">
        <v>43</v>
      </c>
      <c r="M261">
        <v>90032</v>
      </c>
      <c r="N261" t="s">
        <v>44</v>
      </c>
      <c r="O261" t="s">
        <v>5599</v>
      </c>
      <c r="P261" t="s">
        <v>46</v>
      </c>
      <c r="Q261" t="s">
        <v>59</v>
      </c>
      <c r="R261" t="s">
        <v>5600</v>
      </c>
      <c r="S261">
        <v>1117.92</v>
      </c>
      <c r="T261">
        <v>4</v>
      </c>
      <c r="U261">
        <v>0</v>
      </c>
      <c r="V261">
        <v>55.895999999999958</v>
      </c>
    </row>
    <row r="262" spans="1:22" x14ac:dyDescent="0.3">
      <c r="A262">
        <v>6671</v>
      </c>
      <c r="B262" t="s">
        <v>9018</v>
      </c>
      <c r="C262">
        <v>2014</v>
      </c>
      <c r="D262" s="32">
        <v>41785</v>
      </c>
      <c r="E262" s="32">
        <v>41789</v>
      </c>
      <c r="F262" t="s">
        <v>50</v>
      </c>
      <c r="G262" t="s">
        <v>3503</v>
      </c>
      <c r="H262" t="s">
        <v>3504</v>
      </c>
      <c r="I262" t="s">
        <v>102</v>
      </c>
      <c r="J262" t="s">
        <v>27</v>
      </c>
      <c r="K262" t="s">
        <v>497</v>
      </c>
      <c r="L262" t="s">
        <v>1272</v>
      </c>
      <c r="M262">
        <v>31907</v>
      </c>
      <c r="N262" t="s">
        <v>30</v>
      </c>
      <c r="O262" t="s">
        <v>2047</v>
      </c>
      <c r="P262" t="s">
        <v>46</v>
      </c>
      <c r="Q262" t="s">
        <v>75</v>
      </c>
      <c r="R262" t="s">
        <v>2048</v>
      </c>
      <c r="S262">
        <v>29.84</v>
      </c>
      <c r="T262">
        <v>2</v>
      </c>
      <c r="U262">
        <v>0</v>
      </c>
      <c r="V262">
        <v>13.427999999999997</v>
      </c>
    </row>
    <row r="263" spans="1:22" x14ac:dyDescent="0.3">
      <c r="A263">
        <v>6670</v>
      </c>
      <c r="B263" t="s">
        <v>9017</v>
      </c>
      <c r="C263">
        <v>2014</v>
      </c>
      <c r="D263" s="32">
        <v>41772</v>
      </c>
      <c r="E263" s="32">
        <v>41774</v>
      </c>
      <c r="F263" t="s">
        <v>23</v>
      </c>
      <c r="G263" t="s">
        <v>1906</v>
      </c>
      <c r="H263" t="s">
        <v>1907</v>
      </c>
      <c r="I263" t="s">
        <v>26</v>
      </c>
      <c r="J263" t="s">
        <v>27</v>
      </c>
      <c r="K263" t="s">
        <v>3936</v>
      </c>
      <c r="L263" t="s">
        <v>788</v>
      </c>
      <c r="M263">
        <v>8360</v>
      </c>
      <c r="N263" t="s">
        <v>148</v>
      </c>
      <c r="O263" t="s">
        <v>6817</v>
      </c>
      <c r="P263" t="s">
        <v>71</v>
      </c>
      <c r="Q263" t="s">
        <v>161</v>
      </c>
      <c r="R263" t="s">
        <v>6818</v>
      </c>
      <c r="S263">
        <v>87.4</v>
      </c>
      <c r="T263">
        <v>5</v>
      </c>
      <c r="U263">
        <v>0</v>
      </c>
      <c r="V263">
        <v>34.960000000000008</v>
      </c>
    </row>
    <row r="264" spans="1:22" x14ac:dyDescent="0.3">
      <c r="A264">
        <v>6669</v>
      </c>
      <c r="B264" t="s">
        <v>9017</v>
      </c>
      <c r="C264">
        <v>2014</v>
      </c>
      <c r="D264" s="32">
        <v>41772</v>
      </c>
      <c r="E264" s="32">
        <v>41774</v>
      </c>
      <c r="F264" t="s">
        <v>23</v>
      </c>
      <c r="G264" t="s">
        <v>1906</v>
      </c>
      <c r="H264" t="s">
        <v>1907</v>
      </c>
      <c r="I264" t="s">
        <v>26</v>
      </c>
      <c r="J264" t="s">
        <v>27</v>
      </c>
      <c r="K264" t="s">
        <v>3936</v>
      </c>
      <c r="L264" t="s">
        <v>788</v>
      </c>
      <c r="M264">
        <v>8360</v>
      </c>
      <c r="N264" t="s">
        <v>148</v>
      </c>
      <c r="O264" t="s">
        <v>8573</v>
      </c>
      <c r="P264" t="s">
        <v>46</v>
      </c>
      <c r="Q264" t="s">
        <v>578</v>
      </c>
      <c r="R264" t="s">
        <v>8574</v>
      </c>
      <c r="S264">
        <v>17</v>
      </c>
      <c r="T264">
        <v>2</v>
      </c>
      <c r="U264">
        <v>0</v>
      </c>
      <c r="V264">
        <v>4.42</v>
      </c>
    </row>
    <row r="265" spans="1:22" x14ac:dyDescent="0.3">
      <c r="A265">
        <v>6668</v>
      </c>
      <c r="B265" t="s">
        <v>9017</v>
      </c>
      <c r="C265">
        <v>2014</v>
      </c>
      <c r="D265" s="32">
        <v>41772</v>
      </c>
      <c r="E265" s="32">
        <v>41774</v>
      </c>
      <c r="F265" t="s">
        <v>23</v>
      </c>
      <c r="G265" t="s">
        <v>1906</v>
      </c>
      <c r="H265" t="s">
        <v>1907</v>
      </c>
      <c r="I265" t="s">
        <v>26</v>
      </c>
      <c r="J265" t="s">
        <v>27</v>
      </c>
      <c r="K265" t="s">
        <v>3936</v>
      </c>
      <c r="L265" t="s">
        <v>788</v>
      </c>
      <c r="M265">
        <v>8360</v>
      </c>
      <c r="N265" t="s">
        <v>148</v>
      </c>
      <c r="O265" t="s">
        <v>2500</v>
      </c>
      <c r="P265" t="s">
        <v>46</v>
      </c>
      <c r="Q265" t="s">
        <v>47</v>
      </c>
      <c r="R265" t="s">
        <v>2501</v>
      </c>
      <c r="S265">
        <v>6.16</v>
      </c>
      <c r="T265">
        <v>2</v>
      </c>
      <c r="U265">
        <v>0</v>
      </c>
      <c r="V265">
        <v>2.9567999999999999</v>
      </c>
    </row>
    <row r="266" spans="1:22" x14ac:dyDescent="0.3">
      <c r="A266">
        <v>6667</v>
      </c>
      <c r="B266" t="s">
        <v>9017</v>
      </c>
      <c r="C266">
        <v>2014</v>
      </c>
      <c r="D266" s="32">
        <v>41772</v>
      </c>
      <c r="E266" s="32">
        <v>41774</v>
      </c>
      <c r="F266" t="s">
        <v>23</v>
      </c>
      <c r="G266" t="s">
        <v>1906</v>
      </c>
      <c r="H266" t="s">
        <v>1907</v>
      </c>
      <c r="I266" t="s">
        <v>26</v>
      </c>
      <c r="J266" t="s">
        <v>27</v>
      </c>
      <c r="K266" t="s">
        <v>3936</v>
      </c>
      <c r="L266" t="s">
        <v>788</v>
      </c>
      <c r="M266">
        <v>8360</v>
      </c>
      <c r="N266" t="s">
        <v>148</v>
      </c>
      <c r="O266" t="s">
        <v>7654</v>
      </c>
      <c r="P266" t="s">
        <v>32</v>
      </c>
      <c r="Q266" t="s">
        <v>65</v>
      </c>
      <c r="R266" t="s">
        <v>7655</v>
      </c>
      <c r="S266">
        <v>42.85</v>
      </c>
      <c r="T266">
        <v>5</v>
      </c>
      <c r="U266">
        <v>0</v>
      </c>
      <c r="V266">
        <v>15.426000000000002</v>
      </c>
    </row>
    <row r="267" spans="1:22" x14ac:dyDescent="0.3">
      <c r="A267">
        <v>6637</v>
      </c>
      <c r="B267" t="s">
        <v>9006</v>
      </c>
      <c r="C267">
        <v>2014</v>
      </c>
      <c r="D267" s="32">
        <v>41766</v>
      </c>
      <c r="E267" s="32">
        <v>41766</v>
      </c>
      <c r="F267" t="s">
        <v>1290</v>
      </c>
      <c r="G267" t="s">
        <v>3934</v>
      </c>
      <c r="H267" t="s">
        <v>3935</v>
      </c>
      <c r="I267" t="s">
        <v>26</v>
      </c>
      <c r="J267" t="s">
        <v>27</v>
      </c>
      <c r="K267" t="s">
        <v>467</v>
      </c>
      <c r="L267" t="s">
        <v>88</v>
      </c>
      <c r="M267">
        <v>28205</v>
      </c>
      <c r="N267" t="s">
        <v>30</v>
      </c>
      <c r="O267" t="s">
        <v>2255</v>
      </c>
      <c r="P267" t="s">
        <v>46</v>
      </c>
      <c r="Q267" t="s">
        <v>47</v>
      </c>
      <c r="R267" t="s">
        <v>2256</v>
      </c>
      <c r="S267">
        <v>122.12000000000002</v>
      </c>
      <c r="T267">
        <v>5</v>
      </c>
      <c r="U267">
        <v>0.2</v>
      </c>
      <c r="V267">
        <v>39.689000000000007</v>
      </c>
    </row>
    <row r="268" spans="1:22" x14ac:dyDescent="0.3">
      <c r="A268">
        <v>6636</v>
      </c>
      <c r="B268" t="s">
        <v>9006</v>
      </c>
      <c r="C268">
        <v>2014</v>
      </c>
      <c r="D268" s="32">
        <v>41766</v>
      </c>
      <c r="E268" s="32">
        <v>41766</v>
      </c>
      <c r="F268" t="s">
        <v>1290</v>
      </c>
      <c r="G268" t="s">
        <v>3934</v>
      </c>
      <c r="H268" t="s">
        <v>3935</v>
      </c>
      <c r="I268" t="s">
        <v>26</v>
      </c>
      <c r="J268" t="s">
        <v>27</v>
      </c>
      <c r="K268" t="s">
        <v>467</v>
      </c>
      <c r="L268" t="s">
        <v>88</v>
      </c>
      <c r="M268">
        <v>28205</v>
      </c>
      <c r="N268" t="s">
        <v>30</v>
      </c>
      <c r="O268" t="s">
        <v>192</v>
      </c>
      <c r="P268" t="s">
        <v>71</v>
      </c>
      <c r="Q268" t="s">
        <v>72</v>
      </c>
      <c r="R268" t="s">
        <v>193</v>
      </c>
      <c r="S268">
        <v>627.16800000000012</v>
      </c>
      <c r="T268">
        <v>4</v>
      </c>
      <c r="U268">
        <v>0.2</v>
      </c>
      <c r="V268">
        <v>70.55639999999994</v>
      </c>
    </row>
    <row r="269" spans="1:22" x14ac:dyDescent="0.3">
      <c r="A269">
        <v>6635</v>
      </c>
      <c r="B269" t="s">
        <v>9006</v>
      </c>
      <c r="C269">
        <v>2014</v>
      </c>
      <c r="D269" s="32">
        <v>41766</v>
      </c>
      <c r="E269" s="32">
        <v>41766</v>
      </c>
      <c r="F269" t="s">
        <v>1290</v>
      </c>
      <c r="G269" t="s">
        <v>3934</v>
      </c>
      <c r="H269" t="s">
        <v>3935</v>
      </c>
      <c r="I269" t="s">
        <v>26</v>
      </c>
      <c r="J269" t="s">
        <v>27</v>
      </c>
      <c r="K269" t="s">
        <v>467</v>
      </c>
      <c r="L269" t="s">
        <v>88</v>
      </c>
      <c r="M269">
        <v>28205</v>
      </c>
      <c r="N269" t="s">
        <v>30</v>
      </c>
      <c r="O269" t="s">
        <v>1386</v>
      </c>
      <c r="P269" t="s">
        <v>46</v>
      </c>
      <c r="Q269" t="s">
        <v>75</v>
      </c>
      <c r="R269" t="s">
        <v>1387</v>
      </c>
      <c r="S269">
        <v>68.541000000000011</v>
      </c>
      <c r="T269">
        <v>11</v>
      </c>
      <c r="U269">
        <v>0.7</v>
      </c>
      <c r="V269">
        <v>-52.548099999999991</v>
      </c>
    </row>
    <row r="270" spans="1:22" x14ac:dyDescent="0.3">
      <c r="A270">
        <v>6633</v>
      </c>
      <c r="B270" t="s">
        <v>9004</v>
      </c>
      <c r="C270">
        <v>2013</v>
      </c>
      <c r="D270" s="32">
        <v>41401</v>
      </c>
      <c r="E270" s="32">
        <v>41403</v>
      </c>
      <c r="F270" t="s">
        <v>23</v>
      </c>
      <c r="G270" t="s">
        <v>4527</v>
      </c>
      <c r="H270" t="s">
        <v>4528</v>
      </c>
      <c r="I270" t="s">
        <v>102</v>
      </c>
      <c r="J270" t="s">
        <v>27</v>
      </c>
      <c r="K270" t="s">
        <v>318</v>
      </c>
      <c r="L270" t="s">
        <v>596</v>
      </c>
      <c r="M270">
        <v>65807</v>
      </c>
      <c r="N270" t="s">
        <v>105</v>
      </c>
      <c r="O270" t="s">
        <v>5367</v>
      </c>
      <c r="P270" t="s">
        <v>46</v>
      </c>
      <c r="Q270" t="s">
        <v>78</v>
      </c>
      <c r="R270" t="s">
        <v>5368</v>
      </c>
      <c r="S270">
        <v>54.48</v>
      </c>
      <c r="T270">
        <v>1</v>
      </c>
      <c r="U270">
        <v>0</v>
      </c>
      <c r="V270">
        <v>15.254400000000004</v>
      </c>
    </row>
    <row r="271" spans="1:22" x14ac:dyDescent="0.3">
      <c r="A271">
        <v>6628</v>
      </c>
      <c r="B271" t="s">
        <v>8999</v>
      </c>
      <c r="C271">
        <v>2011</v>
      </c>
      <c r="D271" s="32">
        <v>40686</v>
      </c>
      <c r="E271" s="32">
        <v>40690</v>
      </c>
      <c r="F271" t="s">
        <v>50</v>
      </c>
      <c r="G271" t="s">
        <v>4754</v>
      </c>
      <c r="H271" t="s">
        <v>4755</v>
      </c>
      <c r="I271" t="s">
        <v>26</v>
      </c>
      <c r="J271" t="s">
        <v>27</v>
      </c>
      <c r="K271" t="s">
        <v>4122</v>
      </c>
      <c r="L271" t="s">
        <v>96</v>
      </c>
      <c r="M271">
        <v>98006</v>
      </c>
      <c r="N271" t="s">
        <v>44</v>
      </c>
      <c r="O271" t="s">
        <v>410</v>
      </c>
      <c r="P271" t="s">
        <v>46</v>
      </c>
      <c r="Q271" t="s">
        <v>90</v>
      </c>
      <c r="R271" t="s">
        <v>411</v>
      </c>
      <c r="S271">
        <v>12.96</v>
      </c>
      <c r="T271">
        <v>2</v>
      </c>
      <c r="U271">
        <v>0</v>
      </c>
      <c r="V271">
        <v>6.2208000000000006</v>
      </c>
    </row>
    <row r="272" spans="1:22" x14ac:dyDescent="0.3">
      <c r="A272">
        <v>6609</v>
      </c>
      <c r="B272" t="s">
        <v>8987</v>
      </c>
      <c r="C272">
        <v>2013</v>
      </c>
      <c r="D272" s="32">
        <v>41421</v>
      </c>
      <c r="E272" s="32">
        <v>41426</v>
      </c>
      <c r="F272" t="s">
        <v>50</v>
      </c>
      <c r="G272" t="s">
        <v>5810</v>
      </c>
      <c r="H272" t="s">
        <v>5811</v>
      </c>
      <c r="I272" t="s">
        <v>26</v>
      </c>
      <c r="J272" t="s">
        <v>27</v>
      </c>
      <c r="K272" t="s">
        <v>2542</v>
      </c>
      <c r="L272" t="s">
        <v>43</v>
      </c>
      <c r="M272">
        <v>92704</v>
      </c>
      <c r="N272" t="s">
        <v>44</v>
      </c>
      <c r="O272" t="s">
        <v>6516</v>
      </c>
      <c r="P272" t="s">
        <v>71</v>
      </c>
      <c r="Q272" t="s">
        <v>682</v>
      </c>
      <c r="R272" t="s">
        <v>6517</v>
      </c>
      <c r="S272">
        <v>371.97600000000006</v>
      </c>
      <c r="T272">
        <v>3</v>
      </c>
      <c r="U272">
        <v>0.2</v>
      </c>
      <c r="V272">
        <v>116.24249999999996</v>
      </c>
    </row>
    <row r="273" spans="1:22" x14ac:dyDescent="0.3">
      <c r="A273">
        <v>6608</v>
      </c>
      <c r="B273" t="s">
        <v>8987</v>
      </c>
      <c r="C273">
        <v>2013</v>
      </c>
      <c r="D273" s="32">
        <v>41421</v>
      </c>
      <c r="E273" s="32">
        <v>41426</v>
      </c>
      <c r="F273" t="s">
        <v>50</v>
      </c>
      <c r="G273" t="s">
        <v>5810</v>
      </c>
      <c r="H273" t="s">
        <v>5811</v>
      </c>
      <c r="I273" t="s">
        <v>26</v>
      </c>
      <c r="J273" t="s">
        <v>27</v>
      </c>
      <c r="K273" t="s">
        <v>2542</v>
      </c>
      <c r="L273" t="s">
        <v>43</v>
      </c>
      <c r="M273">
        <v>92704</v>
      </c>
      <c r="N273" t="s">
        <v>44</v>
      </c>
      <c r="O273" t="s">
        <v>890</v>
      </c>
      <c r="P273" t="s">
        <v>32</v>
      </c>
      <c r="Q273" t="s">
        <v>36</v>
      </c>
      <c r="R273" t="s">
        <v>891</v>
      </c>
      <c r="S273">
        <v>484.70400000000006</v>
      </c>
      <c r="T273">
        <v>6</v>
      </c>
      <c r="U273">
        <v>0.2</v>
      </c>
      <c r="V273">
        <v>-84.823200000000071</v>
      </c>
    </row>
    <row r="274" spans="1:22" x14ac:dyDescent="0.3">
      <c r="A274">
        <v>6607</v>
      </c>
      <c r="B274" t="s">
        <v>8987</v>
      </c>
      <c r="C274">
        <v>2013</v>
      </c>
      <c r="D274" s="32">
        <v>41421</v>
      </c>
      <c r="E274" s="32">
        <v>41426</v>
      </c>
      <c r="F274" t="s">
        <v>50</v>
      </c>
      <c r="G274" t="s">
        <v>5810</v>
      </c>
      <c r="H274" t="s">
        <v>5811</v>
      </c>
      <c r="I274" t="s">
        <v>26</v>
      </c>
      <c r="J274" t="s">
        <v>27</v>
      </c>
      <c r="K274" t="s">
        <v>2542</v>
      </c>
      <c r="L274" t="s">
        <v>43</v>
      </c>
      <c r="M274">
        <v>92704</v>
      </c>
      <c r="N274" t="s">
        <v>44</v>
      </c>
      <c r="O274" t="s">
        <v>3058</v>
      </c>
      <c r="P274" t="s">
        <v>71</v>
      </c>
      <c r="Q274" t="s">
        <v>72</v>
      </c>
      <c r="R274" t="s">
        <v>3059</v>
      </c>
      <c r="S274">
        <v>211.16800000000001</v>
      </c>
      <c r="T274">
        <v>4</v>
      </c>
      <c r="U274">
        <v>0.2</v>
      </c>
      <c r="V274">
        <v>23.756399999999985</v>
      </c>
    </row>
    <row r="275" spans="1:22" x14ac:dyDescent="0.3">
      <c r="A275">
        <v>6606</v>
      </c>
      <c r="B275" t="s">
        <v>8987</v>
      </c>
      <c r="C275">
        <v>2013</v>
      </c>
      <c r="D275" s="32">
        <v>41421</v>
      </c>
      <c r="E275" s="32">
        <v>41426</v>
      </c>
      <c r="F275" t="s">
        <v>50</v>
      </c>
      <c r="G275" t="s">
        <v>5810</v>
      </c>
      <c r="H275" t="s">
        <v>5811</v>
      </c>
      <c r="I275" t="s">
        <v>26</v>
      </c>
      <c r="J275" t="s">
        <v>27</v>
      </c>
      <c r="K275" t="s">
        <v>2542</v>
      </c>
      <c r="L275" t="s">
        <v>43</v>
      </c>
      <c r="M275">
        <v>92704</v>
      </c>
      <c r="N275" t="s">
        <v>44</v>
      </c>
      <c r="O275" t="s">
        <v>3947</v>
      </c>
      <c r="P275" t="s">
        <v>46</v>
      </c>
      <c r="Q275" t="s">
        <v>90</v>
      </c>
      <c r="R275" t="s">
        <v>3948</v>
      </c>
      <c r="S275">
        <v>45.36</v>
      </c>
      <c r="T275">
        <v>7</v>
      </c>
      <c r="U275">
        <v>0</v>
      </c>
      <c r="V275">
        <v>21.772800000000004</v>
      </c>
    </row>
    <row r="276" spans="1:22" x14ac:dyDescent="0.3">
      <c r="A276">
        <v>6605</v>
      </c>
      <c r="B276" t="s">
        <v>8987</v>
      </c>
      <c r="C276">
        <v>2013</v>
      </c>
      <c r="D276" s="32">
        <v>41421</v>
      </c>
      <c r="E276" s="32">
        <v>41426</v>
      </c>
      <c r="F276" t="s">
        <v>50</v>
      </c>
      <c r="G276" t="s">
        <v>5810</v>
      </c>
      <c r="H276" t="s">
        <v>5811</v>
      </c>
      <c r="I276" t="s">
        <v>26</v>
      </c>
      <c r="J276" t="s">
        <v>27</v>
      </c>
      <c r="K276" t="s">
        <v>2542</v>
      </c>
      <c r="L276" t="s">
        <v>43</v>
      </c>
      <c r="M276">
        <v>92704</v>
      </c>
      <c r="N276" t="s">
        <v>44</v>
      </c>
      <c r="O276" t="s">
        <v>1915</v>
      </c>
      <c r="P276" t="s">
        <v>46</v>
      </c>
      <c r="Q276" t="s">
        <v>269</v>
      </c>
      <c r="R276" t="s">
        <v>1916</v>
      </c>
      <c r="S276">
        <v>5.9399999999999995</v>
      </c>
      <c r="T276">
        <v>3</v>
      </c>
      <c r="U276">
        <v>0</v>
      </c>
      <c r="V276">
        <v>0</v>
      </c>
    </row>
    <row r="277" spans="1:22" x14ac:dyDescent="0.3">
      <c r="A277">
        <v>6595</v>
      </c>
      <c r="B277" t="s">
        <v>8981</v>
      </c>
      <c r="C277">
        <v>2012</v>
      </c>
      <c r="D277" s="32">
        <v>41033</v>
      </c>
      <c r="E277" s="32">
        <v>41040</v>
      </c>
      <c r="F277" t="s">
        <v>50</v>
      </c>
      <c r="G277" t="s">
        <v>3842</v>
      </c>
      <c r="H277" t="s">
        <v>3843</v>
      </c>
      <c r="I277" t="s">
        <v>41</v>
      </c>
      <c r="J277" t="s">
        <v>27</v>
      </c>
      <c r="K277" t="s">
        <v>4374</v>
      </c>
      <c r="L277" t="s">
        <v>254</v>
      </c>
      <c r="M277">
        <v>46203</v>
      </c>
      <c r="N277" t="s">
        <v>105</v>
      </c>
      <c r="O277" t="s">
        <v>2525</v>
      </c>
      <c r="P277" t="s">
        <v>46</v>
      </c>
      <c r="Q277" t="s">
        <v>68</v>
      </c>
      <c r="R277" t="s">
        <v>2526</v>
      </c>
      <c r="S277">
        <v>125.92999999999999</v>
      </c>
      <c r="T277">
        <v>7</v>
      </c>
      <c r="U277">
        <v>0</v>
      </c>
      <c r="V277">
        <v>35.260400000000004</v>
      </c>
    </row>
    <row r="278" spans="1:22" x14ac:dyDescent="0.3">
      <c r="A278">
        <v>6573</v>
      </c>
      <c r="B278" t="s">
        <v>8965</v>
      </c>
      <c r="C278">
        <v>2013</v>
      </c>
      <c r="D278" s="32">
        <v>41405</v>
      </c>
      <c r="E278" s="32">
        <v>41411</v>
      </c>
      <c r="F278" t="s">
        <v>50</v>
      </c>
      <c r="G278" t="s">
        <v>7418</v>
      </c>
      <c r="H278" t="s">
        <v>7419</v>
      </c>
      <c r="I278" t="s">
        <v>26</v>
      </c>
      <c r="J278" t="s">
        <v>27</v>
      </c>
      <c r="K278" t="s">
        <v>95</v>
      </c>
      <c r="L278" t="s">
        <v>96</v>
      </c>
      <c r="M278">
        <v>98105</v>
      </c>
      <c r="N278" t="s">
        <v>44</v>
      </c>
      <c r="O278" t="s">
        <v>5290</v>
      </c>
      <c r="P278" t="s">
        <v>46</v>
      </c>
      <c r="Q278" t="s">
        <v>90</v>
      </c>
      <c r="R278" t="s">
        <v>5291</v>
      </c>
      <c r="S278">
        <v>11.96</v>
      </c>
      <c r="T278">
        <v>2</v>
      </c>
      <c r="U278">
        <v>0</v>
      </c>
      <c r="V278">
        <v>5.8604000000000003</v>
      </c>
    </row>
    <row r="279" spans="1:22" x14ac:dyDescent="0.3">
      <c r="A279">
        <v>6566</v>
      </c>
      <c r="B279" t="s">
        <v>8962</v>
      </c>
      <c r="C279">
        <v>2011</v>
      </c>
      <c r="D279" s="32">
        <v>40670</v>
      </c>
      <c r="E279" s="32">
        <v>40675</v>
      </c>
      <c r="F279" t="s">
        <v>50</v>
      </c>
      <c r="G279" t="s">
        <v>4911</v>
      </c>
      <c r="H279" t="s">
        <v>4912</v>
      </c>
      <c r="I279" t="s">
        <v>26</v>
      </c>
      <c r="J279" t="s">
        <v>27</v>
      </c>
      <c r="K279" t="s">
        <v>1479</v>
      </c>
      <c r="L279" t="s">
        <v>1245</v>
      </c>
      <c r="M279">
        <v>1841</v>
      </c>
      <c r="N279" t="s">
        <v>148</v>
      </c>
      <c r="O279" t="s">
        <v>2476</v>
      </c>
      <c r="P279" t="s">
        <v>32</v>
      </c>
      <c r="Q279" t="s">
        <v>36</v>
      </c>
      <c r="R279" t="s">
        <v>2477</v>
      </c>
      <c r="S279">
        <v>872.32</v>
      </c>
      <c r="T279">
        <v>4</v>
      </c>
      <c r="U279">
        <v>0</v>
      </c>
      <c r="V279">
        <v>244.24959999999999</v>
      </c>
    </row>
    <row r="280" spans="1:22" x14ac:dyDescent="0.3">
      <c r="A280">
        <v>6565</v>
      </c>
      <c r="B280" t="s">
        <v>8962</v>
      </c>
      <c r="C280">
        <v>2011</v>
      </c>
      <c r="D280" s="32">
        <v>40670</v>
      </c>
      <c r="E280" s="32">
        <v>40675</v>
      </c>
      <c r="F280" t="s">
        <v>50</v>
      </c>
      <c r="G280" t="s">
        <v>4911</v>
      </c>
      <c r="H280" t="s">
        <v>4912</v>
      </c>
      <c r="I280" t="s">
        <v>26</v>
      </c>
      <c r="J280" t="s">
        <v>27</v>
      </c>
      <c r="K280" t="s">
        <v>1479</v>
      </c>
      <c r="L280" t="s">
        <v>1245</v>
      </c>
      <c r="M280">
        <v>1841</v>
      </c>
      <c r="N280" t="s">
        <v>148</v>
      </c>
      <c r="O280" t="s">
        <v>2607</v>
      </c>
      <c r="P280" t="s">
        <v>46</v>
      </c>
      <c r="Q280" t="s">
        <v>68</v>
      </c>
      <c r="R280" t="s">
        <v>2608</v>
      </c>
      <c r="S280">
        <v>8.64</v>
      </c>
      <c r="T280">
        <v>3</v>
      </c>
      <c r="U280">
        <v>0</v>
      </c>
      <c r="V280">
        <v>2.5055999999999998</v>
      </c>
    </row>
    <row r="281" spans="1:22" x14ac:dyDescent="0.3">
      <c r="A281">
        <v>6564</v>
      </c>
      <c r="B281" t="s">
        <v>8962</v>
      </c>
      <c r="C281">
        <v>2011</v>
      </c>
      <c r="D281" s="32">
        <v>40670</v>
      </c>
      <c r="E281" s="32">
        <v>40675</v>
      </c>
      <c r="F281" t="s">
        <v>50</v>
      </c>
      <c r="G281" t="s">
        <v>4911</v>
      </c>
      <c r="H281" t="s">
        <v>4912</v>
      </c>
      <c r="I281" t="s">
        <v>26</v>
      </c>
      <c r="J281" t="s">
        <v>27</v>
      </c>
      <c r="K281" t="s">
        <v>1479</v>
      </c>
      <c r="L281" t="s">
        <v>1245</v>
      </c>
      <c r="M281">
        <v>1841</v>
      </c>
      <c r="N281" t="s">
        <v>148</v>
      </c>
      <c r="O281" t="s">
        <v>6944</v>
      </c>
      <c r="P281" t="s">
        <v>32</v>
      </c>
      <c r="Q281" t="s">
        <v>56</v>
      </c>
      <c r="R281" t="s">
        <v>6945</v>
      </c>
      <c r="S281">
        <v>194.25</v>
      </c>
      <c r="T281">
        <v>2</v>
      </c>
      <c r="U281">
        <v>0.3</v>
      </c>
      <c r="V281">
        <v>-38.849999999999994</v>
      </c>
    </row>
    <row r="282" spans="1:22" x14ac:dyDescent="0.3">
      <c r="A282">
        <v>6563</v>
      </c>
      <c r="B282" t="s">
        <v>8962</v>
      </c>
      <c r="C282">
        <v>2011</v>
      </c>
      <c r="D282" s="32">
        <v>40670</v>
      </c>
      <c r="E282" s="32">
        <v>40675</v>
      </c>
      <c r="F282" t="s">
        <v>50</v>
      </c>
      <c r="G282" t="s">
        <v>4911</v>
      </c>
      <c r="H282" t="s">
        <v>4912</v>
      </c>
      <c r="I282" t="s">
        <v>26</v>
      </c>
      <c r="J282" t="s">
        <v>27</v>
      </c>
      <c r="K282" t="s">
        <v>1479</v>
      </c>
      <c r="L282" t="s">
        <v>1245</v>
      </c>
      <c r="M282">
        <v>1841</v>
      </c>
      <c r="N282" t="s">
        <v>148</v>
      </c>
      <c r="O282" t="s">
        <v>294</v>
      </c>
      <c r="P282" t="s">
        <v>46</v>
      </c>
      <c r="Q282" t="s">
        <v>75</v>
      </c>
      <c r="R282" t="s">
        <v>295</v>
      </c>
      <c r="S282">
        <v>16.14</v>
      </c>
      <c r="T282">
        <v>3</v>
      </c>
      <c r="U282">
        <v>0</v>
      </c>
      <c r="V282">
        <v>7.9085999999999999</v>
      </c>
    </row>
    <row r="283" spans="1:22" x14ac:dyDescent="0.3">
      <c r="A283">
        <v>6547</v>
      </c>
      <c r="B283" t="s">
        <v>8951</v>
      </c>
      <c r="C283">
        <v>2014</v>
      </c>
      <c r="D283" s="32">
        <v>41774</v>
      </c>
      <c r="E283" s="32">
        <v>41778</v>
      </c>
      <c r="F283" t="s">
        <v>50</v>
      </c>
      <c r="G283" t="s">
        <v>251</v>
      </c>
      <c r="H283" t="s">
        <v>252</v>
      </c>
      <c r="I283" t="s">
        <v>26</v>
      </c>
      <c r="J283" t="s">
        <v>27</v>
      </c>
      <c r="K283" t="s">
        <v>2180</v>
      </c>
      <c r="L283" t="s">
        <v>498</v>
      </c>
      <c r="M283">
        <v>44105</v>
      </c>
      <c r="N283" t="s">
        <v>148</v>
      </c>
      <c r="O283" t="s">
        <v>7716</v>
      </c>
      <c r="P283" t="s">
        <v>46</v>
      </c>
      <c r="Q283" t="s">
        <v>90</v>
      </c>
      <c r="R283" t="s">
        <v>7717</v>
      </c>
      <c r="S283">
        <v>24.784000000000002</v>
      </c>
      <c r="T283">
        <v>1</v>
      </c>
      <c r="U283">
        <v>0.2</v>
      </c>
      <c r="V283">
        <v>7.7449999999999983</v>
      </c>
    </row>
    <row r="284" spans="1:22" x14ac:dyDescent="0.3">
      <c r="A284">
        <v>6546</v>
      </c>
      <c r="B284" t="s">
        <v>8951</v>
      </c>
      <c r="C284">
        <v>2014</v>
      </c>
      <c r="D284" s="32">
        <v>41774</v>
      </c>
      <c r="E284" s="32">
        <v>41778</v>
      </c>
      <c r="F284" t="s">
        <v>50</v>
      </c>
      <c r="G284" t="s">
        <v>251</v>
      </c>
      <c r="H284" t="s">
        <v>252</v>
      </c>
      <c r="I284" t="s">
        <v>26</v>
      </c>
      <c r="J284" t="s">
        <v>27</v>
      </c>
      <c r="K284" t="s">
        <v>2180</v>
      </c>
      <c r="L284" t="s">
        <v>498</v>
      </c>
      <c r="M284">
        <v>44105</v>
      </c>
      <c r="N284" t="s">
        <v>148</v>
      </c>
      <c r="O284" t="s">
        <v>3280</v>
      </c>
      <c r="P284" t="s">
        <v>46</v>
      </c>
      <c r="Q284" t="s">
        <v>47</v>
      </c>
      <c r="R284" t="s">
        <v>3281</v>
      </c>
      <c r="S284">
        <v>5.04</v>
      </c>
      <c r="T284">
        <v>2</v>
      </c>
      <c r="U284">
        <v>0.2</v>
      </c>
      <c r="V284">
        <v>1.764</v>
      </c>
    </row>
    <row r="285" spans="1:22" x14ac:dyDescent="0.3">
      <c r="A285">
        <v>6545</v>
      </c>
      <c r="B285" t="s">
        <v>8951</v>
      </c>
      <c r="C285">
        <v>2014</v>
      </c>
      <c r="D285" s="32">
        <v>41774</v>
      </c>
      <c r="E285" s="32">
        <v>41778</v>
      </c>
      <c r="F285" t="s">
        <v>50</v>
      </c>
      <c r="G285" t="s">
        <v>251</v>
      </c>
      <c r="H285" t="s">
        <v>252</v>
      </c>
      <c r="I285" t="s">
        <v>26</v>
      </c>
      <c r="J285" t="s">
        <v>27</v>
      </c>
      <c r="K285" t="s">
        <v>2180</v>
      </c>
      <c r="L285" t="s">
        <v>498</v>
      </c>
      <c r="M285">
        <v>44105</v>
      </c>
      <c r="N285" t="s">
        <v>148</v>
      </c>
      <c r="O285" t="s">
        <v>6809</v>
      </c>
      <c r="P285" t="s">
        <v>46</v>
      </c>
      <c r="Q285" t="s">
        <v>75</v>
      </c>
      <c r="R285" t="s">
        <v>6810</v>
      </c>
      <c r="S285">
        <v>58.170000000000009</v>
      </c>
      <c r="T285">
        <v>5</v>
      </c>
      <c r="U285">
        <v>0.7</v>
      </c>
      <c r="V285">
        <v>-46.53600000000003</v>
      </c>
    </row>
    <row r="286" spans="1:22" x14ac:dyDescent="0.3">
      <c r="A286">
        <v>6467</v>
      </c>
      <c r="B286" t="s">
        <v>8912</v>
      </c>
      <c r="C286">
        <v>2014</v>
      </c>
      <c r="D286" s="32">
        <v>41782</v>
      </c>
      <c r="E286" s="32">
        <v>41785</v>
      </c>
      <c r="F286" t="s">
        <v>23</v>
      </c>
      <c r="G286" t="s">
        <v>156</v>
      </c>
      <c r="H286" t="s">
        <v>157</v>
      </c>
      <c r="I286" t="s">
        <v>26</v>
      </c>
      <c r="J286" t="s">
        <v>27</v>
      </c>
      <c r="K286" t="s">
        <v>42</v>
      </c>
      <c r="L286" t="s">
        <v>43</v>
      </c>
      <c r="M286">
        <v>90008</v>
      </c>
      <c r="N286" t="s">
        <v>44</v>
      </c>
      <c r="O286" t="s">
        <v>7037</v>
      </c>
      <c r="P286" t="s">
        <v>71</v>
      </c>
      <c r="Q286" t="s">
        <v>161</v>
      </c>
      <c r="R286" t="s">
        <v>7038</v>
      </c>
      <c r="S286">
        <v>68.459999999999994</v>
      </c>
      <c r="T286">
        <v>7</v>
      </c>
      <c r="U286">
        <v>0</v>
      </c>
      <c r="V286">
        <v>25.330199999999998</v>
      </c>
    </row>
    <row r="287" spans="1:22" x14ac:dyDescent="0.3">
      <c r="A287">
        <v>6464</v>
      </c>
      <c r="B287" t="s">
        <v>8909</v>
      </c>
      <c r="C287">
        <v>2014</v>
      </c>
      <c r="D287" s="32">
        <v>41774</v>
      </c>
      <c r="E287" s="32">
        <v>41777</v>
      </c>
      <c r="F287" t="s">
        <v>188</v>
      </c>
      <c r="G287" t="s">
        <v>2672</v>
      </c>
      <c r="H287" t="s">
        <v>2673</v>
      </c>
      <c r="I287" t="s">
        <v>41</v>
      </c>
      <c r="J287" t="s">
        <v>27</v>
      </c>
      <c r="K287" t="s">
        <v>4492</v>
      </c>
      <c r="L287" t="s">
        <v>2735</v>
      </c>
      <c r="M287">
        <v>21215</v>
      </c>
      <c r="N287" t="s">
        <v>148</v>
      </c>
      <c r="O287" t="s">
        <v>850</v>
      </c>
      <c r="P287" t="s">
        <v>46</v>
      </c>
      <c r="Q287" t="s">
        <v>47</v>
      </c>
      <c r="R287" t="s">
        <v>851</v>
      </c>
      <c r="S287">
        <v>74</v>
      </c>
      <c r="T287">
        <v>5</v>
      </c>
      <c r="U287">
        <v>0</v>
      </c>
      <c r="V287">
        <v>37</v>
      </c>
    </row>
    <row r="288" spans="1:22" x14ac:dyDescent="0.3">
      <c r="A288">
        <v>6463</v>
      </c>
      <c r="B288" t="s">
        <v>8909</v>
      </c>
      <c r="C288">
        <v>2014</v>
      </c>
      <c r="D288" s="32">
        <v>41774</v>
      </c>
      <c r="E288" s="32">
        <v>41777</v>
      </c>
      <c r="F288" t="s">
        <v>188</v>
      </c>
      <c r="G288" t="s">
        <v>2672</v>
      </c>
      <c r="H288" t="s">
        <v>2673</v>
      </c>
      <c r="I288" t="s">
        <v>41</v>
      </c>
      <c r="J288" t="s">
        <v>27</v>
      </c>
      <c r="K288" t="s">
        <v>4492</v>
      </c>
      <c r="L288" t="s">
        <v>2735</v>
      </c>
      <c r="M288">
        <v>21215</v>
      </c>
      <c r="N288" t="s">
        <v>148</v>
      </c>
      <c r="O288" t="s">
        <v>6956</v>
      </c>
      <c r="P288" t="s">
        <v>32</v>
      </c>
      <c r="Q288" t="s">
        <v>36</v>
      </c>
      <c r="R288" t="s">
        <v>6957</v>
      </c>
      <c r="S288">
        <v>261.95999999999998</v>
      </c>
      <c r="T288">
        <v>2</v>
      </c>
      <c r="U288">
        <v>0</v>
      </c>
      <c r="V288">
        <v>23.576399999999978</v>
      </c>
    </row>
    <row r="289" spans="1:22" x14ac:dyDescent="0.3">
      <c r="A289">
        <v>6462</v>
      </c>
      <c r="B289" t="s">
        <v>8909</v>
      </c>
      <c r="C289">
        <v>2014</v>
      </c>
      <c r="D289" s="32">
        <v>41774</v>
      </c>
      <c r="E289" s="32">
        <v>41777</v>
      </c>
      <c r="F289" t="s">
        <v>188</v>
      </c>
      <c r="G289" t="s">
        <v>2672</v>
      </c>
      <c r="H289" t="s">
        <v>2673</v>
      </c>
      <c r="I289" t="s">
        <v>41</v>
      </c>
      <c r="J289" t="s">
        <v>27</v>
      </c>
      <c r="K289" t="s">
        <v>4492</v>
      </c>
      <c r="L289" t="s">
        <v>2735</v>
      </c>
      <c r="M289">
        <v>21215</v>
      </c>
      <c r="N289" t="s">
        <v>148</v>
      </c>
      <c r="O289" t="s">
        <v>4167</v>
      </c>
      <c r="P289" t="s">
        <v>71</v>
      </c>
      <c r="Q289" t="s">
        <v>161</v>
      </c>
      <c r="R289" t="s">
        <v>4168</v>
      </c>
      <c r="S289">
        <v>89.97</v>
      </c>
      <c r="T289">
        <v>3</v>
      </c>
      <c r="U289">
        <v>0</v>
      </c>
      <c r="V289">
        <v>18.893699999999995</v>
      </c>
    </row>
    <row r="290" spans="1:22" x14ac:dyDescent="0.3">
      <c r="A290">
        <v>6461</v>
      </c>
      <c r="B290" t="s">
        <v>8909</v>
      </c>
      <c r="C290">
        <v>2014</v>
      </c>
      <c r="D290" s="32">
        <v>41774</v>
      </c>
      <c r="E290" s="32">
        <v>41777</v>
      </c>
      <c r="F290" t="s">
        <v>188</v>
      </c>
      <c r="G290" t="s">
        <v>2672</v>
      </c>
      <c r="H290" t="s">
        <v>2673</v>
      </c>
      <c r="I290" t="s">
        <v>41</v>
      </c>
      <c r="J290" t="s">
        <v>27</v>
      </c>
      <c r="K290" t="s">
        <v>4492</v>
      </c>
      <c r="L290" t="s">
        <v>2735</v>
      </c>
      <c r="M290">
        <v>21215</v>
      </c>
      <c r="N290" t="s">
        <v>148</v>
      </c>
      <c r="O290" t="s">
        <v>6109</v>
      </c>
      <c r="P290" t="s">
        <v>46</v>
      </c>
      <c r="Q290" t="s">
        <v>68</v>
      </c>
      <c r="R290" t="s">
        <v>6110</v>
      </c>
      <c r="S290">
        <v>37.200000000000003</v>
      </c>
      <c r="T290">
        <v>5</v>
      </c>
      <c r="U290">
        <v>0</v>
      </c>
      <c r="V290">
        <v>9.3000000000000007</v>
      </c>
    </row>
    <row r="291" spans="1:22" x14ac:dyDescent="0.3">
      <c r="A291">
        <v>6460</v>
      </c>
      <c r="B291" t="s">
        <v>8909</v>
      </c>
      <c r="C291">
        <v>2014</v>
      </c>
      <c r="D291" s="32">
        <v>41774</v>
      </c>
      <c r="E291" s="32">
        <v>41777</v>
      </c>
      <c r="F291" t="s">
        <v>188</v>
      </c>
      <c r="G291" t="s">
        <v>2672</v>
      </c>
      <c r="H291" t="s">
        <v>2673</v>
      </c>
      <c r="I291" t="s">
        <v>41</v>
      </c>
      <c r="J291" t="s">
        <v>27</v>
      </c>
      <c r="K291" t="s">
        <v>4492</v>
      </c>
      <c r="L291" t="s">
        <v>2735</v>
      </c>
      <c r="M291">
        <v>21215</v>
      </c>
      <c r="N291" t="s">
        <v>148</v>
      </c>
      <c r="O291" t="s">
        <v>1650</v>
      </c>
      <c r="P291" t="s">
        <v>46</v>
      </c>
      <c r="Q291" t="s">
        <v>68</v>
      </c>
      <c r="R291" t="s">
        <v>1651</v>
      </c>
      <c r="S291">
        <v>14.7</v>
      </c>
      <c r="T291">
        <v>5</v>
      </c>
      <c r="U291">
        <v>0</v>
      </c>
      <c r="V291">
        <v>6.6150000000000002</v>
      </c>
    </row>
    <row r="292" spans="1:22" x14ac:dyDescent="0.3">
      <c r="A292">
        <v>6459</v>
      </c>
      <c r="B292" t="s">
        <v>8909</v>
      </c>
      <c r="C292">
        <v>2014</v>
      </c>
      <c r="D292" s="32">
        <v>41774</v>
      </c>
      <c r="E292" s="32">
        <v>41777</v>
      </c>
      <c r="F292" t="s">
        <v>188</v>
      </c>
      <c r="G292" t="s">
        <v>2672</v>
      </c>
      <c r="H292" t="s">
        <v>2673</v>
      </c>
      <c r="I292" t="s">
        <v>41</v>
      </c>
      <c r="J292" t="s">
        <v>27</v>
      </c>
      <c r="K292" t="s">
        <v>4492</v>
      </c>
      <c r="L292" t="s">
        <v>2735</v>
      </c>
      <c r="M292">
        <v>21215</v>
      </c>
      <c r="N292" t="s">
        <v>148</v>
      </c>
      <c r="O292" t="s">
        <v>3383</v>
      </c>
      <c r="P292" t="s">
        <v>46</v>
      </c>
      <c r="Q292" t="s">
        <v>68</v>
      </c>
      <c r="R292" t="s">
        <v>3384</v>
      </c>
      <c r="S292">
        <v>3.76</v>
      </c>
      <c r="T292">
        <v>2</v>
      </c>
      <c r="U292">
        <v>0</v>
      </c>
      <c r="V292">
        <v>1.0903999999999998</v>
      </c>
    </row>
    <row r="293" spans="1:22" x14ac:dyDescent="0.3">
      <c r="A293">
        <v>6438</v>
      </c>
      <c r="B293" t="s">
        <v>8897</v>
      </c>
      <c r="C293">
        <v>2014</v>
      </c>
      <c r="D293" s="32">
        <v>41787</v>
      </c>
      <c r="E293" s="32">
        <v>41789</v>
      </c>
      <c r="F293" t="s">
        <v>188</v>
      </c>
      <c r="G293" t="s">
        <v>4261</v>
      </c>
      <c r="H293" t="s">
        <v>4262</v>
      </c>
      <c r="I293" t="s">
        <v>26</v>
      </c>
      <c r="J293" t="s">
        <v>27</v>
      </c>
      <c r="K293" t="s">
        <v>8414</v>
      </c>
      <c r="L293" t="s">
        <v>6260</v>
      </c>
      <c r="M293">
        <v>83201</v>
      </c>
      <c r="N293" t="s">
        <v>44</v>
      </c>
      <c r="O293" t="s">
        <v>6048</v>
      </c>
      <c r="P293" t="s">
        <v>71</v>
      </c>
      <c r="Q293" t="s">
        <v>72</v>
      </c>
      <c r="R293" t="s">
        <v>6049</v>
      </c>
      <c r="S293">
        <v>302.37599999999998</v>
      </c>
      <c r="T293">
        <v>3</v>
      </c>
      <c r="U293">
        <v>0.2</v>
      </c>
      <c r="V293">
        <v>22.678200000000018</v>
      </c>
    </row>
    <row r="294" spans="1:22" x14ac:dyDescent="0.3">
      <c r="A294">
        <v>6437</v>
      </c>
      <c r="B294" t="s">
        <v>8897</v>
      </c>
      <c r="C294">
        <v>2014</v>
      </c>
      <c r="D294" s="32">
        <v>41787</v>
      </c>
      <c r="E294" s="32">
        <v>41789</v>
      </c>
      <c r="F294" t="s">
        <v>188</v>
      </c>
      <c r="G294" t="s">
        <v>4261</v>
      </c>
      <c r="H294" t="s">
        <v>4262</v>
      </c>
      <c r="I294" t="s">
        <v>26</v>
      </c>
      <c r="J294" t="s">
        <v>27</v>
      </c>
      <c r="K294" t="s">
        <v>8414</v>
      </c>
      <c r="L294" t="s">
        <v>6260</v>
      </c>
      <c r="M294">
        <v>83201</v>
      </c>
      <c r="N294" t="s">
        <v>44</v>
      </c>
      <c r="O294" t="s">
        <v>2428</v>
      </c>
      <c r="P294" t="s">
        <v>46</v>
      </c>
      <c r="Q294" t="s">
        <v>59</v>
      </c>
      <c r="R294" t="s">
        <v>2429</v>
      </c>
      <c r="S294">
        <v>477.15000000000003</v>
      </c>
      <c r="T294">
        <v>5</v>
      </c>
      <c r="U294">
        <v>0</v>
      </c>
      <c r="V294">
        <v>28.628999999999962</v>
      </c>
    </row>
    <row r="295" spans="1:22" x14ac:dyDescent="0.3">
      <c r="A295">
        <v>6436</v>
      </c>
      <c r="B295" t="s">
        <v>8897</v>
      </c>
      <c r="C295">
        <v>2014</v>
      </c>
      <c r="D295" s="32">
        <v>41787</v>
      </c>
      <c r="E295" s="32">
        <v>41789</v>
      </c>
      <c r="F295" t="s">
        <v>188</v>
      </c>
      <c r="G295" t="s">
        <v>4261</v>
      </c>
      <c r="H295" t="s">
        <v>4262</v>
      </c>
      <c r="I295" t="s">
        <v>26</v>
      </c>
      <c r="J295" t="s">
        <v>27</v>
      </c>
      <c r="K295" t="s">
        <v>8414</v>
      </c>
      <c r="L295" t="s">
        <v>6260</v>
      </c>
      <c r="M295">
        <v>83201</v>
      </c>
      <c r="N295" t="s">
        <v>44</v>
      </c>
      <c r="O295" t="s">
        <v>6135</v>
      </c>
      <c r="P295" t="s">
        <v>32</v>
      </c>
      <c r="Q295" t="s">
        <v>65</v>
      </c>
      <c r="R295" t="s">
        <v>6136</v>
      </c>
      <c r="S295">
        <v>35</v>
      </c>
      <c r="T295">
        <v>4</v>
      </c>
      <c r="U295">
        <v>0</v>
      </c>
      <c r="V295">
        <v>14.700000000000003</v>
      </c>
    </row>
    <row r="296" spans="1:22" x14ac:dyDescent="0.3">
      <c r="A296">
        <v>6429</v>
      </c>
      <c r="B296" t="s">
        <v>8890</v>
      </c>
      <c r="C296">
        <v>2013</v>
      </c>
      <c r="D296" s="32">
        <v>41418</v>
      </c>
      <c r="E296" s="32">
        <v>41422</v>
      </c>
      <c r="F296" t="s">
        <v>50</v>
      </c>
      <c r="G296" t="s">
        <v>6045</v>
      </c>
      <c r="H296" t="s">
        <v>6046</v>
      </c>
      <c r="I296" t="s">
        <v>26</v>
      </c>
      <c r="J296" t="s">
        <v>27</v>
      </c>
      <c r="K296" t="s">
        <v>146</v>
      </c>
      <c r="L296" t="s">
        <v>147</v>
      </c>
      <c r="M296">
        <v>19120</v>
      </c>
      <c r="N296" t="s">
        <v>148</v>
      </c>
      <c r="O296" t="s">
        <v>8893</v>
      </c>
      <c r="P296" t="s">
        <v>71</v>
      </c>
      <c r="Q296" t="s">
        <v>72</v>
      </c>
      <c r="R296" t="s">
        <v>8894</v>
      </c>
      <c r="S296">
        <v>122.38199999999999</v>
      </c>
      <c r="T296">
        <v>3</v>
      </c>
      <c r="U296">
        <v>0.4</v>
      </c>
      <c r="V296">
        <v>-24.476399999999998</v>
      </c>
    </row>
    <row r="297" spans="1:22" x14ac:dyDescent="0.3">
      <c r="A297">
        <v>6428</v>
      </c>
      <c r="B297" t="s">
        <v>8890</v>
      </c>
      <c r="C297">
        <v>2013</v>
      </c>
      <c r="D297" s="32">
        <v>41418</v>
      </c>
      <c r="E297" s="32">
        <v>41422</v>
      </c>
      <c r="F297" t="s">
        <v>50</v>
      </c>
      <c r="G297" t="s">
        <v>6045</v>
      </c>
      <c r="H297" t="s">
        <v>6046</v>
      </c>
      <c r="I297" t="s">
        <v>26</v>
      </c>
      <c r="J297" t="s">
        <v>27</v>
      </c>
      <c r="K297" t="s">
        <v>146</v>
      </c>
      <c r="L297" t="s">
        <v>147</v>
      </c>
      <c r="M297">
        <v>19120</v>
      </c>
      <c r="N297" t="s">
        <v>148</v>
      </c>
      <c r="O297" t="s">
        <v>3194</v>
      </c>
      <c r="P297" t="s">
        <v>46</v>
      </c>
      <c r="Q297" t="s">
        <v>90</v>
      </c>
      <c r="R297" t="s">
        <v>3195</v>
      </c>
      <c r="S297">
        <v>10.368000000000002</v>
      </c>
      <c r="T297">
        <v>2</v>
      </c>
      <c r="U297">
        <v>0.2</v>
      </c>
      <c r="V297">
        <v>3.6288</v>
      </c>
    </row>
    <row r="298" spans="1:22" x14ac:dyDescent="0.3">
      <c r="A298">
        <v>6427</v>
      </c>
      <c r="B298" t="s">
        <v>8890</v>
      </c>
      <c r="C298">
        <v>2013</v>
      </c>
      <c r="D298" s="32">
        <v>41418</v>
      </c>
      <c r="E298" s="32">
        <v>41422</v>
      </c>
      <c r="F298" t="s">
        <v>50</v>
      </c>
      <c r="G298" t="s">
        <v>6045</v>
      </c>
      <c r="H298" t="s">
        <v>6046</v>
      </c>
      <c r="I298" t="s">
        <v>26</v>
      </c>
      <c r="J298" t="s">
        <v>27</v>
      </c>
      <c r="K298" t="s">
        <v>146</v>
      </c>
      <c r="L298" t="s">
        <v>147</v>
      </c>
      <c r="M298">
        <v>19120</v>
      </c>
      <c r="N298" t="s">
        <v>148</v>
      </c>
      <c r="O298" t="s">
        <v>8891</v>
      </c>
      <c r="P298" t="s">
        <v>46</v>
      </c>
      <c r="Q298" t="s">
        <v>75</v>
      </c>
      <c r="R298" t="s">
        <v>8892</v>
      </c>
      <c r="S298">
        <v>6.2940000000000014</v>
      </c>
      <c r="T298">
        <v>1</v>
      </c>
      <c r="U298">
        <v>0.7</v>
      </c>
      <c r="V298">
        <v>-4.1959999999999997</v>
      </c>
    </row>
    <row r="299" spans="1:22" x14ac:dyDescent="0.3">
      <c r="A299">
        <v>6426</v>
      </c>
      <c r="B299" t="s">
        <v>8890</v>
      </c>
      <c r="C299">
        <v>2013</v>
      </c>
      <c r="D299" s="32">
        <v>41418</v>
      </c>
      <c r="E299" s="32">
        <v>41422</v>
      </c>
      <c r="F299" t="s">
        <v>50</v>
      </c>
      <c r="G299" t="s">
        <v>6045</v>
      </c>
      <c r="H299" t="s">
        <v>6046</v>
      </c>
      <c r="I299" t="s">
        <v>26</v>
      </c>
      <c r="J299" t="s">
        <v>27</v>
      </c>
      <c r="K299" t="s">
        <v>146</v>
      </c>
      <c r="L299" t="s">
        <v>147</v>
      </c>
      <c r="M299">
        <v>19120</v>
      </c>
      <c r="N299" t="s">
        <v>148</v>
      </c>
      <c r="O299" t="s">
        <v>5739</v>
      </c>
      <c r="P299" t="s">
        <v>71</v>
      </c>
      <c r="Q299" t="s">
        <v>1216</v>
      </c>
      <c r="R299" t="s">
        <v>5740</v>
      </c>
      <c r="S299">
        <v>8399.9759999999987</v>
      </c>
      <c r="T299">
        <v>4</v>
      </c>
      <c r="U299">
        <v>0.4</v>
      </c>
      <c r="V299">
        <v>1119.996799999999</v>
      </c>
    </row>
    <row r="300" spans="1:22" x14ac:dyDescent="0.3">
      <c r="A300">
        <v>6412</v>
      </c>
      <c r="B300" t="s">
        <v>8879</v>
      </c>
      <c r="C300">
        <v>2014</v>
      </c>
      <c r="D300" s="32">
        <v>41774</v>
      </c>
      <c r="E300" s="32">
        <v>41775</v>
      </c>
      <c r="F300" t="s">
        <v>188</v>
      </c>
      <c r="G300" t="s">
        <v>1878</v>
      </c>
      <c r="H300" t="s">
        <v>1879</v>
      </c>
      <c r="I300" t="s">
        <v>26</v>
      </c>
      <c r="J300" t="s">
        <v>27</v>
      </c>
      <c r="K300" t="s">
        <v>184</v>
      </c>
      <c r="L300" t="s">
        <v>104</v>
      </c>
      <c r="M300">
        <v>77041</v>
      </c>
      <c r="N300" t="s">
        <v>105</v>
      </c>
      <c r="O300" t="s">
        <v>7640</v>
      </c>
      <c r="P300" t="s">
        <v>46</v>
      </c>
      <c r="Q300" t="s">
        <v>90</v>
      </c>
      <c r="R300" t="s">
        <v>7641</v>
      </c>
      <c r="S300">
        <v>76.864000000000004</v>
      </c>
      <c r="T300">
        <v>2</v>
      </c>
      <c r="U300">
        <v>0.2</v>
      </c>
      <c r="V300">
        <v>26.902399999999993</v>
      </c>
    </row>
    <row r="301" spans="1:22" x14ac:dyDescent="0.3">
      <c r="A301">
        <v>6411</v>
      </c>
      <c r="B301" t="s">
        <v>8879</v>
      </c>
      <c r="C301">
        <v>2014</v>
      </c>
      <c r="D301" s="32">
        <v>41774</v>
      </c>
      <c r="E301" s="32">
        <v>41775</v>
      </c>
      <c r="F301" t="s">
        <v>188</v>
      </c>
      <c r="G301" t="s">
        <v>1878</v>
      </c>
      <c r="H301" t="s">
        <v>1879</v>
      </c>
      <c r="I301" t="s">
        <v>26</v>
      </c>
      <c r="J301" t="s">
        <v>27</v>
      </c>
      <c r="K301" t="s">
        <v>184</v>
      </c>
      <c r="L301" t="s">
        <v>104</v>
      </c>
      <c r="M301">
        <v>77041</v>
      </c>
      <c r="N301" t="s">
        <v>105</v>
      </c>
      <c r="O301" t="s">
        <v>6791</v>
      </c>
      <c r="P301" t="s">
        <v>71</v>
      </c>
      <c r="Q301" t="s">
        <v>72</v>
      </c>
      <c r="R301" t="s">
        <v>6792</v>
      </c>
      <c r="S301">
        <v>7.9920000000000009</v>
      </c>
      <c r="T301">
        <v>1</v>
      </c>
      <c r="U301">
        <v>0.2</v>
      </c>
      <c r="V301">
        <v>0.69930000000000003</v>
      </c>
    </row>
    <row r="302" spans="1:22" x14ac:dyDescent="0.3">
      <c r="A302">
        <v>6410</v>
      </c>
      <c r="B302" t="s">
        <v>8879</v>
      </c>
      <c r="C302">
        <v>2014</v>
      </c>
      <c r="D302" s="32">
        <v>41774</v>
      </c>
      <c r="E302" s="32">
        <v>41775</v>
      </c>
      <c r="F302" t="s">
        <v>188</v>
      </c>
      <c r="G302" t="s">
        <v>1878</v>
      </c>
      <c r="H302" t="s">
        <v>1879</v>
      </c>
      <c r="I302" t="s">
        <v>26</v>
      </c>
      <c r="J302" t="s">
        <v>27</v>
      </c>
      <c r="K302" t="s">
        <v>184</v>
      </c>
      <c r="L302" t="s">
        <v>104</v>
      </c>
      <c r="M302">
        <v>77041</v>
      </c>
      <c r="N302" t="s">
        <v>105</v>
      </c>
      <c r="O302" t="s">
        <v>8880</v>
      </c>
      <c r="P302" t="s">
        <v>46</v>
      </c>
      <c r="Q302" t="s">
        <v>90</v>
      </c>
      <c r="R302" t="s">
        <v>8881</v>
      </c>
      <c r="S302">
        <v>47.952000000000005</v>
      </c>
      <c r="T302">
        <v>3</v>
      </c>
      <c r="U302">
        <v>0.2</v>
      </c>
      <c r="V302">
        <v>16.183799999999998</v>
      </c>
    </row>
    <row r="303" spans="1:22" x14ac:dyDescent="0.3">
      <c r="A303">
        <v>6409</v>
      </c>
      <c r="B303" t="s">
        <v>8879</v>
      </c>
      <c r="C303">
        <v>2014</v>
      </c>
      <c r="D303" s="32">
        <v>41774</v>
      </c>
      <c r="E303" s="32">
        <v>41775</v>
      </c>
      <c r="F303" t="s">
        <v>188</v>
      </c>
      <c r="G303" t="s">
        <v>1878</v>
      </c>
      <c r="H303" t="s">
        <v>1879</v>
      </c>
      <c r="I303" t="s">
        <v>26</v>
      </c>
      <c r="J303" t="s">
        <v>27</v>
      </c>
      <c r="K303" t="s">
        <v>184</v>
      </c>
      <c r="L303" t="s">
        <v>104</v>
      </c>
      <c r="M303">
        <v>77041</v>
      </c>
      <c r="N303" t="s">
        <v>105</v>
      </c>
      <c r="O303" t="s">
        <v>4711</v>
      </c>
      <c r="P303" t="s">
        <v>46</v>
      </c>
      <c r="Q303" t="s">
        <v>68</v>
      </c>
      <c r="R303" t="s">
        <v>4712</v>
      </c>
      <c r="S303">
        <v>46.2</v>
      </c>
      <c r="T303">
        <v>5</v>
      </c>
      <c r="U303">
        <v>0.2</v>
      </c>
      <c r="V303">
        <v>5.7749999999999986</v>
      </c>
    </row>
    <row r="304" spans="1:22" x14ac:dyDescent="0.3">
      <c r="A304">
        <v>6408</v>
      </c>
      <c r="B304" t="s">
        <v>8879</v>
      </c>
      <c r="C304">
        <v>2014</v>
      </c>
      <c r="D304" s="32">
        <v>41774</v>
      </c>
      <c r="E304" s="32">
        <v>41775</v>
      </c>
      <c r="F304" t="s">
        <v>188</v>
      </c>
      <c r="G304" t="s">
        <v>1878</v>
      </c>
      <c r="H304" t="s">
        <v>1879</v>
      </c>
      <c r="I304" t="s">
        <v>26</v>
      </c>
      <c r="J304" t="s">
        <v>27</v>
      </c>
      <c r="K304" t="s">
        <v>184</v>
      </c>
      <c r="L304" t="s">
        <v>104</v>
      </c>
      <c r="M304">
        <v>77041</v>
      </c>
      <c r="N304" t="s">
        <v>105</v>
      </c>
      <c r="O304" t="s">
        <v>4768</v>
      </c>
      <c r="P304" t="s">
        <v>32</v>
      </c>
      <c r="Q304" t="s">
        <v>36</v>
      </c>
      <c r="R304" t="s">
        <v>4769</v>
      </c>
      <c r="S304">
        <v>899.43</v>
      </c>
      <c r="T304">
        <v>5</v>
      </c>
      <c r="U304">
        <v>0.3</v>
      </c>
      <c r="V304">
        <v>-12.84900000000016</v>
      </c>
    </row>
    <row r="305" spans="1:22" x14ac:dyDescent="0.3">
      <c r="A305">
        <v>6404</v>
      </c>
      <c r="B305" t="s">
        <v>8876</v>
      </c>
      <c r="C305">
        <v>2014</v>
      </c>
      <c r="D305" s="32">
        <v>41790</v>
      </c>
      <c r="E305" s="32">
        <v>41791</v>
      </c>
      <c r="F305" t="s">
        <v>188</v>
      </c>
      <c r="G305" t="s">
        <v>1969</v>
      </c>
      <c r="H305" t="s">
        <v>1970</v>
      </c>
      <c r="I305" t="s">
        <v>26</v>
      </c>
      <c r="J305" t="s">
        <v>27</v>
      </c>
      <c r="K305" t="s">
        <v>4268</v>
      </c>
      <c r="L305" t="s">
        <v>736</v>
      </c>
      <c r="M305">
        <v>70506</v>
      </c>
      <c r="N305" t="s">
        <v>30</v>
      </c>
      <c r="O305" t="s">
        <v>6826</v>
      </c>
      <c r="P305" t="s">
        <v>32</v>
      </c>
      <c r="Q305" t="s">
        <v>65</v>
      </c>
      <c r="R305" t="s">
        <v>6827</v>
      </c>
      <c r="S305">
        <v>8.01</v>
      </c>
      <c r="T305">
        <v>3</v>
      </c>
      <c r="U305">
        <v>0</v>
      </c>
      <c r="V305">
        <v>3.0438000000000001</v>
      </c>
    </row>
    <row r="306" spans="1:22" x14ac:dyDescent="0.3">
      <c r="A306">
        <v>6403</v>
      </c>
      <c r="B306" t="s">
        <v>8876</v>
      </c>
      <c r="C306">
        <v>2014</v>
      </c>
      <c r="D306" s="32">
        <v>41790</v>
      </c>
      <c r="E306" s="32">
        <v>41791</v>
      </c>
      <c r="F306" t="s">
        <v>188</v>
      </c>
      <c r="G306" t="s">
        <v>1969</v>
      </c>
      <c r="H306" t="s">
        <v>1970</v>
      </c>
      <c r="I306" t="s">
        <v>26</v>
      </c>
      <c r="J306" t="s">
        <v>27</v>
      </c>
      <c r="K306" t="s">
        <v>4268</v>
      </c>
      <c r="L306" t="s">
        <v>736</v>
      </c>
      <c r="M306">
        <v>70506</v>
      </c>
      <c r="N306" t="s">
        <v>30</v>
      </c>
      <c r="O306" t="s">
        <v>4233</v>
      </c>
      <c r="P306" t="s">
        <v>46</v>
      </c>
      <c r="Q306" t="s">
        <v>75</v>
      </c>
      <c r="R306" t="s">
        <v>4234</v>
      </c>
      <c r="S306">
        <v>3.89</v>
      </c>
      <c r="T306">
        <v>1</v>
      </c>
      <c r="U306">
        <v>0</v>
      </c>
      <c r="V306">
        <v>1.8672</v>
      </c>
    </row>
    <row r="307" spans="1:22" x14ac:dyDescent="0.3">
      <c r="A307">
        <v>6402</v>
      </c>
      <c r="B307" t="s">
        <v>8876</v>
      </c>
      <c r="C307">
        <v>2014</v>
      </c>
      <c r="D307" s="32">
        <v>41790</v>
      </c>
      <c r="E307" s="32">
        <v>41791</v>
      </c>
      <c r="F307" t="s">
        <v>188</v>
      </c>
      <c r="G307" t="s">
        <v>1969</v>
      </c>
      <c r="H307" t="s">
        <v>1970</v>
      </c>
      <c r="I307" t="s">
        <v>26</v>
      </c>
      <c r="J307" t="s">
        <v>27</v>
      </c>
      <c r="K307" t="s">
        <v>4268</v>
      </c>
      <c r="L307" t="s">
        <v>736</v>
      </c>
      <c r="M307">
        <v>70506</v>
      </c>
      <c r="N307" t="s">
        <v>30</v>
      </c>
      <c r="O307" t="s">
        <v>4472</v>
      </c>
      <c r="P307" t="s">
        <v>32</v>
      </c>
      <c r="Q307" t="s">
        <v>33</v>
      </c>
      <c r="R307" t="s">
        <v>4473</v>
      </c>
      <c r="S307">
        <v>241.96</v>
      </c>
      <c r="T307">
        <v>2</v>
      </c>
      <c r="U307">
        <v>0</v>
      </c>
      <c r="V307">
        <v>33.874400000000009</v>
      </c>
    </row>
    <row r="308" spans="1:22" x14ac:dyDescent="0.3">
      <c r="A308">
        <v>305</v>
      </c>
      <c r="B308" t="s">
        <v>1107</v>
      </c>
      <c r="C308">
        <v>2012</v>
      </c>
      <c r="D308" s="32">
        <v>41033</v>
      </c>
      <c r="E308" s="32">
        <v>41038</v>
      </c>
      <c r="F308" t="s">
        <v>23</v>
      </c>
      <c r="G308" t="s">
        <v>1108</v>
      </c>
      <c r="H308" t="s">
        <v>1109</v>
      </c>
      <c r="I308" t="s">
        <v>41</v>
      </c>
      <c r="J308" t="s">
        <v>27</v>
      </c>
      <c r="K308" t="s">
        <v>266</v>
      </c>
      <c r="L308" t="s">
        <v>267</v>
      </c>
      <c r="M308">
        <v>10024</v>
      </c>
      <c r="N308" t="s">
        <v>148</v>
      </c>
      <c r="O308" t="s">
        <v>1110</v>
      </c>
      <c r="P308" t="s">
        <v>32</v>
      </c>
      <c r="Q308" t="s">
        <v>65</v>
      </c>
      <c r="R308" t="s">
        <v>1111</v>
      </c>
      <c r="S308">
        <v>26.8</v>
      </c>
      <c r="T308">
        <v>2</v>
      </c>
      <c r="U308">
        <v>0</v>
      </c>
      <c r="V308">
        <v>12.863999999999999</v>
      </c>
    </row>
    <row r="309" spans="1:22" x14ac:dyDescent="0.3">
      <c r="A309">
        <v>6369</v>
      </c>
      <c r="B309" t="s">
        <v>8858</v>
      </c>
      <c r="C309">
        <v>2014</v>
      </c>
      <c r="D309" s="32">
        <v>41779</v>
      </c>
      <c r="E309" s="32">
        <v>41784</v>
      </c>
      <c r="F309" t="s">
        <v>50</v>
      </c>
      <c r="G309" t="s">
        <v>1674</v>
      </c>
      <c r="H309" t="s">
        <v>1675</v>
      </c>
      <c r="I309" t="s">
        <v>26</v>
      </c>
      <c r="J309" t="s">
        <v>27</v>
      </c>
      <c r="K309" t="s">
        <v>630</v>
      </c>
      <c r="L309" t="s">
        <v>43</v>
      </c>
      <c r="M309">
        <v>95123</v>
      </c>
      <c r="N309" t="s">
        <v>44</v>
      </c>
      <c r="O309" t="s">
        <v>4801</v>
      </c>
      <c r="P309" t="s">
        <v>46</v>
      </c>
      <c r="Q309" t="s">
        <v>75</v>
      </c>
      <c r="R309" t="s">
        <v>4802</v>
      </c>
      <c r="S309">
        <v>133.12</v>
      </c>
      <c r="T309">
        <v>5</v>
      </c>
      <c r="U309">
        <v>0.2</v>
      </c>
      <c r="V309">
        <v>49.92</v>
      </c>
    </row>
    <row r="310" spans="1:22" x14ac:dyDescent="0.3">
      <c r="A310">
        <v>6350</v>
      </c>
      <c r="B310" t="s">
        <v>8842</v>
      </c>
      <c r="C310">
        <v>2012</v>
      </c>
      <c r="D310" s="32">
        <v>41030</v>
      </c>
      <c r="E310" s="32">
        <v>41035</v>
      </c>
      <c r="F310" t="s">
        <v>50</v>
      </c>
      <c r="G310" t="s">
        <v>1189</v>
      </c>
      <c r="H310" t="s">
        <v>1190</v>
      </c>
      <c r="I310" t="s">
        <v>26</v>
      </c>
      <c r="J310" t="s">
        <v>27</v>
      </c>
      <c r="K310" t="s">
        <v>127</v>
      </c>
      <c r="L310" t="s">
        <v>43</v>
      </c>
      <c r="M310">
        <v>94109</v>
      </c>
      <c r="N310" t="s">
        <v>44</v>
      </c>
      <c r="O310" t="s">
        <v>1405</v>
      </c>
      <c r="P310" t="s">
        <v>46</v>
      </c>
      <c r="Q310" t="s">
        <v>578</v>
      </c>
      <c r="R310" t="s">
        <v>1406</v>
      </c>
      <c r="S310">
        <v>35.06</v>
      </c>
      <c r="T310">
        <v>2</v>
      </c>
      <c r="U310">
        <v>0</v>
      </c>
      <c r="V310">
        <v>10.517999999999997</v>
      </c>
    </row>
    <row r="311" spans="1:22" x14ac:dyDescent="0.3">
      <c r="A311">
        <v>6349</v>
      </c>
      <c r="B311" t="s">
        <v>8842</v>
      </c>
      <c r="C311">
        <v>2012</v>
      </c>
      <c r="D311" s="32">
        <v>41030</v>
      </c>
      <c r="E311" s="32">
        <v>41035</v>
      </c>
      <c r="F311" t="s">
        <v>50</v>
      </c>
      <c r="G311" t="s">
        <v>1189</v>
      </c>
      <c r="H311" t="s">
        <v>1190</v>
      </c>
      <c r="I311" t="s">
        <v>26</v>
      </c>
      <c r="J311" t="s">
        <v>27</v>
      </c>
      <c r="K311" t="s">
        <v>127</v>
      </c>
      <c r="L311" t="s">
        <v>43</v>
      </c>
      <c r="M311">
        <v>94109</v>
      </c>
      <c r="N311" t="s">
        <v>44</v>
      </c>
      <c r="O311" t="s">
        <v>1039</v>
      </c>
      <c r="P311" t="s">
        <v>46</v>
      </c>
      <c r="Q311" t="s">
        <v>59</v>
      </c>
      <c r="R311" t="s">
        <v>1040</v>
      </c>
      <c r="S311">
        <v>37.32</v>
      </c>
      <c r="T311">
        <v>3</v>
      </c>
      <c r="U311">
        <v>0</v>
      </c>
      <c r="V311">
        <v>10.4496</v>
      </c>
    </row>
    <row r="312" spans="1:22" x14ac:dyDescent="0.3">
      <c r="A312">
        <v>6348</v>
      </c>
      <c r="B312" t="s">
        <v>8842</v>
      </c>
      <c r="C312">
        <v>2012</v>
      </c>
      <c r="D312" s="32">
        <v>41030</v>
      </c>
      <c r="E312" s="32">
        <v>41035</v>
      </c>
      <c r="F312" t="s">
        <v>50</v>
      </c>
      <c r="G312" t="s">
        <v>1189</v>
      </c>
      <c r="H312" t="s">
        <v>1190</v>
      </c>
      <c r="I312" t="s">
        <v>26</v>
      </c>
      <c r="J312" t="s">
        <v>27</v>
      </c>
      <c r="K312" t="s">
        <v>127</v>
      </c>
      <c r="L312" t="s">
        <v>43</v>
      </c>
      <c r="M312">
        <v>94109</v>
      </c>
      <c r="N312" t="s">
        <v>44</v>
      </c>
      <c r="O312" t="s">
        <v>1335</v>
      </c>
      <c r="P312" t="s">
        <v>46</v>
      </c>
      <c r="Q312" t="s">
        <v>75</v>
      </c>
      <c r="R312" t="s">
        <v>1336</v>
      </c>
      <c r="S312">
        <v>12.176000000000002</v>
      </c>
      <c r="T312">
        <v>1</v>
      </c>
      <c r="U312">
        <v>0.2</v>
      </c>
      <c r="V312">
        <v>4.4137999999999993</v>
      </c>
    </row>
    <row r="313" spans="1:22" x14ac:dyDescent="0.3">
      <c r="A313">
        <v>6305</v>
      </c>
      <c r="B313" t="s">
        <v>8822</v>
      </c>
      <c r="C313">
        <v>2014</v>
      </c>
      <c r="D313" s="32">
        <v>41765</v>
      </c>
      <c r="E313" s="32">
        <v>41765</v>
      </c>
      <c r="F313" t="s">
        <v>1290</v>
      </c>
      <c r="G313" t="s">
        <v>4042</v>
      </c>
      <c r="H313" t="s">
        <v>4043</v>
      </c>
      <c r="I313" t="s">
        <v>26</v>
      </c>
      <c r="J313" t="s">
        <v>27</v>
      </c>
      <c r="K313" t="s">
        <v>266</v>
      </c>
      <c r="L313" t="s">
        <v>267</v>
      </c>
      <c r="M313">
        <v>10035</v>
      </c>
      <c r="N313" t="s">
        <v>148</v>
      </c>
      <c r="O313" t="s">
        <v>2777</v>
      </c>
      <c r="P313" t="s">
        <v>46</v>
      </c>
      <c r="Q313" t="s">
        <v>90</v>
      </c>
      <c r="R313" t="s">
        <v>2778</v>
      </c>
      <c r="S313">
        <v>6.68</v>
      </c>
      <c r="T313">
        <v>1</v>
      </c>
      <c r="U313">
        <v>0</v>
      </c>
      <c r="V313">
        <v>3.2063999999999999</v>
      </c>
    </row>
    <row r="314" spans="1:22" x14ac:dyDescent="0.3">
      <c r="A314">
        <v>6281</v>
      </c>
      <c r="B314" t="s">
        <v>8801</v>
      </c>
      <c r="C314">
        <v>2014</v>
      </c>
      <c r="D314" s="32">
        <v>41772</v>
      </c>
      <c r="E314" s="32">
        <v>41776</v>
      </c>
      <c r="F314" t="s">
        <v>50</v>
      </c>
      <c r="G314" t="s">
        <v>859</v>
      </c>
      <c r="H314" t="s">
        <v>860</v>
      </c>
      <c r="I314" t="s">
        <v>26</v>
      </c>
      <c r="J314" t="s">
        <v>27</v>
      </c>
      <c r="K314" t="s">
        <v>1007</v>
      </c>
      <c r="L314" t="s">
        <v>498</v>
      </c>
      <c r="M314">
        <v>45231</v>
      </c>
      <c r="N314" t="s">
        <v>148</v>
      </c>
      <c r="O314" t="s">
        <v>4562</v>
      </c>
      <c r="P314" t="s">
        <v>46</v>
      </c>
      <c r="Q314" t="s">
        <v>47</v>
      </c>
      <c r="R314" t="s">
        <v>4563</v>
      </c>
      <c r="S314">
        <v>5.9039999999999999</v>
      </c>
      <c r="T314">
        <v>2</v>
      </c>
      <c r="U314">
        <v>0.2</v>
      </c>
      <c r="V314">
        <v>1.9925999999999999</v>
      </c>
    </row>
    <row r="315" spans="1:22" x14ac:dyDescent="0.3">
      <c r="A315">
        <v>6264</v>
      </c>
      <c r="B315" t="s">
        <v>8790</v>
      </c>
      <c r="C315">
        <v>2014</v>
      </c>
      <c r="D315" s="32">
        <v>41765</v>
      </c>
      <c r="E315" s="32">
        <v>41770</v>
      </c>
      <c r="F315" t="s">
        <v>50</v>
      </c>
      <c r="G315" t="s">
        <v>3801</v>
      </c>
      <c r="H315" t="s">
        <v>3802</v>
      </c>
      <c r="I315" t="s">
        <v>41</v>
      </c>
      <c r="J315" t="s">
        <v>27</v>
      </c>
      <c r="K315" t="s">
        <v>497</v>
      </c>
      <c r="L315" t="s">
        <v>1272</v>
      </c>
      <c r="M315">
        <v>31907</v>
      </c>
      <c r="N315" t="s">
        <v>30</v>
      </c>
      <c r="O315" t="s">
        <v>4035</v>
      </c>
      <c r="P315" t="s">
        <v>46</v>
      </c>
      <c r="Q315" t="s">
        <v>75</v>
      </c>
      <c r="R315" t="s">
        <v>4036</v>
      </c>
      <c r="S315">
        <v>34.5</v>
      </c>
      <c r="T315">
        <v>3</v>
      </c>
      <c r="U315">
        <v>0</v>
      </c>
      <c r="V315">
        <v>15.524999999999999</v>
      </c>
    </row>
    <row r="316" spans="1:22" x14ac:dyDescent="0.3">
      <c r="A316">
        <v>6261</v>
      </c>
      <c r="B316" t="s">
        <v>8787</v>
      </c>
      <c r="C316">
        <v>2012</v>
      </c>
      <c r="D316" s="32">
        <v>41041</v>
      </c>
      <c r="E316" s="32">
        <v>41047</v>
      </c>
      <c r="F316" t="s">
        <v>50</v>
      </c>
      <c r="G316" t="s">
        <v>1699</v>
      </c>
      <c r="H316" t="s">
        <v>1700</v>
      </c>
      <c r="I316" t="s">
        <v>26</v>
      </c>
      <c r="J316" t="s">
        <v>27</v>
      </c>
      <c r="K316" t="s">
        <v>95</v>
      </c>
      <c r="L316" t="s">
        <v>96</v>
      </c>
      <c r="M316">
        <v>98115</v>
      </c>
      <c r="N316" t="s">
        <v>44</v>
      </c>
      <c r="O316" t="s">
        <v>2038</v>
      </c>
      <c r="P316" t="s">
        <v>46</v>
      </c>
      <c r="Q316" t="s">
        <v>75</v>
      </c>
      <c r="R316" t="s">
        <v>2039</v>
      </c>
      <c r="S316">
        <v>14.592000000000002</v>
      </c>
      <c r="T316">
        <v>3</v>
      </c>
      <c r="U316">
        <v>0.2</v>
      </c>
      <c r="V316">
        <v>4.9247999999999985</v>
      </c>
    </row>
    <row r="317" spans="1:22" x14ac:dyDescent="0.3">
      <c r="A317">
        <v>6251</v>
      </c>
      <c r="B317" t="s">
        <v>8776</v>
      </c>
      <c r="C317">
        <v>2014</v>
      </c>
      <c r="D317" s="32">
        <v>41789</v>
      </c>
      <c r="E317" s="32">
        <v>41795</v>
      </c>
      <c r="F317" t="s">
        <v>50</v>
      </c>
      <c r="G317" t="s">
        <v>5155</v>
      </c>
      <c r="H317" t="s">
        <v>5156</v>
      </c>
      <c r="I317" t="s">
        <v>26</v>
      </c>
      <c r="J317" t="s">
        <v>27</v>
      </c>
      <c r="K317" t="s">
        <v>497</v>
      </c>
      <c r="L317" t="s">
        <v>254</v>
      </c>
      <c r="M317">
        <v>47201</v>
      </c>
      <c r="N317" t="s">
        <v>105</v>
      </c>
      <c r="O317" t="s">
        <v>935</v>
      </c>
      <c r="P317" t="s">
        <v>46</v>
      </c>
      <c r="Q317" t="s">
        <v>90</v>
      </c>
      <c r="R317" t="s">
        <v>936</v>
      </c>
      <c r="S317">
        <v>7.98</v>
      </c>
      <c r="T317">
        <v>1</v>
      </c>
      <c r="U317">
        <v>0</v>
      </c>
      <c r="V317">
        <v>3.99</v>
      </c>
    </row>
    <row r="318" spans="1:22" x14ac:dyDescent="0.3">
      <c r="A318">
        <v>6250</v>
      </c>
      <c r="B318" t="s">
        <v>8776</v>
      </c>
      <c r="C318">
        <v>2014</v>
      </c>
      <c r="D318" s="32">
        <v>41789</v>
      </c>
      <c r="E318" s="32">
        <v>41795</v>
      </c>
      <c r="F318" t="s">
        <v>50</v>
      </c>
      <c r="G318" t="s">
        <v>5155</v>
      </c>
      <c r="H318" t="s">
        <v>5156</v>
      </c>
      <c r="I318" t="s">
        <v>26</v>
      </c>
      <c r="J318" t="s">
        <v>27</v>
      </c>
      <c r="K318" t="s">
        <v>497</v>
      </c>
      <c r="L318" t="s">
        <v>254</v>
      </c>
      <c r="M318">
        <v>47201</v>
      </c>
      <c r="N318" t="s">
        <v>105</v>
      </c>
      <c r="O318" t="s">
        <v>8777</v>
      </c>
      <c r="P318" t="s">
        <v>46</v>
      </c>
      <c r="Q318" t="s">
        <v>78</v>
      </c>
      <c r="R318" t="s">
        <v>8778</v>
      </c>
      <c r="S318">
        <v>465.16</v>
      </c>
      <c r="T318">
        <v>2</v>
      </c>
      <c r="U318">
        <v>0</v>
      </c>
      <c r="V318">
        <v>120.94159999999999</v>
      </c>
    </row>
    <row r="319" spans="1:22" x14ac:dyDescent="0.3">
      <c r="A319">
        <v>6249</v>
      </c>
      <c r="B319" t="s">
        <v>8776</v>
      </c>
      <c r="C319">
        <v>2014</v>
      </c>
      <c r="D319" s="32">
        <v>41789</v>
      </c>
      <c r="E319" s="32">
        <v>41795</v>
      </c>
      <c r="F319" t="s">
        <v>50</v>
      </c>
      <c r="G319" t="s">
        <v>5155</v>
      </c>
      <c r="H319" t="s">
        <v>5156</v>
      </c>
      <c r="I319" t="s">
        <v>26</v>
      </c>
      <c r="J319" t="s">
        <v>27</v>
      </c>
      <c r="K319" t="s">
        <v>497</v>
      </c>
      <c r="L319" t="s">
        <v>254</v>
      </c>
      <c r="M319">
        <v>47201</v>
      </c>
      <c r="N319" t="s">
        <v>105</v>
      </c>
      <c r="O319" t="s">
        <v>4098</v>
      </c>
      <c r="P319" t="s">
        <v>32</v>
      </c>
      <c r="Q319" t="s">
        <v>65</v>
      </c>
      <c r="R319" t="s">
        <v>1285</v>
      </c>
      <c r="S319">
        <v>6.24</v>
      </c>
      <c r="T319">
        <v>3</v>
      </c>
      <c r="U319">
        <v>0</v>
      </c>
      <c r="V319">
        <v>2.6208000000000005</v>
      </c>
    </row>
    <row r="320" spans="1:22" x14ac:dyDescent="0.3">
      <c r="A320">
        <v>6248</v>
      </c>
      <c r="B320" t="s">
        <v>8776</v>
      </c>
      <c r="C320">
        <v>2014</v>
      </c>
      <c r="D320" s="32">
        <v>41789</v>
      </c>
      <c r="E320" s="32">
        <v>41795</v>
      </c>
      <c r="F320" t="s">
        <v>50</v>
      </c>
      <c r="G320" t="s">
        <v>5155</v>
      </c>
      <c r="H320" t="s">
        <v>5156</v>
      </c>
      <c r="I320" t="s">
        <v>26</v>
      </c>
      <c r="J320" t="s">
        <v>27</v>
      </c>
      <c r="K320" t="s">
        <v>497</v>
      </c>
      <c r="L320" t="s">
        <v>254</v>
      </c>
      <c r="M320">
        <v>47201</v>
      </c>
      <c r="N320" t="s">
        <v>105</v>
      </c>
      <c r="O320" t="s">
        <v>5374</v>
      </c>
      <c r="P320" t="s">
        <v>46</v>
      </c>
      <c r="Q320" t="s">
        <v>75</v>
      </c>
      <c r="R320" t="s">
        <v>5375</v>
      </c>
      <c r="S320">
        <v>43.41</v>
      </c>
      <c r="T320">
        <v>1</v>
      </c>
      <c r="U320">
        <v>0</v>
      </c>
      <c r="V320">
        <v>19.968599999999999</v>
      </c>
    </row>
    <row r="321" spans="1:22" x14ac:dyDescent="0.3">
      <c r="A321">
        <v>6242</v>
      </c>
      <c r="B321" t="s">
        <v>8772</v>
      </c>
      <c r="C321">
        <v>2014</v>
      </c>
      <c r="D321" s="32">
        <v>41788</v>
      </c>
      <c r="E321" s="32">
        <v>41791</v>
      </c>
      <c r="F321" t="s">
        <v>23</v>
      </c>
      <c r="G321" t="s">
        <v>5624</v>
      </c>
      <c r="H321" t="s">
        <v>5625</v>
      </c>
      <c r="I321" t="s">
        <v>41</v>
      </c>
      <c r="J321" t="s">
        <v>27</v>
      </c>
      <c r="K321" t="s">
        <v>87</v>
      </c>
      <c r="L321" t="s">
        <v>2694</v>
      </c>
      <c r="M321">
        <v>3301</v>
      </c>
      <c r="N321" t="s">
        <v>148</v>
      </c>
      <c r="O321" t="s">
        <v>5990</v>
      </c>
      <c r="P321" t="s">
        <v>32</v>
      </c>
      <c r="Q321" t="s">
        <v>65</v>
      </c>
      <c r="R321" t="s">
        <v>5991</v>
      </c>
      <c r="S321">
        <v>247.44</v>
      </c>
      <c r="T321">
        <v>8</v>
      </c>
      <c r="U321">
        <v>0</v>
      </c>
      <c r="V321">
        <v>101.4504</v>
      </c>
    </row>
    <row r="322" spans="1:22" x14ac:dyDescent="0.3">
      <c r="A322">
        <v>6070</v>
      </c>
      <c r="B322" t="s">
        <v>8660</v>
      </c>
      <c r="C322">
        <v>2014</v>
      </c>
      <c r="D322" s="32">
        <v>41780</v>
      </c>
      <c r="E322" s="32">
        <v>41784</v>
      </c>
      <c r="F322" t="s">
        <v>50</v>
      </c>
      <c r="G322" t="s">
        <v>2130</v>
      </c>
      <c r="H322" t="s">
        <v>2131</v>
      </c>
      <c r="I322" t="s">
        <v>102</v>
      </c>
      <c r="J322" t="s">
        <v>27</v>
      </c>
      <c r="K322" t="s">
        <v>1119</v>
      </c>
      <c r="L322" t="s">
        <v>43</v>
      </c>
      <c r="M322">
        <v>90712</v>
      </c>
      <c r="N322" t="s">
        <v>44</v>
      </c>
      <c r="O322" t="s">
        <v>8661</v>
      </c>
      <c r="P322" t="s">
        <v>71</v>
      </c>
      <c r="Q322" t="s">
        <v>682</v>
      </c>
      <c r="R322" t="s">
        <v>8662</v>
      </c>
      <c r="S322">
        <v>343.20000000000005</v>
      </c>
      <c r="T322">
        <v>1</v>
      </c>
      <c r="U322">
        <v>0.2</v>
      </c>
      <c r="V322">
        <v>38.609999999999957</v>
      </c>
    </row>
    <row r="323" spans="1:22" x14ac:dyDescent="0.3">
      <c r="A323">
        <v>6069</v>
      </c>
      <c r="B323" t="s">
        <v>8660</v>
      </c>
      <c r="C323">
        <v>2014</v>
      </c>
      <c r="D323" s="32">
        <v>41780</v>
      </c>
      <c r="E323" s="32">
        <v>41784</v>
      </c>
      <c r="F323" t="s">
        <v>50</v>
      </c>
      <c r="G323" t="s">
        <v>2130</v>
      </c>
      <c r="H323" t="s">
        <v>2131</v>
      </c>
      <c r="I323" t="s">
        <v>102</v>
      </c>
      <c r="J323" t="s">
        <v>27</v>
      </c>
      <c r="K323" t="s">
        <v>1119</v>
      </c>
      <c r="L323" t="s">
        <v>43</v>
      </c>
      <c r="M323">
        <v>90712</v>
      </c>
      <c r="N323" t="s">
        <v>44</v>
      </c>
      <c r="O323" t="s">
        <v>3027</v>
      </c>
      <c r="P323" t="s">
        <v>32</v>
      </c>
      <c r="Q323" t="s">
        <v>65</v>
      </c>
      <c r="R323" t="s">
        <v>3028</v>
      </c>
      <c r="S323">
        <v>6.98</v>
      </c>
      <c r="T323">
        <v>1</v>
      </c>
      <c r="U323">
        <v>0</v>
      </c>
      <c r="V323">
        <v>3.3504</v>
      </c>
    </row>
    <row r="324" spans="1:22" x14ac:dyDescent="0.3">
      <c r="A324">
        <v>6068</v>
      </c>
      <c r="B324" t="s">
        <v>8660</v>
      </c>
      <c r="C324">
        <v>2014</v>
      </c>
      <c r="D324" s="32">
        <v>41780</v>
      </c>
      <c r="E324" s="32">
        <v>41784</v>
      </c>
      <c r="F324" t="s">
        <v>50</v>
      </c>
      <c r="G324" t="s">
        <v>2130</v>
      </c>
      <c r="H324" t="s">
        <v>2131</v>
      </c>
      <c r="I324" t="s">
        <v>102</v>
      </c>
      <c r="J324" t="s">
        <v>27</v>
      </c>
      <c r="K324" t="s">
        <v>1119</v>
      </c>
      <c r="L324" t="s">
        <v>43</v>
      </c>
      <c r="M324">
        <v>90712</v>
      </c>
      <c r="N324" t="s">
        <v>44</v>
      </c>
      <c r="O324" t="s">
        <v>1585</v>
      </c>
      <c r="P324" t="s">
        <v>32</v>
      </c>
      <c r="Q324" t="s">
        <v>36</v>
      </c>
      <c r="R324" t="s">
        <v>1586</v>
      </c>
      <c r="S324">
        <v>518.27200000000005</v>
      </c>
      <c r="T324">
        <v>8</v>
      </c>
      <c r="U324">
        <v>0.2</v>
      </c>
      <c r="V324">
        <v>-97.176000000000073</v>
      </c>
    </row>
    <row r="325" spans="1:22" x14ac:dyDescent="0.3">
      <c r="A325">
        <v>6045</v>
      </c>
      <c r="B325" t="s">
        <v>8643</v>
      </c>
      <c r="C325">
        <v>2014</v>
      </c>
      <c r="D325" s="32">
        <v>41779</v>
      </c>
      <c r="E325" s="32">
        <v>41784</v>
      </c>
      <c r="F325" t="s">
        <v>23</v>
      </c>
      <c r="G325" t="s">
        <v>2822</v>
      </c>
      <c r="H325" t="s">
        <v>2823</v>
      </c>
      <c r="I325" t="s">
        <v>41</v>
      </c>
      <c r="J325" t="s">
        <v>27</v>
      </c>
      <c r="K325" t="s">
        <v>5137</v>
      </c>
      <c r="L325" t="s">
        <v>335</v>
      </c>
      <c r="M325">
        <v>37918</v>
      </c>
      <c r="N325" t="s">
        <v>30</v>
      </c>
      <c r="O325" t="s">
        <v>4179</v>
      </c>
      <c r="P325" t="s">
        <v>46</v>
      </c>
      <c r="Q325" t="s">
        <v>90</v>
      </c>
      <c r="R325" t="s">
        <v>4180</v>
      </c>
      <c r="S325">
        <v>27.888000000000002</v>
      </c>
      <c r="T325">
        <v>7</v>
      </c>
      <c r="U325">
        <v>0.2</v>
      </c>
      <c r="V325">
        <v>10.109400000000001</v>
      </c>
    </row>
    <row r="326" spans="1:22" x14ac:dyDescent="0.3">
      <c r="A326">
        <v>6044</v>
      </c>
      <c r="B326" t="s">
        <v>8643</v>
      </c>
      <c r="C326">
        <v>2014</v>
      </c>
      <c r="D326" s="32">
        <v>41779</v>
      </c>
      <c r="E326" s="32">
        <v>41784</v>
      </c>
      <c r="F326" t="s">
        <v>23</v>
      </c>
      <c r="G326" t="s">
        <v>2822</v>
      </c>
      <c r="H326" t="s">
        <v>2823</v>
      </c>
      <c r="I326" t="s">
        <v>41</v>
      </c>
      <c r="J326" t="s">
        <v>27</v>
      </c>
      <c r="K326" t="s">
        <v>5137</v>
      </c>
      <c r="L326" t="s">
        <v>335</v>
      </c>
      <c r="M326">
        <v>37918</v>
      </c>
      <c r="N326" t="s">
        <v>30</v>
      </c>
      <c r="O326" t="s">
        <v>2095</v>
      </c>
      <c r="P326" t="s">
        <v>32</v>
      </c>
      <c r="Q326" t="s">
        <v>36</v>
      </c>
      <c r="R326" t="s">
        <v>2096</v>
      </c>
      <c r="S326">
        <v>314.35199999999998</v>
      </c>
      <c r="T326">
        <v>3</v>
      </c>
      <c r="U326">
        <v>0.2</v>
      </c>
      <c r="V326">
        <v>-35.36460000000001</v>
      </c>
    </row>
    <row r="327" spans="1:22" x14ac:dyDescent="0.3">
      <c r="A327">
        <v>5940</v>
      </c>
      <c r="B327" t="s">
        <v>8583</v>
      </c>
      <c r="C327">
        <v>2014</v>
      </c>
      <c r="D327" s="32">
        <v>41779</v>
      </c>
      <c r="E327" s="32">
        <v>41785</v>
      </c>
      <c r="F327" t="s">
        <v>50</v>
      </c>
      <c r="G327" t="s">
        <v>5748</v>
      </c>
      <c r="H327" t="s">
        <v>5749</v>
      </c>
      <c r="I327" t="s">
        <v>26</v>
      </c>
      <c r="J327" t="s">
        <v>27</v>
      </c>
      <c r="K327" t="s">
        <v>4346</v>
      </c>
      <c r="L327" t="s">
        <v>104</v>
      </c>
      <c r="M327">
        <v>75023</v>
      </c>
      <c r="N327" t="s">
        <v>105</v>
      </c>
      <c r="O327" t="s">
        <v>8008</v>
      </c>
      <c r="P327" t="s">
        <v>46</v>
      </c>
      <c r="Q327" t="s">
        <v>47</v>
      </c>
      <c r="R327" t="s">
        <v>8009</v>
      </c>
      <c r="S327">
        <v>13.216000000000001</v>
      </c>
      <c r="T327">
        <v>4</v>
      </c>
      <c r="U327">
        <v>0.2</v>
      </c>
      <c r="V327">
        <v>4.2951999999999995</v>
      </c>
    </row>
    <row r="328" spans="1:22" x14ac:dyDescent="0.3">
      <c r="A328">
        <v>5939</v>
      </c>
      <c r="B328" t="s">
        <v>8583</v>
      </c>
      <c r="C328">
        <v>2014</v>
      </c>
      <c r="D328" s="32">
        <v>41779</v>
      </c>
      <c r="E328" s="32">
        <v>41785</v>
      </c>
      <c r="F328" t="s">
        <v>50</v>
      </c>
      <c r="G328" t="s">
        <v>5748</v>
      </c>
      <c r="H328" t="s">
        <v>5749</v>
      </c>
      <c r="I328" t="s">
        <v>26</v>
      </c>
      <c r="J328" t="s">
        <v>27</v>
      </c>
      <c r="K328" t="s">
        <v>4346</v>
      </c>
      <c r="L328" t="s">
        <v>104</v>
      </c>
      <c r="M328">
        <v>75023</v>
      </c>
      <c r="N328" t="s">
        <v>105</v>
      </c>
      <c r="O328" t="s">
        <v>4848</v>
      </c>
      <c r="P328" t="s">
        <v>71</v>
      </c>
      <c r="Q328" t="s">
        <v>72</v>
      </c>
      <c r="R328" t="s">
        <v>4849</v>
      </c>
      <c r="S328">
        <v>95.992000000000004</v>
      </c>
      <c r="T328">
        <v>1</v>
      </c>
      <c r="U328">
        <v>0.2</v>
      </c>
      <c r="V328">
        <v>9.5991999999999997</v>
      </c>
    </row>
    <row r="329" spans="1:22" x14ac:dyDescent="0.3">
      <c r="A329">
        <v>5889</v>
      </c>
      <c r="B329" t="s">
        <v>8556</v>
      </c>
      <c r="C329">
        <v>2012</v>
      </c>
      <c r="D329" s="32">
        <v>41036</v>
      </c>
      <c r="E329" s="32">
        <v>41041</v>
      </c>
      <c r="F329" t="s">
        <v>50</v>
      </c>
      <c r="G329" t="s">
        <v>3525</v>
      </c>
      <c r="H329" t="s">
        <v>3526</v>
      </c>
      <c r="I329" t="s">
        <v>26</v>
      </c>
      <c r="J329" t="s">
        <v>27</v>
      </c>
      <c r="K329" t="s">
        <v>8557</v>
      </c>
      <c r="L329" t="s">
        <v>29</v>
      </c>
      <c r="M329">
        <v>42301</v>
      </c>
      <c r="N329" t="s">
        <v>30</v>
      </c>
      <c r="O329" t="s">
        <v>8558</v>
      </c>
      <c r="P329" t="s">
        <v>46</v>
      </c>
      <c r="Q329" t="s">
        <v>90</v>
      </c>
      <c r="R329" t="s">
        <v>8559</v>
      </c>
      <c r="S329">
        <v>45.68</v>
      </c>
      <c r="T329">
        <v>2</v>
      </c>
      <c r="U329">
        <v>0</v>
      </c>
      <c r="V329">
        <v>21.012799999999999</v>
      </c>
    </row>
    <row r="330" spans="1:22" x14ac:dyDescent="0.3">
      <c r="A330">
        <v>5879</v>
      </c>
      <c r="B330" t="s">
        <v>8548</v>
      </c>
      <c r="C330">
        <v>2011</v>
      </c>
      <c r="D330" s="32">
        <v>40684</v>
      </c>
      <c r="E330" s="32">
        <v>40689</v>
      </c>
      <c r="F330" t="s">
        <v>50</v>
      </c>
      <c r="G330" t="s">
        <v>3668</v>
      </c>
      <c r="H330" t="s">
        <v>3669</v>
      </c>
      <c r="I330" t="s">
        <v>102</v>
      </c>
      <c r="J330" t="s">
        <v>27</v>
      </c>
      <c r="K330" t="s">
        <v>1479</v>
      </c>
      <c r="L330" t="s">
        <v>1245</v>
      </c>
      <c r="M330">
        <v>1841</v>
      </c>
      <c r="N330" t="s">
        <v>148</v>
      </c>
      <c r="O330" t="s">
        <v>5593</v>
      </c>
      <c r="P330" t="s">
        <v>46</v>
      </c>
      <c r="Q330" t="s">
        <v>78</v>
      </c>
      <c r="R330" t="s">
        <v>5594</v>
      </c>
      <c r="S330">
        <v>245.88</v>
      </c>
      <c r="T330">
        <v>6</v>
      </c>
      <c r="U330">
        <v>0</v>
      </c>
      <c r="V330">
        <v>68.846399999999988</v>
      </c>
    </row>
    <row r="331" spans="1:22" x14ac:dyDescent="0.3">
      <c r="A331">
        <v>5878</v>
      </c>
      <c r="B331" t="s">
        <v>8548</v>
      </c>
      <c r="C331">
        <v>2011</v>
      </c>
      <c r="D331" s="32">
        <v>40684</v>
      </c>
      <c r="E331" s="32">
        <v>40689</v>
      </c>
      <c r="F331" t="s">
        <v>50</v>
      </c>
      <c r="G331" t="s">
        <v>3668</v>
      </c>
      <c r="H331" t="s">
        <v>3669</v>
      </c>
      <c r="I331" t="s">
        <v>102</v>
      </c>
      <c r="J331" t="s">
        <v>27</v>
      </c>
      <c r="K331" t="s">
        <v>1479</v>
      </c>
      <c r="L331" t="s">
        <v>1245</v>
      </c>
      <c r="M331">
        <v>1841</v>
      </c>
      <c r="N331" t="s">
        <v>148</v>
      </c>
      <c r="O331" t="s">
        <v>7517</v>
      </c>
      <c r="P331" t="s">
        <v>46</v>
      </c>
      <c r="Q331" t="s">
        <v>90</v>
      </c>
      <c r="R331" t="s">
        <v>7518</v>
      </c>
      <c r="S331">
        <v>17.940000000000001</v>
      </c>
      <c r="T331">
        <v>3</v>
      </c>
      <c r="U331">
        <v>0</v>
      </c>
      <c r="V331">
        <v>8.7906000000000013</v>
      </c>
    </row>
    <row r="332" spans="1:22" x14ac:dyDescent="0.3">
      <c r="A332">
        <v>5877</v>
      </c>
      <c r="B332" t="s">
        <v>8548</v>
      </c>
      <c r="C332">
        <v>2011</v>
      </c>
      <c r="D332" s="32">
        <v>40684</v>
      </c>
      <c r="E332" s="32">
        <v>40689</v>
      </c>
      <c r="F332" t="s">
        <v>50</v>
      </c>
      <c r="G332" t="s">
        <v>3668</v>
      </c>
      <c r="H332" t="s">
        <v>3669</v>
      </c>
      <c r="I332" t="s">
        <v>102</v>
      </c>
      <c r="J332" t="s">
        <v>27</v>
      </c>
      <c r="K332" t="s">
        <v>1479</v>
      </c>
      <c r="L332" t="s">
        <v>1245</v>
      </c>
      <c r="M332">
        <v>1841</v>
      </c>
      <c r="N332" t="s">
        <v>148</v>
      </c>
      <c r="O332" t="s">
        <v>2596</v>
      </c>
      <c r="P332" t="s">
        <v>46</v>
      </c>
      <c r="Q332" t="s">
        <v>75</v>
      </c>
      <c r="R332" t="s">
        <v>2597</v>
      </c>
      <c r="S332">
        <v>447.85999999999996</v>
      </c>
      <c r="T332">
        <v>7</v>
      </c>
      <c r="U332">
        <v>0</v>
      </c>
      <c r="V332">
        <v>219.45140000000001</v>
      </c>
    </row>
    <row r="333" spans="1:22" x14ac:dyDescent="0.3">
      <c r="A333">
        <v>5864</v>
      </c>
      <c r="B333" t="s">
        <v>8535</v>
      </c>
      <c r="C333">
        <v>2013</v>
      </c>
      <c r="D333" s="32">
        <v>41396</v>
      </c>
      <c r="E333" s="32">
        <v>41399</v>
      </c>
      <c r="F333" t="s">
        <v>23</v>
      </c>
      <c r="G333" t="s">
        <v>5677</v>
      </c>
      <c r="H333" t="s">
        <v>5678</v>
      </c>
      <c r="I333" t="s">
        <v>26</v>
      </c>
      <c r="J333" t="s">
        <v>27</v>
      </c>
      <c r="K333" t="s">
        <v>5141</v>
      </c>
      <c r="L333" t="s">
        <v>1707</v>
      </c>
      <c r="M333">
        <v>72209</v>
      </c>
      <c r="N333" t="s">
        <v>30</v>
      </c>
      <c r="O333" t="s">
        <v>3118</v>
      </c>
      <c r="P333" t="s">
        <v>46</v>
      </c>
      <c r="Q333" t="s">
        <v>68</v>
      </c>
      <c r="R333" t="s">
        <v>3119</v>
      </c>
      <c r="S333">
        <v>11.16</v>
      </c>
      <c r="T333">
        <v>2</v>
      </c>
      <c r="U333">
        <v>0</v>
      </c>
      <c r="V333">
        <v>4.3524000000000003</v>
      </c>
    </row>
    <row r="334" spans="1:22" x14ac:dyDescent="0.3">
      <c r="A334">
        <v>5863</v>
      </c>
      <c r="B334" t="s">
        <v>8535</v>
      </c>
      <c r="C334">
        <v>2013</v>
      </c>
      <c r="D334" s="32">
        <v>41396</v>
      </c>
      <c r="E334" s="32">
        <v>41399</v>
      </c>
      <c r="F334" t="s">
        <v>23</v>
      </c>
      <c r="G334" t="s">
        <v>5677</v>
      </c>
      <c r="H334" t="s">
        <v>5678</v>
      </c>
      <c r="I334" t="s">
        <v>26</v>
      </c>
      <c r="J334" t="s">
        <v>27</v>
      </c>
      <c r="K334" t="s">
        <v>5141</v>
      </c>
      <c r="L334" t="s">
        <v>1707</v>
      </c>
      <c r="M334">
        <v>72209</v>
      </c>
      <c r="N334" t="s">
        <v>30</v>
      </c>
      <c r="O334" t="s">
        <v>5358</v>
      </c>
      <c r="P334" t="s">
        <v>46</v>
      </c>
      <c r="Q334" t="s">
        <v>90</v>
      </c>
      <c r="R334" t="s">
        <v>5359</v>
      </c>
      <c r="S334">
        <v>19.440000000000001</v>
      </c>
      <c r="T334">
        <v>3</v>
      </c>
      <c r="U334">
        <v>0</v>
      </c>
      <c r="V334">
        <v>9.3312000000000008</v>
      </c>
    </row>
    <row r="335" spans="1:22" x14ac:dyDescent="0.3">
      <c r="A335">
        <v>5862</v>
      </c>
      <c r="B335" t="s">
        <v>8535</v>
      </c>
      <c r="C335">
        <v>2013</v>
      </c>
      <c r="D335" s="32">
        <v>41396</v>
      </c>
      <c r="E335" s="32">
        <v>41399</v>
      </c>
      <c r="F335" t="s">
        <v>23</v>
      </c>
      <c r="G335" t="s">
        <v>5677</v>
      </c>
      <c r="H335" t="s">
        <v>5678</v>
      </c>
      <c r="I335" t="s">
        <v>26</v>
      </c>
      <c r="J335" t="s">
        <v>27</v>
      </c>
      <c r="K335" t="s">
        <v>5141</v>
      </c>
      <c r="L335" t="s">
        <v>1707</v>
      </c>
      <c r="M335">
        <v>72209</v>
      </c>
      <c r="N335" t="s">
        <v>30</v>
      </c>
      <c r="O335" t="s">
        <v>8536</v>
      </c>
      <c r="P335" t="s">
        <v>46</v>
      </c>
      <c r="Q335" t="s">
        <v>90</v>
      </c>
      <c r="R335" t="s">
        <v>8537</v>
      </c>
      <c r="S335">
        <v>109.92</v>
      </c>
      <c r="T335">
        <v>2</v>
      </c>
      <c r="U335">
        <v>0</v>
      </c>
      <c r="V335">
        <v>53.860799999999998</v>
      </c>
    </row>
    <row r="336" spans="1:22" x14ac:dyDescent="0.3">
      <c r="A336">
        <v>5825</v>
      </c>
      <c r="B336" t="s">
        <v>8510</v>
      </c>
      <c r="C336">
        <v>2011</v>
      </c>
      <c r="D336" s="32">
        <v>40665</v>
      </c>
      <c r="E336" s="32">
        <v>40665</v>
      </c>
      <c r="F336" t="s">
        <v>1290</v>
      </c>
      <c r="G336" t="s">
        <v>2016</v>
      </c>
      <c r="H336" t="s">
        <v>2017</v>
      </c>
      <c r="I336" t="s">
        <v>26</v>
      </c>
      <c r="J336" t="s">
        <v>27</v>
      </c>
      <c r="K336" t="s">
        <v>497</v>
      </c>
      <c r="L336" t="s">
        <v>498</v>
      </c>
      <c r="M336">
        <v>43229</v>
      </c>
      <c r="N336" t="s">
        <v>148</v>
      </c>
      <c r="O336" t="s">
        <v>3619</v>
      </c>
      <c r="P336" t="s">
        <v>46</v>
      </c>
      <c r="Q336" t="s">
        <v>78</v>
      </c>
      <c r="R336" t="s">
        <v>3620</v>
      </c>
      <c r="S336">
        <v>26.136000000000003</v>
      </c>
      <c r="T336">
        <v>3</v>
      </c>
      <c r="U336">
        <v>0.2</v>
      </c>
      <c r="V336">
        <v>1.9602000000000004</v>
      </c>
    </row>
    <row r="337" spans="1:22" x14ac:dyDescent="0.3">
      <c r="A337">
        <v>5824</v>
      </c>
      <c r="B337" t="s">
        <v>8509</v>
      </c>
      <c r="C337">
        <v>2014</v>
      </c>
      <c r="D337" s="32">
        <v>41772</v>
      </c>
      <c r="E337" s="32">
        <v>41778</v>
      </c>
      <c r="F337" t="s">
        <v>50</v>
      </c>
      <c r="G337" t="s">
        <v>7122</v>
      </c>
      <c r="H337" t="s">
        <v>7123</v>
      </c>
      <c r="I337" t="s">
        <v>41</v>
      </c>
      <c r="J337" t="s">
        <v>27</v>
      </c>
      <c r="K337" t="s">
        <v>127</v>
      </c>
      <c r="L337" t="s">
        <v>43</v>
      </c>
      <c r="M337">
        <v>94122</v>
      </c>
      <c r="N337" t="s">
        <v>44</v>
      </c>
      <c r="O337" t="s">
        <v>4474</v>
      </c>
      <c r="P337" t="s">
        <v>46</v>
      </c>
      <c r="Q337" t="s">
        <v>75</v>
      </c>
      <c r="R337" t="s">
        <v>4475</v>
      </c>
      <c r="S337">
        <v>19.168000000000003</v>
      </c>
      <c r="T337">
        <v>4</v>
      </c>
      <c r="U337">
        <v>0.2</v>
      </c>
      <c r="V337">
        <v>6.4691999999999998</v>
      </c>
    </row>
    <row r="338" spans="1:22" x14ac:dyDescent="0.3">
      <c r="A338">
        <v>5823</v>
      </c>
      <c r="B338" t="s">
        <v>8509</v>
      </c>
      <c r="C338">
        <v>2014</v>
      </c>
      <c r="D338" s="32">
        <v>41772</v>
      </c>
      <c r="E338" s="32">
        <v>41778</v>
      </c>
      <c r="F338" t="s">
        <v>50</v>
      </c>
      <c r="G338" t="s">
        <v>7122</v>
      </c>
      <c r="H338" t="s">
        <v>7123</v>
      </c>
      <c r="I338" t="s">
        <v>41</v>
      </c>
      <c r="J338" t="s">
        <v>27</v>
      </c>
      <c r="K338" t="s">
        <v>127</v>
      </c>
      <c r="L338" t="s">
        <v>43</v>
      </c>
      <c r="M338">
        <v>94122</v>
      </c>
      <c r="N338" t="s">
        <v>44</v>
      </c>
      <c r="O338" t="s">
        <v>2803</v>
      </c>
      <c r="P338" t="s">
        <v>32</v>
      </c>
      <c r="Q338" t="s">
        <v>56</v>
      </c>
      <c r="R338" t="s">
        <v>2804</v>
      </c>
      <c r="S338">
        <v>285.48</v>
      </c>
      <c r="T338">
        <v>5</v>
      </c>
      <c r="U338">
        <v>0.2</v>
      </c>
      <c r="V338">
        <v>-10.705500000000043</v>
      </c>
    </row>
    <row r="339" spans="1:22" x14ac:dyDescent="0.3">
      <c r="A339">
        <v>5822</v>
      </c>
      <c r="B339" t="s">
        <v>8509</v>
      </c>
      <c r="C339">
        <v>2014</v>
      </c>
      <c r="D339" s="32">
        <v>41772</v>
      </c>
      <c r="E339" s="32">
        <v>41778</v>
      </c>
      <c r="F339" t="s">
        <v>50</v>
      </c>
      <c r="G339" t="s">
        <v>7122</v>
      </c>
      <c r="H339" t="s">
        <v>7123</v>
      </c>
      <c r="I339" t="s">
        <v>41</v>
      </c>
      <c r="J339" t="s">
        <v>27</v>
      </c>
      <c r="K339" t="s">
        <v>127</v>
      </c>
      <c r="L339" t="s">
        <v>43</v>
      </c>
      <c r="M339">
        <v>94122</v>
      </c>
      <c r="N339" t="s">
        <v>44</v>
      </c>
      <c r="O339" t="s">
        <v>4109</v>
      </c>
      <c r="P339" t="s">
        <v>46</v>
      </c>
      <c r="Q339" t="s">
        <v>78</v>
      </c>
      <c r="R339" t="s">
        <v>4110</v>
      </c>
      <c r="S339">
        <v>7.77</v>
      </c>
      <c r="T339">
        <v>1</v>
      </c>
      <c r="U339">
        <v>0</v>
      </c>
      <c r="V339">
        <v>2.0979000000000001</v>
      </c>
    </row>
    <row r="340" spans="1:22" x14ac:dyDescent="0.3">
      <c r="A340">
        <v>5821</v>
      </c>
      <c r="B340" t="s">
        <v>8509</v>
      </c>
      <c r="C340">
        <v>2014</v>
      </c>
      <c r="D340" s="32">
        <v>41772</v>
      </c>
      <c r="E340" s="32">
        <v>41778</v>
      </c>
      <c r="F340" t="s">
        <v>50</v>
      </c>
      <c r="G340" t="s">
        <v>7122</v>
      </c>
      <c r="H340" t="s">
        <v>7123</v>
      </c>
      <c r="I340" t="s">
        <v>41</v>
      </c>
      <c r="J340" t="s">
        <v>27</v>
      </c>
      <c r="K340" t="s">
        <v>127</v>
      </c>
      <c r="L340" t="s">
        <v>43</v>
      </c>
      <c r="M340">
        <v>94122</v>
      </c>
      <c r="N340" t="s">
        <v>44</v>
      </c>
      <c r="O340" t="s">
        <v>5894</v>
      </c>
      <c r="P340" t="s">
        <v>46</v>
      </c>
      <c r="Q340" t="s">
        <v>578</v>
      </c>
      <c r="R340" t="s">
        <v>5895</v>
      </c>
      <c r="S340">
        <v>238.62</v>
      </c>
      <c r="T340">
        <v>2</v>
      </c>
      <c r="U340">
        <v>0</v>
      </c>
      <c r="V340">
        <v>4.7724000000000046</v>
      </c>
    </row>
    <row r="341" spans="1:22" x14ac:dyDescent="0.3">
      <c r="A341">
        <v>5804</v>
      </c>
      <c r="B341" t="s">
        <v>8498</v>
      </c>
      <c r="C341">
        <v>2014</v>
      </c>
      <c r="D341" s="32">
        <v>41772</v>
      </c>
      <c r="E341" s="32">
        <v>41779</v>
      </c>
      <c r="F341" t="s">
        <v>50</v>
      </c>
      <c r="G341" t="s">
        <v>5925</v>
      </c>
      <c r="H341" t="s">
        <v>5926</v>
      </c>
      <c r="I341" t="s">
        <v>102</v>
      </c>
      <c r="J341" t="s">
        <v>27</v>
      </c>
      <c r="K341" t="s">
        <v>318</v>
      </c>
      <c r="L341" t="s">
        <v>498</v>
      </c>
      <c r="M341">
        <v>45503</v>
      </c>
      <c r="N341" t="s">
        <v>148</v>
      </c>
      <c r="O341" t="s">
        <v>4162</v>
      </c>
      <c r="P341" t="s">
        <v>46</v>
      </c>
      <c r="Q341" t="s">
        <v>68</v>
      </c>
      <c r="R341" t="s">
        <v>4163</v>
      </c>
      <c r="S341">
        <v>10.272000000000002</v>
      </c>
      <c r="T341">
        <v>3</v>
      </c>
      <c r="U341">
        <v>0.2</v>
      </c>
      <c r="V341">
        <v>1.1555999999999984</v>
      </c>
    </row>
    <row r="342" spans="1:22" x14ac:dyDescent="0.3">
      <c r="A342">
        <v>5751</v>
      </c>
      <c r="B342" t="s">
        <v>8455</v>
      </c>
      <c r="C342">
        <v>2011</v>
      </c>
      <c r="D342" s="32">
        <v>40693</v>
      </c>
      <c r="E342" s="32">
        <v>40699</v>
      </c>
      <c r="F342" t="s">
        <v>50</v>
      </c>
      <c r="G342" t="s">
        <v>7946</v>
      </c>
      <c r="H342" t="s">
        <v>7947</v>
      </c>
      <c r="I342" t="s">
        <v>26</v>
      </c>
      <c r="J342" t="s">
        <v>27</v>
      </c>
      <c r="K342" t="s">
        <v>8456</v>
      </c>
      <c r="L342" t="s">
        <v>211</v>
      </c>
      <c r="M342">
        <v>60089</v>
      </c>
      <c r="N342" t="s">
        <v>105</v>
      </c>
      <c r="O342" t="s">
        <v>80</v>
      </c>
      <c r="P342" t="s">
        <v>32</v>
      </c>
      <c r="Q342" t="s">
        <v>56</v>
      </c>
      <c r="R342" t="s">
        <v>81</v>
      </c>
      <c r="S342">
        <v>355.45499999999998</v>
      </c>
      <c r="T342">
        <v>3</v>
      </c>
      <c r="U342">
        <v>0.5</v>
      </c>
      <c r="V342">
        <v>-184.83660000000003</v>
      </c>
    </row>
    <row r="343" spans="1:22" x14ac:dyDescent="0.3">
      <c r="A343">
        <v>5727</v>
      </c>
      <c r="B343" t="s">
        <v>8445</v>
      </c>
      <c r="C343">
        <v>2012</v>
      </c>
      <c r="D343" s="32">
        <v>41033</v>
      </c>
      <c r="E343" s="32">
        <v>41037</v>
      </c>
      <c r="F343" t="s">
        <v>50</v>
      </c>
      <c r="G343" t="s">
        <v>6638</v>
      </c>
      <c r="H343" t="s">
        <v>6639</v>
      </c>
      <c r="I343" t="s">
        <v>41</v>
      </c>
      <c r="J343" t="s">
        <v>27</v>
      </c>
      <c r="K343" t="s">
        <v>184</v>
      </c>
      <c r="L343" t="s">
        <v>104</v>
      </c>
      <c r="M343">
        <v>77095</v>
      </c>
      <c r="N343" t="s">
        <v>105</v>
      </c>
      <c r="O343" t="s">
        <v>3844</v>
      </c>
      <c r="P343" t="s">
        <v>71</v>
      </c>
      <c r="Q343" t="s">
        <v>72</v>
      </c>
      <c r="R343" t="s">
        <v>3845</v>
      </c>
      <c r="S343">
        <v>946.34400000000005</v>
      </c>
      <c r="T343">
        <v>7</v>
      </c>
      <c r="U343">
        <v>0.2</v>
      </c>
      <c r="V343">
        <v>118.29299999999989</v>
      </c>
    </row>
    <row r="344" spans="1:22" x14ac:dyDescent="0.3">
      <c r="A344">
        <v>5712</v>
      </c>
      <c r="B344" t="s">
        <v>8435</v>
      </c>
      <c r="C344">
        <v>2012</v>
      </c>
      <c r="D344" s="32">
        <v>41037</v>
      </c>
      <c r="E344" s="32">
        <v>41044</v>
      </c>
      <c r="F344" t="s">
        <v>50</v>
      </c>
      <c r="G344" t="s">
        <v>4276</v>
      </c>
      <c r="H344" t="s">
        <v>4277</v>
      </c>
      <c r="I344" t="s">
        <v>26</v>
      </c>
      <c r="J344" t="s">
        <v>27</v>
      </c>
      <c r="K344" t="s">
        <v>266</v>
      </c>
      <c r="L344" t="s">
        <v>267</v>
      </c>
      <c r="M344">
        <v>10024</v>
      </c>
      <c r="N344" t="s">
        <v>148</v>
      </c>
      <c r="O344" t="s">
        <v>6673</v>
      </c>
      <c r="P344" t="s">
        <v>46</v>
      </c>
      <c r="Q344" t="s">
        <v>90</v>
      </c>
      <c r="R344" t="s">
        <v>6674</v>
      </c>
      <c r="S344">
        <v>19.440000000000001</v>
      </c>
      <c r="T344">
        <v>3</v>
      </c>
      <c r="U344">
        <v>0</v>
      </c>
      <c r="V344">
        <v>9.3312000000000008</v>
      </c>
    </row>
    <row r="345" spans="1:22" x14ac:dyDescent="0.3">
      <c r="A345">
        <v>5711</v>
      </c>
      <c r="B345" t="s">
        <v>8435</v>
      </c>
      <c r="C345">
        <v>2012</v>
      </c>
      <c r="D345" s="32">
        <v>41037</v>
      </c>
      <c r="E345" s="32">
        <v>41044</v>
      </c>
      <c r="F345" t="s">
        <v>50</v>
      </c>
      <c r="G345" t="s">
        <v>4276</v>
      </c>
      <c r="H345" t="s">
        <v>4277</v>
      </c>
      <c r="I345" t="s">
        <v>26</v>
      </c>
      <c r="J345" t="s">
        <v>27</v>
      </c>
      <c r="K345" t="s">
        <v>266</v>
      </c>
      <c r="L345" t="s">
        <v>267</v>
      </c>
      <c r="M345">
        <v>10024</v>
      </c>
      <c r="N345" t="s">
        <v>148</v>
      </c>
      <c r="O345" t="s">
        <v>1432</v>
      </c>
      <c r="P345" t="s">
        <v>71</v>
      </c>
      <c r="Q345" t="s">
        <v>1216</v>
      </c>
      <c r="R345" t="s">
        <v>1433</v>
      </c>
      <c r="S345">
        <v>2799.944</v>
      </c>
      <c r="T345">
        <v>7</v>
      </c>
      <c r="U345">
        <v>0.2</v>
      </c>
      <c r="V345">
        <v>1014.9797</v>
      </c>
    </row>
    <row r="346" spans="1:22" x14ac:dyDescent="0.3">
      <c r="A346">
        <v>5710</v>
      </c>
      <c r="B346" t="s">
        <v>8435</v>
      </c>
      <c r="C346">
        <v>2012</v>
      </c>
      <c r="D346" s="32">
        <v>41037</v>
      </c>
      <c r="E346" s="32">
        <v>41044</v>
      </c>
      <c r="F346" t="s">
        <v>50</v>
      </c>
      <c r="G346" t="s">
        <v>4276</v>
      </c>
      <c r="H346" t="s">
        <v>4277</v>
      </c>
      <c r="I346" t="s">
        <v>26</v>
      </c>
      <c r="J346" t="s">
        <v>27</v>
      </c>
      <c r="K346" t="s">
        <v>266</v>
      </c>
      <c r="L346" t="s">
        <v>267</v>
      </c>
      <c r="M346">
        <v>10024</v>
      </c>
      <c r="N346" t="s">
        <v>148</v>
      </c>
      <c r="O346" t="s">
        <v>1839</v>
      </c>
      <c r="P346" t="s">
        <v>32</v>
      </c>
      <c r="Q346" t="s">
        <v>36</v>
      </c>
      <c r="R346" t="s">
        <v>1840</v>
      </c>
      <c r="S346">
        <v>127.76400000000001</v>
      </c>
      <c r="T346">
        <v>2</v>
      </c>
      <c r="U346">
        <v>0.1</v>
      </c>
      <c r="V346">
        <v>21.294000000000008</v>
      </c>
    </row>
    <row r="347" spans="1:22" x14ac:dyDescent="0.3">
      <c r="A347">
        <v>5709</v>
      </c>
      <c r="B347" t="s">
        <v>8435</v>
      </c>
      <c r="C347">
        <v>2012</v>
      </c>
      <c r="D347" s="32">
        <v>41037</v>
      </c>
      <c r="E347" s="32">
        <v>41044</v>
      </c>
      <c r="F347" t="s">
        <v>50</v>
      </c>
      <c r="G347" t="s">
        <v>4276</v>
      </c>
      <c r="H347" t="s">
        <v>4277</v>
      </c>
      <c r="I347" t="s">
        <v>26</v>
      </c>
      <c r="J347" t="s">
        <v>27</v>
      </c>
      <c r="K347" t="s">
        <v>266</v>
      </c>
      <c r="L347" t="s">
        <v>267</v>
      </c>
      <c r="M347">
        <v>10024</v>
      </c>
      <c r="N347" t="s">
        <v>148</v>
      </c>
      <c r="O347" t="s">
        <v>5894</v>
      </c>
      <c r="P347" t="s">
        <v>46</v>
      </c>
      <c r="Q347" t="s">
        <v>578</v>
      </c>
      <c r="R347" t="s">
        <v>5895</v>
      </c>
      <c r="S347">
        <v>357.93</v>
      </c>
      <c r="T347">
        <v>3</v>
      </c>
      <c r="U347">
        <v>0</v>
      </c>
      <c r="V347">
        <v>7.158600000000007</v>
      </c>
    </row>
    <row r="348" spans="1:22" x14ac:dyDescent="0.3">
      <c r="A348">
        <v>5708</v>
      </c>
      <c r="B348" t="s">
        <v>8435</v>
      </c>
      <c r="C348">
        <v>2012</v>
      </c>
      <c r="D348" s="32">
        <v>41037</v>
      </c>
      <c r="E348" s="32">
        <v>41044</v>
      </c>
      <c r="F348" t="s">
        <v>50</v>
      </c>
      <c r="G348" t="s">
        <v>4276</v>
      </c>
      <c r="H348" t="s">
        <v>4277</v>
      </c>
      <c r="I348" t="s">
        <v>26</v>
      </c>
      <c r="J348" t="s">
        <v>27</v>
      </c>
      <c r="K348" t="s">
        <v>266</v>
      </c>
      <c r="L348" t="s">
        <v>267</v>
      </c>
      <c r="M348">
        <v>10024</v>
      </c>
      <c r="N348" t="s">
        <v>148</v>
      </c>
      <c r="O348" t="s">
        <v>2932</v>
      </c>
      <c r="P348" t="s">
        <v>32</v>
      </c>
      <c r="Q348" t="s">
        <v>65</v>
      </c>
      <c r="R348" t="s">
        <v>2933</v>
      </c>
      <c r="S348">
        <v>79.44</v>
      </c>
      <c r="T348">
        <v>3</v>
      </c>
      <c r="U348">
        <v>0</v>
      </c>
      <c r="V348">
        <v>30.187200000000001</v>
      </c>
    </row>
    <row r="349" spans="1:22" x14ac:dyDescent="0.3">
      <c r="A349">
        <v>5696</v>
      </c>
      <c r="B349" t="s">
        <v>8427</v>
      </c>
      <c r="C349">
        <v>2013</v>
      </c>
      <c r="D349" s="32">
        <v>41400</v>
      </c>
      <c r="E349" s="32">
        <v>41402</v>
      </c>
      <c r="F349" t="s">
        <v>23</v>
      </c>
      <c r="G349" t="s">
        <v>7259</v>
      </c>
      <c r="H349" t="s">
        <v>7260</v>
      </c>
      <c r="I349" t="s">
        <v>26</v>
      </c>
      <c r="J349" t="s">
        <v>27</v>
      </c>
      <c r="K349" t="s">
        <v>127</v>
      </c>
      <c r="L349" t="s">
        <v>43</v>
      </c>
      <c r="M349">
        <v>94109</v>
      </c>
      <c r="N349" t="s">
        <v>44</v>
      </c>
      <c r="O349" t="s">
        <v>3806</v>
      </c>
      <c r="P349" t="s">
        <v>32</v>
      </c>
      <c r="Q349" t="s">
        <v>56</v>
      </c>
      <c r="R349" t="s">
        <v>3807</v>
      </c>
      <c r="S349">
        <v>71.088000000000008</v>
      </c>
      <c r="T349">
        <v>2</v>
      </c>
      <c r="U349">
        <v>0.2</v>
      </c>
      <c r="V349">
        <v>-1.7772000000000041</v>
      </c>
    </row>
    <row r="350" spans="1:22" x14ac:dyDescent="0.3">
      <c r="A350">
        <v>5677</v>
      </c>
      <c r="B350" t="s">
        <v>8417</v>
      </c>
      <c r="C350">
        <v>2011</v>
      </c>
      <c r="D350" s="32">
        <v>40691</v>
      </c>
      <c r="E350" s="32">
        <v>40696</v>
      </c>
      <c r="F350" t="s">
        <v>50</v>
      </c>
      <c r="G350" t="s">
        <v>5288</v>
      </c>
      <c r="H350" t="s">
        <v>5289</v>
      </c>
      <c r="I350" t="s">
        <v>41</v>
      </c>
      <c r="J350" t="s">
        <v>27</v>
      </c>
      <c r="K350" t="s">
        <v>95</v>
      </c>
      <c r="L350" t="s">
        <v>96</v>
      </c>
      <c r="M350">
        <v>98115</v>
      </c>
      <c r="N350" t="s">
        <v>44</v>
      </c>
      <c r="O350" t="s">
        <v>7692</v>
      </c>
      <c r="P350" t="s">
        <v>71</v>
      </c>
      <c r="Q350" t="s">
        <v>161</v>
      </c>
      <c r="R350" t="s">
        <v>7693</v>
      </c>
      <c r="S350">
        <v>27.6</v>
      </c>
      <c r="T350">
        <v>4</v>
      </c>
      <c r="U350">
        <v>0</v>
      </c>
      <c r="V350">
        <v>2.2079999999999984</v>
      </c>
    </row>
    <row r="351" spans="1:22" x14ac:dyDescent="0.3">
      <c r="A351">
        <v>5676</v>
      </c>
      <c r="B351" t="s">
        <v>8417</v>
      </c>
      <c r="C351">
        <v>2011</v>
      </c>
      <c r="D351" s="32">
        <v>40691</v>
      </c>
      <c r="E351" s="32">
        <v>40696</v>
      </c>
      <c r="F351" t="s">
        <v>50</v>
      </c>
      <c r="G351" t="s">
        <v>5288</v>
      </c>
      <c r="H351" t="s">
        <v>5289</v>
      </c>
      <c r="I351" t="s">
        <v>41</v>
      </c>
      <c r="J351" t="s">
        <v>27</v>
      </c>
      <c r="K351" t="s">
        <v>95</v>
      </c>
      <c r="L351" t="s">
        <v>96</v>
      </c>
      <c r="M351">
        <v>98115</v>
      </c>
      <c r="N351" t="s">
        <v>44</v>
      </c>
      <c r="O351" t="s">
        <v>766</v>
      </c>
      <c r="P351" t="s">
        <v>71</v>
      </c>
      <c r="Q351" t="s">
        <v>72</v>
      </c>
      <c r="R351" t="s">
        <v>767</v>
      </c>
      <c r="S351">
        <v>57.408000000000008</v>
      </c>
      <c r="T351">
        <v>6</v>
      </c>
      <c r="U351">
        <v>0.2</v>
      </c>
      <c r="V351">
        <v>5.7408000000000019</v>
      </c>
    </row>
    <row r="352" spans="1:22" x14ac:dyDescent="0.3">
      <c r="A352">
        <v>5644</v>
      </c>
      <c r="B352" t="s">
        <v>8398</v>
      </c>
      <c r="C352">
        <v>2012</v>
      </c>
      <c r="D352" s="32">
        <v>41044</v>
      </c>
      <c r="E352" s="32">
        <v>41049</v>
      </c>
      <c r="F352" t="s">
        <v>23</v>
      </c>
      <c r="G352" t="s">
        <v>6638</v>
      </c>
      <c r="H352" t="s">
        <v>6639</v>
      </c>
      <c r="I352" t="s">
        <v>41</v>
      </c>
      <c r="J352" t="s">
        <v>27</v>
      </c>
      <c r="K352" t="s">
        <v>3261</v>
      </c>
      <c r="L352" t="s">
        <v>1272</v>
      </c>
      <c r="M352">
        <v>30076</v>
      </c>
      <c r="N352" t="s">
        <v>30</v>
      </c>
      <c r="O352" t="s">
        <v>5341</v>
      </c>
      <c r="P352" t="s">
        <v>46</v>
      </c>
      <c r="Q352" t="s">
        <v>173</v>
      </c>
      <c r="R352" t="s">
        <v>5342</v>
      </c>
      <c r="S352">
        <v>17.940000000000001</v>
      </c>
      <c r="T352">
        <v>3</v>
      </c>
      <c r="U352">
        <v>0</v>
      </c>
      <c r="V352">
        <v>8.7906000000000013</v>
      </c>
    </row>
    <row r="353" spans="1:22" x14ac:dyDescent="0.3">
      <c r="A353">
        <v>5583</v>
      </c>
      <c r="B353" t="s">
        <v>8340</v>
      </c>
      <c r="C353">
        <v>2013</v>
      </c>
      <c r="D353" s="32">
        <v>41404</v>
      </c>
      <c r="E353" s="32">
        <v>41408</v>
      </c>
      <c r="F353" t="s">
        <v>50</v>
      </c>
      <c r="G353" t="s">
        <v>301</v>
      </c>
      <c r="H353" t="s">
        <v>302</v>
      </c>
      <c r="I353" t="s">
        <v>102</v>
      </c>
      <c r="J353" t="s">
        <v>27</v>
      </c>
      <c r="K353" t="s">
        <v>266</v>
      </c>
      <c r="L353" t="s">
        <v>267</v>
      </c>
      <c r="M353">
        <v>10024</v>
      </c>
      <c r="N353" t="s">
        <v>148</v>
      </c>
      <c r="O353" t="s">
        <v>3497</v>
      </c>
      <c r="P353" t="s">
        <v>46</v>
      </c>
      <c r="Q353" t="s">
        <v>68</v>
      </c>
      <c r="R353" t="s">
        <v>3498</v>
      </c>
      <c r="S353">
        <v>8</v>
      </c>
      <c r="T353">
        <v>5</v>
      </c>
      <c r="U353">
        <v>0</v>
      </c>
      <c r="V353">
        <v>3.4400000000000008</v>
      </c>
    </row>
    <row r="354" spans="1:22" x14ac:dyDescent="0.3">
      <c r="A354">
        <v>5542</v>
      </c>
      <c r="B354" t="s">
        <v>8314</v>
      </c>
      <c r="C354">
        <v>2014</v>
      </c>
      <c r="D354" s="32">
        <v>41782</v>
      </c>
      <c r="E354" s="32">
        <v>41786</v>
      </c>
      <c r="F354" t="s">
        <v>50</v>
      </c>
      <c r="G354" t="s">
        <v>824</v>
      </c>
      <c r="H354" t="s">
        <v>825</v>
      </c>
      <c r="I354" t="s">
        <v>26</v>
      </c>
      <c r="J354" t="s">
        <v>27</v>
      </c>
      <c r="K354" t="s">
        <v>303</v>
      </c>
      <c r="L354" t="s">
        <v>211</v>
      </c>
      <c r="M354">
        <v>60653</v>
      </c>
      <c r="N354" t="s">
        <v>105</v>
      </c>
      <c r="O354" t="s">
        <v>2574</v>
      </c>
      <c r="P354" t="s">
        <v>46</v>
      </c>
      <c r="Q354" t="s">
        <v>578</v>
      </c>
      <c r="R354" t="s">
        <v>2575</v>
      </c>
      <c r="S354">
        <v>22.344000000000001</v>
      </c>
      <c r="T354">
        <v>3</v>
      </c>
      <c r="U354">
        <v>0.2</v>
      </c>
      <c r="V354">
        <v>2.5136999999999983</v>
      </c>
    </row>
    <row r="355" spans="1:22" x14ac:dyDescent="0.3">
      <c r="A355">
        <v>5541</v>
      </c>
      <c r="B355" t="s">
        <v>8314</v>
      </c>
      <c r="C355">
        <v>2014</v>
      </c>
      <c r="D355" s="32">
        <v>41782</v>
      </c>
      <c r="E355" s="32">
        <v>41786</v>
      </c>
      <c r="F355" t="s">
        <v>50</v>
      </c>
      <c r="G355" t="s">
        <v>824</v>
      </c>
      <c r="H355" t="s">
        <v>825</v>
      </c>
      <c r="I355" t="s">
        <v>26</v>
      </c>
      <c r="J355" t="s">
        <v>27</v>
      </c>
      <c r="K355" t="s">
        <v>303</v>
      </c>
      <c r="L355" t="s">
        <v>211</v>
      </c>
      <c r="M355">
        <v>60653</v>
      </c>
      <c r="N355" t="s">
        <v>105</v>
      </c>
      <c r="O355" t="s">
        <v>545</v>
      </c>
      <c r="P355" t="s">
        <v>46</v>
      </c>
      <c r="Q355" t="s">
        <v>75</v>
      </c>
      <c r="R355" t="s">
        <v>546</v>
      </c>
      <c r="S355">
        <v>1.5919999999999996</v>
      </c>
      <c r="T355">
        <v>2</v>
      </c>
      <c r="U355">
        <v>0.8</v>
      </c>
      <c r="V355">
        <v>-2.6268000000000002</v>
      </c>
    </row>
    <row r="356" spans="1:22" x14ac:dyDescent="0.3">
      <c r="A356">
        <v>5540</v>
      </c>
      <c r="B356" t="s">
        <v>8314</v>
      </c>
      <c r="C356">
        <v>2014</v>
      </c>
      <c r="D356" s="32">
        <v>41782</v>
      </c>
      <c r="E356" s="32">
        <v>41786</v>
      </c>
      <c r="F356" t="s">
        <v>50</v>
      </c>
      <c r="G356" t="s">
        <v>824</v>
      </c>
      <c r="H356" t="s">
        <v>825</v>
      </c>
      <c r="I356" t="s">
        <v>26</v>
      </c>
      <c r="J356" t="s">
        <v>27</v>
      </c>
      <c r="K356" t="s">
        <v>303</v>
      </c>
      <c r="L356" t="s">
        <v>211</v>
      </c>
      <c r="M356">
        <v>60653</v>
      </c>
      <c r="N356" t="s">
        <v>105</v>
      </c>
      <c r="O356" t="s">
        <v>336</v>
      </c>
      <c r="P356" t="s">
        <v>32</v>
      </c>
      <c r="Q356" t="s">
        <v>36</v>
      </c>
      <c r="R356" t="s">
        <v>337</v>
      </c>
      <c r="S356">
        <v>181.98599999999999</v>
      </c>
      <c r="T356">
        <v>2</v>
      </c>
      <c r="U356">
        <v>0.3</v>
      </c>
      <c r="V356">
        <v>-54.595799999999997</v>
      </c>
    </row>
    <row r="357" spans="1:22" x14ac:dyDescent="0.3">
      <c r="A357">
        <v>5528</v>
      </c>
      <c r="B357" t="s">
        <v>8304</v>
      </c>
      <c r="C357">
        <v>2012</v>
      </c>
      <c r="D357" s="32">
        <v>41037</v>
      </c>
      <c r="E357" s="32">
        <v>41039</v>
      </c>
      <c r="F357" t="s">
        <v>188</v>
      </c>
      <c r="G357" t="s">
        <v>3676</v>
      </c>
      <c r="H357" t="s">
        <v>3677</v>
      </c>
      <c r="I357" t="s">
        <v>102</v>
      </c>
      <c r="J357" t="s">
        <v>27</v>
      </c>
      <c r="K357" t="s">
        <v>266</v>
      </c>
      <c r="L357" t="s">
        <v>267</v>
      </c>
      <c r="M357">
        <v>10009</v>
      </c>
      <c r="N357" t="s">
        <v>148</v>
      </c>
      <c r="O357" t="s">
        <v>1639</v>
      </c>
      <c r="P357" t="s">
        <v>46</v>
      </c>
      <c r="Q357" t="s">
        <v>90</v>
      </c>
      <c r="R357" t="s">
        <v>1640</v>
      </c>
      <c r="S357">
        <v>37.94</v>
      </c>
      <c r="T357">
        <v>2</v>
      </c>
      <c r="U357">
        <v>0</v>
      </c>
      <c r="V357">
        <v>18.211199999999998</v>
      </c>
    </row>
    <row r="358" spans="1:22" x14ac:dyDescent="0.3">
      <c r="A358">
        <v>5526</v>
      </c>
      <c r="B358" t="s">
        <v>8301</v>
      </c>
      <c r="C358">
        <v>2014</v>
      </c>
      <c r="D358" s="32">
        <v>41760</v>
      </c>
      <c r="E358" s="32">
        <v>41765</v>
      </c>
      <c r="F358" t="s">
        <v>50</v>
      </c>
      <c r="G358" t="s">
        <v>895</v>
      </c>
      <c r="H358" t="s">
        <v>896</v>
      </c>
      <c r="I358" t="s">
        <v>41</v>
      </c>
      <c r="J358" t="s">
        <v>27</v>
      </c>
      <c r="K358" t="s">
        <v>42</v>
      </c>
      <c r="L358" t="s">
        <v>43</v>
      </c>
      <c r="M358">
        <v>90008</v>
      </c>
      <c r="N358" t="s">
        <v>44</v>
      </c>
      <c r="O358" t="s">
        <v>1128</v>
      </c>
      <c r="P358" t="s">
        <v>46</v>
      </c>
      <c r="Q358" t="s">
        <v>68</v>
      </c>
      <c r="R358" t="s">
        <v>1129</v>
      </c>
      <c r="S358">
        <v>9.7799999999999994</v>
      </c>
      <c r="T358">
        <v>2</v>
      </c>
      <c r="U358">
        <v>0</v>
      </c>
      <c r="V358">
        <v>4.0098000000000003</v>
      </c>
    </row>
    <row r="359" spans="1:22" x14ac:dyDescent="0.3">
      <c r="A359">
        <v>5516</v>
      </c>
      <c r="B359" t="s">
        <v>8295</v>
      </c>
      <c r="C359">
        <v>2012</v>
      </c>
      <c r="D359" s="32">
        <v>41059</v>
      </c>
      <c r="E359" s="32">
        <v>41061</v>
      </c>
      <c r="F359" t="s">
        <v>188</v>
      </c>
      <c r="G359" t="s">
        <v>5710</v>
      </c>
      <c r="H359" t="s">
        <v>5711</v>
      </c>
      <c r="I359" t="s">
        <v>26</v>
      </c>
      <c r="J359" t="s">
        <v>27</v>
      </c>
      <c r="K359" t="s">
        <v>266</v>
      </c>
      <c r="L359" t="s">
        <v>267</v>
      </c>
      <c r="M359">
        <v>10009</v>
      </c>
      <c r="N359" t="s">
        <v>148</v>
      </c>
      <c r="O359" t="s">
        <v>5308</v>
      </c>
      <c r="P359" t="s">
        <v>71</v>
      </c>
      <c r="Q359" t="s">
        <v>72</v>
      </c>
      <c r="R359" t="s">
        <v>5309</v>
      </c>
      <c r="S359">
        <v>128.85000000000002</v>
      </c>
      <c r="T359">
        <v>3</v>
      </c>
      <c r="U359">
        <v>0</v>
      </c>
      <c r="V359">
        <v>3.8654999999999973</v>
      </c>
    </row>
    <row r="360" spans="1:22" x14ac:dyDescent="0.3">
      <c r="A360">
        <v>5515</v>
      </c>
      <c r="B360" t="s">
        <v>8295</v>
      </c>
      <c r="C360">
        <v>2012</v>
      </c>
      <c r="D360" s="32">
        <v>41059</v>
      </c>
      <c r="E360" s="32">
        <v>41061</v>
      </c>
      <c r="F360" t="s">
        <v>188</v>
      </c>
      <c r="G360" t="s">
        <v>5710</v>
      </c>
      <c r="H360" t="s">
        <v>5711</v>
      </c>
      <c r="I360" t="s">
        <v>26</v>
      </c>
      <c r="J360" t="s">
        <v>27</v>
      </c>
      <c r="K360" t="s">
        <v>266</v>
      </c>
      <c r="L360" t="s">
        <v>267</v>
      </c>
      <c r="M360">
        <v>10009</v>
      </c>
      <c r="N360" t="s">
        <v>148</v>
      </c>
      <c r="O360" t="s">
        <v>5392</v>
      </c>
      <c r="P360" t="s">
        <v>46</v>
      </c>
      <c r="Q360" t="s">
        <v>78</v>
      </c>
      <c r="R360" t="s">
        <v>5393</v>
      </c>
      <c r="S360">
        <v>160.32</v>
      </c>
      <c r="T360">
        <v>2</v>
      </c>
      <c r="U360">
        <v>0</v>
      </c>
      <c r="V360">
        <v>44.889600000000002</v>
      </c>
    </row>
    <row r="361" spans="1:22" x14ac:dyDescent="0.3">
      <c r="A361">
        <v>5514</v>
      </c>
      <c r="B361" t="s">
        <v>8295</v>
      </c>
      <c r="C361">
        <v>2012</v>
      </c>
      <c r="D361" s="32">
        <v>41059</v>
      </c>
      <c r="E361" s="32">
        <v>41061</v>
      </c>
      <c r="F361" t="s">
        <v>188</v>
      </c>
      <c r="G361" t="s">
        <v>5710</v>
      </c>
      <c r="H361" t="s">
        <v>5711</v>
      </c>
      <c r="I361" t="s">
        <v>26</v>
      </c>
      <c r="J361" t="s">
        <v>27</v>
      </c>
      <c r="K361" t="s">
        <v>266</v>
      </c>
      <c r="L361" t="s">
        <v>267</v>
      </c>
      <c r="M361">
        <v>10009</v>
      </c>
      <c r="N361" t="s">
        <v>148</v>
      </c>
      <c r="O361" t="s">
        <v>2527</v>
      </c>
      <c r="P361" t="s">
        <v>71</v>
      </c>
      <c r="Q361" t="s">
        <v>72</v>
      </c>
      <c r="R361" t="s">
        <v>8296</v>
      </c>
      <c r="S361">
        <v>239.96999999999997</v>
      </c>
      <c r="T361">
        <v>3</v>
      </c>
      <c r="U361">
        <v>0</v>
      </c>
      <c r="V361">
        <v>2.3996999999999815</v>
      </c>
    </row>
    <row r="362" spans="1:22" x14ac:dyDescent="0.3">
      <c r="A362">
        <v>5511</v>
      </c>
      <c r="B362" t="s">
        <v>8293</v>
      </c>
      <c r="C362">
        <v>2014</v>
      </c>
      <c r="D362" s="32">
        <v>41775</v>
      </c>
      <c r="E362" s="32">
        <v>41780</v>
      </c>
      <c r="F362" t="s">
        <v>50</v>
      </c>
      <c r="G362" t="s">
        <v>4830</v>
      </c>
      <c r="H362" t="s">
        <v>4831</v>
      </c>
      <c r="I362" t="s">
        <v>26</v>
      </c>
      <c r="J362" t="s">
        <v>27</v>
      </c>
      <c r="K362" t="s">
        <v>303</v>
      </c>
      <c r="L362" t="s">
        <v>211</v>
      </c>
      <c r="M362">
        <v>60653</v>
      </c>
      <c r="N362" t="s">
        <v>105</v>
      </c>
      <c r="O362" t="s">
        <v>4340</v>
      </c>
      <c r="P362" t="s">
        <v>71</v>
      </c>
      <c r="Q362" t="s">
        <v>72</v>
      </c>
      <c r="R362" t="s">
        <v>4341</v>
      </c>
      <c r="S362">
        <v>11.120000000000001</v>
      </c>
      <c r="T362">
        <v>2</v>
      </c>
      <c r="U362">
        <v>0.2</v>
      </c>
      <c r="V362">
        <v>3.4749999999999996</v>
      </c>
    </row>
    <row r="363" spans="1:22" x14ac:dyDescent="0.3">
      <c r="A363">
        <v>5510</v>
      </c>
      <c r="B363" t="s">
        <v>8293</v>
      </c>
      <c r="C363">
        <v>2014</v>
      </c>
      <c r="D363" s="32">
        <v>41775</v>
      </c>
      <c r="E363" s="32">
        <v>41780</v>
      </c>
      <c r="F363" t="s">
        <v>50</v>
      </c>
      <c r="G363" t="s">
        <v>4830</v>
      </c>
      <c r="H363" t="s">
        <v>4831</v>
      </c>
      <c r="I363" t="s">
        <v>26</v>
      </c>
      <c r="J363" t="s">
        <v>27</v>
      </c>
      <c r="K363" t="s">
        <v>303</v>
      </c>
      <c r="L363" t="s">
        <v>211</v>
      </c>
      <c r="M363">
        <v>60653</v>
      </c>
      <c r="N363" t="s">
        <v>105</v>
      </c>
      <c r="O363" t="s">
        <v>569</v>
      </c>
      <c r="P363" t="s">
        <v>46</v>
      </c>
      <c r="Q363" t="s">
        <v>90</v>
      </c>
      <c r="R363" t="s">
        <v>570</v>
      </c>
      <c r="S363">
        <v>56.704000000000001</v>
      </c>
      <c r="T363">
        <v>2</v>
      </c>
      <c r="U363">
        <v>0.2</v>
      </c>
      <c r="V363">
        <v>19.137599999999992</v>
      </c>
    </row>
    <row r="364" spans="1:22" x14ac:dyDescent="0.3">
      <c r="A364">
        <v>5471</v>
      </c>
      <c r="B364" t="s">
        <v>8269</v>
      </c>
      <c r="C364">
        <v>2013</v>
      </c>
      <c r="D364" s="32">
        <v>41425</v>
      </c>
      <c r="E364" s="32">
        <v>41430</v>
      </c>
      <c r="F364" t="s">
        <v>50</v>
      </c>
      <c r="G364" t="s">
        <v>5224</v>
      </c>
      <c r="H364" t="s">
        <v>5225</v>
      </c>
      <c r="I364" t="s">
        <v>26</v>
      </c>
      <c r="J364" t="s">
        <v>27</v>
      </c>
      <c r="K364" t="s">
        <v>779</v>
      </c>
      <c r="L364" t="s">
        <v>498</v>
      </c>
      <c r="M364">
        <v>45011</v>
      </c>
      <c r="N364" t="s">
        <v>148</v>
      </c>
      <c r="O364" t="s">
        <v>5161</v>
      </c>
      <c r="P364" t="s">
        <v>46</v>
      </c>
      <c r="Q364" t="s">
        <v>78</v>
      </c>
      <c r="R364" t="s">
        <v>5162</v>
      </c>
      <c r="S364">
        <v>123.92000000000002</v>
      </c>
      <c r="T364">
        <v>5</v>
      </c>
      <c r="U364">
        <v>0.2</v>
      </c>
      <c r="V364">
        <v>9.2939999999999969</v>
      </c>
    </row>
    <row r="365" spans="1:22" x14ac:dyDescent="0.3">
      <c r="A365">
        <v>5454</v>
      </c>
      <c r="B365" t="s">
        <v>8255</v>
      </c>
      <c r="C365">
        <v>2014</v>
      </c>
      <c r="D365" s="32">
        <v>41779</v>
      </c>
      <c r="E365" s="32">
        <v>41783</v>
      </c>
      <c r="F365" t="s">
        <v>50</v>
      </c>
      <c r="G365" t="s">
        <v>5288</v>
      </c>
      <c r="H365" t="s">
        <v>5289</v>
      </c>
      <c r="I365" t="s">
        <v>41</v>
      </c>
      <c r="J365" t="s">
        <v>27</v>
      </c>
      <c r="K365" t="s">
        <v>3101</v>
      </c>
      <c r="L365" t="s">
        <v>211</v>
      </c>
      <c r="M365">
        <v>61107</v>
      </c>
      <c r="N365" t="s">
        <v>105</v>
      </c>
      <c r="O365" t="s">
        <v>6976</v>
      </c>
      <c r="P365" t="s">
        <v>46</v>
      </c>
      <c r="Q365" t="s">
        <v>90</v>
      </c>
      <c r="R365" t="s">
        <v>6977</v>
      </c>
      <c r="S365">
        <v>38.016000000000005</v>
      </c>
      <c r="T365">
        <v>6</v>
      </c>
      <c r="U365">
        <v>0.2</v>
      </c>
      <c r="V365">
        <v>13.780799999999996</v>
      </c>
    </row>
    <row r="366" spans="1:22" x14ac:dyDescent="0.3">
      <c r="A366">
        <v>5377</v>
      </c>
      <c r="B366" t="s">
        <v>8182</v>
      </c>
      <c r="C366">
        <v>2014</v>
      </c>
      <c r="D366" s="32">
        <v>41787</v>
      </c>
      <c r="E366" s="32">
        <v>41791</v>
      </c>
      <c r="F366" t="s">
        <v>50</v>
      </c>
      <c r="G366" t="s">
        <v>4512</v>
      </c>
      <c r="H366" t="s">
        <v>4513</v>
      </c>
      <c r="I366" t="s">
        <v>41</v>
      </c>
      <c r="J366" t="s">
        <v>27</v>
      </c>
      <c r="K366" t="s">
        <v>95</v>
      </c>
      <c r="L366" t="s">
        <v>96</v>
      </c>
      <c r="M366">
        <v>98103</v>
      </c>
      <c r="N366" t="s">
        <v>44</v>
      </c>
      <c r="O366" t="s">
        <v>6754</v>
      </c>
      <c r="P366" t="s">
        <v>46</v>
      </c>
      <c r="Q366" t="s">
        <v>68</v>
      </c>
      <c r="R366" t="s">
        <v>186</v>
      </c>
      <c r="S366">
        <v>31.44</v>
      </c>
      <c r="T366">
        <v>3</v>
      </c>
      <c r="U366">
        <v>0</v>
      </c>
      <c r="V366">
        <v>7.86</v>
      </c>
    </row>
    <row r="367" spans="1:22" x14ac:dyDescent="0.3">
      <c r="A367">
        <v>5376</v>
      </c>
      <c r="B367" t="s">
        <v>8182</v>
      </c>
      <c r="C367">
        <v>2014</v>
      </c>
      <c r="D367" s="32">
        <v>41787</v>
      </c>
      <c r="E367" s="32">
        <v>41791</v>
      </c>
      <c r="F367" t="s">
        <v>50</v>
      </c>
      <c r="G367" t="s">
        <v>4512</v>
      </c>
      <c r="H367" t="s">
        <v>4513</v>
      </c>
      <c r="I367" t="s">
        <v>41</v>
      </c>
      <c r="J367" t="s">
        <v>27</v>
      </c>
      <c r="K367" t="s">
        <v>95</v>
      </c>
      <c r="L367" t="s">
        <v>96</v>
      </c>
      <c r="M367">
        <v>98103</v>
      </c>
      <c r="N367" t="s">
        <v>44</v>
      </c>
      <c r="O367" t="s">
        <v>3765</v>
      </c>
      <c r="P367" t="s">
        <v>71</v>
      </c>
      <c r="Q367" t="s">
        <v>161</v>
      </c>
      <c r="R367" t="s">
        <v>3766</v>
      </c>
      <c r="S367">
        <v>98.16</v>
      </c>
      <c r="T367">
        <v>6</v>
      </c>
      <c r="U367">
        <v>0</v>
      </c>
      <c r="V367">
        <v>9.8159999999999954</v>
      </c>
    </row>
    <row r="368" spans="1:22" x14ac:dyDescent="0.3">
      <c r="A368">
        <v>5356</v>
      </c>
      <c r="B368" t="s">
        <v>8166</v>
      </c>
      <c r="C368">
        <v>2011</v>
      </c>
      <c r="D368" s="32">
        <v>40676</v>
      </c>
      <c r="E368" s="32">
        <v>40682</v>
      </c>
      <c r="F368" t="s">
        <v>50</v>
      </c>
      <c r="G368" t="s">
        <v>6420</v>
      </c>
      <c r="H368" t="s">
        <v>6421</v>
      </c>
      <c r="I368" t="s">
        <v>41</v>
      </c>
      <c r="J368" t="s">
        <v>27</v>
      </c>
      <c r="K368" t="s">
        <v>42</v>
      </c>
      <c r="L368" t="s">
        <v>43</v>
      </c>
      <c r="M368">
        <v>90004</v>
      </c>
      <c r="N368" t="s">
        <v>44</v>
      </c>
      <c r="O368" t="s">
        <v>8167</v>
      </c>
      <c r="P368" t="s">
        <v>46</v>
      </c>
      <c r="Q368" t="s">
        <v>90</v>
      </c>
      <c r="R368" t="s">
        <v>8168</v>
      </c>
      <c r="S368">
        <v>8</v>
      </c>
      <c r="T368">
        <v>2</v>
      </c>
      <c r="U368">
        <v>0</v>
      </c>
      <c r="V368">
        <v>3.84</v>
      </c>
    </row>
    <row r="369" spans="1:22" x14ac:dyDescent="0.3">
      <c r="A369">
        <v>5355</v>
      </c>
      <c r="B369" t="s">
        <v>8166</v>
      </c>
      <c r="C369">
        <v>2011</v>
      </c>
      <c r="D369" s="32">
        <v>40676</v>
      </c>
      <c r="E369" s="32">
        <v>40682</v>
      </c>
      <c r="F369" t="s">
        <v>50</v>
      </c>
      <c r="G369" t="s">
        <v>6420</v>
      </c>
      <c r="H369" t="s">
        <v>6421</v>
      </c>
      <c r="I369" t="s">
        <v>41</v>
      </c>
      <c r="J369" t="s">
        <v>27</v>
      </c>
      <c r="K369" t="s">
        <v>42</v>
      </c>
      <c r="L369" t="s">
        <v>43</v>
      </c>
      <c r="M369">
        <v>90004</v>
      </c>
      <c r="N369" t="s">
        <v>44</v>
      </c>
      <c r="O369" t="s">
        <v>5494</v>
      </c>
      <c r="P369" t="s">
        <v>32</v>
      </c>
      <c r="Q369" t="s">
        <v>36</v>
      </c>
      <c r="R369" t="s">
        <v>5495</v>
      </c>
      <c r="S369">
        <v>279.45600000000002</v>
      </c>
      <c r="T369">
        <v>6</v>
      </c>
      <c r="U369">
        <v>0.2</v>
      </c>
      <c r="V369">
        <v>20.959199999999996</v>
      </c>
    </row>
    <row r="370" spans="1:22" x14ac:dyDescent="0.3">
      <c r="A370">
        <v>5337</v>
      </c>
      <c r="B370" t="s">
        <v>8153</v>
      </c>
      <c r="C370">
        <v>2012</v>
      </c>
      <c r="D370" s="32">
        <v>41050</v>
      </c>
      <c r="E370" s="32">
        <v>41054</v>
      </c>
      <c r="F370" t="s">
        <v>50</v>
      </c>
      <c r="G370" t="s">
        <v>4667</v>
      </c>
      <c r="H370" t="s">
        <v>4668</v>
      </c>
      <c r="I370" t="s">
        <v>41</v>
      </c>
      <c r="J370" t="s">
        <v>27</v>
      </c>
      <c r="K370" t="s">
        <v>95</v>
      </c>
      <c r="L370" t="s">
        <v>96</v>
      </c>
      <c r="M370">
        <v>98105</v>
      </c>
      <c r="N370" t="s">
        <v>44</v>
      </c>
      <c r="O370" t="s">
        <v>2616</v>
      </c>
      <c r="P370" t="s">
        <v>46</v>
      </c>
      <c r="Q370" t="s">
        <v>75</v>
      </c>
      <c r="R370" t="s">
        <v>2617</v>
      </c>
      <c r="S370">
        <v>26.975999999999999</v>
      </c>
      <c r="T370">
        <v>4</v>
      </c>
      <c r="U370">
        <v>0.2</v>
      </c>
      <c r="V370">
        <v>8.767199999999999</v>
      </c>
    </row>
    <row r="371" spans="1:22" x14ac:dyDescent="0.3">
      <c r="A371">
        <v>5316</v>
      </c>
      <c r="B371" t="s">
        <v>8141</v>
      </c>
      <c r="C371">
        <v>2013</v>
      </c>
      <c r="D371" s="32">
        <v>41397</v>
      </c>
      <c r="E371" s="32">
        <v>41403</v>
      </c>
      <c r="F371" t="s">
        <v>50</v>
      </c>
      <c r="G371" t="s">
        <v>2450</v>
      </c>
      <c r="H371" t="s">
        <v>2451</v>
      </c>
      <c r="I371" t="s">
        <v>26</v>
      </c>
      <c r="J371" t="s">
        <v>27</v>
      </c>
      <c r="K371" t="s">
        <v>4488</v>
      </c>
      <c r="L371" t="s">
        <v>88</v>
      </c>
      <c r="M371">
        <v>27405</v>
      </c>
      <c r="N371" t="s">
        <v>30</v>
      </c>
      <c r="O371" t="s">
        <v>3102</v>
      </c>
      <c r="P371" t="s">
        <v>32</v>
      </c>
      <c r="Q371" t="s">
        <v>36</v>
      </c>
      <c r="R371" t="s">
        <v>3103</v>
      </c>
      <c r="S371">
        <v>187.05600000000001</v>
      </c>
      <c r="T371">
        <v>9</v>
      </c>
      <c r="U371">
        <v>0.2</v>
      </c>
      <c r="V371">
        <v>11.69100000000001</v>
      </c>
    </row>
    <row r="372" spans="1:22" x14ac:dyDescent="0.3">
      <c r="A372">
        <v>5315</v>
      </c>
      <c r="B372" t="s">
        <v>8140</v>
      </c>
      <c r="C372">
        <v>2014</v>
      </c>
      <c r="D372" s="32">
        <v>41760</v>
      </c>
      <c r="E372" s="32">
        <v>41765</v>
      </c>
      <c r="F372" t="s">
        <v>50</v>
      </c>
      <c r="G372" t="s">
        <v>1183</v>
      </c>
      <c r="H372" t="s">
        <v>1184</v>
      </c>
      <c r="I372" t="s">
        <v>41</v>
      </c>
      <c r="J372" t="s">
        <v>27</v>
      </c>
      <c r="K372" t="s">
        <v>127</v>
      </c>
      <c r="L372" t="s">
        <v>43</v>
      </c>
      <c r="M372">
        <v>94110</v>
      </c>
      <c r="N372" t="s">
        <v>44</v>
      </c>
      <c r="O372" t="s">
        <v>2290</v>
      </c>
      <c r="P372" t="s">
        <v>46</v>
      </c>
      <c r="Q372" t="s">
        <v>173</v>
      </c>
      <c r="R372" t="s">
        <v>2291</v>
      </c>
      <c r="S372">
        <v>30.56</v>
      </c>
      <c r="T372">
        <v>4</v>
      </c>
      <c r="U372">
        <v>0</v>
      </c>
      <c r="V372">
        <v>14.974399999999999</v>
      </c>
    </row>
    <row r="373" spans="1:22" x14ac:dyDescent="0.3">
      <c r="A373">
        <v>5314</v>
      </c>
      <c r="B373" t="s">
        <v>8140</v>
      </c>
      <c r="C373">
        <v>2014</v>
      </c>
      <c r="D373" s="32">
        <v>41760</v>
      </c>
      <c r="E373" s="32">
        <v>41765</v>
      </c>
      <c r="F373" t="s">
        <v>50</v>
      </c>
      <c r="G373" t="s">
        <v>1183</v>
      </c>
      <c r="H373" t="s">
        <v>1184</v>
      </c>
      <c r="I373" t="s">
        <v>41</v>
      </c>
      <c r="J373" t="s">
        <v>27</v>
      </c>
      <c r="K373" t="s">
        <v>127</v>
      </c>
      <c r="L373" t="s">
        <v>43</v>
      </c>
      <c r="M373">
        <v>94110</v>
      </c>
      <c r="N373" t="s">
        <v>44</v>
      </c>
      <c r="O373" t="s">
        <v>2325</v>
      </c>
      <c r="P373" t="s">
        <v>32</v>
      </c>
      <c r="Q373" t="s">
        <v>65</v>
      </c>
      <c r="R373" t="s">
        <v>2326</v>
      </c>
      <c r="S373">
        <v>64.959999999999994</v>
      </c>
      <c r="T373">
        <v>2</v>
      </c>
      <c r="U373">
        <v>0</v>
      </c>
      <c r="V373">
        <v>21.436799999999998</v>
      </c>
    </row>
    <row r="374" spans="1:22" x14ac:dyDescent="0.3">
      <c r="A374">
        <v>371</v>
      </c>
      <c r="B374" t="s">
        <v>1299</v>
      </c>
      <c r="C374">
        <v>2014</v>
      </c>
      <c r="D374" s="32">
        <v>41789</v>
      </c>
      <c r="E374" s="32">
        <v>41795</v>
      </c>
      <c r="F374" t="s">
        <v>50</v>
      </c>
      <c r="G374" t="s">
        <v>1300</v>
      </c>
      <c r="H374" t="s">
        <v>1301</v>
      </c>
      <c r="I374" t="s">
        <v>26</v>
      </c>
      <c r="J374" t="s">
        <v>27</v>
      </c>
      <c r="K374" t="s">
        <v>1302</v>
      </c>
      <c r="L374" t="s">
        <v>104</v>
      </c>
      <c r="M374">
        <v>78550</v>
      </c>
      <c r="N374" t="s">
        <v>105</v>
      </c>
      <c r="O374" t="s">
        <v>1303</v>
      </c>
      <c r="P374" t="s">
        <v>46</v>
      </c>
      <c r="Q374" t="s">
        <v>90</v>
      </c>
      <c r="R374" t="s">
        <v>1304</v>
      </c>
      <c r="S374">
        <v>25.920000000000005</v>
      </c>
      <c r="T374">
        <v>5</v>
      </c>
      <c r="U374">
        <v>0.2</v>
      </c>
      <c r="V374">
        <v>9.3960000000000008</v>
      </c>
    </row>
    <row r="375" spans="1:22" x14ac:dyDescent="0.3">
      <c r="A375">
        <v>372</v>
      </c>
      <c r="B375" t="s">
        <v>1299</v>
      </c>
      <c r="C375">
        <v>2014</v>
      </c>
      <c r="D375" s="32">
        <v>41789</v>
      </c>
      <c r="E375" s="32">
        <v>41795</v>
      </c>
      <c r="F375" t="s">
        <v>50</v>
      </c>
      <c r="G375" t="s">
        <v>1300</v>
      </c>
      <c r="H375" t="s">
        <v>1301</v>
      </c>
      <c r="I375" t="s">
        <v>26</v>
      </c>
      <c r="J375" t="s">
        <v>27</v>
      </c>
      <c r="K375" t="s">
        <v>1302</v>
      </c>
      <c r="L375" t="s">
        <v>104</v>
      </c>
      <c r="M375">
        <v>78550</v>
      </c>
      <c r="N375" t="s">
        <v>105</v>
      </c>
      <c r="O375" t="s">
        <v>1305</v>
      </c>
      <c r="P375" t="s">
        <v>46</v>
      </c>
      <c r="Q375" t="s">
        <v>59</v>
      </c>
      <c r="R375" t="s">
        <v>1306</v>
      </c>
      <c r="S375">
        <v>53.424000000000007</v>
      </c>
      <c r="T375">
        <v>3</v>
      </c>
      <c r="U375">
        <v>0.2</v>
      </c>
      <c r="V375">
        <v>4.6746000000000016</v>
      </c>
    </row>
    <row r="376" spans="1:22" x14ac:dyDescent="0.3">
      <c r="A376">
        <v>5303</v>
      </c>
      <c r="B376" t="s">
        <v>8130</v>
      </c>
      <c r="C376">
        <v>2013</v>
      </c>
      <c r="D376" s="32">
        <v>41425</v>
      </c>
      <c r="E376" s="32">
        <v>41429</v>
      </c>
      <c r="F376" t="s">
        <v>50</v>
      </c>
      <c r="G376" t="s">
        <v>6638</v>
      </c>
      <c r="H376" t="s">
        <v>6639</v>
      </c>
      <c r="I376" t="s">
        <v>41</v>
      </c>
      <c r="J376" t="s">
        <v>27</v>
      </c>
      <c r="K376" t="s">
        <v>318</v>
      </c>
      <c r="L376" t="s">
        <v>319</v>
      </c>
      <c r="M376">
        <v>22153</v>
      </c>
      <c r="N376" t="s">
        <v>30</v>
      </c>
      <c r="O376" t="s">
        <v>1894</v>
      </c>
      <c r="P376" t="s">
        <v>46</v>
      </c>
      <c r="Q376" t="s">
        <v>47</v>
      </c>
      <c r="R376" t="s">
        <v>1895</v>
      </c>
      <c r="S376">
        <v>62.099999999999994</v>
      </c>
      <c r="T376">
        <v>6</v>
      </c>
      <c r="U376">
        <v>0</v>
      </c>
      <c r="V376">
        <v>29.808</v>
      </c>
    </row>
    <row r="377" spans="1:22" x14ac:dyDescent="0.3">
      <c r="A377">
        <v>5302</v>
      </c>
      <c r="B377" t="s">
        <v>8130</v>
      </c>
      <c r="C377">
        <v>2013</v>
      </c>
      <c r="D377" s="32">
        <v>41425</v>
      </c>
      <c r="E377" s="32">
        <v>41429</v>
      </c>
      <c r="F377" t="s">
        <v>50</v>
      </c>
      <c r="G377" t="s">
        <v>6638</v>
      </c>
      <c r="H377" t="s">
        <v>6639</v>
      </c>
      <c r="I377" t="s">
        <v>41</v>
      </c>
      <c r="J377" t="s">
        <v>27</v>
      </c>
      <c r="K377" t="s">
        <v>318</v>
      </c>
      <c r="L377" t="s">
        <v>319</v>
      </c>
      <c r="M377">
        <v>22153</v>
      </c>
      <c r="N377" t="s">
        <v>30</v>
      </c>
      <c r="O377" t="s">
        <v>2993</v>
      </c>
      <c r="P377" t="s">
        <v>71</v>
      </c>
      <c r="Q377" t="s">
        <v>161</v>
      </c>
      <c r="R377" t="s">
        <v>2994</v>
      </c>
      <c r="S377">
        <v>1979.6999999999998</v>
      </c>
      <c r="T377">
        <v>6</v>
      </c>
      <c r="U377">
        <v>0</v>
      </c>
      <c r="V377">
        <v>653.30099999999982</v>
      </c>
    </row>
    <row r="378" spans="1:22" x14ac:dyDescent="0.3">
      <c r="A378">
        <v>5301</v>
      </c>
      <c r="B378" t="s">
        <v>8130</v>
      </c>
      <c r="C378">
        <v>2013</v>
      </c>
      <c r="D378" s="32">
        <v>41425</v>
      </c>
      <c r="E378" s="32">
        <v>41429</v>
      </c>
      <c r="F378" t="s">
        <v>50</v>
      </c>
      <c r="G378" t="s">
        <v>6638</v>
      </c>
      <c r="H378" t="s">
        <v>6639</v>
      </c>
      <c r="I378" t="s">
        <v>41</v>
      </c>
      <c r="J378" t="s">
        <v>27</v>
      </c>
      <c r="K378" t="s">
        <v>318</v>
      </c>
      <c r="L378" t="s">
        <v>319</v>
      </c>
      <c r="M378">
        <v>22153</v>
      </c>
      <c r="N378" t="s">
        <v>30</v>
      </c>
      <c r="O378" t="s">
        <v>5482</v>
      </c>
      <c r="P378" t="s">
        <v>32</v>
      </c>
      <c r="Q378" t="s">
        <v>56</v>
      </c>
      <c r="R378" t="s">
        <v>5483</v>
      </c>
      <c r="S378">
        <v>2275.5</v>
      </c>
      <c r="T378">
        <v>10</v>
      </c>
      <c r="U378">
        <v>0</v>
      </c>
      <c r="V378">
        <v>386.83499999999981</v>
      </c>
    </row>
    <row r="379" spans="1:22" x14ac:dyDescent="0.3">
      <c r="A379">
        <v>5289</v>
      </c>
      <c r="B379" t="s">
        <v>8120</v>
      </c>
      <c r="C379">
        <v>2014</v>
      </c>
      <c r="D379" s="32">
        <v>41760</v>
      </c>
      <c r="E379" s="32">
        <v>41765</v>
      </c>
      <c r="F379" t="s">
        <v>50</v>
      </c>
      <c r="G379" t="s">
        <v>531</v>
      </c>
      <c r="H379" t="s">
        <v>532</v>
      </c>
      <c r="I379" t="s">
        <v>102</v>
      </c>
      <c r="J379" t="s">
        <v>27</v>
      </c>
      <c r="K379" t="s">
        <v>127</v>
      </c>
      <c r="L379" t="s">
        <v>43</v>
      </c>
      <c r="M379">
        <v>94122</v>
      </c>
      <c r="N379" t="s">
        <v>44</v>
      </c>
      <c r="O379" t="s">
        <v>4500</v>
      </c>
      <c r="P379" t="s">
        <v>46</v>
      </c>
      <c r="Q379" t="s">
        <v>90</v>
      </c>
      <c r="R379" t="s">
        <v>4501</v>
      </c>
      <c r="S379">
        <v>163.96</v>
      </c>
      <c r="T379">
        <v>4</v>
      </c>
      <c r="U379">
        <v>0</v>
      </c>
      <c r="V379">
        <v>80.340400000000002</v>
      </c>
    </row>
    <row r="380" spans="1:22" x14ac:dyDescent="0.3">
      <c r="A380">
        <v>5288</v>
      </c>
      <c r="B380" t="s">
        <v>8119</v>
      </c>
      <c r="C380">
        <v>2014</v>
      </c>
      <c r="D380" s="32">
        <v>41765</v>
      </c>
      <c r="E380" s="32">
        <v>41766</v>
      </c>
      <c r="F380" t="s">
        <v>188</v>
      </c>
      <c r="G380" t="s">
        <v>2417</v>
      </c>
      <c r="H380" t="s">
        <v>2418</v>
      </c>
      <c r="I380" t="s">
        <v>26</v>
      </c>
      <c r="J380" t="s">
        <v>27</v>
      </c>
      <c r="K380" t="s">
        <v>1473</v>
      </c>
      <c r="L380" t="s">
        <v>457</v>
      </c>
      <c r="M380">
        <v>80027</v>
      </c>
      <c r="N380" t="s">
        <v>44</v>
      </c>
      <c r="O380" t="s">
        <v>3491</v>
      </c>
      <c r="P380" t="s">
        <v>32</v>
      </c>
      <c r="Q380" t="s">
        <v>33</v>
      </c>
      <c r="R380" t="s">
        <v>3492</v>
      </c>
      <c r="S380">
        <v>89.991000000000014</v>
      </c>
      <c r="T380">
        <v>3</v>
      </c>
      <c r="U380">
        <v>0.7</v>
      </c>
      <c r="V380">
        <v>-152.9847</v>
      </c>
    </row>
    <row r="381" spans="1:22" x14ac:dyDescent="0.3">
      <c r="A381">
        <v>5287</v>
      </c>
      <c r="B381" t="s">
        <v>8119</v>
      </c>
      <c r="C381">
        <v>2014</v>
      </c>
      <c r="D381" s="32">
        <v>41765</v>
      </c>
      <c r="E381" s="32">
        <v>41766</v>
      </c>
      <c r="F381" t="s">
        <v>188</v>
      </c>
      <c r="G381" t="s">
        <v>2417</v>
      </c>
      <c r="H381" t="s">
        <v>2418</v>
      </c>
      <c r="I381" t="s">
        <v>26</v>
      </c>
      <c r="J381" t="s">
        <v>27</v>
      </c>
      <c r="K381" t="s">
        <v>1473</v>
      </c>
      <c r="L381" t="s">
        <v>457</v>
      </c>
      <c r="M381">
        <v>80027</v>
      </c>
      <c r="N381" t="s">
        <v>44</v>
      </c>
      <c r="O381" t="s">
        <v>545</v>
      </c>
      <c r="P381" t="s">
        <v>46</v>
      </c>
      <c r="Q381" t="s">
        <v>75</v>
      </c>
      <c r="R381" t="s">
        <v>546</v>
      </c>
      <c r="S381">
        <v>9.5520000000000014</v>
      </c>
      <c r="T381">
        <v>8</v>
      </c>
      <c r="U381">
        <v>0.7</v>
      </c>
      <c r="V381">
        <v>-7.3231999999999999</v>
      </c>
    </row>
    <row r="382" spans="1:22" x14ac:dyDescent="0.3">
      <c r="A382">
        <v>5286</v>
      </c>
      <c r="B382" t="s">
        <v>8119</v>
      </c>
      <c r="C382">
        <v>2014</v>
      </c>
      <c r="D382" s="32">
        <v>41765</v>
      </c>
      <c r="E382" s="32">
        <v>41766</v>
      </c>
      <c r="F382" t="s">
        <v>188</v>
      </c>
      <c r="G382" t="s">
        <v>2417</v>
      </c>
      <c r="H382" t="s">
        <v>2418</v>
      </c>
      <c r="I382" t="s">
        <v>26</v>
      </c>
      <c r="J382" t="s">
        <v>27</v>
      </c>
      <c r="K382" t="s">
        <v>1473</v>
      </c>
      <c r="L382" t="s">
        <v>457</v>
      </c>
      <c r="M382">
        <v>80027</v>
      </c>
      <c r="N382" t="s">
        <v>44</v>
      </c>
      <c r="O382" t="s">
        <v>501</v>
      </c>
      <c r="P382" t="s">
        <v>46</v>
      </c>
      <c r="Q382" t="s">
        <v>173</v>
      </c>
      <c r="R382" t="s">
        <v>502</v>
      </c>
      <c r="S382">
        <v>21.240000000000002</v>
      </c>
      <c r="T382">
        <v>9</v>
      </c>
      <c r="U382">
        <v>0.2</v>
      </c>
      <c r="V382">
        <v>7.4339999999999993</v>
      </c>
    </row>
    <row r="383" spans="1:22" x14ac:dyDescent="0.3">
      <c r="A383">
        <v>5248</v>
      </c>
      <c r="B383" t="s">
        <v>8090</v>
      </c>
      <c r="C383">
        <v>2012</v>
      </c>
      <c r="D383" s="32">
        <v>41050</v>
      </c>
      <c r="E383" s="32">
        <v>41056</v>
      </c>
      <c r="F383" t="s">
        <v>50</v>
      </c>
      <c r="G383" t="s">
        <v>332</v>
      </c>
      <c r="H383" t="s">
        <v>333</v>
      </c>
      <c r="I383" t="s">
        <v>26</v>
      </c>
      <c r="J383" t="s">
        <v>27</v>
      </c>
      <c r="K383" t="s">
        <v>8091</v>
      </c>
      <c r="L383" t="s">
        <v>211</v>
      </c>
      <c r="M383">
        <v>60423</v>
      </c>
      <c r="N383" t="s">
        <v>105</v>
      </c>
      <c r="O383" t="s">
        <v>437</v>
      </c>
      <c r="P383" t="s">
        <v>46</v>
      </c>
      <c r="Q383" t="s">
        <v>78</v>
      </c>
      <c r="R383" t="s">
        <v>438</v>
      </c>
      <c r="S383">
        <v>20.767999999999997</v>
      </c>
      <c r="T383">
        <v>8</v>
      </c>
      <c r="U383">
        <v>0.8</v>
      </c>
      <c r="V383">
        <v>-52.958400000000012</v>
      </c>
    </row>
    <row r="384" spans="1:22" x14ac:dyDescent="0.3">
      <c r="A384">
        <v>5224</v>
      </c>
      <c r="B384" t="s">
        <v>8070</v>
      </c>
      <c r="C384">
        <v>2014</v>
      </c>
      <c r="D384" s="32">
        <v>41778</v>
      </c>
      <c r="E384" s="32">
        <v>41782</v>
      </c>
      <c r="F384" t="s">
        <v>23</v>
      </c>
      <c r="G384" t="s">
        <v>3790</v>
      </c>
      <c r="H384" t="s">
        <v>3791</v>
      </c>
      <c r="I384" t="s">
        <v>102</v>
      </c>
      <c r="J384" t="s">
        <v>27</v>
      </c>
      <c r="K384" t="s">
        <v>318</v>
      </c>
      <c r="L384" t="s">
        <v>596</v>
      </c>
      <c r="M384">
        <v>65807</v>
      </c>
      <c r="N384" t="s">
        <v>105</v>
      </c>
      <c r="O384" t="s">
        <v>6316</v>
      </c>
      <c r="P384" t="s">
        <v>46</v>
      </c>
      <c r="Q384" t="s">
        <v>75</v>
      </c>
      <c r="R384" t="s">
        <v>6317</v>
      </c>
      <c r="S384">
        <v>43.19</v>
      </c>
      <c r="T384">
        <v>7</v>
      </c>
      <c r="U384">
        <v>0</v>
      </c>
      <c r="V384">
        <v>20.731199999999998</v>
      </c>
    </row>
    <row r="385" spans="1:22" x14ac:dyDescent="0.3">
      <c r="A385">
        <v>5223</v>
      </c>
      <c r="B385" t="s">
        <v>8070</v>
      </c>
      <c r="C385">
        <v>2014</v>
      </c>
      <c r="D385" s="32">
        <v>41778</v>
      </c>
      <c r="E385" s="32">
        <v>41782</v>
      </c>
      <c r="F385" t="s">
        <v>23</v>
      </c>
      <c r="G385" t="s">
        <v>3790</v>
      </c>
      <c r="H385" t="s">
        <v>3791</v>
      </c>
      <c r="I385" t="s">
        <v>102</v>
      </c>
      <c r="J385" t="s">
        <v>27</v>
      </c>
      <c r="K385" t="s">
        <v>318</v>
      </c>
      <c r="L385" t="s">
        <v>596</v>
      </c>
      <c r="M385">
        <v>65807</v>
      </c>
      <c r="N385" t="s">
        <v>105</v>
      </c>
      <c r="O385" t="s">
        <v>1782</v>
      </c>
      <c r="P385" t="s">
        <v>71</v>
      </c>
      <c r="Q385" t="s">
        <v>72</v>
      </c>
      <c r="R385" t="s">
        <v>1783</v>
      </c>
      <c r="S385">
        <v>114.94999999999999</v>
      </c>
      <c r="T385">
        <v>5</v>
      </c>
      <c r="U385">
        <v>0</v>
      </c>
      <c r="V385">
        <v>2.2990000000000066</v>
      </c>
    </row>
    <row r="386" spans="1:22" x14ac:dyDescent="0.3">
      <c r="A386">
        <v>5222</v>
      </c>
      <c r="B386" t="s">
        <v>8070</v>
      </c>
      <c r="C386">
        <v>2014</v>
      </c>
      <c r="D386" s="32">
        <v>41778</v>
      </c>
      <c r="E386" s="32">
        <v>41782</v>
      </c>
      <c r="F386" t="s">
        <v>23</v>
      </c>
      <c r="G386" t="s">
        <v>3790</v>
      </c>
      <c r="H386" t="s">
        <v>3791</v>
      </c>
      <c r="I386" t="s">
        <v>102</v>
      </c>
      <c r="J386" t="s">
        <v>27</v>
      </c>
      <c r="K386" t="s">
        <v>318</v>
      </c>
      <c r="L386" t="s">
        <v>596</v>
      </c>
      <c r="M386">
        <v>65807</v>
      </c>
      <c r="N386" t="s">
        <v>105</v>
      </c>
      <c r="O386" t="s">
        <v>8071</v>
      </c>
      <c r="P386" t="s">
        <v>46</v>
      </c>
      <c r="Q386" t="s">
        <v>78</v>
      </c>
      <c r="R386" t="s">
        <v>8072</v>
      </c>
      <c r="S386">
        <v>706.86</v>
      </c>
      <c r="T386">
        <v>7</v>
      </c>
      <c r="U386">
        <v>0</v>
      </c>
      <c r="V386">
        <v>197.92079999999999</v>
      </c>
    </row>
    <row r="387" spans="1:22" x14ac:dyDescent="0.3">
      <c r="A387">
        <v>5212</v>
      </c>
      <c r="B387" t="s">
        <v>8063</v>
      </c>
      <c r="C387">
        <v>2012</v>
      </c>
      <c r="D387" s="32">
        <v>41041</v>
      </c>
      <c r="E387" s="32">
        <v>41045</v>
      </c>
      <c r="F387" t="s">
        <v>23</v>
      </c>
      <c r="G387" t="s">
        <v>5492</v>
      </c>
      <c r="H387" t="s">
        <v>5493</v>
      </c>
      <c r="I387" t="s">
        <v>26</v>
      </c>
      <c r="J387" t="s">
        <v>27</v>
      </c>
      <c r="K387" t="s">
        <v>266</v>
      </c>
      <c r="L387" t="s">
        <v>267</v>
      </c>
      <c r="M387">
        <v>10024</v>
      </c>
      <c r="N387" t="s">
        <v>148</v>
      </c>
      <c r="O387" t="s">
        <v>2987</v>
      </c>
      <c r="P387" t="s">
        <v>46</v>
      </c>
      <c r="Q387" t="s">
        <v>59</v>
      </c>
      <c r="R387" t="s">
        <v>2988</v>
      </c>
      <c r="S387">
        <v>36.630000000000003</v>
      </c>
      <c r="T387">
        <v>3</v>
      </c>
      <c r="U387">
        <v>0</v>
      </c>
      <c r="V387">
        <v>9.8901000000000039</v>
      </c>
    </row>
    <row r="388" spans="1:22" x14ac:dyDescent="0.3">
      <c r="A388">
        <v>5198</v>
      </c>
      <c r="B388" t="s">
        <v>8058</v>
      </c>
      <c r="C388">
        <v>2011</v>
      </c>
      <c r="D388" s="32">
        <v>40673</v>
      </c>
      <c r="E388" s="32">
        <v>40678</v>
      </c>
      <c r="F388" t="s">
        <v>50</v>
      </c>
      <c r="G388" t="s">
        <v>4042</v>
      </c>
      <c r="H388" t="s">
        <v>4043</v>
      </c>
      <c r="I388" t="s">
        <v>26</v>
      </c>
      <c r="J388" t="s">
        <v>27</v>
      </c>
      <c r="K388" t="s">
        <v>4255</v>
      </c>
      <c r="L388" t="s">
        <v>96</v>
      </c>
      <c r="M388">
        <v>98031</v>
      </c>
      <c r="N388" t="s">
        <v>44</v>
      </c>
      <c r="O388" t="s">
        <v>248</v>
      </c>
      <c r="P388" t="s">
        <v>71</v>
      </c>
      <c r="Q388" t="s">
        <v>72</v>
      </c>
      <c r="R388" t="s">
        <v>249</v>
      </c>
      <c r="S388">
        <v>43.6</v>
      </c>
      <c r="T388">
        <v>5</v>
      </c>
      <c r="U388">
        <v>0.2</v>
      </c>
      <c r="V388">
        <v>4.3600000000000012</v>
      </c>
    </row>
    <row r="389" spans="1:22" x14ac:dyDescent="0.3">
      <c r="A389">
        <v>5197</v>
      </c>
      <c r="B389" t="s">
        <v>8058</v>
      </c>
      <c r="C389">
        <v>2011</v>
      </c>
      <c r="D389" s="32">
        <v>40673</v>
      </c>
      <c r="E389" s="32">
        <v>40678</v>
      </c>
      <c r="F389" t="s">
        <v>50</v>
      </c>
      <c r="G389" t="s">
        <v>4042</v>
      </c>
      <c r="H389" t="s">
        <v>4043</v>
      </c>
      <c r="I389" t="s">
        <v>26</v>
      </c>
      <c r="J389" t="s">
        <v>27</v>
      </c>
      <c r="K389" t="s">
        <v>4255</v>
      </c>
      <c r="L389" t="s">
        <v>96</v>
      </c>
      <c r="M389">
        <v>98031</v>
      </c>
      <c r="N389" t="s">
        <v>44</v>
      </c>
      <c r="O389" t="s">
        <v>1708</v>
      </c>
      <c r="P389" t="s">
        <v>46</v>
      </c>
      <c r="Q389" t="s">
        <v>173</v>
      </c>
      <c r="R389" t="s">
        <v>1709</v>
      </c>
      <c r="S389">
        <v>158.13</v>
      </c>
      <c r="T389">
        <v>3</v>
      </c>
      <c r="U389">
        <v>0</v>
      </c>
      <c r="V389">
        <v>77.483699999999999</v>
      </c>
    </row>
    <row r="390" spans="1:22" x14ac:dyDescent="0.3">
      <c r="A390">
        <v>5192</v>
      </c>
      <c r="B390" t="s">
        <v>8054</v>
      </c>
      <c r="C390">
        <v>2014</v>
      </c>
      <c r="D390" s="32">
        <v>41765</v>
      </c>
      <c r="E390" s="32">
        <v>41769</v>
      </c>
      <c r="F390" t="s">
        <v>50</v>
      </c>
      <c r="G390" t="s">
        <v>1835</v>
      </c>
      <c r="H390" t="s">
        <v>1836</v>
      </c>
      <c r="I390" t="s">
        <v>26</v>
      </c>
      <c r="J390" t="s">
        <v>27</v>
      </c>
      <c r="K390" t="s">
        <v>127</v>
      </c>
      <c r="L390" t="s">
        <v>43</v>
      </c>
      <c r="M390">
        <v>94122</v>
      </c>
      <c r="N390" t="s">
        <v>44</v>
      </c>
      <c r="O390" t="s">
        <v>8055</v>
      </c>
      <c r="P390" t="s">
        <v>46</v>
      </c>
      <c r="Q390" t="s">
        <v>173</v>
      </c>
      <c r="R390" t="s">
        <v>8056</v>
      </c>
      <c r="S390">
        <v>23.16</v>
      </c>
      <c r="T390">
        <v>2</v>
      </c>
      <c r="U390">
        <v>0</v>
      </c>
      <c r="V390">
        <v>11.58</v>
      </c>
    </row>
    <row r="391" spans="1:22" x14ac:dyDescent="0.3">
      <c r="A391">
        <v>5173</v>
      </c>
      <c r="B391" t="s">
        <v>8041</v>
      </c>
      <c r="C391">
        <v>2013</v>
      </c>
      <c r="D391" s="32">
        <v>41422</v>
      </c>
      <c r="E391" s="32">
        <v>41424</v>
      </c>
      <c r="F391" t="s">
        <v>23</v>
      </c>
      <c r="G391" t="s">
        <v>1345</v>
      </c>
      <c r="H391" t="s">
        <v>1346</v>
      </c>
      <c r="I391" t="s">
        <v>41</v>
      </c>
      <c r="J391" t="s">
        <v>27</v>
      </c>
      <c r="K391" t="s">
        <v>880</v>
      </c>
      <c r="L391" t="s">
        <v>238</v>
      </c>
      <c r="M391">
        <v>48205</v>
      </c>
      <c r="N391" t="s">
        <v>105</v>
      </c>
      <c r="O391" t="s">
        <v>3569</v>
      </c>
      <c r="P391" t="s">
        <v>46</v>
      </c>
      <c r="Q391" t="s">
        <v>90</v>
      </c>
      <c r="R391" t="s">
        <v>3570</v>
      </c>
      <c r="S391">
        <v>314.54999999999995</v>
      </c>
      <c r="T391">
        <v>3</v>
      </c>
      <c r="U391">
        <v>0</v>
      </c>
      <c r="V391">
        <v>150.98399999999998</v>
      </c>
    </row>
    <row r="392" spans="1:22" x14ac:dyDescent="0.3">
      <c r="A392">
        <v>5172</v>
      </c>
      <c r="B392" t="s">
        <v>8041</v>
      </c>
      <c r="C392">
        <v>2013</v>
      </c>
      <c r="D392" s="32">
        <v>41422</v>
      </c>
      <c r="E392" s="32">
        <v>41424</v>
      </c>
      <c r="F392" t="s">
        <v>23</v>
      </c>
      <c r="G392" t="s">
        <v>1345</v>
      </c>
      <c r="H392" t="s">
        <v>1346</v>
      </c>
      <c r="I392" t="s">
        <v>41</v>
      </c>
      <c r="J392" t="s">
        <v>27</v>
      </c>
      <c r="K392" t="s">
        <v>880</v>
      </c>
      <c r="L392" t="s">
        <v>238</v>
      </c>
      <c r="M392">
        <v>48205</v>
      </c>
      <c r="N392" t="s">
        <v>105</v>
      </c>
      <c r="O392" t="s">
        <v>2701</v>
      </c>
      <c r="P392" t="s">
        <v>46</v>
      </c>
      <c r="Q392" t="s">
        <v>90</v>
      </c>
      <c r="R392" t="s">
        <v>2702</v>
      </c>
      <c r="S392">
        <v>144.12</v>
      </c>
      <c r="T392">
        <v>3</v>
      </c>
      <c r="U392">
        <v>0</v>
      </c>
      <c r="V392">
        <v>69.177599999999984</v>
      </c>
    </row>
    <row r="393" spans="1:22" x14ac:dyDescent="0.3">
      <c r="A393">
        <v>5171</v>
      </c>
      <c r="B393" t="s">
        <v>8041</v>
      </c>
      <c r="C393">
        <v>2013</v>
      </c>
      <c r="D393" s="32">
        <v>41422</v>
      </c>
      <c r="E393" s="32">
        <v>41424</v>
      </c>
      <c r="F393" t="s">
        <v>23</v>
      </c>
      <c r="G393" t="s">
        <v>1345</v>
      </c>
      <c r="H393" t="s">
        <v>1346</v>
      </c>
      <c r="I393" t="s">
        <v>41</v>
      </c>
      <c r="J393" t="s">
        <v>27</v>
      </c>
      <c r="K393" t="s">
        <v>880</v>
      </c>
      <c r="L393" t="s">
        <v>238</v>
      </c>
      <c r="M393">
        <v>48205</v>
      </c>
      <c r="N393" t="s">
        <v>105</v>
      </c>
      <c r="O393" t="s">
        <v>1872</v>
      </c>
      <c r="P393" t="s">
        <v>32</v>
      </c>
      <c r="Q393" t="s">
        <v>36</v>
      </c>
      <c r="R393" t="s">
        <v>1873</v>
      </c>
      <c r="S393">
        <v>3504.9</v>
      </c>
      <c r="T393">
        <v>5</v>
      </c>
      <c r="U393">
        <v>0</v>
      </c>
      <c r="V393">
        <v>700.98000000000013</v>
      </c>
    </row>
    <row r="394" spans="1:22" x14ac:dyDescent="0.3">
      <c r="A394">
        <v>5093</v>
      </c>
      <c r="B394" t="s">
        <v>7993</v>
      </c>
      <c r="C394">
        <v>2012</v>
      </c>
      <c r="D394" s="32">
        <v>41052</v>
      </c>
      <c r="E394" s="32">
        <v>41056</v>
      </c>
      <c r="F394" t="s">
        <v>50</v>
      </c>
      <c r="G394" t="s">
        <v>1013</v>
      </c>
      <c r="H394" t="s">
        <v>1014</v>
      </c>
      <c r="I394" t="s">
        <v>41</v>
      </c>
      <c r="J394" t="s">
        <v>27</v>
      </c>
      <c r="K394" t="s">
        <v>7127</v>
      </c>
      <c r="L394" t="s">
        <v>1399</v>
      </c>
      <c r="M394">
        <v>2895</v>
      </c>
      <c r="N394" t="s">
        <v>148</v>
      </c>
      <c r="O394" t="s">
        <v>1765</v>
      </c>
      <c r="P394" t="s">
        <v>46</v>
      </c>
      <c r="Q394" t="s">
        <v>59</v>
      </c>
      <c r="R394" t="s">
        <v>1766</v>
      </c>
      <c r="S394">
        <v>51.449999999999996</v>
      </c>
      <c r="T394">
        <v>3</v>
      </c>
      <c r="U394">
        <v>0</v>
      </c>
      <c r="V394">
        <v>13.891499999999999</v>
      </c>
    </row>
    <row r="395" spans="1:22" x14ac:dyDescent="0.3">
      <c r="A395">
        <v>5064</v>
      </c>
      <c r="B395" t="s">
        <v>7971</v>
      </c>
      <c r="C395">
        <v>2012</v>
      </c>
      <c r="D395" s="32">
        <v>41037</v>
      </c>
      <c r="E395" s="32">
        <v>41041</v>
      </c>
      <c r="F395" t="s">
        <v>50</v>
      </c>
      <c r="G395" t="s">
        <v>2903</v>
      </c>
      <c r="H395" t="s">
        <v>2904</v>
      </c>
      <c r="I395" t="s">
        <v>26</v>
      </c>
      <c r="J395" t="s">
        <v>27</v>
      </c>
      <c r="K395" t="s">
        <v>409</v>
      </c>
      <c r="L395" t="s">
        <v>229</v>
      </c>
      <c r="M395">
        <v>55407</v>
      </c>
      <c r="N395" t="s">
        <v>105</v>
      </c>
      <c r="O395" t="s">
        <v>1858</v>
      </c>
      <c r="P395" t="s">
        <v>32</v>
      </c>
      <c r="Q395" t="s">
        <v>65</v>
      </c>
      <c r="R395" t="s">
        <v>1859</v>
      </c>
      <c r="S395">
        <v>123.96000000000001</v>
      </c>
      <c r="T395">
        <v>3</v>
      </c>
      <c r="U395">
        <v>0</v>
      </c>
      <c r="V395">
        <v>11.156400000000005</v>
      </c>
    </row>
    <row r="396" spans="1:22" x14ac:dyDescent="0.3">
      <c r="A396">
        <v>5063</v>
      </c>
      <c r="B396" t="s">
        <v>7971</v>
      </c>
      <c r="C396">
        <v>2012</v>
      </c>
      <c r="D396" s="32">
        <v>41037</v>
      </c>
      <c r="E396" s="32">
        <v>41041</v>
      </c>
      <c r="F396" t="s">
        <v>50</v>
      </c>
      <c r="G396" t="s">
        <v>2903</v>
      </c>
      <c r="H396" t="s">
        <v>2904</v>
      </c>
      <c r="I396" t="s">
        <v>26</v>
      </c>
      <c r="J396" t="s">
        <v>27</v>
      </c>
      <c r="K396" t="s">
        <v>409</v>
      </c>
      <c r="L396" t="s">
        <v>229</v>
      </c>
      <c r="M396">
        <v>55407</v>
      </c>
      <c r="N396" t="s">
        <v>105</v>
      </c>
      <c r="O396" t="s">
        <v>4238</v>
      </c>
      <c r="P396" t="s">
        <v>71</v>
      </c>
      <c r="Q396" t="s">
        <v>72</v>
      </c>
      <c r="R396" t="s">
        <v>4239</v>
      </c>
      <c r="S396">
        <v>377.96999999999997</v>
      </c>
      <c r="T396">
        <v>3</v>
      </c>
      <c r="U396">
        <v>0</v>
      </c>
      <c r="V396">
        <v>105.83160000000002</v>
      </c>
    </row>
    <row r="397" spans="1:22" x14ac:dyDescent="0.3">
      <c r="A397">
        <v>5062</v>
      </c>
      <c r="B397" t="s">
        <v>7971</v>
      </c>
      <c r="C397">
        <v>2012</v>
      </c>
      <c r="D397" s="32">
        <v>41037</v>
      </c>
      <c r="E397" s="32">
        <v>41041</v>
      </c>
      <c r="F397" t="s">
        <v>50</v>
      </c>
      <c r="G397" t="s">
        <v>2903</v>
      </c>
      <c r="H397" t="s">
        <v>2904</v>
      </c>
      <c r="I397" t="s">
        <v>26</v>
      </c>
      <c r="J397" t="s">
        <v>27</v>
      </c>
      <c r="K397" t="s">
        <v>409</v>
      </c>
      <c r="L397" t="s">
        <v>229</v>
      </c>
      <c r="M397">
        <v>55407</v>
      </c>
      <c r="N397" t="s">
        <v>105</v>
      </c>
      <c r="O397" t="s">
        <v>2786</v>
      </c>
      <c r="P397" t="s">
        <v>46</v>
      </c>
      <c r="Q397" t="s">
        <v>75</v>
      </c>
      <c r="R397" t="s">
        <v>2787</v>
      </c>
      <c r="S397">
        <v>43.98</v>
      </c>
      <c r="T397">
        <v>2</v>
      </c>
      <c r="U397">
        <v>0</v>
      </c>
      <c r="V397">
        <v>21.99</v>
      </c>
    </row>
    <row r="398" spans="1:22" x14ac:dyDescent="0.3">
      <c r="A398">
        <v>5053</v>
      </c>
      <c r="B398" t="s">
        <v>7964</v>
      </c>
      <c r="C398">
        <v>2014</v>
      </c>
      <c r="D398" s="32">
        <v>41779</v>
      </c>
      <c r="E398" s="32">
        <v>41779</v>
      </c>
      <c r="F398" t="s">
        <v>1290</v>
      </c>
      <c r="G398" t="s">
        <v>4682</v>
      </c>
      <c r="H398" t="s">
        <v>4683</v>
      </c>
      <c r="I398" t="s">
        <v>26</v>
      </c>
      <c r="J398" t="s">
        <v>27</v>
      </c>
      <c r="K398" t="s">
        <v>1736</v>
      </c>
      <c r="L398" t="s">
        <v>1272</v>
      </c>
      <c r="M398">
        <v>30318</v>
      </c>
      <c r="N398" t="s">
        <v>30</v>
      </c>
      <c r="O398" t="s">
        <v>4637</v>
      </c>
      <c r="P398" t="s">
        <v>46</v>
      </c>
      <c r="Q398" t="s">
        <v>90</v>
      </c>
      <c r="R398" t="s">
        <v>4638</v>
      </c>
      <c r="S398">
        <v>195.64</v>
      </c>
      <c r="T398">
        <v>4</v>
      </c>
      <c r="U398">
        <v>0</v>
      </c>
      <c r="V398">
        <v>91.950799999999987</v>
      </c>
    </row>
    <row r="399" spans="1:22" x14ac:dyDescent="0.3">
      <c r="A399">
        <v>5012</v>
      </c>
      <c r="B399" t="s">
        <v>7936</v>
      </c>
      <c r="C399">
        <v>2014</v>
      </c>
      <c r="D399" s="32">
        <v>41771</v>
      </c>
      <c r="E399" s="32">
        <v>41773</v>
      </c>
      <c r="F399" t="s">
        <v>188</v>
      </c>
      <c r="G399" t="s">
        <v>4002</v>
      </c>
      <c r="H399" t="s">
        <v>4003</v>
      </c>
      <c r="I399" t="s">
        <v>41</v>
      </c>
      <c r="J399" t="s">
        <v>27</v>
      </c>
      <c r="K399" t="s">
        <v>544</v>
      </c>
      <c r="L399" t="s">
        <v>310</v>
      </c>
      <c r="M399">
        <v>85023</v>
      </c>
      <c r="N399" t="s">
        <v>44</v>
      </c>
      <c r="O399" t="s">
        <v>3491</v>
      </c>
      <c r="P399" t="s">
        <v>32</v>
      </c>
      <c r="Q399" t="s">
        <v>33</v>
      </c>
      <c r="R399" t="s">
        <v>3492</v>
      </c>
      <c r="S399">
        <v>209.97900000000001</v>
      </c>
      <c r="T399">
        <v>7</v>
      </c>
      <c r="U399">
        <v>0.7</v>
      </c>
      <c r="V399">
        <v>-356.96429999999998</v>
      </c>
    </row>
    <row r="400" spans="1:22" x14ac:dyDescent="0.3">
      <c r="A400">
        <v>5003</v>
      </c>
      <c r="B400" t="s">
        <v>7924</v>
      </c>
      <c r="C400">
        <v>2013</v>
      </c>
      <c r="D400" s="32">
        <v>41419</v>
      </c>
      <c r="E400" s="32">
        <v>41419</v>
      </c>
      <c r="F400" t="s">
        <v>1290</v>
      </c>
      <c r="G400" t="s">
        <v>2161</v>
      </c>
      <c r="H400" t="s">
        <v>2162</v>
      </c>
      <c r="I400" t="s">
        <v>102</v>
      </c>
      <c r="J400" t="s">
        <v>27</v>
      </c>
      <c r="K400" t="s">
        <v>5527</v>
      </c>
      <c r="L400" t="s">
        <v>319</v>
      </c>
      <c r="M400">
        <v>23602</v>
      </c>
      <c r="N400" t="s">
        <v>30</v>
      </c>
      <c r="O400" t="s">
        <v>590</v>
      </c>
      <c r="P400" t="s">
        <v>46</v>
      </c>
      <c r="Q400" t="s">
        <v>90</v>
      </c>
      <c r="R400" t="s">
        <v>591</v>
      </c>
      <c r="S400">
        <v>191.6</v>
      </c>
      <c r="T400">
        <v>4</v>
      </c>
      <c r="U400">
        <v>0</v>
      </c>
      <c r="V400">
        <v>91.967999999999989</v>
      </c>
    </row>
    <row r="401" spans="1:22" x14ac:dyDescent="0.3">
      <c r="A401">
        <v>5002</v>
      </c>
      <c r="B401" t="s">
        <v>7924</v>
      </c>
      <c r="C401">
        <v>2013</v>
      </c>
      <c r="D401" s="32">
        <v>41419</v>
      </c>
      <c r="E401" s="32">
        <v>41419</v>
      </c>
      <c r="F401" t="s">
        <v>1290</v>
      </c>
      <c r="G401" t="s">
        <v>2161</v>
      </c>
      <c r="H401" t="s">
        <v>2162</v>
      </c>
      <c r="I401" t="s">
        <v>102</v>
      </c>
      <c r="J401" t="s">
        <v>27</v>
      </c>
      <c r="K401" t="s">
        <v>5527</v>
      </c>
      <c r="L401" t="s">
        <v>319</v>
      </c>
      <c r="M401">
        <v>23602</v>
      </c>
      <c r="N401" t="s">
        <v>30</v>
      </c>
      <c r="O401" t="s">
        <v>4825</v>
      </c>
      <c r="P401" t="s">
        <v>46</v>
      </c>
      <c r="Q401" t="s">
        <v>578</v>
      </c>
      <c r="R401" t="s">
        <v>4826</v>
      </c>
      <c r="S401">
        <v>69.5</v>
      </c>
      <c r="T401">
        <v>5</v>
      </c>
      <c r="U401">
        <v>0</v>
      </c>
      <c r="V401">
        <v>20.154999999999994</v>
      </c>
    </row>
    <row r="402" spans="1:22" x14ac:dyDescent="0.3">
      <c r="A402">
        <v>5001</v>
      </c>
      <c r="B402" t="s">
        <v>7923</v>
      </c>
      <c r="C402">
        <v>2014</v>
      </c>
      <c r="D402" s="32">
        <v>41767</v>
      </c>
      <c r="E402" s="32">
        <v>41772</v>
      </c>
      <c r="F402" t="s">
        <v>50</v>
      </c>
      <c r="G402" t="s">
        <v>1249</v>
      </c>
      <c r="H402" t="s">
        <v>1250</v>
      </c>
      <c r="I402" t="s">
        <v>102</v>
      </c>
      <c r="J402" t="s">
        <v>27</v>
      </c>
      <c r="K402" t="s">
        <v>42</v>
      </c>
      <c r="L402" t="s">
        <v>43</v>
      </c>
      <c r="M402">
        <v>90004</v>
      </c>
      <c r="N402" t="s">
        <v>44</v>
      </c>
      <c r="O402" t="s">
        <v>4415</v>
      </c>
      <c r="P402" t="s">
        <v>71</v>
      </c>
      <c r="Q402" t="s">
        <v>161</v>
      </c>
      <c r="R402" t="s">
        <v>4416</v>
      </c>
      <c r="S402">
        <v>79.989999999999995</v>
      </c>
      <c r="T402">
        <v>1</v>
      </c>
      <c r="U402">
        <v>0</v>
      </c>
      <c r="V402">
        <v>28.796399999999998</v>
      </c>
    </row>
    <row r="403" spans="1:22" x14ac:dyDescent="0.3">
      <c r="A403">
        <v>4966</v>
      </c>
      <c r="B403" t="s">
        <v>7902</v>
      </c>
      <c r="C403">
        <v>2012</v>
      </c>
      <c r="D403" s="32">
        <v>41054</v>
      </c>
      <c r="E403" s="32">
        <v>41057</v>
      </c>
      <c r="F403" t="s">
        <v>23</v>
      </c>
      <c r="G403" t="s">
        <v>3197</v>
      </c>
      <c r="H403" t="s">
        <v>3198</v>
      </c>
      <c r="I403" t="s">
        <v>41</v>
      </c>
      <c r="J403" t="s">
        <v>27</v>
      </c>
      <c r="K403" t="s">
        <v>382</v>
      </c>
      <c r="L403" t="s">
        <v>335</v>
      </c>
      <c r="M403">
        <v>38401</v>
      </c>
      <c r="N403" t="s">
        <v>30</v>
      </c>
      <c r="O403" t="s">
        <v>5236</v>
      </c>
      <c r="P403" t="s">
        <v>71</v>
      </c>
      <c r="Q403" t="s">
        <v>72</v>
      </c>
      <c r="R403" t="s">
        <v>5237</v>
      </c>
      <c r="S403">
        <v>467.03999999999996</v>
      </c>
      <c r="T403">
        <v>4</v>
      </c>
      <c r="U403">
        <v>0.2</v>
      </c>
      <c r="V403">
        <v>58.379999999999939</v>
      </c>
    </row>
    <row r="404" spans="1:22" x14ac:dyDescent="0.3">
      <c r="A404">
        <v>4965</v>
      </c>
      <c r="B404" t="s">
        <v>7901</v>
      </c>
      <c r="C404">
        <v>2013</v>
      </c>
      <c r="D404" s="32">
        <v>41410</v>
      </c>
      <c r="E404" s="32">
        <v>41414</v>
      </c>
      <c r="F404" t="s">
        <v>23</v>
      </c>
      <c r="G404" t="s">
        <v>251</v>
      </c>
      <c r="H404" t="s">
        <v>252</v>
      </c>
      <c r="I404" t="s">
        <v>26</v>
      </c>
      <c r="J404" t="s">
        <v>27</v>
      </c>
      <c r="K404" t="s">
        <v>53</v>
      </c>
      <c r="L404" t="s">
        <v>54</v>
      </c>
      <c r="M404">
        <v>33311</v>
      </c>
      <c r="N404" t="s">
        <v>30</v>
      </c>
      <c r="O404" t="s">
        <v>2443</v>
      </c>
      <c r="P404" t="s">
        <v>46</v>
      </c>
      <c r="Q404" t="s">
        <v>75</v>
      </c>
      <c r="R404" t="s">
        <v>2444</v>
      </c>
      <c r="S404">
        <v>7.7640000000000011</v>
      </c>
      <c r="T404">
        <v>4</v>
      </c>
      <c r="U404">
        <v>0.7</v>
      </c>
      <c r="V404">
        <v>-5.1760000000000002</v>
      </c>
    </row>
    <row r="405" spans="1:22" x14ac:dyDescent="0.3">
      <c r="A405">
        <v>4875</v>
      </c>
      <c r="B405" t="s">
        <v>7833</v>
      </c>
      <c r="C405">
        <v>2014</v>
      </c>
      <c r="D405" s="32">
        <v>41783</v>
      </c>
      <c r="E405" s="32">
        <v>41787</v>
      </c>
      <c r="F405" t="s">
        <v>50</v>
      </c>
      <c r="G405" t="s">
        <v>916</v>
      </c>
      <c r="H405" t="s">
        <v>917</v>
      </c>
      <c r="I405" t="s">
        <v>26</v>
      </c>
      <c r="J405" t="s">
        <v>27</v>
      </c>
      <c r="K405" t="s">
        <v>184</v>
      </c>
      <c r="L405" t="s">
        <v>104</v>
      </c>
      <c r="M405">
        <v>77095</v>
      </c>
      <c r="N405" t="s">
        <v>105</v>
      </c>
      <c r="O405" t="s">
        <v>1213</v>
      </c>
      <c r="P405" t="s">
        <v>46</v>
      </c>
      <c r="Q405" t="s">
        <v>75</v>
      </c>
      <c r="R405" t="s">
        <v>1214</v>
      </c>
      <c r="S405">
        <v>1.1879999999999997</v>
      </c>
      <c r="T405">
        <v>1</v>
      </c>
      <c r="U405">
        <v>0.8</v>
      </c>
      <c r="V405">
        <v>-1.9602000000000008</v>
      </c>
    </row>
    <row r="406" spans="1:22" x14ac:dyDescent="0.3">
      <c r="A406">
        <v>4874</v>
      </c>
      <c r="B406" t="s">
        <v>7833</v>
      </c>
      <c r="C406">
        <v>2014</v>
      </c>
      <c r="D406" s="32">
        <v>41783</v>
      </c>
      <c r="E406" s="32">
        <v>41787</v>
      </c>
      <c r="F406" t="s">
        <v>50</v>
      </c>
      <c r="G406" t="s">
        <v>916</v>
      </c>
      <c r="H406" t="s">
        <v>917</v>
      </c>
      <c r="I406" t="s">
        <v>26</v>
      </c>
      <c r="J406" t="s">
        <v>27</v>
      </c>
      <c r="K406" t="s">
        <v>184</v>
      </c>
      <c r="L406" t="s">
        <v>104</v>
      </c>
      <c r="M406">
        <v>77095</v>
      </c>
      <c r="N406" t="s">
        <v>105</v>
      </c>
      <c r="O406" t="s">
        <v>6446</v>
      </c>
      <c r="P406" t="s">
        <v>46</v>
      </c>
      <c r="Q406" t="s">
        <v>59</v>
      </c>
      <c r="R406" t="s">
        <v>6447</v>
      </c>
      <c r="S406">
        <v>48.816000000000003</v>
      </c>
      <c r="T406">
        <v>3</v>
      </c>
      <c r="U406">
        <v>0.2</v>
      </c>
      <c r="V406">
        <v>-11.593800000000005</v>
      </c>
    </row>
    <row r="407" spans="1:22" x14ac:dyDescent="0.3">
      <c r="A407">
        <v>4873</v>
      </c>
      <c r="B407" t="s">
        <v>7833</v>
      </c>
      <c r="C407">
        <v>2014</v>
      </c>
      <c r="D407" s="32">
        <v>41783</v>
      </c>
      <c r="E407" s="32">
        <v>41787</v>
      </c>
      <c r="F407" t="s">
        <v>50</v>
      </c>
      <c r="G407" t="s">
        <v>916</v>
      </c>
      <c r="H407" t="s">
        <v>917</v>
      </c>
      <c r="I407" t="s">
        <v>26</v>
      </c>
      <c r="J407" t="s">
        <v>27</v>
      </c>
      <c r="K407" t="s">
        <v>184</v>
      </c>
      <c r="L407" t="s">
        <v>104</v>
      </c>
      <c r="M407">
        <v>77095</v>
      </c>
      <c r="N407" t="s">
        <v>105</v>
      </c>
      <c r="O407" t="s">
        <v>6728</v>
      </c>
      <c r="P407" t="s">
        <v>46</v>
      </c>
      <c r="Q407" t="s">
        <v>78</v>
      </c>
      <c r="R407" t="s">
        <v>6729</v>
      </c>
      <c r="S407">
        <v>18.319999999999997</v>
      </c>
      <c r="T407">
        <v>5</v>
      </c>
      <c r="U407">
        <v>0.8</v>
      </c>
      <c r="V407">
        <v>-46.716000000000008</v>
      </c>
    </row>
    <row r="408" spans="1:22" x14ac:dyDescent="0.3">
      <c r="A408">
        <v>4872</v>
      </c>
      <c r="B408" t="s">
        <v>7833</v>
      </c>
      <c r="C408">
        <v>2014</v>
      </c>
      <c r="D408" s="32">
        <v>41783</v>
      </c>
      <c r="E408" s="32">
        <v>41787</v>
      </c>
      <c r="F408" t="s">
        <v>50</v>
      </c>
      <c r="G408" t="s">
        <v>916</v>
      </c>
      <c r="H408" t="s">
        <v>917</v>
      </c>
      <c r="I408" t="s">
        <v>26</v>
      </c>
      <c r="J408" t="s">
        <v>27</v>
      </c>
      <c r="K408" t="s">
        <v>184</v>
      </c>
      <c r="L408" t="s">
        <v>104</v>
      </c>
      <c r="M408">
        <v>77095</v>
      </c>
      <c r="N408" t="s">
        <v>105</v>
      </c>
      <c r="O408" t="s">
        <v>7834</v>
      </c>
      <c r="P408" t="s">
        <v>46</v>
      </c>
      <c r="Q408" t="s">
        <v>269</v>
      </c>
      <c r="R408" t="s">
        <v>7835</v>
      </c>
      <c r="S408">
        <v>1.8239999999999998</v>
      </c>
      <c r="T408">
        <v>2</v>
      </c>
      <c r="U408">
        <v>0.2</v>
      </c>
      <c r="V408">
        <v>0.61559999999999993</v>
      </c>
    </row>
    <row r="409" spans="1:22" x14ac:dyDescent="0.3">
      <c r="A409">
        <v>4830</v>
      </c>
      <c r="B409" t="s">
        <v>7807</v>
      </c>
      <c r="C409">
        <v>2013</v>
      </c>
      <c r="D409" s="32">
        <v>41410</v>
      </c>
      <c r="E409" s="32">
        <v>41416</v>
      </c>
      <c r="F409" t="s">
        <v>50</v>
      </c>
      <c r="G409" t="s">
        <v>5615</v>
      </c>
      <c r="H409" t="s">
        <v>5616</v>
      </c>
      <c r="I409" t="s">
        <v>26</v>
      </c>
      <c r="J409" t="s">
        <v>27</v>
      </c>
      <c r="K409" t="s">
        <v>266</v>
      </c>
      <c r="L409" t="s">
        <v>267</v>
      </c>
      <c r="M409">
        <v>10035</v>
      </c>
      <c r="N409" t="s">
        <v>148</v>
      </c>
      <c r="O409" t="s">
        <v>4855</v>
      </c>
      <c r="P409" t="s">
        <v>46</v>
      </c>
      <c r="Q409" t="s">
        <v>75</v>
      </c>
      <c r="R409" t="s">
        <v>4856</v>
      </c>
      <c r="S409">
        <v>13.776000000000002</v>
      </c>
      <c r="T409">
        <v>3</v>
      </c>
      <c r="U409">
        <v>0.2</v>
      </c>
      <c r="V409">
        <v>4.4771999999999998</v>
      </c>
    </row>
    <row r="410" spans="1:22" x14ac:dyDescent="0.3">
      <c r="A410">
        <v>4815</v>
      </c>
      <c r="B410" t="s">
        <v>7794</v>
      </c>
      <c r="C410">
        <v>2013</v>
      </c>
      <c r="D410" s="32">
        <v>41403</v>
      </c>
      <c r="E410" s="32">
        <v>41405</v>
      </c>
      <c r="F410" t="s">
        <v>188</v>
      </c>
      <c r="G410" t="s">
        <v>5059</v>
      </c>
      <c r="H410" t="s">
        <v>5060</v>
      </c>
      <c r="I410" t="s">
        <v>26</v>
      </c>
      <c r="J410" t="s">
        <v>27</v>
      </c>
      <c r="K410" t="s">
        <v>42</v>
      </c>
      <c r="L410" t="s">
        <v>43</v>
      </c>
      <c r="M410">
        <v>90004</v>
      </c>
      <c r="N410" t="s">
        <v>44</v>
      </c>
      <c r="O410" t="s">
        <v>657</v>
      </c>
      <c r="P410" t="s">
        <v>46</v>
      </c>
      <c r="Q410" t="s">
        <v>90</v>
      </c>
      <c r="R410" t="s">
        <v>658</v>
      </c>
      <c r="S410">
        <v>17.940000000000001</v>
      </c>
      <c r="T410">
        <v>3</v>
      </c>
      <c r="U410">
        <v>0</v>
      </c>
      <c r="V410">
        <v>8.0730000000000004</v>
      </c>
    </row>
    <row r="411" spans="1:22" x14ac:dyDescent="0.3">
      <c r="A411">
        <v>4803</v>
      </c>
      <c r="B411" t="s">
        <v>7784</v>
      </c>
      <c r="C411">
        <v>2013</v>
      </c>
      <c r="D411" s="32">
        <v>41409</v>
      </c>
      <c r="E411" s="32">
        <v>41414</v>
      </c>
      <c r="F411" t="s">
        <v>50</v>
      </c>
      <c r="G411" t="s">
        <v>1291</v>
      </c>
      <c r="H411" t="s">
        <v>1292</v>
      </c>
      <c r="I411" t="s">
        <v>41</v>
      </c>
      <c r="J411" t="s">
        <v>27</v>
      </c>
      <c r="K411" t="s">
        <v>1521</v>
      </c>
      <c r="L411" t="s">
        <v>54</v>
      </c>
      <c r="M411">
        <v>32216</v>
      </c>
      <c r="N411" t="s">
        <v>30</v>
      </c>
      <c r="O411" t="s">
        <v>361</v>
      </c>
      <c r="P411" t="s">
        <v>46</v>
      </c>
      <c r="Q411" t="s">
        <v>75</v>
      </c>
      <c r="R411" t="s">
        <v>362</v>
      </c>
      <c r="S411">
        <v>13.392000000000003</v>
      </c>
      <c r="T411">
        <v>8</v>
      </c>
      <c r="U411">
        <v>0.7</v>
      </c>
      <c r="V411">
        <v>-9.8207999999999984</v>
      </c>
    </row>
    <row r="412" spans="1:22" x14ac:dyDescent="0.3">
      <c r="A412">
        <v>4802</v>
      </c>
      <c r="B412" t="s">
        <v>7784</v>
      </c>
      <c r="C412">
        <v>2013</v>
      </c>
      <c r="D412" s="32">
        <v>41409</v>
      </c>
      <c r="E412" s="32">
        <v>41414</v>
      </c>
      <c r="F412" t="s">
        <v>50</v>
      </c>
      <c r="G412" t="s">
        <v>1291</v>
      </c>
      <c r="H412" t="s">
        <v>1292</v>
      </c>
      <c r="I412" t="s">
        <v>41</v>
      </c>
      <c r="J412" t="s">
        <v>27</v>
      </c>
      <c r="K412" t="s">
        <v>1521</v>
      </c>
      <c r="L412" t="s">
        <v>54</v>
      </c>
      <c r="M412">
        <v>32216</v>
      </c>
      <c r="N412" t="s">
        <v>30</v>
      </c>
      <c r="O412" t="s">
        <v>673</v>
      </c>
      <c r="P412" t="s">
        <v>46</v>
      </c>
      <c r="Q412" t="s">
        <v>75</v>
      </c>
      <c r="R412" t="s">
        <v>674</v>
      </c>
      <c r="S412">
        <v>10.380000000000003</v>
      </c>
      <c r="T412">
        <v>2</v>
      </c>
      <c r="U412">
        <v>0.7</v>
      </c>
      <c r="V412">
        <v>-7.6119999999999983</v>
      </c>
    </row>
    <row r="413" spans="1:22" x14ac:dyDescent="0.3">
      <c r="A413">
        <v>4801</v>
      </c>
      <c r="B413" t="s">
        <v>7784</v>
      </c>
      <c r="C413">
        <v>2013</v>
      </c>
      <c r="D413" s="32">
        <v>41409</v>
      </c>
      <c r="E413" s="32">
        <v>41414</v>
      </c>
      <c r="F413" t="s">
        <v>50</v>
      </c>
      <c r="G413" t="s">
        <v>1291</v>
      </c>
      <c r="H413" t="s">
        <v>1292</v>
      </c>
      <c r="I413" t="s">
        <v>41</v>
      </c>
      <c r="J413" t="s">
        <v>27</v>
      </c>
      <c r="K413" t="s">
        <v>1521</v>
      </c>
      <c r="L413" t="s">
        <v>54</v>
      </c>
      <c r="M413">
        <v>32216</v>
      </c>
      <c r="N413" t="s">
        <v>30</v>
      </c>
      <c r="O413" t="s">
        <v>7785</v>
      </c>
      <c r="P413" t="s">
        <v>46</v>
      </c>
      <c r="Q413" t="s">
        <v>68</v>
      </c>
      <c r="R413" t="s">
        <v>7786</v>
      </c>
      <c r="S413">
        <v>4.7679999999999998</v>
      </c>
      <c r="T413">
        <v>2</v>
      </c>
      <c r="U413">
        <v>0.2</v>
      </c>
      <c r="V413">
        <v>0.41720000000000046</v>
      </c>
    </row>
    <row r="414" spans="1:22" x14ac:dyDescent="0.3">
      <c r="A414">
        <v>4800</v>
      </c>
      <c r="B414" t="s">
        <v>7784</v>
      </c>
      <c r="C414">
        <v>2013</v>
      </c>
      <c r="D414" s="32">
        <v>41409</v>
      </c>
      <c r="E414" s="32">
        <v>41414</v>
      </c>
      <c r="F414" t="s">
        <v>50</v>
      </c>
      <c r="G414" t="s">
        <v>1291</v>
      </c>
      <c r="H414" t="s">
        <v>1292</v>
      </c>
      <c r="I414" t="s">
        <v>41</v>
      </c>
      <c r="J414" t="s">
        <v>27</v>
      </c>
      <c r="K414" t="s">
        <v>1521</v>
      </c>
      <c r="L414" t="s">
        <v>54</v>
      </c>
      <c r="M414">
        <v>32216</v>
      </c>
      <c r="N414" t="s">
        <v>30</v>
      </c>
      <c r="O414" t="s">
        <v>248</v>
      </c>
      <c r="P414" t="s">
        <v>71</v>
      </c>
      <c r="Q414" t="s">
        <v>72</v>
      </c>
      <c r="R414" t="s">
        <v>249</v>
      </c>
      <c r="S414">
        <v>43.6</v>
      </c>
      <c r="T414">
        <v>5</v>
      </c>
      <c r="U414">
        <v>0.2</v>
      </c>
      <c r="V414">
        <v>4.3600000000000012</v>
      </c>
    </row>
    <row r="415" spans="1:22" x14ac:dyDescent="0.3">
      <c r="A415">
        <v>4799</v>
      </c>
      <c r="B415" t="s">
        <v>7784</v>
      </c>
      <c r="C415">
        <v>2013</v>
      </c>
      <c r="D415" s="32">
        <v>41409</v>
      </c>
      <c r="E415" s="32">
        <v>41414</v>
      </c>
      <c r="F415" t="s">
        <v>50</v>
      </c>
      <c r="G415" t="s">
        <v>1291</v>
      </c>
      <c r="H415" t="s">
        <v>1292</v>
      </c>
      <c r="I415" t="s">
        <v>41</v>
      </c>
      <c r="J415" t="s">
        <v>27</v>
      </c>
      <c r="K415" t="s">
        <v>1521</v>
      </c>
      <c r="L415" t="s">
        <v>54</v>
      </c>
      <c r="M415">
        <v>32216</v>
      </c>
      <c r="N415" t="s">
        <v>30</v>
      </c>
      <c r="O415" t="s">
        <v>7026</v>
      </c>
      <c r="P415" t="s">
        <v>32</v>
      </c>
      <c r="Q415" t="s">
        <v>65</v>
      </c>
      <c r="R415" t="s">
        <v>7027</v>
      </c>
      <c r="S415">
        <v>30.192</v>
      </c>
      <c r="T415">
        <v>3</v>
      </c>
      <c r="U415">
        <v>0.2</v>
      </c>
      <c r="V415">
        <v>8.3028000000000031</v>
      </c>
    </row>
    <row r="416" spans="1:22" x14ac:dyDescent="0.3">
      <c r="A416">
        <v>4798</v>
      </c>
      <c r="B416" t="s">
        <v>7784</v>
      </c>
      <c r="C416">
        <v>2013</v>
      </c>
      <c r="D416" s="32">
        <v>41409</v>
      </c>
      <c r="E416" s="32">
        <v>41414</v>
      </c>
      <c r="F416" t="s">
        <v>50</v>
      </c>
      <c r="G416" t="s">
        <v>1291</v>
      </c>
      <c r="H416" t="s">
        <v>1292</v>
      </c>
      <c r="I416" t="s">
        <v>41</v>
      </c>
      <c r="J416" t="s">
        <v>27</v>
      </c>
      <c r="K416" t="s">
        <v>1521</v>
      </c>
      <c r="L416" t="s">
        <v>54</v>
      </c>
      <c r="M416">
        <v>32216</v>
      </c>
      <c r="N416" t="s">
        <v>30</v>
      </c>
      <c r="O416" t="s">
        <v>5530</v>
      </c>
      <c r="P416" t="s">
        <v>46</v>
      </c>
      <c r="Q416" t="s">
        <v>90</v>
      </c>
      <c r="R416" t="s">
        <v>5531</v>
      </c>
      <c r="S416">
        <v>31.104000000000006</v>
      </c>
      <c r="T416">
        <v>6</v>
      </c>
      <c r="U416">
        <v>0.2</v>
      </c>
      <c r="V416">
        <v>10.8864</v>
      </c>
    </row>
    <row r="417" spans="1:22" x14ac:dyDescent="0.3">
      <c r="A417">
        <v>4797</v>
      </c>
      <c r="B417" t="s">
        <v>7784</v>
      </c>
      <c r="C417">
        <v>2013</v>
      </c>
      <c r="D417" s="32">
        <v>41409</v>
      </c>
      <c r="E417" s="32">
        <v>41414</v>
      </c>
      <c r="F417" t="s">
        <v>50</v>
      </c>
      <c r="G417" t="s">
        <v>1291</v>
      </c>
      <c r="H417" t="s">
        <v>1292</v>
      </c>
      <c r="I417" t="s">
        <v>41</v>
      </c>
      <c r="J417" t="s">
        <v>27</v>
      </c>
      <c r="K417" t="s">
        <v>1521</v>
      </c>
      <c r="L417" t="s">
        <v>54</v>
      </c>
      <c r="M417">
        <v>32216</v>
      </c>
      <c r="N417" t="s">
        <v>30</v>
      </c>
      <c r="O417" t="s">
        <v>4994</v>
      </c>
      <c r="P417" t="s">
        <v>46</v>
      </c>
      <c r="Q417" t="s">
        <v>75</v>
      </c>
      <c r="R417" t="s">
        <v>4995</v>
      </c>
      <c r="S417">
        <v>57.582000000000008</v>
      </c>
      <c r="T417">
        <v>3</v>
      </c>
      <c r="U417">
        <v>0.7</v>
      </c>
      <c r="V417">
        <v>-44.146199999999979</v>
      </c>
    </row>
    <row r="418" spans="1:22" x14ac:dyDescent="0.3">
      <c r="A418">
        <v>4758</v>
      </c>
      <c r="B418" t="s">
        <v>7748</v>
      </c>
      <c r="C418">
        <v>2014</v>
      </c>
      <c r="D418" s="32">
        <v>41760</v>
      </c>
      <c r="E418" s="32">
        <v>41765</v>
      </c>
      <c r="F418" t="s">
        <v>50</v>
      </c>
      <c r="G418" t="s">
        <v>6256</v>
      </c>
      <c r="H418" t="s">
        <v>6257</v>
      </c>
      <c r="I418" t="s">
        <v>102</v>
      </c>
      <c r="J418" t="s">
        <v>27</v>
      </c>
      <c r="K418" t="s">
        <v>7628</v>
      </c>
      <c r="L418" t="s">
        <v>211</v>
      </c>
      <c r="M418">
        <v>61832</v>
      </c>
      <c r="N418" t="s">
        <v>105</v>
      </c>
      <c r="O418" t="s">
        <v>2259</v>
      </c>
      <c r="P418" t="s">
        <v>46</v>
      </c>
      <c r="Q418" t="s">
        <v>75</v>
      </c>
      <c r="R418" t="s">
        <v>2260</v>
      </c>
      <c r="S418">
        <v>43.371999999999993</v>
      </c>
      <c r="T418">
        <v>7</v>
      </c>
      <c r="U418">
        <v>0.8</v>
      </c>
      <c r="V418">
        <v>-69.395200000000031</v>
      </c>
    </row>
    <row r="419" spans="1:22" x14ac:dyDescent="0.3">
      <c r="A419">
        <v>4724</v>
      </c>
      <c r="B419" t="s">
        <v>7722</v>
      </c>
      <c r="C419">
        <v>2013</v>
      </c>
      <c r="D419" s="32">
        <v>41417</v>
      </c>
      <c r="E419" s="32">
        <v>41417</v>
      </c>
      <c r="F419" t="s">
        <v>1290</v>
      </c>
      <c r="G419" t="s">
        <v>1913</v>
      </c>
      <c r="H419" t="s">
        <v>1914</v>
      </c>
      <c r="I419" t="s">
        <v>26</v>
      </c>
      <c r="J419" t="s">
        <v>27</v>
      </c>
      <c r="K419" t="s">
        <v>7723</v>
      </c>
      <c r="L419" t="s">
        <v>1272</v>
      </c>
      <c r="M419">
        <v>30605</v>
      </c>
      <c r="N419" t="s">
        <v>30</v>
      </c>
      <c r="O419" t="s">
        <v>2025</v>
      </c>
      <c r="P419" t="s">
        <v>46</v>
      </c>
      <c r="Q419" t="s">
        <v>47</v>
      </c>
      <c r="R419" t="s">
        <v>2026</v>
      </c>
      <c r="S419">
        <v>14.73</v>
      </c>
      <c r="T419">
        <v>3</v>
      </c>
      <c r="U419">
        <v>0</v>
      </c>
      <c r="V419">
        <v>7.2176999999999998</v>
      </c>
    </row>
    <row r="420" spans="1:22" x14ac:dyDescent="0.3">
      <c r="A420">
        <v>4716</v>
      </c>
      <c r="B420" t="s">
        <v>7711</v>
      </c>
      <c r="C420">
        <v>2012</v>
      </c>
      <c r="D420" s="32">
        <v>41041</v>
      </c>
      <c r="E420" s="32">
        <v>41045</v>
      </c>
      <c r="F420" t="s">
        <v>50</v>
      </c>
      <c r="G420" t="s">
        <v>3336</v>
      </c>
      <c r="H420" t="s">
        <v>3337</v>
      </c>
      <c r="I420" t="s">
        <v>26</v>
      </c>
      <c r="J420" t="s">
        <v>27</v>
      </c>
      <c r="K420" t="s">
        <v>1473</v>
      </c>
      <c r="L420" t="s">
        <v>457</v>
      </c>
      <c r="M420">
        <v>80027</v>
      </c>
      <c r="N420" t="s">
        <v>44</v>
      </c>
      <c r="O420" t="s">
        <v>4238</v>
      </c>
      <c r="P420" t="s">
        <v>71</v>
      </c>
      <c r="Q420" t="s">
        <v>72</v>
      </c>
      <c r="R420" t="s">
        <v>4239</v>
      </c>
      <c r="S420">
        <v>201.584</v>
      </c>
      <c r="T420">
        <v>2</v>
      </c>
      <c r="U420">
        <v>0.2</v>
      </c>
      <c r="V420">
        <v>20.158400000000015</v>
      </c>
    </row>
    <row r="421" spans="1:22" x14ac:dyDescent="0.3">
      <c r="A421">
        <v>4715</v>
      </c>
      <c r="B421" t="s">
        <v>7710</v>
      </c>
      <c r="C421">
        <v>2014</v>
      </c>
      <c r="D421" s="32">
        <v>41778</v>
      </c>
      <c r="E421" s="32">
        <v>41780</v>
      </c>
      <c r="F421" t="s">
        <v>188</v>
      </c>
      <c r="G421" t="s">
        <v>3827</v>
      </c>
      <c r="H421" t="s">
        <v>3828</v>
      </c>
      <c r="I421" t="s">
        <v>26</v>
      </c>
      <c r="J421" t="s">
        <v>27</v>
      </c>
      <c r="K421" t="s">
        <v>419</v>
      </c>
      <c r="L421" t="s">
        <v>420</v>
      </c>
      <c r="M421">
        <v>97206</v>
      </c>
      <c r="N421" t="s">
        <v>44</v>
      </c>
      <c r="O421" t="s">
        <v>3433</v>
      </c>
      <c r="P421" t="s">
        <v>71</v>
      </c>
      <c r="Q421" t="s">
        <v>72</v>
      </c>
      <c r="R421" t="s">
        <v>6337</v>
      </c>
      <c r="S421">
        <v>344.70400000000001</v>
      </c>
      <c r="T421">
        <v>2</v>
      </c>
      <c r="U421">
        <v>0.2</v>
      </c>
      <c r="V421">
        <v>38.779199999999989</v>
      </c>
    </row>
    <row r="422" spans="1:22" x14ac:dyDescent="0.3">
      <c r="A422">
        <v>4707</v>
      </c>
      <c r="B422" t="s">
        <v>7705</v>
      </c>
      <c r="C422">
        <v>2013</v>
      </c>
      <c r="D422" s="32">
        <v>41412</v>
      </c>
      <c r="E422" s="32">
        <v>41413</v>
      </c>
      <c r="F422" t="s">
        <v>188</v>
      </c>
      <c r="G422" t="s">
        <v>1308</v>
      </c>
      <c r="H422" t="s">
        <v>1309</v>
      </c>
      <c r="I422" t="s">
        <v>26</v>
      </c>
      <c r="J422" t="s">
        <v>27</v>
      </c>
      <c r="K422" t="s">
        <v>7706</v>
      </c>
      <c r="L422" t="s">
        <v>747</v>
      </c>
      <c r="M422">
        <v>6708</v>
      </c>
      <c r="N422" t="s">
        <v>148</v>
      </c>
      <c r="O422" t="s">
        <v>3069</v>
      </c>
      <c r="P422" t="s">
        <v>32</v>
      </c>
      <c r="Q422" t="s">
        <v>65</v>
      </c>
      <c r="R422" t="s">
        <v>3070</v>
      </c>
      <c r="S422">
        <v>173.24</v>
      </c>
      <c r="T422">
        <v>4</v>
      </c>
      <c r="U422">
        <v>0</v>
      </c>
      <c r="V422">
        <v>17.323999999999984</v>
      </c>
    </row>
    <row r="423" spans="1:22" x14ac:dyDescent="0.3">
      <c r="A423">
        <v>4706</v>
      </c>
      <c r="B423" t="s">
        <v>7705</v>
      </c>
      <c r="C423">
        <v>2013</v>
      </c>
      <c r="D423" s="32">
        <v>41412</v>
      </c>
      <c r="E423" s="32">
        <v>41413</v>
      </c>
      <c r="F423" t="s">
        <v>188</v>
      </c>
      <c r="G423" t="s">
        <v>1308</v>
      </c>
      <c r="H423" t="s">
        <v>1309</v>
      </c>
      <c r="I423" t="s">
        <v>26</v>
      </c>
      <c r="J423" t="s">
        <v>27</v>
      </c>
      <c r="K423" t="s">
        <v>7706</v>
      </c>
      <c r="L423" t="s">
        <v>747</v>
      </c>
      <c r="M423">
        <v>6708</v>
      </c>
      <c r="N423" t="s">
        <v>148</v>
      </c>
      <c r="O423" t="s">
        <v>650</v>
      </c>
      <c r="P423" t="s">
        <v>46</v>
      </c>
      <c r="Q423" t="s">
        <v>47</v>
      </c>
      <c r="R423" t="s">
        <v>651</v>
      </c>
      <c r="S423">
        <v>14.62</v>
      </c>
      <c r="T423">
        <v>2</v>
      </c>
      <c r="U423">
        <v>0</v>
      </c>
      <c r="V423">
        <v>6.8713999999999995</v>
      </c>
    </row>
    <row r="424" spans="1:22" x14ac:dyDescent="0.3">
      <c r="A424">
        <v>4705</v>
      </c>
      <c r="B424" t="s">
        <v>7705</v>
      </c>
      <c r="C424">
        <v>2013</v>
      </c>
      <c r="D424" s="32">
        <v>41412</v>
      </c>
      <c r="E424" s="32">
        <v>41413</v>
      </c>
      <c r="F424" t="s">
        <v>188</v>
      </c>
      <c r="G424" t="s">
        <v>1308</v>
      </c>
      <c r="H424" t="s">
        <v>1309</v>
      </c>
      <c r="I424" t="s">
        <v>26</v>
      </c>
      <c r="J424" t="s">
        <v>27</v>
      </c>
      <c r="K424" t="s">
        <v>7706</v>
      </c>
      <c r="L424" t="s">
        <v>747</v>
      </c>
      <c r="M424">
        <v>6708</v>
      </c>
      <c r="N424" t="s">
        <v>148</v>
      </c>
      <c r="O424" t="s">
        <v>2574</v>
      </c>
      <c r="P424" t="s">
        <v>46</v>
      </c>
      <c r="Q424" t="s">
        <v>578</v>
      </c>
      <c r="R424" t="s">
        <v>2575</v>
      </c>
      <c r="S424">
        <v>65.17</v>
      </c>
      <c r="T424">
        <v>7</v>
      </c>
      <c r="U424">
        <v>0</v>
      </c>
      <c r="V424">
        <v>18.899299999999997</v>
      </c>
    </row>
    <row r="425" spans="1:22" x14ac:dyDescent="0.3">
      <c r="A425">
        <v>4703</v>
      </c>
      <c r="B425" t="s">
        <v>7703</v>
      </c>
      <c r="C425">
        <v>2014</v>
      </c>
      <c r="D425" s="32">
        <v>41771</v>
      </c>
      <c r="E425" s="32">
        <v>41777</v>
      </c>
      <c r="F425" t="s">
        <v>50</v>
      </c>
      <c r="G425" t="s">
        <v>3787</v>
      </c>
      <c r="H425" t="s">
        <v>3788</v>
      </c>
      <c r="I425" t="s">
        <v>102</v>
      </c>
      <c r="J425" t="s">
        <v>27</v>
      </c>
      <c r="K425" t="s">
        <v>1237</v>
      </c>
      <c r="L425" t="s">
        <v>104</v>
      </c>
      <c r="M425">
        <v>78745</v>
      </c>
      <c r="N425" t="s">
        <v>105</v>
      </c>
      <c r="O425" t="s">
        <v>1186</v>
      </c>
      <c r="P425" t="s">
        <v>32</v>
      </c>
      <c r="Q425" t="s">
        <v>65</v>
      </c>
      <c r="R425" t="s">
        <v>1187</v>
      </c>
      <c r="S425">
        <v>7.9959999999999996</v>
      </c>
      <c r="T425">
        <v>1</v>
      </c>
      <c r="U425">
        <v>0.6</v>
      </c>
      <c r="V425">
        <v>-6.9964999999999993</v>
      </c>
    </row>
    <row r="426" spans="1:22" x14ac:dyDescent="0.3">
      <c r="A426">
        <v>4702</v>
      </c>
      <c r="B426" t="s">
        <v>7703</v>
      </c>
      <c r="C426">
        <v>2014</v>
      </c>
      <c r="D426" s="32">
        <v>41771</v>
      </c>
      <c r="E426" s="32">
        <v>41777</v>
      </c>
      <c r="F426" t="s">
        <v>50</v>
      </c>
      <c r="G426" t="s">
        <v>3787</v>
      </c>
      <c r="H426" t="s">
        <v>3788</v>
      </c>
      <c r="I426" t="s">
        <v>102</v>
      </c>
      <c r="J426" t="s">
        <v>27</v>
      </c>
      <c r="K426" t="s">
        <v>1237</v>
      </c>
      <c r="L426" t="s">
        <v>104</v>
      </c>
      <c r="M426">
        <v>78745</v>
      </c>
      <c r="N426" t="s">
        <v>105</v>
      </c>
      <c r="O426" t="s">
        <v>2457</v>
      </c>
      <c r="P426" t="s">
        <v>46</v>
      </c>
      <c r="Q426" t="s">
        <v>90</v>
      </c>
      <c r="R426" t="s">
        <v>2458</v>
      </c>
      <c r="S426">
        <v>6.8480000000000008</v>
      </c>
      <c r="T426">
        <v>2</v>
      </c>
      <c r="U426">
        <v>0.2</v>
      </c>
      <c r="V426">
        <v>2.1399999999999992</v>
      </c>
    </row>
    <row r="427" spans="1:22" x14ac:dyDescent="0.3">
      <c r="A427">
        <v>4701</v>
      </c>
      <c r="B427" t="s">
        <v>7703</v>
      </c>
      <c r="C427">
        <v>2014</v>
      </c>
      <c r="D427" s="32">
        <v>41771</v>
      </c>
      <c r="E427" s="32">
        <v>41777</v>
      </c>
      <c r="F427" t="s">
        <v>50</v>
      </c>
      <c r="G427" t="s">
        <v>3787</v>
      </c>
      <c r="H427" t="s">
        <v>3788</v>
      </c>
      <c r="I427" t="s">
        <v>102</v>
      </c>
      <c r="J427" t="s">
        <v>27</v>
      </c>
      <c r="K427" t="s">
        <v>1237</v>
      </c>
      <c r="L427" t="s">
        <v>104</v>
      </c>
      <c r="M427">
        <v>78745</v>
      </c>
      <c r="N427" t="s">
        <v>105</v>
      </c>
      <c r="O427" t="s">
        <v>1008</v>
      </c>
      <c r="P427" t="s">
        <v>46</v>
      </c>
      <c r="Q427" t="s">
        <v>59</v>
      </c>
      <c r="R427" t="s">
        <v>1009</v>
      </c>
      <c r="S427">
        <v>74.415999999999997</v>
      </c>
      <c r="T427">
        <v>2</v>
      </c>
      <c r="U427">
        <v>0.2</v>
      </c>
      <c r="V427">
        <v>-14.883200000000002</v>
      </c>
    </row>
    <row r="428" spans="1:22" x14ac:dyDescent="0.3">
      <c r="A428">
        <v>4700</v>
      </c>
      <c r="B428" t="s">
        <v>7703</v>
      </c>
      <c r="C428">
        <v>2014</v>
      </c>
      <c r="D428" s="32">
        <v>41771</v>
      </c>
      <c r="E428" s="32">
        <v>41777</v>
      </c>
      <c r="F428" t="s">
        <v>50</v>
      </c>
      <c r="G428" t="s">
        <v>3787</v>
      </c>
      <c r="H428" t="s">
        <v>3788</v>
      </c>
      <c r="I428" t="s">
        <v>102</v>
      </c>
      <c r="J428" t="s">
        <v>27</v>
      </c>
      <c r="K428" t="s">
        <v>1237</v>
      </c>
      <c r="L428" t="s">
        <v>104</v>
      </c>
      <c r="M428">
        <v>78745</v>
      </c>
      <c r="N428" t="s">
        <v>105</v>
      </c>
      <c r="O428" t="s">
        <v>7097</v>
      </c>
      <c r="P428" t="s">
        <v>46</v>
      </c>
      <c r="Q428" t="s">
        <v>68</v>
      </c>
      <c r="R428" t="s">
        <v>7098</v>
      </c>
      <c r="S428">
        <v>5.2480000000000002</v>
      </c>
      <c r="T428">
        <v>2</v>
      </c>
      <c r="U428">
        <v>0.2</v>
      </c>
      <c r="V428">
        <v>0.59039999999999915</v>
      </c>
    </row>
    <row r="429" spans="1:22" x14ac:dyDescent="0.3">
      <c r="A429">
        <v>4671</v>
      </c>
      <c r="B429" t="s">
        <v>7687</v>
      </c>
      <c r="C429">
        <v>2014</v>
      </c>
      <c r="D429" s="32">
        <v>41766</v>
      </c>
      <c r="E429" s="32">
        <v>41771</v>
      </c>
      <c r="F429" t="s">
        <v>50</v>
      </c>
      <c r="G429" t="s">
        <v>5168</v>
      </c>
      <c r="H429" t="s">
        <v>5169</v>
      </c>
      <c r="I429" t="s">
        <v>41</v>
      </c>
      <c r="J429" t="s">
        <v>27</v>
      </c>
      <c r="K429" t="s">
        <v>103</v>
      </c>
      <c r="L429" t="s">
        <v>104</v>
      </c>
      <c r="M429">
        <v>76106</v>
      </c>
      <c r="N429" t="s">
        <v>105</v>
      </c>
      <c r="O429" t="s">
        <v>7504</v>
      </c>
      <c r="P429" t="s">
        <v>46</v>
      </c>
      <c r="Q429" t="s">
        <v>59</v>
      </c>
      <c r="R429" t="s">
        <v>7505</v>
      </c>
      <c r="S429">
        <v>772.68000000000006</v>
      </c>
      <c r="T429">
        <v>5</v>
      </c>
      <c r="U429">
        <v>0.2</v>
      </c>
      <c r="V429">
        <v>-57.950999999999993</v>
      </c>
    </row>
    <row r="430" spans="1:22" x14ac:dyDescent="0.3">
      <c r="A430">
        <v>4670</v>
      </c>
      <c r="B430" t="s">
        <v>7687</v>
      </c>
      <c r="C430">
        <v>2014</v>
      </c>
      <c r="D430" s="32">
        <v>41766</v>
      </c>
      <c r="E430" s="32">
        <v>41771</v>
      </c>
      <c r="F430" t="s">
        <v>50</v>
      </c>
      <c r="G430" t="s">
        <v>5168</v>
      </c>
      <c r="H430" t="s">
        <v>5169</v>
      </c>
      <c r="I430" t="s">
        <v>41</v>
      </c>
      <c r="J430" t="s">
        <v>27</v>
      </c>
      <c r="K430" t="s">
        <v>103</v>
      </c>
      <c r="L430" t="s">
        <v>104</v>
      </c>
      <c r="M430">
        <v>76106</v>
      </c>
      <c r="N430" t="s">
        <v>105</v>
      </c>
      <c r="O430" t="s">
        <v>1631</v>
      </c>
      <c r="P430" t="s">
        <v>32</v>
      </c>
      <c r="Q430" t="s">
        <v>33</v>
      </c>
      <c r="R430" t="s">
        <v>1632</v>
      </c>
      <c r="S430">
        <v>623.46479999999997</v>
      </c>
      <c r="T430">
        <v>7</v>
      </c>
      <c r="U430">
        <v>0.32</v>
      </c>
      <c r="V430">
        <v>-119.19180000000006</v>
      </c>
    </row>
    <row r="431" spans="1:22" x14ac:dyDescent="0.3">
      <c r="A431">
        <v>4669</v>
      </c>
      <c r="B431" t="s">
        <v>7687</v>
      </c>
      <c r="C431">
        <v>2014</v>
      </c>
      <c r="D431" s="32">
        <v>41766</v>
      </c>
      <c r="E431" s="32">
        <v>41771</v>
      </c>
      <c r="F431" t="s">
        <v>50</v>
      </c>
      <c r="G431" t="s">
        <v>5168</v>
      </c>
      <c r="H431" t="s">
        <v>5169</v>
      </c>
      <c r="I431" t="s">
        <v>41</v>
      </c>
      <c r="J431" t="s">
        <v>27</v>
      </c>
      <c r="K431" t="s">
        <v>103</v>
      </c>
      <c r="L431" t="s">
        <v>104</v>
      </c>
      <c r="M431">
        <v>76106</v>
      </c>
      <c r="N431" t="s">
        <v>105</v>
      </c>
      <c r="O431" t="s">
        <v>2156</v>
      </c>
      <c r="P431" t="s">
        <v>46</v>
      </c>
      <c r="Q431" t="s">
        <v>75</v>
      </c>
      <c r="R431" t="s">
        <v>2157</v>
      </c>
      <c r="S431">
        <v>11.059999999999999</v>
      </c>
      <c r="T431">
        <v>10</v>
      </c>
      <c r="U431">
        <v>0.8</v>
      </c>
      <c r="V431">
        <v>-18.802</v>
      </c>
    </row>
    <row r="432" spans="1:22" x14ac:dyDescent="0.3">
      <c r="A432">
        <v>4663</v>
      </c>
      <c r="B432" t="s">
        <v>7681</v>
      </c>
      <c r="C432">
        <v>2012</v>
      </c>
      <c r="D432" s="32">
        <v>41032</v>
      </c>
      <c r="E432" s="32">
        <v>41036</v>
      </c>
      <c r="F432" t="s">
        <v>50</v>
      </c>
      <c r="G432" t="s">
        <v>5810</v>
      </c>
      <c r="H432" t="s">
        <v>5811</v>
      </c>
      <c r="I432" t="s">
        <v>26</v>
      </c>
      <c r="J432" t="s">
        <v>27</v>
      </c>
      <c r="K432" t="s">
        <v>146</v>
      </c>
      <c r="L432" t="s">
        <v>147</v>
      </c>
      <c r="M432">
        <v>19140</v>
      </c>
      <c r="N432" t="s">
        <v>148</v>
      </c>
      <c r="O432" t="s">
        <v>3540</v>
      </c>
      <c r="P432" t="s">
        <v>46</v>
      </c>
      <c r="Q432" t="s">
        <v>59</v>
      </c>
      <c r="R432" t="s">
        <v>3541</v>
      </c>
      <c r="S432">
        <v>76.75200000000001</v>
      </c>
      <c r="T432">
        <v>3</v>
      </c>
      <c r="U432">
        <v>0.2</v>
      </c>
      <c r="V432">
        <v>-9.5940000000000012</v>
      </c>
    </row>
    <row r="433" spans="1:22" x14ac:dyDescent="0.3">
      <c r="A433">
        <v>4662</v>
      </c>
      <c r="B433" t="s">
        <v>7681</v>
      </c>
      <c r="C433">
        <v>2012</v>
      </c>
      <c r="D433" s="32">
        <v>41032</v>
      </c>
      <c r="E433" s="32">
        <v>41036</v>
      </c>
      <c r="F433" t="s">
        <v>50</v>
      </c>
      <c r="G433" t="s">
        <v>5810</v>
      </c>
      <c r="H433" t="s">
        <v>5811</v>
      </c>
      <c r="I433" t="s">
        <v>26</v>
      </c>
      <c r="J433" t="s">
        <v>27</v>
      </c>
      <c r="K433" t="s">
        <v>146</v>
      </c>
      <c r="L433" t="s">
        <v>147</v>
      </c>
      <c r="M433">
        <v>19140</v>
      </c>
      <c r="N433" t="s">
        <v>148</v>
      </c>
      <c r="O433" t="s">
        <v>942</v>
      </c>
      <c r="P433" t="s">
        <v>32</v>
      </c>
      <c r="Q433" t="s">
        <v>36</v>
      </c>
      <c r="R433" t="s">
        <v>943</v>
      </c>
      <c r="S433">
        <v>844.11599999999987</v>
      </c>
      <c r="T433">
        <v>6</v>
      </c>
      <c r="U433">
        <v>0.3</v>
      </c>
      <c r="V433">
        <v>-36.176400000000001</v>
      </c>
    </row>
    <row r="434" spans="1:22" x14ac:dyDescent="0.3">
      <c r="A434">
        <v>4661</v>
      </c>
      <c r="B434" t="s">
        <v>7681</v>
      </c>
      <c r="C434">
        <v>2012</v>
      </c>
      <c r="D434" s="32">
        <v>41032</v>
      </c>
      <c r="E434" s="32">
        <v>41036</v>
      </c>
      <c r="F434" t="s">
        <v>50</v>
      </c>
      <c r="G434" t="s">
        <v>5810</v>
      </c>
      <c r="H434" t="s">
        <v>5811</v>
      </c>
      <c r="I434" t="s">
        <v>26</v>
      </c>
      <c r="J434" t="s">
        <v>27</v>
      </c>
      <c r="K434" t="s">
        <v>146</v>
      </c>
      <c r="L434" t="s">
        <v>147</v>
      </c>
      <c r="M434">
        <v>19140</v>
      </c>
      <c r="N434" t="s">
        <v>148</v>
      </c>
      <c r="O434" t="s">
        <v>7682</v>
      </c>
      <c r="P434" t="s">
        <v>71</v>
      </c>
      <c r="Q434" t="s">
        <v>161</v>
      </c>
      <c r="R434" t="s">
        <v>7683</v>
      </c>
      <c r="S434">
        <v>27.552000000000003</v>
      </c>
      <c r="T434">
        <v>3</v>
      </c>
      <c r="U434">
        <v>0.2</v>
      </c>
      <c r="V434">
        <v>-0.3444000000000047</v>
      </c>
    </row>
    <row r="435" spans="1:22" x14ac:dyDescent="0.3">
      <c r="A435">
        <v>4660</v>
      </c>
      <c r="B435" t="s">
        <v>7681</v>
      </c>
      <c r="C435">
        <v>2012</v>
      </c>
      <c r="D435" s="32">
        <v>41032</v>
      </c>
      <c r="E435" s="32">
        <v>41036</v>
      </c>
      <c r="F435" t="s">
        <v>50</v>
      </c>
      <c r="G435" t="s">
        <v>5810</v>
      </c>
      <c r="H435" t="s">
        <v>5811</v>
      </c>
      <c r="I435" t="s">
        <v>26</v>
      </c>
      <c r="J435" t="s">
        <v>27</v>
      </c>
      <c r="K435" t="s">
        <v>146</v>
      </c>
      <c r="L435" t="s">
        <v>147</v>
      </c>
      <c r="M435">
        <v>19140</v>
      </c>
      <c r="N435" t="s">
        <v>148</v>
      </c>
      <c r="O435" t="s">
        <v>810</v>
      </c>
      <c r="P435" t="s">
        <v>46</v>
      </c>
      <c r="Q435" t="s">
        <v>78</v>
      </c>
      <c r="R435" t="s">
        <v>811</v>
      </c>
      <c r="S435">
        <v>18.2</v>
      </c>
      <c r="T435">
        <v>7</v>
      </c>
      <c r="U435">
        <v>0.2</v>
      </c>
      <c r="V435">
        <v>2.0474999999999994</v>
      </c>
    </row>
    <row r="436" spans="1:22" x14ac:dyDescent="0.3">
      <c r="A436">
        <v>4659</v>
      </c>
      <c r="B436" t="s">
        <v>7681</v>
      </c>
      <c r="C436">
        <v>2012</v>
      </c>
      <c r="D436" s="32">
        <v>41032</v>
      </c>
      <c r="E436" s="32">
        <v>41036</v>
      </c>
      <c r="F436" t="s">
        <v>50</v>
      </c>
      <c r="G436" t="s">
        <v>5810</v>
      </c>
      <c r="H436" t="s">
        <v>5811</v>
      </c>
      <c r="I436" t="s">
        <v>26</v>
      </c>
      <c r="J436" t="s">
        <v>27</v>
      </c>
      <c r="K436" t="s">
        <v>146</v>
      </c>
      <c r="L436" t="s">
        <v>147</v>
      </c>
      <c r="M436">
        <v>19140</v>
      </c>
      <c r="N436" t="s">
        <v>148</v>
      </c>
      <c r="O436" t="s">
        <v>1534</v>
      </c>
      <c r="P436" t="s">
        <v>46</v>
      </c>
      <c r="Q436" t="s">
        <v>90</v>
      </c>
      <c r="R436" t="s">
        <v>1535</v>
      </c>
      <c r="S436">
        <v>7.9680000000000009</v>
      </c>
      <c r="T436">
        <v>2</v>
      </c>
      <c r="U436">
        <v>0.2</v>
      </c>
      <c r="V436">
        <v>2.8884000000000007</v>
      </c>
    </row>
    <row r="437" spans="1:22" x14ac:dyDescent="0.3">
      <c r="A437">
        <v>4658</v>
      </c>
      <c r="B437" t="s">
        <v>7681</v>
      </c>
      <c r="C437">
        <v>2012</v>
      </c>
      <c r="D437" s="32">
        <v>41032</v>
      </c>
      <c r="E437" s="32">
        <v>41036</v>
      </c>
      <c r="F437" t="s">
        <v>50</v>
      </c>
      <c r="G437" t="s">
        <v>5810</v>
      </c>
      <c r="H437" t="s">
        <v>5811</v>
      </c>
      <c r="I437" t="s">
        <v>26</v>
      </c>
      <c r="J437" t="s">
        <v>27</v>
      </c>
      <c r="K437" t="s">
        <v>146</v>
      </c>
      <c r="L437" t="s">
        <v>147</v>
      </c>
      <c r="M437">
        <v>19140</v>
      </c>
      <c r="N437" t="s">
        <v>148</v>
      </c>
      <c r="O437" t="s">
        <v>2591</v>
      </c>
      <c r="P437" t="s">
        <v>46</v>
      </c>
      <c r="Q437" t="s">
        <v>78</v>
      </c>
      <c r="R437" t="s">
        <v>2592</v>
      </c>
      <c r="S437">
        <v>23.696000000000002</v>
      </c>
      <c r="T437">
        <v>2</v>
      </c>
      <c r="U437">
        <v>0.2</v>
      </c>
      <c r="V437">
        <v>6.5164</v>
      </c>
    </row>
    <row r="438" spans="1:22" x14ac:dyDescent="0.3">
      <c r="A438">
        <v>4657</v>
      </c>
      <c r="B438" t="s">
        <v>7681</v>
      </c>
      <c r="C438">
        <v>2012</v>
      </c>
      <c r="D438" s="32">
        <v>41032</v>
      </c>
      <c r="E438" s="32">
        <v>41036</v>
      </c>
      <c r="F438" t="s">
        <v>50</v>
      </c>
      <c r="G438" t="s">
        <v>5810</v>
      </c>
      <c r="H438" t="s">
        <v>5811</v>
      </c>
      <c r="I438" t="s">
        <v>26</v>
      </c>
      <c r="J438" t="s">
        <v>27</v>
      </c>
      <c r="K438" t="s">
        <v>146</v>
      </c>
      <c r="L438" t="s">
        <v>147</v>
      </c>
      <c r="M438">
        <v>19140</v>
      </c>
      <c r="N438" t="s">
        <v>148</v>
      </c>
      <c r="O438" t="s">
        <v>2836</v>
      </c>
      <c r="P438" t="s">
        <v>46</v>
      </c>
      <c r="Q438" t="s">
        <v>68</v>
      </c>
      <c r="R438" t="s">
        <v>2837</v>
      </c>
      <c r="S438">
        <v>59.903999999999996</v>
      </c>
      <c r="T438">
        <v>2</v>
      </c>
      <c r="U438">
        <v>0.2</v>
      </c>
      <c r="V438">
        <v>14.227200000000003</v>
      </c>
    </row>
    <row r="439" spans="1:22" x14ac:dyDescent="0.3">
      <c r="A439">
        <v>4656</v>
      </c>
      <c r="B439" t="s">
        <v>7680</v>
      </c>
      <c r="C439">
        <v>2011</v>
      </c>
      <c r="D439" s="32">
        <v>40668</v>
      </c>
      <c r="E439" s="32">
        <v>40673</v>
      </c>
      <c r="F439" t="s">
        <v>50</v>
      </c>
      <c r="G439" t="s">
        <v>4616</v>
      </c>
      <c r="H439" t="s">
        <v>4617</v>
      </c>
      <c r="I439" t="s">
        <v>41</v>
      </c>
      <c r="J439" t="s">
        <v>27</v>
      </c>
      <c r="K439" t="s">
        <v>3708</v>
      </c>
      <c r="L439" t="s">
        <v>211</v>
      </c>
      <c r="M439">
        <v>61032</v>
      </c>
      <c r="N439" t="s">
        <v>105</v>
      </c>
      <c r="O439" t="s">
        <v>397</v>
      </c>
      <c r="P439" t="s">
        <v>46</v>
      </c>
      <c r="Q439" t="s">
        <v>59</v>
      </c>
      <c r="R439" t="s">
        <v>398</v>
      </c>
      <c r="S439">
        <v>45.248000000000005</v>
      </c>
      <c r="T439">
        <v>2</v>
      </c>
      <c r="U439">
        <v>0.2</v>
      </c>
      <c r="V439">
        <v>3.9591999999999992</v>
      </c>
    </row>
    <row r="440" spans="1:22" x14ac:dyDescent="0.3">
      <c r="A440">
        <v>4650</v>
      </c>
      <c r="B440" t="s">
        <v>7674</v>
      </c>
      <c r="C440">
        <v>2014</v>
      </c>
      <c r="D440" s="32">
        <v>41774</v>
      </c>
      <c r="E440" s="32">
        <v>41779</v>
      </c>
      <c r="F440" t="s">
        <v>50</v>
      </c>
      <c r="G440" t="s">
        <v>135</v>
      </c>
      <c r="H440" t="s">
        <v>136</v>
      </c>
      <c r="I440" t="s">
        <v>41</v>
      </c>
      <c r="J440" t="s">
        <v>27</v>
      </c>
      <c r="K440" t="s">
        <v>95</v>
      </c>
      <c r="L440" t="s">
        <v>96</v>
      </c>
      <c r="M440">
        <v>98103</v>
      </c>
      <c r="N440" t="s">
        <v>44</v>
      </c>
      <c r="O440" t="s">
        <v>1959</v>
      </c>
      <c r="P440" t="s">
        <v>46</v>
      </c>
      <c r="Q440" t="s">
        <v>578</v>
      </c>
      <c r="R440" t="s">
        <v>1960</v>
      </c>
      <c r="S440">
        <v>64.400000000000006</v>
      </c>
      <c r="T440">
        <v>5</v>
      </c>
      <c r="U440">
        <v>0</v>
      </c>
      <c r="V440">
        <v>1.9320000000000004</v>
      </c>
    </row>
    <row r="441" spans="1:22" x14ac:dyDescent="0.3">
      <c r="A441">
        <v>4649</v>
      </c>
      <c r="B441" t="s">
        <v>7674</v>
      </c>
      <c r="C441">
        <v>2014</v>
      </c>
      <c r="D441" s="32">
        <v>41774</v>
      </c>
      <c r="E441" s="32">
        <v>41779</v>
      </c>
      <c r="F441" t="s">
        <v>50</v>
      </c>
      <c r="G441" t="s">
        <v>135</v>
      </c>
      <c r="H441" t="s">
        <v>136</v>
      </c>
      <c r="I441" t="s">
        <v>41</v>
      </c>
      <c r="J441" t="s">
        <v>27</v>
      </c>
      <c r="K441" t="s">
        <v>95</v>
      </c>
      <c r="L441" t="s">
        <v>96</v>
      </c>
      <c r="M441">
        <v>98103</v>
      </c>
      <c r="N441" t="s">
        <v>44</v>
      </c>
      <c r="O441" t="s">
        <v>7675</v>
      </c>
      <c r="P441" t="s">
        <v>46</v>
      </c>
      <c r="Q441" t="s">
        <v>90</v>
      </c>
      <c r="R441" t="s">
        <v>7676</v>
      </c>
      <c r="S441">
        <v>440.18999999999994</v>
      </c>
      <c r="T441">
        <v>9</v>
      </c>
      <c r="U441">
        <v>0</v>
      </c>
      <c r="V441">
        <v>206.88929999999996</v>
      </c>
    </row>
    <row r="442" spans="1:22" x14ac:dyDescent="0.3">
      <c r="A442">
        <v>4647</v>
      </c>
      <c r="B442" t="s">
        <v>7670</v>
      </c>
      <c r="C442">
        <v>2011</v>
      </c>
      <c r="D442" s="32">
        <v>40693</v>
      </c>
      <c r="E442" s="32">
        <v>40699</v>
      </c>
      <c r="F442" t="s">
        <v>50</v>
      </c>
      <c r="G442" t="s">
        <v>1923</v>
      </c>
      <c r="H442" t="s">
        <v>1924</v>
      </c>
      <c r="I442" t="s">
        <v>41</v>
      </c>
      <c r="J442" t="s">
        <v>27</v>
      </c>
      <c r="K442" t="s">
        <v>1464</v>
      </c>
      <c r="L442" t="s">
        <v>319</v>
      </c>
      <c r="M442">
        <v>23223</v>
      </c>
      <c r="N442" t="s">
        <v>30</v>
      </c>
      <c r="O442" t="s">
        <v>2741</v>
      </c>
      <c r="P442" t="s">
        <v>46</v>
      </c>
      <c r="Q442" t="s">
        <v>90</v>
      </c>
      <c r="R442" t="s">
        <v>2742</v>
      </c>
      <c r="S442">
        <v>13.620000000000001</v>
      </c>
      <c r="T442">
        <v>3</v>
      </c>
      <c r="U442">
        <v>0</v>
      </c>
      <c r="V442">
        <v>6.1289999999999996</v>
      </c>
    </row>
    <row r="443" spans="1:22" x14ac:dyDescent="0.3">
      <c r="A443">
        <v>4610</v>
      </c>
      <c r="B443" t="s">
        <v>7642</v>
      </c>
      <c r="C443">
        <v>2012</v>
      </c>
      <c r="D443" s="32">
        <v>41057</v>
      </c>
      <c r="E443" s="32">
        <v>41062</v>
      </c>
      <c r="F443" t="s">
        <v>50</v>
      </c>
      <c r="G443" t="s">
        <v>3987</v>
      </c>
      <c r="H443" t="s">
        <v>3988</v>
      </c>
      <c r="I443" t="s">
        <v>26</v>
      </c>
      <c r="J443" t="s">
        <v>27</v>
      </c>
      <c r="K443" t="s">
        <v>389</v>
      </c>
      <c r="L443" t="s">
        <v>267</v>
      </c>
      <c r="M443">
        <v>14609</v>
      </c>
      <c r="N443" t="s">
        <v>148</v>
      </c>
      <c r="O443" t="s">
        <v>5435</v>
      </c>
      <c r="P443" t="s">
        <v>46</v>
      </c>
      <c r="Q443" t="s">
        <v>90</v>
      </c>
      <c r="R443" t="s">
        <v>5436</v>
      </c>
      <c r="S443">
        <v>45.36</v>
      </c>
      <c r="T443">
        <v>7</v>
      </c>
      <c r="U443">
        <v>0</v>
      </c>
      <c r="V443">
        <v>21.772800000000004</v>
      </c>
    </row>
    <row r="444" spans="1:22" x14ac:dyDescent="0.3">
      <c r="A444">
        <v>4609</v>
      </c>
      <c r="B444" t="s">
        <v>7642</v>
      </c>
      <c r="C444">
        <v>2012</v>
      </c>
      <c r="D444" s="32">
        <v>41057</v>
      </c>
      <c r="E444" s="32">
        <v>41062</v>
      </c>
      <c r="F444" t="s">
        <v>50</v>
      </c>
      <c r="G444" t="s">
        <v>3987</v>
      </c>
      <c r="H444" t="s">
        <v>3988</v>
      </c>
      <c r="I444" t="s">
        <v>26</v>
      </c>
      <c r="J444" t="s">
        <v>27</v>
      </c>
      <c r="K444" t="s">
        <v>389</v>
      </c>
      <c r="L444" t="s">
        <v>267</v>
      </c>
      <c r="M444">
        <v>14609</v>
      </c>
      <c r="N444" t="s">
        <v>148</v>
      </c>
      <c r="O444" t="s">
        <v>2077</v>
      </c>
      <c r="P444" t="s">
        <v>46</v>
      </c>
      <c r="Q444" t="s">
        <v>75</v>
      </c>
      <c r="R444" t="s">
        <v>2078</v>
      </c>
      <c r="S444">
        <v>6.0960000000000001</v>
      </c>
      <c r="T444">
        <v>2</v>
      </c>
      <c r="U444">
        <v>0.2</v>
      </c>
      <c r="V444">
        <v>2.0573999999999995</v>
      </c>
    </row>
    <row r="445" spans="1:22" x14ac:dyDescent="0.3">
      <c r="A445">
        <v>4608</v>
      </c>
      <c r="B445" t="s">
        <v>7642</v>
      </c>
      <c r="C445">
        <v>2012</v>
      </c>
      <c r="D445" s="32">
        <v>41057</v>
      </c>
      <c r="E445" s="32">
        <v>41062</v>
      </c>
      <c r="F445" t="s">
        <v>50</v>
      </c>
      <c r="G445" t="s">
        <v>3987</v>
      </c>
      <c r="H445" t="s">
        <v>3988</v>
      </c>
      <c r="I445" t="s">
        <v>26</v>
      </c>
      <c r="J445" t="s">
        <v>27</v>
      </c>
      <c r="K445" t="s">
        <v>389</v>
      </c>
      <c r="L445" t="s">
        <v>267</v>
      </c>
      <c r="M445">
        <v>14609</v>
      </c>
      <c r="N445" t="s">
        <v>148</v>
      </c>
      <c r="O445" t="s">
        <v>2011</v>
      </c>
      <c r="P445" t="s">
        <v>46</v>
      </c>
      <c r="Q445" t="s">
        <v>59</v>
      </c>
      <c r="R445" t="s">
        <v>2012</v>
      </c>
      <c r="S445">
        <v>535.41</v>
      </c>
      <c r="T445">
        <v>3</v>
      </c>
      <c r="U445">
        <v>0</v>
      </c>
      <c r="V445">
        <v>160.62299999999993</v>
      </c>
    </row>
    <row r="446" spans="1:22" x14ac:dyDescent="0.3">
      <c r="A446">
        <v>4607</v>
      </c>
      <c r="B446" t="s">
        <v>7642</v>
      </c>
      <c r="C446">
        <v>2012</v>
      </c>
      <c r="D446" s="32">
        <v>41057</v>
      </c>
      <c r="E446" s="32">
        <v>41062</v>
      </c>
      <c r="F446" t="s">
        <v>50</v>
      </c>
      <c r="G446" t="s">
        <v>3987</v>
      </c>
      <c r="H446" t="s">
        <v>3988</v>
      </c>
      <c r="I446" t="s">
        <v>26</v>
      </c>
      <c r="J446" t="s">
        <v>27</v>
      </c>
      <c r="K446" t="s">
        <v>389</v>
      </c>
      <c r="L446" t="s">
        <v>267</v>
      </c>
      <c r="M446">
        <v>14609</v>
      </c>
      <c r="N446" t="s">
        <v>148</v>
      </c>
      <c r="O446" t="s">
        <v>212</v>
      </c>
      <c r="P446" t="s">
        <v>71</v>
      </c>
      <c r="Q446" t="s">
        <v>72</v>
      </c>
      <c r="R446" t="s">
        <v>213</v>
      </c>
      <c r="S446">
        <v>45.99</v>
      </c>
      <c r="T446">
        <v>1</v>
      </c>
      <c r="U446">
        <v>0</v>
      </c>
      <c r="V446">
        <v>13.3371</v>
      </c>
    </row>
    <row r="447" spans="1:22" x14ac:dyDescent="0.3">
      <c r="A447">
        <v>4606</v>
      </c>
      <c r="B447" t="s">
        <v>7639</v>
      </c>
      <c r="C447">
        <v>2012</v>
      </c>
      <c r="D447" s="32">
        <v>41055</v>
      </c>
      <c r="E447" s="32">
        <v>41058</v>
      </c>
      <c r="F447" t="s">
        <v>23</v>
      </c>
      <c r="G447" t="s">
        <v>3436</v>
      </c>
      <c r="H447" t="s">
        <v>3437</v>
      </c>
      <c r="I447" t="s">
        <v>102</v>
      </c>
      <c r="J447" t="s">
        <v>27</v>
      </c>
      <c r="K447" t="s">
        <v>1521</v>
      </c>
      <c r="L447" t="s">
        <v>88</v>
      </c>
      <c r="M447">
        <v>28540</v>
      </c>
      <c r="N447" t="s">
        <v>30</v>
      </c>
      <c r="O447" t="s">
        <v>1018</v>
      </c>
      <c r="P447" t="s">
        <v>71</v>
      </c>
      <c r="Q447" t="s">
        <v>161</v>
      </c>
      <c r="R447" t="s">
        <v>1019</v>
      </c>
      <c r="S447">
        <v>167.94400000000002</v>
      </c>
      <c r="T447">
        <v>7</v>
      </c>
      <c r="U447">
        <v>0.2</v>
      </c>
      <c r="V447">
        <v>50.383200000000016</v>
      </c>
    </row>
    <row r="448" spans="1:22" x14ac:dyDescent="0.3">
      <c r="A448">
        <v>4605</v>
      </c>
      <c r="B448" t="s">
        <v>7639</v>
      </c>
      <c r="C448">
        <v>2012</v>
      </c>
      <c r="D448" s="32">
        <v>41055</v>
      </c>
      <c r="E448" s="32">
        <v>41058</v>
      </c>
      <c r="F448" t="s">
        <v>23</v>
      </c>
      <c r="G448" t="s">
        <v>3436</v>
      </c>
      <c r="H448" t="s">
        <v>3437</v>
      </c>
      <c r="I448" t="s">
        <v>102</v>
      </c>
      <c r="J448" t="s">
        <v>27</v>
      </c>
      <c r="K448" t="s">
        <v>1521</v>
      </c>
      <c r="L448" t="s">
        <v>88</v>
      </c>
      <c r="M448">
        <v>28540</v>
      </c>
      <c r="N448" t="s">
        <v>30</v>
      </c>
      <c r="O448" t="s">
        <v>2576</v>
      </c>
      <c r="P448" t="s">
        <v>46</v>
      </c>
      <c r="Q448" t="s">
        <v>173</v>
      </c>
      <c r="R448" t="s">
        <v>2577</v>
      </c>
      <c r="S448">
        <v>12.224</v>
      </c>
      <c r="T448">
        <v>2</v>
      </c>
      <c r="U448">
        <v>0.2</v>
      </c>
      <c r="V448">
        <v>4.4311999999999996</v>
      </c>
    </row>
    <row r="449" spans="1:22" x14ac:dyDescent="0.3">
      <c r="A449">
        <v>4604</v>
      </c>
      <c r="B449" t="s">
        <v>7639</v>
      </c>
      <c r="C449">
        <v>2012</v>
      </c>
      <c r="D449" s="32">
        <v>41055</v>
      </c>
      <c r="E449" s="32">
        <v>41058</v>
      </c>
      <c r="F449" t="s">
        <v>23</v>
      </c>
      <c r="G449" t="s">
        <v>3436</v>
      </c>
      <c r="H449" t="s">
        <v>3437</v>
      </c>
      <c r="I449" t="s">
        <v>102</v>
      </c>
      <c r="J449" t="s">
        <v>27</v>
      </c>
      <c r="K449" t="s">
        <v>1521</v>
      </c>
      <c r="L449" t="s">
        <v>88</v>
      </c>
      <c r="M449">
        <v>28540</v>
      </c>
      <c r="N449" t="s">
        <v>30</v>
      </c>
      <c r="O449" t="s">
        <v>7640</v>
      </c>
      <c r="P449" t="s">
        <v>46</v>
      </c>
      <c r="Q449" t="s">
        <v>90</v>
      </c>
      <c r="R449" t="s">
        <v>7641</v>
      </c>
      <c r="S449">
        <v>153.72800000000001</v>
      </c>
      <c r="T449">
        <v>4</v>
      </c>
      <c r="U449">
        <v>0.2</v>
      </c>
      <c r="V449">
        <v>53.804799999999986</v>
      </c>
    </row>
    <row r="450" spans="1:22" x14ac:dyDescent="0.3">
      <c r="A450">
        <v>4603</v>
      </c>
      <c r="B450" t="s">
        <v>7639</v>
      </c>
      <c r="C450">
        <v>2012</v>
      </c>
      <c r="D450" s="32">
        <v>41055</v>
      </c>
      <c r="E450" s="32">
        <v>41058</v>
      </c>
      <c r="F450" t="s">
        <v>23</v>
      </c>
      <c r="G450" t="s">
        <v>3436</v>
      </c>
      <c r="H450" t="s">
        <v>3437</v>
      </c>
      <c r="I450" t="s">
        <v>102</v>
      </c>
      <c r="J450" t="s">
        <v>27</v>
      </c>
      <c r="K450" t="s">
        <v>1521</v>
      </c>
      <c r="L450" t="s">
        <v>88</v>
      </c>
      <c r="M450">
        <v>28540</v>
      </c>
      <c r="N450" t="s">
        <v>30</v>
      </c>
      <c r="O450" t="s">
        <v>5180</v>
      </c>
      <c r="P450" t="s">
        <v>46</v>
      </c>
      <c r="Q450" t="s">
        <v>90</v>
      </c>
      <c r="R450" t="s">
        <v>5181</v>
      </c>
      <c r="S450">
        <v>18.272000000000002</v>
      </c>
      <c r="T450">
        <v>1</v>
      </c>
      <c r="U450">
        <v>0.2</v>
      </c>
      <c r="V450">
        <v>5.9383999999999988</v>
      </c>
    </row>
    <row r="451" spans="1:22" x14ac:dyDescent="0.3">
      <c r="A451">
        <v>4572</v>
      </c>
      <c r="B451" t="s">
        <v>7607</v>
      </c>
      <c r="C451">
        <v>2012</v>
      </c>
      <c r="D451" s="32">
        <v>41054</v>
      </c>
      <c r="E451" s="32">
        <v>41056</v>
      </c>
      <c r="F451" t="s">
        <v>23</v>
      </c>
      <c r="G451" t="s">
        <v>1162</v>
      </c>
      <c r="H451" t="s">
        <v>1163</v>
      </c>
      <c r="I451" t="s">
        <v>102</v>
      </c>
      <c r="J451" t="s">
        <v>27</v>
      </c>
      <c r="K451" t="s">
        <v>7246</v>
      </c>
      <c r="L451" t="s">
        <v>4530</v>
      </c>
      <c r="M451">
        <v>67212</v>
      </c>
      <c r="N451" t="s">
        <v>105</v>
      </c>
      <c r="O451" t="s">
        <v>4994</v>
      </c>
      <c r="P451" t="s">
        <v>46</v>
      </c>
      <c r="Q451" t="s">
        <v>75</v>
      </c>
      <c r="R451" t="s">
        <v>4995</v>
      </c>
      <c r="S451">
        <v>127.96</v>
      </c>
      <c r="T451">
        <v>2</v>
      </c>
      <c r="U451">
        <v>0</v>
      </c>
      <c r="V451">
        <v>60.141199999999998</v>
      </c>
    </row>
    <row r="452" spans="1:22" x14ac:dyDescent="0.3">
      <c r="A452">
        <v>4571</v>
      </c>
      <c r="B452" t="s">
        <v>7607</v>
      </c>
      <c r="C452">
        <v>2012</v>
      </c>
      <c r="D452" s="32">
        <v>41054</v>
      </c>
      <c r="E452" s="32">
        <v>41056</v>
      </c>
      <c r="F452" t="s">
        <v>23</v>
      </c>
      <c r="G452" t="s">
        <v>1162</v>
      </c>
      <c r="H452" t="s">
        <v>1163</v>
      </c>
      <c r="I452" t="s">
        <v>102</v>
      </c>
      <c r="J452" t="s">
        <v>27</v>
      </c>
      <c r="K452" t="s">
        <v>7246</v>
      </c>
      <c r="L452" t="s">
        <v>4530</v>
      </c>
      <c r="M452">
        <v>67212</v>
      </c>
      <c r="N452" t="s">
        <v>105</v>
      </c>
      <c r="O452" t="s">
        <v>7474</v>
      </c>
      <c r="P452" t="s">
        <v>46</v>
      </c>
      <c r="Q452" t="s">
        <v>68</v>
      </c>
      <c r="R452" t="s">
        <v>7475</v>
      </c>
      <c r="S452">
        <v>21.240000000000002</v>
      </c>
      <c r="T452">
        <v>3</v>
      </c>
      <c r="U452">
        <v>0</v>
      </c>
      <c r="V452">
        <v>8.071200000000001</v>
      </c>
    </row>
    <row r="453" spans="1:22" x14ac:dyDescent="0.3">
      <c r="A453">
        <v>4560</v>
      </c>
      <c r="B453" t="s">
        <v>7596</v>
      </c>
      <c r="C453">
        <v>2011</v>
      </c>
      <c r="D453" s="32">
        <v>40668</v>
      </c>
      <c r="E453" s="32">
        <v>40671</v>
      </c>
      <c r="F453" t="s">
        <v>188</v>
      </c>
      <c r="G453" t="s">
        <v>152</v>
      </c>
      <c r="H453" t="s">
        <v>153</v>
      </c>
      <c r="I453" t="s">
        <v>26</v>
      </c>
      <c r="J453" t="s">
        <v>27</v>
      </c>
      <c r="K453" t="s">
        <v>678</v>
      </c>
      <c r="L453" t="s">
        <v>104</v>
      </c>
      <c r="M453">
        <v>78207</v>
      </c>
      <c r="N453" t="s">
        <v>105</v>
      </c>
      <c r="O453" t="s">
        <v>304</v>
      </c>
      <c r="P453" t="s">
        <v>32</v>
      </c>
      <c r="Q453" t="s">
        <v>36</v>
      </c>
      <c r="R453" t="s">
        <v>305</v>
      </c>
      <c r="S453">
        <v>127.869</v>
      </c>
      <c r="T453">
        <v>3</v>
      </c>
      <c r="U453">
        <v>0.3</v>
      </c>
      <c r="V453">
        <v>-9.1335000000000122</v>
      </c>
    </row>
    <row r="454" spans="1:22" x14ac:dyDescent="0.3">
      <c r="A454">
        <v>4551</v>
      </c>
      <c r="B454" t="s">
        <v>7586</v>
      </c>
      <c r="C454">
        <v>2014</v>
      </c>
      <c r="D454" s="32">
        <v>41760</v>
      </c>
      <c r="E454" s="32">
        <v>41762</v>
      </c>
      <c r="F454" t="s">
        <v>188</v>
      </c>
      <c r="G454" t="s">
        <v>3237</v>
      </c>
      <c r="H454" t="s">
        <v>3238</v>
      </c>
      <c r="I454" t="s">
        <v>26</v>
      </c>
      <c r="J454" t="s">
        <v>27</v>
      </c>
      <c r="K454" t="s">
        <v>1293</v>
      </c>
      <c r="L454" t="s">
        <v>747</v>
      </c>
      <c r="M454">
        <v>6040</v>
      </c>
      <c r="N454" t="s">
        <v>148</v>
      </c>
      <c r="O454" t="s">
        <v>7587</v>
      </c>
      <c r="P454" t="s">
        <v>46</v>
      </c>
      <c r="Q454" t="s">
        <v>47</v>
      </c>
      <c r="R454" t="s">
        <v>7588</v>
      </c>
      <c r="S454">
        <v>5.76</v>
      </c>
      <c r="T454">
        <v>2</v>
      </c>
      <c r="U454">
        <v>0</v>
      </c>
      <c r="V454">
        <v>2.8224</v>
      </c>
    </row>
    <row r="455" spans="1:22" x14ac:dyDescent="0.3">
      <c r="A455">
        <v>4510</v>
      </c>
      <c r="B455" t="s">
        <v>7549</v>
      </c>
      <c r="C455">
        <v>2014</v>
      </c>
      <c r="D455" s="32">
        <v>41783</v>
      </c>
      <c r="E455" s="32">
        <v>41789</v>
      </c>
      <c r="F455" t="s">
        <v>50</v>
      </c>
      <c r="G455" t="s">
        <v>7550</v>
      </c>
      <c r="H455" t="s">
        <v>7551</v>
      </c>
      <c r="I455" t="s">
        <v>26</v>
      </c>
      <c r="J455" t="s">
        <v>27</v>
      </c>
      <c r="K455" t="s">
        <v>42</v>
      </c>
      <c r="L455" t="s">
        <v>43</v>
      </c>
      <c r="M455">
        <v>90036</v>
      </c>
      <c r="N455" t="s">
        <v>44</v>
      </c>
      <c r="O455" t="s">
        <v>2803</v>
      </c>
      <c r="P455" t="s">
        <v>32</v>
      </c>
      <c r="Q455" t="s">
        <v>56</v>
      </c>
      <c r="R455" t="s">
        <v>2804</v>
      </c>
      <c r="S455">
        <v>171.28800000000001</v>
      </c>
      <c r="T455">
        <v>3</v>
      </c>
      <c r="U455">
        <v>0.2</v>
      </c>
      <c r="V455">
        <v>-6.423300000000026</v>
      </c>
    </row>
    <row r="456" spans="1:22" x14ac:dyDescent="0.3">
      <c r="A456">
        <v>4471</v>
      </c>
      <c r="B456" t="s">
        <v>7521</v>
      </c>
      <c r="C456">
        <v>2014</v>
      </c>
      <c r="D456" s="32">
        <v>41768</v>
      </c>
      <c r="E456" s="32">
        <v>41772</v>
      </c>
      <c r="F456" t="s">
        <v>50</v>
      </c>
      <c r="G456" t="s">
        <v>1183</v>
      </c>
      <c r="H456" t="s">
        <v>1184</v>
      </c>
      <c r="I456" t="s">
        <v>41</v>
      </c>
      <c r="J456" t="s">
        <v>27</v>
      </c>
      <c r="K456" t="s">
        <v>146</v>
      </c>
      <c r="L456" t="s">
        <v>147</v>
      </c>
      <c r="M456">
        <v>19140</v>
      </c>
      <c r="N456" t="s">
        <v>148</v>
      </c>
      <c r="O456" t="s">
        <v>6595</v>
      </c>
      <c r="P456" t="s">
        <v>32</v>
      </c>
      <c r="Q456" t="s">
        <v>36</v>
      </c>
      <c r="R456" t="s">
        <v>6596</v>
      </c>
      <c r="S456">
        <v>128.05799999999999</v>
      </c>
      <c r="T456">
        <v>3</v>
      </c>
      <c r="U456">
        <v>0.3</v>
      </c>
      <c r="V456">
        <v>-23.782199999999996</v>
      </c>
    </row>
    <row r="457" spans="1:22" x14ac:dyDescent="0.3">
      <c r="A457">
        <v>4438</v>
      </c>
      <c r="B457" t="s">
        <v>7499</v>
      </c>
      <c r="C457">
        <v>2013</v>
      </c>
      <c r="D457" s="32">
        <v>41398</v>
      </c>
      <c r="E457" s="32">
        <v>41403</v>
      </c>
      <c r="F457" t="s">
        <v>50</v>
      </c>
      <c r="G457" t="s">
        <v>4852</v>
      </c>
      <c r="H457" t="s">
        <v>4853</v>
      </c>
      <c r="I457" t="s">
        <v>26</v>
      </c>
      <c r="J457" t="s">
        <v>27</v>
      </c>
      <c r="K457" t="s">
        <v>303</v>
      </c>
      <c r="L457" t="s">
        <v>211</v>
      </c>
      <c r="M457">
        <v>60653</v>
      </c>
      <c r="N457" t="s">
        <v>105</v>
      </c>
      <c r="O457" t="s">
        <v>5421</v>
      </c>
      <c r="P457" t="s">
        <v>46</v>
      </c>
      <c r="Q457" t="s">
        <v>78</v>
      </c>
      <c r="R457" t="s">
        <v>5422</v>
      </c>
      <c r="S457">
        <v>26.405999999999992</v>
      </c>
      <c r="T457">
        <v>3</v>
      </c>
      <c r="U457">
        <v>0.8</v>
      </c>
      <c r="V457">
        <v>-71.296199999999999</v>
      </c>
    </row>
    <row r="458" spans="1:22" x14ac:dyDescent="0.3">
      <c r="A458">
        <v>4437</v>
      </c>
      <c r="B458" t="s">
        <v>7499</v>
      </c>
      <c r="C458">
        <v>2013</v>
      </c>
      <c r="D458" s="32">
        <v>41398</v>
      </c>
      <c r="E458" s="32">
        <v>41403</v>
      </c>
      <c r="F458" t="s">
        <v>50</v>
      </c>
      <c r="G458" t="s">
        <v>4852</v>
      </c>
      <c r="H458" t="s">
        <v>4853</v>
      </c>
      <c r="I458" t="s">
        <v>26</v>
      </c>
      <c r="J458" t="s">
        <v>27</v>
      </c>
      <c r="K458" t="s">
        <v>303</v>
      </c>
      <c r="L458" t="s">
        <v>211</v>
      </c>
      <c r="M458">
        <v>60653</v>
      </c>
      <c r="N458" t="s">
        <v>105</v>
      </c>
      <c r="O458" t="s">
        <v>7500</v>
      </c>
      <c r="P458" t="s">
        <v>46</v>
      </c>
      <c r="Q458" t="s">
        <v>68</v>
      </c>
      <c r="R458" t="s">
        <v>7501</v>
      </c>
      <c r="S458">
        <v>27.384</v>
      </c>
      <c r="T458">
        <v>7</v>
      </c>
      <c r="U458">
        <v>0.2</v>
      </c>
      <c r="V458">
        <v>2.7384000000000022</v>
      </c>
    </row>
    <row r="459" spans="1:22" x14ac:dyDescent="0.3">
      <c r="A459">
        <v>4436</v>
      </c>
      <c r="B459" t="s">
        <v>7499</v>
      </c>
      <c r="C459">
        <v>2013</v>
      </c>
      <c r="D459" s="32">
        <v>41398</v>
      </c>
      <c r="E459" s="32">
        <v>41403</v>
      </c>
      <c r="F459" t="s">
        <v>50</v>
      </c>
      <c r="G459" t="s">
        <v>4852</v>
      </c>
      <c r="H459" t="s">
        <v>4853</v>
      </c>
      <c r="I459" t="s">
        <v>26</v>
      </c>
      <c r="J459" t="s">
        <v>27</v>
      </c>
      <c r="K459" t="s">
        <v>303</v>
      </c>
      <c r="L459" t="s">
        <v>211</v>
      </c>
      <c r="M459">
        <v>60653</v>
      </c>
      <c r="N459" t="s">
        <v>105</v>
      </c>
      <c r="O459" t="s">
        <v>2471</v>
      </c>
      <c r="P459" t="s">
        <v>46</v>
      </c>
      <c r="Q459" t="s">
        <v>75</v>
      </c>
      <c r="R459" t="s">
        <v>2472</v>
      </c>
      <c r="S459">
        <v>2.1819999999999995</v>
      </c>
      <c r="T459">
        <v>1</v>
      </c>
      <c r="U459">
        <v>0.8</v>
      </c>
      <c r="V459">
        <v>-3.6002999999999998</v>
      </c>
    </row>
    <row r="460" spans="1:22" x14ac:dyDescent="0.3">
      <c r="A460">
        <v>4427</v>
      </c>
      <c r="B460" t="s">
        <v>7489</v>
      </c>
      <c r="C460">
        <v>2014</v>
      </c>
      <c r="D460" s="32">
        <v>41778</v>
      </c>
      <c r="E460" s="32">
        <v>41779</v>
      </c>
      <c r="F460" t="s">
        <v>188</v>
      </c>
      <c r="G460" t="s">
        <v>3582</v>
      </c>
      <c r="H460" t="s">
        <v>3583</v>
      </c>
      <c r="I460" t="s">
        <v>41</v>
      </c>
      <c r="J460" t="s">
        <v>27</v>
      </c>
      <c r="K460" t="s">
        <v>7490</v>
      </c>
      <c r="L460" t="s">
        <v>1272</v>
      </c>
      <c r="M460">
        <v>30328</v>
      </c>
      <c r="N460" t="s">
        <v>30</v>
      </c>
      <c r="O460" t="s">
        <v>6275</v>
      </c>
      <c r="P460" t="s">
        <v>71</v>
      </c>
      <c r="Q460" t="s">
        <v>72</v>
      </c>
      <c r="R460" t="s">
        <v>6276</v>
      </c>
      <c r="S460">
        <v>55.98</v>
      </c>
      <c r="T460">
        <v>2</v>
      </c>
      <c r="U460">
        <v>0</v>
      </c>
      <c r="V460">
        <v>15.674399999999999</v>
      </c>
    </row>
    <row r="461" spans="1:22" x14ac:dyDescent="0.3">
      <c r="A461">
        <v>4426</v>
      </c>
      <c r="B461" t="s">
        <v>7489</v>
      </c>
      <c r="C461">
        <v>2014</v>
      </c>
      <c r="D461" s="32">
        <v>41778</v>
      </c>
      <c r="E461" s="32">
        <v>41779</v>
      </c>
      <c r="F461" t="s">
        <v>188</v>
      </c>
      <c r="G461" t="s">
        <v>3582</v>
      </c>
      <c r="H461" t="s">
        <v>3583</v>
      </c>
      <c r="I461" t="s">
        <v>41</v>
      </c>
      <c r="J461" t="s">
        <v>27</v>
      </c>
      <c r="K461" t="s">
        <v>7490</v>
      </c>
      <c r="L461" t="s">
        <v>1272</v>
      </c>
      <c r="M461">
        <v>30328</v>
      </c>
      <c r="N461" t="s">
        <v>30</v>
      </c>
      <c r="O461" t="s">
        <v>1603</v>
      </c>
      <c r="P461" t="s">
        <v>46</v>
      </c>
      <c r="Q461" t="s">
        <v>75</v>
      </c>
      <c r="R461" t="s">
        <v>1604</v>
      </c>
      <c r="S461">
        <v>113.94</v>
      </c>
      <c r="T461">
        <v>6</v>
      </c>
      <c r="U461">
        <v>0</v>
      </c>
      <c r="V461">
        <v>54.691199999999995</v>
      </c>
    </row>
    <row r="462" spans="1:22" x14ac:dyDescent="0.3">
      <c r="A462">
        <v>4425</v>
      </c>
      <c r="B462" t="s">
        <v>7489</v>
      </c>
      <c r="C462">
        <v>2014</v>
      </c>
      <c r="D462" s="32">
        <v>41778</v>
      </c>
      <c r="E462" s="32">
        <v>41779</v>
      </c>
      <c r="F462" t="s">
        <v>188</v>
      </c>
      <c r="G462" t="s">
        <v>3582</v>
      </c>
      <c r="H462" t="s">
        <v>3583</v>
      </c>
      <c r="I462" t="s">
        <v>41</v>
      </c>
      <c r="J462" t="s">
        <v>27</v>
      </c>
      <c r="K462" t="s">
        <v>7490</v>
      </c>
      <c r="L462" t="s">
        <v>1272</v>
      </c>
      <c r="M462">
        <v>30328</v>
      </c>
      <c r="N462" t="s">
        <v>30</v>
      </c>
      <c r="O462" t="s">
        <v>4340</v>
      </c>
      <c r="P462" t="s">
        <v>71</v>
      </c>
      <c r="Q462" t="s">
        <v>72</v>
      </c>
      <c r="R462" t="s">
        <v>4341</v>
      </c>
      <c r="S462">
        <v>34.75</v>
      </c>
      <c r="T462">
        <v>5</v>
      </c>
      <c r="U462">
        <v>0</v>
      </c>
      <c r="V462">
        <v>15.637499999999999</v>
      </c>
    </row>
    <row r="463" spans="1:22" x14ac:dyDescent="0.3">
      <c r="A463">
        <v>4424</v>
      </c>
      <c r="B463" t="s">
        <v>7489</v>
      </c>
      <c r="C463">
        <v>2014</v>
      </c>
      <c r="D463" s="32">
        <v>41778</v>
      </c>
      <c r="E463" s="32">
        <v>41779</v>
      </c>
      <c r="F463" t="s">
        <v>188</v>
      </c>
      <c r="G463" t="s">
        <v>3582</v>
      </c>
      <c r="H463" t="s">
        <v>3583</v>
      </c>
      <c r="I463" t="s">
        <v>41</v>
      </c>
      <c r="J463" t="s">
        <v>27</v>
      </c>
      <c r="K463" t="s">
        <v>7490</v>
      </c>
      <c r="L463" t="s">
        <v>1272</v>
      </c>
      <c r="M463">
        <v>30328</v>
      </c>
      <c r="N463" t="s">
        <v>30</v>
      </c>
      <c r="O463" t="s">
        <v>7491</v>
      </c>
      <c r="P463" t="s">
        <v>32</v>
      </c>
      <c r="Q463" t="s">
        <v>33</v>
      </c>
      <c r="R463" t="s">
        <v>7492</v>
      </c>
      <c r="S463">
        <v>302.94</v>
      </c>
      <c r="T463">
        <v>3</v>
      </c>
      <c r="U463">
        <v>0</v>
      </c>
      <c r="V463">
        <v>75.735000000000014</v>
      </c>
    </row>
    <row r="464" spans="1:22" x14ac:dyDescent="0.3">
      <c r="A464">
        <v>4423</v>
      </c>
      <c r="B464" t="s">
        <v>7489</v>
      </c>
      <c r="C464">
        <v>2014</v>
      </c>
      <c r="D464" s="32">
        <v>41778</v>
      </c>
      <c r="E464" s="32">
        <v>41779</v>
      </c>
      <c r="F464" t="s">
        <v>188</v>
      </c>
      <c r="G464" t="s">
        <v>3582</v>
      </c>
      <c r="H464" t="s">
        <v>3583</v>
      </c>
      <c r="I464" t="s">
        <v>41</v>
      </c>
      <c r="J464" t="s">
        <v>27</v>
      </c>
      <c r="K464" t="s">
        <v>7490</v>
      </c>
      <c r="L464" t="s">
        <v>1272</v>
      </c>
      <c r="M464">
        <v>30328</v>
      </c>
      <c r="N464" t="s">
        <v>30</v>
      </c>
      <c r="O464" t="s">
        <v>141</v>
      </c>
      <c r="P464" t="s">
        <v>46</v>
      </c>
      <c r="Q464" t="s">
        <v>78</v>
      </c>
      <c r="R464" t="s">
        <v>142</v>
      </c>
      <c r="S464">
        <v>17.239999999999998</v>
      </c>
      <c r="T464">
        <v>2</v>
      </c>
      <c r="U464">
        <v>0</v>
      </c>
      <c r="V464">
        <v>4.4824000000000002</v>
      </c>
    </row>
    <row r="465" spans="1:22" x14ac:dyDescent="0.3">
      <c r="A465">
        <v>4411</v>
      </c>
      <c r="B465" t="s">
        <v>7479</v>
      </c>
      <c r="C465">
        <v>2011</v>
      </c>
      <c r="D465" s="32">
        <v>40669</v>
      </c>
      <c r="E465" s="32">
        <v>40674</v>
      </c>
      <c r="F465" t="s">
        <v>50</v>
      </c>
      <c r="G465" t="s">
        <v>197</v>
      </c>
      <c r="H465" t="s">
        <v>198</v>
      </c>
      <c r="I465" t="s">
        <v>102</v>
      </c>
      <c r="J465" t="s">
        <v>27</v>
      </c>
      <c r="K465" t="s">
        <v>42</v>
      </c>
      <c r="L465" t="s">
        <v>43</v>
      </c>
      <c r="M465">
        <v>90004</v>
      </c>
      <c r="N465" t="s">
        <v>44</v>
      </c>
      <c r="O465" t="s">
        <v>2525</v>
      </c>
      <c r="P465" t="s">
        <v>46</v>
      </c>
      <c r="Q465" t="s">
        <v>68</v>
      </c>
      <c r="R465" t="s">
        <v>2526</v>
      </c>
      <c r="S465">
        <v>107.94</v>
      </c>
      <c r="T465">
        <v>6</v>
      </c>
      <c r="U465">
        <v>0</v>
      </c>
      <c r="V465">
        <v>30.223200000000002</v>
      </c>
    </row>
    <row r="466" spans="1:22" x14ac:dyDescent="0.3">
      <c r="A466">
        <v>4410</v>
      </c>
      <c r="B466" t="s">
        <v>7479</v>
      </c>
      <c r="C466">
        <v>2011</v>
      </c>
      <c r="D466" s="32">
        <v>40669</v>
      </c>
      <c r="E466" s="32">
        <v>40674</v>
      </c>
      <c r="F466" t="s">
        <v>50</v>
      </c>
      <c r="G466" t="s">
        <v>197</v>
      </c>
      <c r="H466" t="s">
        <v>198</v>
      </c>
      <c r="I466" t="s">
        <v>102</v>
      </c>
      <c r="J466" t="s">
        <v>27</v>
      </c>
      <c r="K466" t="s">
        <v>42</v>
      </c>
      <c r="L466" t="s">
        <v>43</v>
      </c>
      <c r="M466">
        <v>90004</v>
      </c>
      <c r="N466" t="s">
        <v>44</v>
      </c>
      <c r="O466" t="s">
        <v>3372</v>
      </c>
      <c r="P466" t="s">
        <v>46</v>
      </c>
      <c r="Q466" t="s">
        <v>47</v>
      </c>
      <c r="R466" t="s">
        <v>186</v>
      </c>
      <c r="S466">
        <v>5.78</v>
      </c>
      <c r="T466">
        <v>2</v>
      </c>
      <c r="U466">
        <v>0</v>
      </c>
      <c r="V466">
        <v>2.7166000000000001</v>
      </c>
    </row>
    <row r="467" spans="1:22" x14ac:dyDescent="0.3">
      <c r="A467">
        <v>4367</v>
      </c>
      <c r="B467" t="s">
        <v>7447</v>
      </c>
      <c r="C467">
        <v>2014</v>
      </c>
      <c r="D467" s="32">
        <v>41780</v>
      </c>
      <c r="E467" s="32">
        <v>41782</v>
      </c>
      <c r="F467" t="s">
        <v>23</v>
      </c>
      <c r="G467" t="s">
        <v>3302</v>
      </c>
      <c r="H467" t="s">
        <v>3303</v>
      </c>
      <c r="I467" t="s">
        <v>26</v>
      </c>
      <c r="J467" t="s">
        <v>27</v>
      </c>
      <c r="K467" t="s">
        <v>7448</v>
      </c>
      <c r="L467" t="s">
        <v>7449</v>
      </c>
      <c r="M467">
        <v>58103</v>
      </c>
      <c r="N467" t="s">
        <v>105</v>
      </c>
      <c r="O467" t="s">
        <v>6648</v>
      </c>
      <c r="P467" t="s">
        <v>46</v>
      </c>
      <c r="Q467" t="s">
        <v>68</v>
      </c>
      <c r="R467" t="s">
        <v>6649</v>
      </c>
      <c r="S467">
        <v>21.5</v>
      </c>
      <c r="T467">
        <v>10</v>
      </c>
      <c r="U467">
        <v>0</v>
      </c>
      <c r="V467">
        <v>7.094999999999998</v>
      </c>
    </row>
    <row r="468" spans="1:22" x14ac:dyDescent="0.3">
      <c r="A468">
        <v>4366</v>
      </c>
      <c r="B468" t="s">
        <v>7447</v>
      </c>
      <c r="C468">
        <v>2014</v>
      </c>
      <c r="D468" s="32">
        <v>41780</v>
      </c>
      <c r="E468" s="32">
        <v>41782</v>
      </c>
      <c r="F468" t="s">
        <v>23</v>
      </c>
      <c r="G468" t="s">
        <v>3302</v>
      </c>
      <c r="H468" t="s">
        <v>3303</v>
      </c>
      <c r="I468" t="s">
        <v>26</v>
      </c>
      <c r="J468" t="s">
        <v>27</v>
      </c>
      <c r="K468" t="s">
        <v>7448</v>
      </c>
      <c r="L468" t="s">
        <v>7449</v>
      </c>
      <c r="M468">
        <v>58103</v>
      </c>
      <c r="N468" t="s">
        <v>105</v>
      </c>
      <c r="O468" t="s">
        <v>4393</v>
      </c>
      <c r="P468" t="s">
        <v>46</v>
      </c>
      <c r="Q468" t="s">
        <v>269</v>
      </c>
      <c r="R468" t="s">
        <v>186</v>
      </c>
      <c r="S468">
        <v>7.41</v>
      </c>
      <c r="T468">
        <v>3</v>
      </c>
      <c r="U468">
        <v>0</v>
      </c>
      <c r="V468">
        <v>3.4827000000000004</v>
      </c>
    </row>
    <row r="469" spans="1:22" x14ac:dyDescent="0.3">
      <c r="A469">
        <v>4365</v>
      </c>
      <c r="B469" t="s">
        <v>7447</v>
      </c>
      <c r="C469">
        <v>2014</v>
      </c>
      <c r="D469" s="32">
        <v>41780</v>
      </c>
      <c r="E469" s="32">
        <v>41782</v>
      </c>
      <c r="F469" t="s">
        <v>23</v>
      </c>
      <c r="G469" t="s">
        <v>3302</v>
      </c>
      <c r="H469" t="s">
        <v>3303</v>
      </c>
      <c r="I469" t="s">
        <v>26</v>
      </c>
      <c r="J469" t="s">
        <v>27</v>
      </c>
      <c r="K469" t="s">
        <v>7448</v>
      </c>
      <c r="L469" t="s">
        <v>7449</v>
      </c>
      <c r="M469">
        <v>58103</v>
      </c>
      <c r="N469" t="s">
        <v>105</v>
      </c>
      <c r="O469" t="s">
        <v>2795</v>
      </c>
      <c r="P469" t="s">
        <v>46</v>
      </c>
      <c r="Q469" t="s">
        <v>59</v>
      </c>
      <c r="R469" t="s">
        <v>2796</v>
      </c>
      <c r="S469">
        <v>704.76</v>
      </c>
      <c r="T469">
        <v>4</v>
      </c>
      <c r="U469">
        <v>0</v>
      </c>
      <c r="V469">
        <v>162.09479999999996</v>
      </c>
    </row>
    <row r="470" spans="1:22" x14ac:dyDescent="0.3">
      <c r="A470">
        <v>4364</v>
      </c>
      <c r="B470" t="s">
        <v>7447</v>
      </c>
      <c r="C470">
        <v>2014</v>
      </c>
      <c r="D470" s="32">
        <v>41780</v>
      </c>
      <c r="E470" s="32">
        <v>41782</v>
      </c>
      <c r="F470" t="s">
        <v>23</v>
      </c>
      <c r="G470" t="s">
        <v>3302</v>
      </c>
      <c r="H470" t="s">
        <v>3303</v>
      </c>
      <c r="I470" t="s">
        <v>26</v>
      </c>
      <c r="J470" t="s">
        <v>27</v>
      </c>
      <c r="K470" t="s">
        <v>7448</v>
      </c>
      <c r="L470" t="s">
        <v>7449</v>
      </c>
      <c r="M470">
        <v>58103</v>
      </c>
      <c r="N470" t="s">
        <v>105</v>
      </c>
      <c r="O470" t="s">
        <v>1246</v>
      </c>
      <c r="P470" t="s">
        <v>46</v>
      </c>
      <c r="Q470" t="s">
        <v>68</v>
      </c>
      <c r="R470" t="s">
        <v>1247</v>
      </c>
      <c r="S470">
        <v>25.92</v>
      </c>
      <c r="T470">
        <v>4</v>
      </c>
      <c r="U470">
        <v>0</v>
      </c>
      <c r="V470">
        <v>8.2943999999999996</v>
      </c>
    </row>
    <row r="471" spans="1:22" x14ac:dyDescent="0.3">
      <c r="A471">
        <v>4363</v>
      </c>
      <c r="B471" t="s">
        <v>7447</v>
      </c>
      <c r="C471">
        <v>2014</v>
      </c>
      <c r="D471" s="32">
        <v>41780</v>
      </c>
      <c r="E471" s="32">
        <v>41782</v>
      </c>
      <c r="F471" t="s">
        <v>23</v>
      </c>
      <c r="G471" t="s">
        <v>3302</v>
      </c>
      <c r="H471" t="s">
        <v>3303</v>
      </c>
      <c r="I471" t="s">
        <v>26</v>
      </c>
      <c r="J471" t="s">
        <v>27</v>
      </c>
      <c r="K471" t="s">
        <v>7448</v>
      </c>
      <c r="L471" t="s">
        <v>7449</v>
      </c>
      <c r="M471">
        <v>58103</v>
      </c>
      <c r="N471" t="s">
        <v>105</v>
      </c>
      <c r="O471" t="s">
        <v>1565</v>
      </c>
      <c r="P471" t="s">
        <v>46</v>
      </c>
      <c r="Q471" t="s">
        <v>68</v>
      </c>
      <c r="R471" t="s">
        <v>1566</v>
      </c>
      <c r="S471">
        <v>131.94</v>
      </c>
      <c r="T471">
        <v>3</v>
      </c>
      <c r="U471">
        <v>0</v>
      </c>
      <c r="V471">
        <v>35.623800000000003</v>
      </c>
    </row>
    <row r="472" spans="1:22" x14ac:dyDescent="0.3">
      <c r="A472">
        <v>4361</v>
      </c>
      <c r="B472" t="s">
        <v>7444</v>
      </c>
      <c r="C472">
        <v>2013</v>
      </c>
      <c r="D472" s="32">
        <v>41416</v>
      </c>
      <c r="E472" s="32">
        <v>41418</v>
      </c>
      <c r="F472" t="s">
        <v>188</v>
      </c>
      <c r="G472" t="s">
        <v>2407</v>
      </c>
      <c r="H472" t="s">
        <v>2408</v>
      </c>
      <c r="I472" t="s">
        <v>41</v>
      </c>
      <c r="J472" t="s">
        <v>27</v>
      </c>
      <c r="K472" t="s">
        <v>1398</v>
      </c>
      <c r="L472" t="s">
        <v>1399</v>
      </c>
      <c r="M472">
        <v>2886</v>
      </c>
      <c r="N472" t="s">
        <v>148</v>
      </c>
      <c r="O472" t="s">
        <v>7445</v>
      </c>
      <c r="P472" t="s">
        <v>46</v>
      </c>
      <c r="Q472" t="s">
        <v>90</v>
      </c>
      <c r="R472" t="s">
        <v>186</v>
      </c>
      <c r="S472">
        <v>111.96</v>
      </c>
      <c r="T472">
        <v>2</v>
      </c>
      <c r="U472">
        <v>0</v>
      </c>
      <c r="V472">
        <v>54.860399999999998</v>
      </c>
    </row>
    <row r="473" spans="1:22" x14ac:dyDescent="0.3">
      <c r="A473">
        <v>4290</v>
      </c>
      <c r="B473" t="s">
        <v>7387</v>
      </c>
      <c r="C473">
        <v>2012</v>
      </c>
      <c r="D473" s="32">
        <v>41046</v>
      </c>
      <c r="E473" s="32">
        <v>41050</v>
      </c>
      <c r="F473" t="s">
        <v>50</v>
      </c>
      <c r="G473" t="s">
        <v>226</v>
      </c>
      <c r="H473" t="s">
        <v>227</v>
      </c>
      <c r="I473" t="s">
        <v>41</v>
      </c>
      <c r="J473" t="s">
        <v>27</v>
      </c>
      <c r="K473" t="s">
        <v>184</v>
      </c>
      <c r="L473" t="s">
        <v>104</v>
      </c>
      <c r="M473">
        <v>77095</v>
      </c>
      <c r="N473" t="s">
        <v>105</v>
      </c>
      <c r="O473" t="s">
        <v>2762</v>
      </c>
      <c r="P473" t="s">
        <v>46</v>
      </c>
      <c r="Q473" t="s">
        <v>90</v>
      </c>
      <c r="R473" t="s">
        <v>2763</v>
      </c>
      <c r="S473">
        <v>14.088000000000001</v>
      </c>
      <c r="T473">
        <v>3</v>
      </c>
      <c r="U473">
        <v>0.2</v>
      </c>
      <c r="V473">
        <v>4.9307999999999996</v>
      </c>
    </row>
    <row r="474" spans="1:22" x14ac:dyDescent="0.3">
      <c r="A474">
        <v>4289</v>
      </c>
      <c r="B474" t="s">
        <v>7387</v>
      </c>
      <c r="C474">
        <v>2012</v>
      </c>
      <c r="D474" s="32">
        <v>41046</v>
      </c>
      <c r="E474" s="32">
        <v>41050</v>
      </c>
      <c r="F474" t="s">
        <v>50</v>
      </c>
      <c r="G474" t="s">
        <v>226</v>
      </c>
      <c r="H474" t="s">
        <v>227</v>
      </c>
      <c r="I474" t="s">
        <v>41</v>
      </c>
      <c r="J474" t="s">
        <v>27</v>
      </c>
      <c r="K474" t="s">
        <v>184</v>
      </c>
      <c r="L474" t="s">
        <v>104</v>
      </c>
      <c r="M474">
        <v>77095</v>
      </c>
      <c r="N474" t="s">
        <v>105</v>
      </c>
      <c r="O474" t="s">
        <v>4801</v>
      </c>
      <c r="P474" t="s">
        <v>46</v>
      </c>
      <c r="Q474" t="s">
        <v>75</v>
      </c>
      <c r="R474" t="s">
        <v>4802</v>
      </c>
      <c r="S474">
        <v>33.279999999999994</v>
      </c>
      <c r="T474">
        <v>5</v>
      </c>
      <c r="U474">
        <v>0.8</v>
      </c>
      <c r="V474">
        <v>-49.92</v>
      </c>
    </row>
    <row r="475" spans="1:22" x14ac:dyDescent="0.3">
      <c r="A475">
        <v>4214</v>
      </c>
      <c r="B475" t="s">
        <v>7310</v>
      </c>
      <c r="C475">
        <v>2011</v>
      </c>
      <c r="D475" s="32">
        <v>40668</v>
      </c>
      <c r="E475" s="32">
        <v>40672</v>
      </c>
      <c r="F475" t="s">
        <v>23</v>
      </c>
      <c r="G475" t="s">
        <v>7024</v>
      </c>
      <c r="H475" t="s">
        <v>7025</v>
      </c>
      <c r="I475" t="s">
        <v>26</v>
      </c>
      <c r="J475" t="s">
        <v>27</v>
      </c>
      <c r="K475" t="s">
        <v>1464</v>
      </c>
      <c r="L475" t="s">
        <v>29</v>
      </c>
      <c r="M475">
        <v>40475</v>
      </c>
      <c r="N475" t="s">
        <v>30</v>
      </c>
      <c r="O475" t="s">
        <v>7311</v>
      </c>
      <c r="P475" t="s">
        <v>46</v>
      </c>
      <c r="Q475" t="s">
        <v>90</v>
      </c>
      <c r="R475" t="s">
        <v>7312</v>
      </c>
      <c r="S475">
        <v>24.56</v>
      </c>
      <c r="T475">
        <v>2</v>
      </c>
      <c r="U475">
        <v>0</v>
      </c>
      <c r="V475">
        <v>11.543199999999999</v>
      </c>
    </row>
    <row r="476" spans="1:22" x14ac:dyDescent="0.3">
      <c r="A476">
        <v>4213</v>
      </c>
      <c r="B476" t="s">
        <v>7310</v>
      </c>
      <c r="C476">
        <v>2011</v>
      </c>
      <c r="D476" s="32">
        <v>40668</v>
      </c>
      <c r="E476" s="32">
        <v>40672</v>
      </c>
      <c r="F476" t="s">
        <v>23</v>
      </c>
      <c r="G476" t="s">
        <v>7024</v>
      </c>
      <c r="H476" t="s">
        <v>7025</v>
      </c>
      <c r="I476" t="s">
        <v>26</v>
      </c>
      <c r="J476" t="s">
        <v>27</v>
      </c>
      <c r="K476" t="s">
        <v>1464</v>
      </c>
      <c r="L476" t="s">
        <v>29</v>
      </c>
      <c r="M476">
        <v>40475</v>
      </c>
      <c r="N476" t="s">
        <v>30</v>
      </c>
      <c r="O476" t="s">
        <v>1114</v>
      </c>
      <c r="P476" t="s">
        <v>46</v>
      </c>
      <c r="Q476" t="s">
        <v>68</v>
      </c>
      <c r="R476" t="s">
        <v>1115</v>
      </c>
      <c r="S476">
        <v>6.56</v>
      </c>
      <c r="T476">
        <v>2</v>
      </c>
      <c r="U476">
        <v>0</v>
      </c>
      <c r="V476">
        <v>1.9023999999999992</v>
      </c>
    </row>
    <row r="477" spans="1:22" x14ac:dyDescent="0.3">
      <c r="A477">
        <v>4212</v>
      </c>
      <c r="B477" t="s">
        <v>7310</v>
      </c>
      <c r="C477">
        <v>2011</v>
      </c>
      <c r="D477" s="32">
        <v>40668</v>
      </c>
      <c r="E477" s="32">
        <v>40672</v>
      </c>
      <c r="F477" t="s">
        <v>23</v>
      </c>
      <c r="G477" t="s">
        <v>7024</v>
      </c>
      <c r="H477" t="s">
        <v>7025</v>
      </c>
      <c r="I477" t="s">
        <v>26</v>
      </c>
      <c r="J477" t="s">
        <v>27</v>
      </c>
      <c r="K477" t="s">
        <v>1464</v>
      </c>
      <c r="L477" t="s">
        <v>29</v>
      </c>
      <c r="M477">
        <v>40475</v>
      </c>
      <c r="N477" t="s">
        <v>30</v>
      </c>
      <c r="O477" t="s">
        <v>5825</v>
      </c>
      <c r="P477" t="s">
        <v>46</v>
      </c>
      <c r="Q477" t="s">
        <v>90</v>
      </c>
      <c r="R477" t="s">
        <v>5826</v>
      </c>
      <c r="S477">
        <v>9.42</v>
      </c>
      <c r="T477">
        <v>3</v>
      </c>
      <c r="U477">
        <v>0</v>
      </c>
      <c r="V477">
        <v>4.238999999999999</v>
      </c>
    </row>
    <row r="478" spans="1:22" x14ac:dyDescent="0.3">
      <c r="A478">
        <v>4189</v>
      </c>
      <c r="B478" t="s">
        <v>7286</v>
      </c>
      <c r="C478">
        <v>2014</v>
      </c>
      <c r="D478" s="32">
        <v>41778</v>
      </c>
      <c r="E478" s="32">
        <v>41783</v>
      </c>
      <c r="F478" t="s">
        <v>50</v>
      </c>
      <c r="G478" t="s">
        <v>7287</v>
      </c>
      <c r="H478" t="s">
        <v>7288</v>
      </c>
      <c r="I478" t="s">
        <v>41</v>
      </c>
      <c r="J478" t="s">
        <v>27</v>
      </c>
      <c r="K478" t="s">
        <v>7289</v>
      </c>
      <c r="L478" t="s">
        <v>104</v>
      </c>
      <c r="M478">
        <v>78501</v>
      </c>
      <c r="N478" t="s">
        <v>105</v>
      </c>
      <c r="O478" t="s">
        <v>5936</v>
      </c>
      <c r="P478" t="s">
        <v>46</v>
      </c>
      <c r="Q478" t="s">
        <v>59</v>
      </c>
      <c r="R478" t="s">
        <v>5937</v>
      </c>
      <c r="S478">
        <v>8.9280000000000008</v>
      </c>
      <c r="T478">
        <v>2</v>
      </c>
      <c r="U478">
        <v>0.2</v>
      </c>
      <c r="V478">
        <v>0.66959999999999997</v>
      </c>
    </row>
    <row r="479" spans="1:22" x14ac:dyDescent="0.3">
      <c r="A479">
        <v>4188</v>
      </c>
      <c r="B479" t="s">
        <v>7286</v>
      </c>
      <c r="C479">
        <v>2014</v>
      </c>
      <c r="D479" s="32">
        <v>41778</v>
      </c>
      <c r="E479" s="32">
        <v>41783</v>
      </c>
      <c r="F479" t="s">
        <v>50</v>
      </c>
      <c r="G479" t="s">
        <v>7287</v>
      </c>
      <c r="H479" t="s">
        <v>7288</v>
      </c>
      <c r="I479" t="s">
        <v>41</v>
      </c>
      <c r="J479" t="s">
        <v>27</v>
      </c>
      <c r="K479" t="s">
        <v>7289</v>
      </c>
      <c r="L479" t="s">
        <v>104</v>
      </c>
      <c r="M479">
        <v>78501</v>
      </c>
      <c r="N479" t="s">
        <v>105</v>
      </c>
      <c r="O479" t="s">
        <v>4940</v>
      </c>
      <c r="P479" t="s">
        <v>46</v>
      </c>
      <c r="Q479" t="s">
        <v>75</v>
      </c>
      <c r="R479" t="s">
        <v>4941</v>
      </c>
      <c r="S479">
        <v>1.9959999999999996</v>
      </c>
      <c r="T479">
        <v>1</v>
      </c>
      <c r="U479">
        <v>0.8</v>
      </c>
      <c r="V479">
        <v>-3.293400000000001</v>
      </c>
    </row>
    <row r="480" spans="1:22" x14ac:dyDescent="0.3">
      <c r="A480">
        <v>4187</v>
      </c>
      <c r="B480" t="s">
        <v>7286</v>
      </c>
      <c r="C480">
        <v>2014</v>
      </c>
      <c r="D480" s="32">
        <v>41778</v>
      </c>
      <c r="E480" s="32">
        <v>41783</v>
      </c>
      <c r="F480" t="s">
        <v>50</v>
      </c>
      <c r="G480" t="s">
        <v>7287</v>
      </c>
      <c r="H480" t="s">
        <v>7288</v>
      </c>
      <c r="I480" t="s">
        <v>41</v>
      </c>
      <c r="J480" t="s">
        <v>27</v>
      </c>
      <c r="K480" t="s">
        <v>7289</v>
      </c>
      <c r="L480" t="s">
        <v>104</v>
      </c>
      <c r="M480">
        <v>78501</v>
      </c>
      <c r="N480" t="s">
        <v>105</v>
      </c>
      <c r="O480" t="s">
        <v>2709</v>
      </c>
      <c r="P480" t="s">
        <v>46</v>
      </c>
      <c r="Q480" t="s">
        <v>75</v>
      </c>
      <c r="R480" t="s">
        <v>2710</v>
      </c>
      <c r="S480">
        <v>6.8739999999999988</v>
      </c>
      <c r="T480">
        <v>7</v>
      </c>
      <c r="U480">
        <v>0.8</v>
      </c>
      <c r="V480">
        <v>-10.654700000000002</v>
      </c>
    </row>
    <row r="481" spans="1:22" x14ac:dyDescent="0.3">
      <c r="A481">
        <v>4162</v>
      </c>
      <c r="B481" t="s">
        <v>7258</v>
      </c>
      <c r="C481">
        <v>2014</v>
      </c>
      <c r="D481" s="32">
        <v>41774</v>
      </c>
      <c r="E481" s="32">
        <v>41778</v>
      </c>
      <c r="F481" t="s">
        <v>50</v>
      </c>
      <c r="G481" t="s">
        <v>7259</v>
      </c>
      <c r="H481" t="s">
        <v>7260</v>
      </c>
      <c r="I481" t="s">
        <v>26</v>
      </c>
      <c r="J481" t="s">
        <v>27</v>
      </c>
      <c r="K481" t="s">
        <v>266</v>
      </c>
      <c r="L481" t="s">
        <v>267</v>
      </c>
      <c r="M481">
        <v>10035</v>
      </c>
      <c r="N481" t="s">
        <v>148</v>
      </c>
      <c r="O481" t="s">
        <v>3978</v>
      </c>
      <c r="P481" t="s">
        <v>46</v>
      </c>
      <c r="Q481" t="s">
        <v>59</v>
      </c>
      <c r="R481" t="s">
        <v>3979</v>
      </c>
      <c r="S481">
        <v>22.58</v>
      </c>
      <c r="T481">
        <v>2</v>
      </c>
      <c r="U481">
        <v>0</v>
      </c>
      <c r="V481">
        <v>5.8707999999999991</v>
      </c>
    </row>
    <row r="482" spans="1:22" x14ac:dyDescent="0.3">
      <c r="A482">
        <v>4161</v>
      </c>
      <c r="B482" t="s">
        <v>7258</v>
      </c>
      <c r="C482">
        <v>2014</v>
      </c>
      <c r="D482" s="32">
        <v>41774</v>
      </c>
      <c r="E482" s="32">
        <v>41778</v>
      </c>
      <c r="F482" t="s">
        <v>50</v>
      </c>
      <c r="G482" t="s">
        <v>7259</v>
      </c>
      <c r="H482" t="s">
        <v>7260</v>
      </c>
      <c r="I482" t="s">
        <v>26</v>
      </c>
      <c r="J482" t="s">
        <v>27</v>
      </c>
      <c r="K482" t="s">
        <v>266</v>
      </c>
      <c r="L482" t="s">
        <v>267</v>
      </c>
      <c r="M482">
        <v>10035</v>
      </c>
      <c r="N482" t="s">
        <v>148</v>
      </c>
      <c r="O482" t="s">
        <v>5786</v>
      </c>
      <c r="P482" t="s">
        <v>71</v>
      </c>
      <c r="Q482" t="s">
        <v>72</v>
      </c>
      <c r="R482" t="s">
        <v>5787</v>
      </c>
      <c r="S482">
        <v>539.97</v>
      </c>
      <c r="T482">
        <v>3</v>
      </c>
      <c r="U482">
        <v>0</v>
      </c>
      <c r="V482">
        <v>134.99250000000001</v>
      </c>
    </row>
    <row r="483" spans="1:22" x14ac:dyDescent="0.3">
      <c r="A483">
        <v>4143</v>
      </c>
      <c r="B483" t="s">
        <v>7247</v>
      </c>
      <c r="C483">
        <v>2011</v>
      </c>
      <c r="D483" s="32">
        <v>40682</v>
      </c>
      <c r="E483" s="32">
        <v>40686</v>
      </c>
      <c r="F483" t="s">
        <v>50</v>
      </c>
      <c r="G483" t="s">
        <v>5105</v>
      </c>
      <c r="H483" t="s">
        <v>5106</v>
      </c>
      <c r="I483" t="s">
        <v>26</v>
      </c>
      <c r="J483" t="s">
        <v>27</v>
      </c>
      <c r="K483" t="s">
        <v>5311</v>
      </c>
      <c r="L483" t="s">
        <v>238</v>
      </c>
      <c r="M483">
        <v>48640</v>
      </c>
      <c r="N483" t="s">
        <v>105</v>
      </c>
      <c r="O483" t="s">
        <v>4832</v>
      </c>
      <c r="P483" t="s">
        <v>46</v>
      </c>
      <c r="Q483" t="s">
        <v>75</v>
      </c>
      <c r="R483" t="s">
        <v>4833</v>
      </c>
      <c r="S483">
        <v>57.42</v>
      </c>
      <c r="T483">
        <v>9</v>
      </c>
      <c r="U483">
        <v>0</v>
      </c>
      <c r="V483">
        <v>26.413199999999996</v>
      </c>
    </row>
    <row r="484" spans="1:22" x14ac:dyDescent="0.3">
      <c r="A484">
        <v>4127</v>
      </c>
      <c r="B484" t="s">
        <v>7231</v>
      </c>
      <c r="C484">
        <v>2014</v>
      </c>
      <c r="D484" s="32">
        <v>41766</v>
      </c>
      <c r="E484" s="32">
        <v>41769</v>
      </c>
      <c r="F484" t="s">
        <v>188</v>
      </c>
      <c r="G484" t="s">
        <v>449</v>
      </c>
      <c r="H484" t="s">
        <v>450</v>
      </c>
      <c r="I484" t="s">
        <v>26</v>
      </c>
      <c r="J484" t="s">
        <v>27</v>
      </c>
      <c r="K484" t="s">
        <v>1127</v>
      </c>
      <c r="L484" t="s">
        <v>319</v>
      </c>
      <c r="M484">
        <v>22204</v>
      </c>
      <c r="N484" t="s">
        <v>30</v>
      </c>
      <c r="O484" t="s">
        <v>6946</v>
      </c>
      <c r="P484" t="s">
        <v>46</v>
      </c>
      <c r="Q484" t="s">
        <v>68</v>
      </c>
      <c r="R484" t="s">
        <v>6947</v>
      </c>
      <c r="S484">
        <v>54.66</v>
      </c>
      <c r="T484">
        <v>6</v>
      </c>
      <c r="U484">
        <v>0</v>
      </c>
      <c r="V484">
        <v>18.037799999999997</v>
      </c>
    </row>
    <row r="485" spans="1:22" x14ac:dyDescent="0.3">
      <c r="A485">
        <v>4125</v>
      </c>
      <c r="B485" t="s">
        <v>7229</v>
      </c>
      <c r="C485">
        <v>2011</v>
      </c>
      <c r="D485" s="32">
        <v>40674</v>
      </c>
      <c r="E485" s="32">
        <v>40681</v>
      </c>
      <c r="F485" t="s">
        <v>50</v>
      </c>
      <c r="G485" t="s">
        <v>3456</v>
      </c>
      <c r="H485" t="s">
        <v>3457</v>
      </c>
      <c r="I485" t="s">
        <v>41</v>
      </c>
      <c r="J485" t="s">
        <v>27</v>
      </c>
      <c r="K485" t="s">
        <v>4103</v>
      </c>
      <c r="L485" t="s">
        <v>267</v>
      </c>
      <c r="M485">
        <v>13601</v>
      </c>
      <c r="N485" t="s">
        <v>148</v>
      </c>
      <c r="O485" t="s">
        <v>1428</v>
      </c>
      <c r="P485" t="s">
        <v>46</v>
      </c>
      <c r="Q485" t="s">
        <v>78</v>
      </c>
      <c r="R485" t="s">
        <v>186</v>
      </c>
      <c r="S485">
        <v>35.910000000000004</v>
      </c>
      <c r="T485">
        <v>3</v>
      </c>
      <c r="U485">
        <v>0</v>
      </c>
      <c r="V485">
        <v>9.6956999999999987</v>
      </c>
    </row>
    <row r="486" spans="1:22" x14ac:dyDescent="0.3">
      <c r="A486">
        <v>4124</v>
      </c>
      <c r="B486" t="s">
        <v>7228</v>
      </c>
      <c r="C486">
        <v>2014</v>
      </c>
      <c r="D486" s="32">
        <v>41771</v>
      </c>
      <c r="E486" s="32">
        <v>41772</v>
      </c>
      <c r="F486" t="s">
        <v>1290</v>
      </c>
      <c r="G486" t="s">
        <v>1901</v>
      </c>
      <c r="H486" t="s">
        <v>1902</v>
      </c>
      <c r="I486" t="s">
        <v>26</v>
      </c>
      <c r="J486" t="s">
        <v>27</v>
      </c>
      <c r="K486" t="s">
        <v>95</v>
      </c>
      <c r="L486" t="s">
        <v>96</v>
      </c>
      <c r="M486">
        <v>98103</v>
      </c>
      <c r="N486" t="s">
        <v>44</v>
      </c>
      <c r="O486" t="s">
        <v>6548</v>
      </c>
      <c r="P486" t="s">
        <v>46</v>
      </c>
      <c r="Q486" t="s">
        <v>75</v>
      </c>
      <c r="R486" t="s">
        <v>6549</v>
      </c>
      <c r="S486">
        <v>26.032</v>
      </c>
      <c r="T486">
        <v>2</v>
      </c>
      <c r="U486">
        <v>0.2</v>
      </c>
      <c r="V486">
        <v>9.4365999999999985</v>
      </c>
    </row>
    <row r="487" spans="1:22" x14ac:dyDescent="0.3">
      <c r="A487">
        <v>4123</v>
      </c>
      <c r="B487" t="s">
        <v>7228</v>
      </c>
      <c r="C487">
        <v>2014</v>
      </c>
      <c r="D487" s="32">
        <v>41771</v>
      </c>
      <c r="E487" s="32">
        <v>41772</v>
      </c>
      <c r="F487" t="s">
        <v>1290</v>
      </c>
      <c r="G487" t="s">
        <v>1901</v>
      </c>
      <c r="H487" t="s">
        <v>1902</v>
      </c>
      <c r="I487" t="s">
        <v>26</v>
      </c>
      <c r="J487" t="s">
        <v>27</v>
      </c>
      <c r="K487" t="s">
        <v>95</v>
      </c>
      <c r="L487" t="s">
        <v>96</v>
      </c>
      <c r="M487">
        <v>98103</v>
      </c>
      <c r="N487" t="s">
        <v>44</v>
      </c>
      <c r="O487" t="s">
        <v>5543</v>
      </c>
      <c r="P487" t="s">
        <v>46</v>
      </c>
      <c r="Q487" t="s">
        <v>47</v>
      </c>
      <c r="R487" t="s">
        <v>5544</v>
      </c>
      <c r="S487">
        <v>37.589999999999996</v>
      </c>
      <c r="T487">
        <v>3</v>
      </c>
      <c r="U487">
        <v>0</v>
      </c>
      <c r="V487">
        <v>17.667299999999997</v>
      </c>
    </row>
    <row r="488" spans="1:22" x14ac:dyDescent="0.3">
      <c r="A488">
        <v>4122</v>
      </c>
      <c r="B488" t="s">
        <v>7228</v>
      </c>
      <c r="C488">
        <v>2014</v>
      </c>
      <c r="D488" s="32">
        <v>41771</v>
      </c>
      <c r="E488" s="32">
        <v>41772</v>
      </c>
      <c r="F488" t="s">
        <v>1290</v>
      </c>
      <c r="G488" t="s">
        <v>1901</v>
      </c>
      <c r="H488" t="s">
        <v>1902</v>
      </c>
      <c r="I488" t="s">
        <v>26</v>
      </c>
      <c r="J488" t="s">
        <v>27</v>
      </c>
      <c r="K488" t="s">
        <v>95</v>
      </c>
      <c r="L488" t="s">
        <v>96</v>
      </c>
      <c r="M488">
        <v>98103</v>
      </c>
      <c r="N488" t="s">
        <v>44</v>
      </c>
      <c r="O488" t="s">
        <v>3537</v>
      </c>
      <c r="P488" t="s">
        <v>46</v>
      </c>
      <c r="Q488" t="s">
        <v>90</v>
      </c>
      <c r="R488" t="s">
        <v>3538</v>
      </c>
      <c r="S488">
        <v>37.44</v>
      </c>
      <c r="T488">
        <v>6</v>
      </c>
      <c r="U488">
        <v>0</v>
      </c>
      <c r="V488">
        <v>16.847999999999999</v>
      </c>
    </row>
    <row r="489" spans="1:22" x14ac:dyDescent="0.3">
      <c r="A489">
        <v>4115</v>
      </c>
      <c r="B489" t="s">
        <v>7222</v>
      </c>
      <c r="C489">
        <v>2012</v>
      </c>
      <c r="D489" s="32">
        <v>41031</v>
      </c>
      <c r="E489" s="32">
        <v>41036</v>
      </c>
      <c r="F489" t="s">
        <v>50</v>
      </c>
      <c r="G489" t="s">
        <v>4652</v>
      </c>
      <c r="H489" t="s">
        <v>4653</v>
      </c>
      <c r="I489" t="s">
        <v>41</v>
      </c>
      <c r="J489" t="s">
        <v>27</v>
      </c>
      <c r="K489" t="s">
        <v>184</v>
      </c>
      <c r="L489" t="s">
        <v>104</v>
      </c>
      <c r="M489">
        <v>77095</v>
      </c>
      <c r="N489" t="s">
        <v>105</v>
      </c>
      <c r="O489" t="s">
        <v>3853</v>
      </c>
      <c r="P489" t="s">
        <v>71</v>
      </c>
      <c r="Q489" t="s">
        <v>72</v>
      </c>
      <c r="R489" t="s">
        <v>3854</v>
      </c>
      <c r="S489">
        <v>158.376</v>
      </c>
      <c r="T489">
        <v>3</v>
      </c>
      <c r="U489">
        <v>0.2</v>
      </c>
      <c r="V489">
        <v>13.857900000000008</v>
      </c>
    </row>
    <row r="490" spans="1:22" x14ac:dyDescent="0.3">
      <c r="A490">
        <v>4114</v>
      </c>
      <c r="B490" t="s">
        <v>7222</v>
      </c>
      <c r="C490">
        <v>2012</v>
      </c>
      <c r="D490" s="32">
        <v>41031</v>
      </c>
      <c r="E490" s="32">
        <v>41036</v>
      </c>
      <c r="F490" t="s">
        <v>50</v>
      </c>
      <c r="G490" t="s">
        <v>4652</v>
      </c>
      <c r="H490" t="s">
        <v>4653</v>
      </c>
      <c r="I490" t="s">
        <v>41</v>
      </c>
      <c r="J490" t="s">
        <v>27</v>
      </c>
      <c r="K490" t="s">
        <v>184</v>
      </c>
      <c r="L490" t="s">
        <v>104</v>
      </c>
      <c r="M490">
        <v>77095</v>
      </c>
      <c r="N490" t="s">
        <v>105</v>
      </c>
      <c r="O490" t="s">
        <v>4562</v>
      </c>
      <c r="P490" t="s">
        <v>46</v>
      </c>
      <c r="Q490" t="s">
        <v>47</v>
      </c>
      <c r="R490" t="s">
        <v>4563</v>
      </c>
      <c r="S490">
        <v>8.8559999999999999</v>
      </c>
      <c r="T490">
        <v>3</v>
      </c>
      <c r="U490">
        <v>0.2</v>
      </c>
      <c r="V490">
        <v>2.9888999999999997</v>
      </c>
    </row>
    <row r="491" spans="1:22" x14ac:dyDescent="0.3">
      <c r="A491">
        <v>4093</v>
      </c>
      <c r="B491" t="s">
        <v>7205</v>
      </c>
      <c r="C491">
        <v>2014</v>
      </c>
      <c r="D491" s="32">
        <v>41776</v>
      </c>
      <c r="E491" s="32">
        <v>41778</v>
      </c>
      <c r="F491" t="s">
        <v>188</v>
      </c>
      <c r="G491" t="s">
        <v>5570</v>
      </c>
      <c r="H491" t="s">
        <v>5571</v>
      </c>
      <c r="I491" t="s">
        <v>26</v>
      </c>
      <c r="J491" t="s">
        <v>27</v>
      </c>
      <c r="K491" t="s">
        <v>801</v>
      </c>
      <c r="L491" t="s">
        <v>498</v>
      </c>
      <c r="M491">
        <v>44312</v>
      </c>
      <c r="N491" t="s">
        <v>148</v>
      </c>
      <c r="O491" t="s">
        <v>3688</v>
      </c>
      <c r="P491" t="s">
        <v>46</v>
      </c>
      <c r="Q491" t="s">
        <v>59</v>
      </c>
      <c r="R491" t="s">
        <v>3689</v>
      </c>
      <c r="S491">
        <v>221.024</v>
      </c>
      <c r="T491">
        <v>2</v>
      </c>
      <c r="U491">
        <v>0.2</v>
      </c>
      <c r="V491">
        <v>-55.256</v>
      </c>
    </row>
    <row r="492" spans="1:22" x14ac:dyDescent="0.3">
      <c r="A492">
        <v>3994</v>
      </c>
      <c r="B492" t="s">
        <v>7129</v>
      </c>
      <c r="C492">
        <v>2012</v>
      </c>
      <c r="D492" s="32">
        <v>41030</v>
      </c>
      <c r="E492" s="32">
        <v>41034</v>
      </c>
      <c r="F492" t="s">
        <v>50</v>
      </c>
      <c r="G492" t="s">
        <v>910</v>
      </c>
      <c r="H492" t="s">
        <v>911</v>
      </c>
      <c r="I492" t="s">
        <v>41</v>
      </c>
      <c r="J492" t="s">
        <v>27</v>
      </c>
      <c r="K492" t="s">
        <v>900</v>
      </c>
      <c r="L492" t="s">
        <v>54</v>
      </c>
      <c r="M492">
        <v>33614</v>
      </c>
      <c r="N492" t="s">
        <v>30</v>
      </c>
      <c r="O492" t="s">
        <v>3552</v>
      </c>
      <c r="P492" t="s">
        <v>46</v>
      </c>
      <c r="Q492" t="s">
        <v>68</v>
      </c>
      <c r="R492" t="s">
        <v>3553</v>
      </c>
      <c r="S492">
        <v>172.70400000000001</v>
      </c>
      <c r="T492">
        <v>6</v>
      </c>
      <c r="U492">
        <v>0.2</v>
      </c>
      <c r="V492">
        <v>10.793999999999983</v>
      </c>
    </row>
    <row r="493" spans="1:22" x14ac:dyDescent="0.3">
      <c r="A493">
        <v>3993</v>
      </c>
      <c r="B493" t="s">
        <v>7129</v>
      </c>
      <c r="C493">
        <v>2012</v>
      </c>
      <c r="D493" s="32">
        <v>41030</v>
      </c>
      <c r="E493" s="32">
        <v>41034</v>
      </c>
      <c r="F493" t="s">
        <v>50</v>
      </c>
      <c r="G493" t="s">
        <v>910</v>
      </c>
      <c r="H493" t="s">
        <v>911</v>
      </c>
      <c r="I493" t="s">
        <v>41</v>
      </c>
      <c r="J493" t="s">
        <v>27</v>
      </c>
      <c r="K493" t="s">
        <v>900</v>
      </c>
      <c r="L493" t="s">
        <v>54</v>
      </c>
      <c r="M493">
        <v>33614</v>
      </c>
      <c r="N493" t="s">
        <v>30</v>
      </c>
      <c r="O493" t="s">
        <v>2374</v>
      </c>
      <c r="P493" t="s">
        <v>46</v>
      </c>
      <c r="Q493" t="s">
        <v>578</v>
      </c>
      <c r="R493" t="s">
        <v>2375</v>
      </c>
      <c r="S493">
        <v>41.375999999999998</v>
      </c>
      <c r="T493">
        <v>3</v>
      </c>
      <c r="U493">
        <v>0.2</v>
      </c>
      <c r="V493">
        <v>4.6547999999999927</v>
      </c>
    </row>
    <row r="494" spans="1:22" x14ac:dyDescent="0.3">
      <c r="A494">
        <v>3992</v>
      </c>
      <c r="B494" t="s">
        <v>7129</v>
      </c>
      <c r="C494">
        <v>2012</v>
      </c>
      <c r="D494" s="32">
        <v>41030</v>
      </c>
      <c r="E494" s="32">
        <v>41034</v>
      </c>
      <c r="F494" t="s">
        <v>50</v>
      </c>
      <c r="G494" t="s">
        <v>910</v>
      </c>
      <c r="H494" t="s">
        <v>911</v>
      </c>
      <c r="I494" t="s">
        <v>41</v>
      </c>
      <c r="J494" t="s">
        <v>27</v>
      </c>
      <c r="K494" t="s">
        <v>900</v>
      </c>
      <c r="L494" t="s">
        <v>54</v>
      </c>
      <c r="M494">
        <v>33614</v>
      </c>
      <c r="N494" t="s">
        <v>30</v>
      </c>
      <c r="O494" t="s">
        <v>2932</v>
      </c>
      <c r="P494" t="s">
        <v>32</v>
      </c>
      <c r="Q494" t="s">
        <v>65</v>
      </c>
      <c r="R494" t="s">
        <v>2933</v>
      </c>
      <c r="S494">
        <v>63.552000000000007</v>
      </c>
      <c r="T494">
        <v>3</v>
      </c>
      <c r="U494">
        <v>0.2</v>
      </c>
      <c r="V494">
        <v>14.299199999999999</v>
      </c>
    </row>
    <row r="495" spans="1:22" x14ac:dyDescent="0.3">
      <c r="A495">
        <v>3968</v>
      </c>
      <c r="B495" t="s">
        <v>7101</v>
      </c>
      <c r="C495">
        <v>2013</v>
      </c>
      <c r="D495" s="32">
        <v>41415</v>
      </c>
      <c r="E495" s="32">
        <v>41418</v>
      </c>
      <c r="F495" t="s">
        <v>188</v>
      </c>
      <c r="G495" t="s">
        <v>2161</v>
      </c>
      <c r="H495" t="s">
        <v>2162</v>
      </c>
      <c r="I495" t="s">
        <v>102</v>
      </c>
      <c r="J495" t="s">
        <v>27</v>
      </c>
      <c r="K495" t="s">
        <v>1081</v>
      </c>
      <c r="L495" t="s">
        <v>457</v>
      </c>
      <c r="M495">
        <v>80906</v>
      </c>
      <c r="N495" t="s">
        <v>44</v>
      </c>
      <c r="O495" t="s">
        <v>2387</v>
      </c>
      <c r="P495" t="s">
        <v>46</v>
      </c>
      <c r="Q495" t="s">
        <v>75</v>
      </c>
      <c r="R495" t="s">
        <v>2388</v>
      </c>
      <c r="S495">
        <v>40.635000000000012</v>
      </c>
      <c r="T495">
        <v>7</v>
      </c>
      <c r="U495">
        <v>0.7</v>
      </c>
      <c r="V495">
        <v>-32.507999999999996</v>
      </c>
    </row>
    <row r="496" spans="1:22" x14ac:dyDescent="0.3">
      <c r="A496">
        <v>3960</v>
      </c>
      <c r="B496" t="s">
        <v>7091</v>
      </c>
      <c r="C496">
        <v>2013</v>
      </c>
      <c r="D496" s="32">
        <v>41424</v>
      </c>
      <c r="E496" s="32">
        <v>41428</v>
      </c>
      <c r="F496" t="s">
        <v>50</v>
      </c>
      <c r="G496" t="s">
        <v>1558</v>
      </c>
      <c r="H496" t="s">
        <v>1559</v>
      </c>
      <c r="I496" t="s">
        <v>26</v>
      </c>
      <c r="J496" t="s">
        <v>27</v>
      </c>
      <c r="K496" t="s">
        <v>5661</v>
      </c>
      <c r="L496" t="s">
        <v>335</v>
      </c>
      <c r="M496">
        <v>37211</v>
      </c>
      <c r="N496" t="s">
        <v>30</v>
      </c>
      <c r="O496" t="s">
        <v>7092</v>
      </c>
      <c r="P496" t="s">
        <v>32</v>
      </c>
      <c r="Q496" t="s">
        <v>65</v>
      </c>
      <c r="R496" t="s">
        <v>7093</v>
      </c>
      <c r="S496">
        <v>44.76</v>
      </c>
      <c r="T496">
        <v>3</v>
      </c>
      <c r="U496">
        <v>0.2</v>
      </c>
      <c r="V496">
        <v>14.546999999999995</v>
      </c>
    </row>
    <row r="497" spans="1:22" x14ac:dyDescent="0.3">
      <c r="A497">
        <v>494</v>
      </c>
      <c r="B497" t="s">
        <v>1693</v>
      </c>
      <c r="C497">
        <v>2013</v>
      </c>
      <c r="D497" s="32">
        <v>41404</v>
      </c>
      <c r="E497" s="32">
        <v>41409</v>
      </c>
      <c r="F497" t="s">
        <v>50</v>
      </c>
      <c r="G497" t="s">
        <v>1694</v>
      </c>
      <c r="H497" t="s">
        <v>1695</v>
      </c>
      <c r="I497" t="s">
        <v>26</v>
      </c>
      <c r="J497" t="s">
        <v>27</v>
      </c>
      <c r="K497" t="s">
        <v>95</v>
      </c>
      <c r="L497" t="s">
        <v>96</v>
      </c>
      <c r="M497">
        <v>98115</v>
      </c>
      <c r="N497" t="s">
        <v>44</v>
      </c>
      <c r="O497" t="s">
        <v>1696</v>
      </c>
      <c r="P497" t="s">
        <v>71</v>
      </c>
      <c r="Q497" t="s">
        <v>161</v>
      </c>
      <c r="R497" t="s">
        <v>1697</v>
      </c>
      <c r="S497">
        <v>93.98</v>
      </c>
      <c r="T497">
        <v>2</v>
      </c>
      <c r="U497">
        <v>0</v>
      </c>
      <c r="V497">
        <v>13.157200000000003</v>
      </c>
    </row>
    <row r="498" spans="1:22" x14ac:dyDescent="0.3">
      <c r="A498">
        <v>3959</v>
      </c>
      <c r="B498" t="s">
        <v>7091</v>
      </c>
      <c r="C498">
        <v>2013</v>
      </c>
      <c r="D498" s="32">
        <v>41424</v>
      </c>
      <c r="E498" s="32">
        <v>41428</v>
      </c>
      <c r="F498" t="s">
        <v>50</v>
      </c>
      <c r="G498" t="s">
        <v>1558</v>
      </c>
      <c r="H498" t="s">
        <v>1559</v>
      </c>
      <c r="I498" t="s">
        <v>26</v>
      </c>
      <c r="J498" t="s">
        <v>27</v>
      </c>
      <c r="K498" t="s">
        <v>5661</v>
      </c>
      <c r="L498" t="s">
        <v>335</v>
      </c>
      <c r="M498">
        <v>37211</v>
      </c>
      <c r="N498" t="s">
        <v>30</v>
      </c>
      <c r="O498" t="s">
        <v>1282</v>
      </c>
      <c r="P498" t="s">
        <v>46</v>
      </c>
      <c r="Q498" t="s">
        <v>68</v>
      </c>
      <c r="R498" t="s">
        <v>1283</v>
      </c>
      <c r="S498">
        <v>4.4479999999999995</v>
      </c>
      <c r="T498">
        <v>2</v>
      </c>
      <c r="U498">
        <v>0.2</v>
      </c>
      <c r="V498">
        <v>0.3335999999999999</v>
      </c>
    </row>
    <row r="499" spans="1:22" x14ac:dyDescent="0.3">
      <c r="A499">
        <v>3958</v>
      </c>
      <c r="B499" t="s">
        <v>7091</v>
      </c>
      <c r="C499">
        <v>2013</v>
      </c>
      <c r="D499" s="32">
        <v>41424</v>
      </c>
      <c r="E499" s="32">
        <v>41428</v>
      </c>
      <c r="F499" t="s">
        <v>50</v>
      </c>
      <c r="G499" t="s">
        <v>1558</v>
      </c>
      <c r="H499" t="s">
        <v>1559</v>
      </c>
      <c r="I499" t="s">
        <v>26</v>
      </c>
      <c r="J499" t="s">
        <v>27</v>
      </c>
      <c r="K499" t="s">
        <v>5661</v>
      </c>
      <c r="L499" t="s">
        <v>335</v>
      </c>
      <c r="M499">
        <v>37211</v>
      </c>
      <c r="N499" t="s">
        <v>30</v>
      </c>
      <c r="O499" t="s">
        <v>4367</v>
      </c>
      <c r="P499" t="s">
        <v>46</v>
      </c>
      <c r="Q499" t="s">
        <v>75</v>
      </c>
      <c r="R499" t="s">
        <v>4368</v>
      </c>
      <c r="S499">
        <v>11.277000000000001</v>
      </c>
      <c r="T499">
        <v>3</v>
      </c>
      <c r="U499">
        <v>0.7</v>
      </c>
      <c r="V499">
        <v>-8.6456999999999979</v>
      </c>
    </row>
    <row r="500" spans="1:22" x14ac:dyDescent="0.3">
      <c r="A500">
        <v>3945</v>
      </c>
      <c r="B500" t="s">
        <v>7081</v>
      </c>
      <c r="C500">
        <v>2013</v>
      </c>
      <c r="D500" s="32">
        <v>41411</v>
      </c>
      <c r="E500" s="32">
        <v>41416</v>
      </c>
      <c r="F500" t="s">
        <v>23</v>
      </c>
      <c r="G500" t="s">
        <v>1350</v>
      </c>
      <c r="H500" t="s">
        <v>1351</v>
      </c>
      <c r="I500" t="s">
        <v>26</v>
      </c>
      <c r="J500" t="s">
        <v>27</v>
      </c>
      <c r="K500" t="s">
        <v>42</v>
      </c>
      <c r="L500" t="s">
        <v>43</v>
      </c>
      <c r="M500">
        <v>90036</v>
      </c>
      <c r="N500" t="s">
        <v>44</v>
      </c>
      <c r="O500" t="s">
        <v>2372</v>
      </c>
      <c r="P500" t="s">
        <v>46</v>
      </c>
      <c r="Q500" t="s">
        <v>90</v>
      </c>
      <c r="R500" t="s">
        <v>2373</v>
      </c>
      <c r="S500">
        <v>17.34</v>
      </c>
      <c r="T500">
        <v>3</v>
      </c>
      <c r="U500">
        <v>0</v>
      </c>
      <c r="V500">
        <v>8.4966000000000008</v>
      </c>
    </row>
    <row r="501" spans="1:22" x14ac:dyDescent="0.3">
      <c r="A501">
        <v>3943</v>
      </c>
      <c r="B501" t="s">
        <v>7077</v>
      </c>
      <c r="C501">
        <v>2014</v>
      </c>
      <c r="D501" s="32">
        <v>41787</v>
      </c>
      <c r="E501" s="32">
        <v>41789</v>
      </c>
      <c r="F501" t="s">
        <v>23</v>
      </c>
      <c r="G501" t="s">
        <v>156</v>
      </c>
      <c r="H501" t="s">
        <v>157</v>
      </c>
      <c r="I501" t="s">
        <v>26</v>
      </c>
      <c r="J501" t="s">
        <v>27</v>
      </c>
      <c r="K501" t="s">
        <v>334</v>
      </c>
      <c r="L501" t="s">
        <v>335</v>
      </c>
      <c r="M501">
        <v>38109</v>
      </c>
      <c r="N501" t="s">
        <v>30</v>
      </c>
      <c r="O501" t="s">
        <v>3051</v>
      </c>
      <c r="P501" t="s">
        <v>46</v>
      </c>
      <c r="Q501" t="s">
        <v>90</v>
      </c>
      <c r="R501" t="s">
        <v>3052</v>
      </c>
      <c r="S501">
        <v>25.920000000000005</v>
      </c>
      <c r="T501">
        <v>5</v>
      </c>
      <c r="U501">
        <v>0.2</v>
      </c>
      <c r="V501">
        <v>9.0719999999999992</v>
      </c>
    </row>
    <row r="502" spans="1:22" x14ac:dyDescent="0.3">
      <c r="A502">
        <v>3942</v>
      </c>
      <c r="B502" t="s">
        <v>7076</v>
      </c>
      <c r="C502">
        <v>2014</v>
      </c>
      <c r="D502" s="32">
        <v>41778</v>
      </c>
      <c r="E502" s="32">
        <v>41783</v>
      </c>
      <c r="F502" t="s">
        <v>50</v>
      </c>
      <c r="G502" t="s">
        <v>2961</v>
      </c>
      <c r="H502" t="s">
        <v>2962</v>
      </c>
      <c r="I502" t="s">
        <v>26</v>
      </c>
      <c r="J502" t="s">
        <v>27</v>
      </c>
      <c r="K502" t="s">
        <v>266</v>
      </c>
      <c r="L502" t="s">
        <v>267</v>
      </c>
      <c r="M502">
        <v>10024</v>
      </c>
      <c r="N502" t="s">
        <v>148</v>
      </c>
      <c r="O502" t="s">
        <v>2077</v>
      </c>
      <c r="P502" t="s">
        <v>46</v>
      </c>
      <c r="Q502" t="s">
        <v>75</v>
      </c>
      <c r="R502" t="s">
        <v>2078</v>
      </c>
      <c r="S502">
        <v>3.048</v>
      </c>
      <c r="T502">
        <v>1</v>
      </c>
      <c r="U502">
        <v>0.2</v>
      </c>
      <c r="V502">
        <v>1.0286999999999997</v>
      </c>
    </row>
    <row r="503" spans="1:22" x14ac:dyDescent="0.3">
      <c r="A503">
        <v>3941</v>
      </c>
      <c r="B503" t="s">
        <v>7076</v>
      </c>
      <c r="C503">
        <v>2014</v>
      </c>
      <c r="D503" s="32">
        <v>41778</v>
      </c>
      <c r="E503" s="32">
        <v>41783</v>
      </c>
      <c r="F503" t="s">
        <v>50</v>
      </c>
      <c r="G503" t="s">
        <v>2961</v>
      </c>
      <c r="H503" t="s">
        <v>2962</v>
      </c>
      <c r="I503" t="s">
        <v>26</v>
      </c>
      <c r="J503" t="s">
        <v>27</v>
      </c>
      <c r="K503" t="s">
        <v>266</v>
      </c>
      <c r="L503" t="s">
        <v>267</v>
      </c>
      <c r="M503">
        <v>10024</v>
      </c>
      <c r="N503" t="s">
        <v>148</v>
      </c>
      <c r="O503" t="s">
        <v>4064</v>
      </c>
      <c r="P503" t="s">
        <v>32</v>
      </c>
      <c r="Q503" t="s">
        <v>65</v>
      </c>
      <c r="R503" t="s">
        <v>4065</v>
      </c>
      <c r="S503">
        <v>14.56</v>
      </c>
      <c r="T503">
        <v>2</v>
      </c>
      <c r="U503">
        <v>0</v>
      </c>
      <c r="V503">
        <v>6.2608000000000015</v>
      </c>
    </row>
    <row r="504" spans="1:22" x14ac:dyDescent="0.3">
      <c r="A504">
        <v>501</v>
      </c>
      <c r="B504" t="s">
        <v>1718</v>
      </c>
      <c r="C504">
        <v>2013</v>
      </c>
      <c r="D504" s="32">
        <v>41425</v>
      </c>
      <c r="E504" s="32">
        <v>41430</v>
      </c>
      <c r="F504" t="s">
        <v>50</v>
      </c>
      <c r="G504" t="s">
        <v>1719</v>
      </c>
      <c r="H504" t="s">
        <v>1720</v>
      </c>
      <c r="I504" t="s">
        <v>41</v>
      </c>
      <c r="J504" t="s">
        <v>27</v>
      </c>
      <c r="K504" t="s">
        <v>1721</v>
      </c>
      <c r="L504" t="s">
        <v>457</v>
      </c>
      <c r="M504">
        <v>80134</v>
      </c>
      <c r="N504" t="s">
        <v>44</v>
      </c>
      <c r="O504" t="s">
        <v>1722</v>
      </c>
      <c r="P504" t="s">
        <v>46</v>
      </c>
      <c r="Q504" t="s">
        <v>75</v>
      </c>
      <c r="R504" t="s">
        <v>1723</v>
      </c>
      <c r="S504">
        <v>22.620000000000005</v>
      </c>
      <c r="T504">
        <v>2</v>
      </c>
      <c r="U504">
        <v>0.7</v>
      </c>
      <c r="V504">
        <v>-15.079999999999998</v>
      </c>
    </row>
    <row r="505" spans="1:22" x14ac:dyDescent="0.3">
      <c r="A505">
        <v>502</v>
      </c>
      <c r="B505" t="s">
        <v>1718</v>
      </c>
      <c r="C505">
        <v>2013</v>
      </c>
      <c r="D505" s="32">
        <v>41425</v>
      </c>
      <c r="E505" s="32">
        <v>41430</v>
      </c>
      <c r="F505" t="s">
        <v>50</v>
      </c>
      <c r="G505" t="s">
        <v>1719</v>
      </c>
      <c r="H505" t="s">
        <v>1720</v>
      </c>
      <c r="I505" t="s">
        <v>41</v>
      </c>
      <c r="J505" t="s">
        <v>27</v>
      </c>
      <c r="K505" t="s">
        <v>1721</v>
      </c>
      <c r="L505" t="s">
        <v>457</v>
      </c>
      <c r="M505">
        <v>80134</v>
      </c>
      <c r="N505" t="s">
        <v>44</v>
      </c>
      <c r="O505" t="s">
        <v>1724</v>
      </c>
      <c r="P505" t="s">
        <v>46</v>
      </c>
      <c r="Q505" t="s">
        <v>75</v>
      </c>
      <c r="R505" t="s">
        <v>1725</v>
      </c>
      <c r="S505">
        <v>14.952000000000004</v>
      </c>
      <c r="T505">
        <v>2</v>
      </c>
      <c r="U505">
        <v>0.7</v>
      </c>
      <c r="V505">
        <v>-11.961599999999997</v>
      </c>
    </row>
    <row r="506" spans="1:22" x14ac:dyDescent="0.3">
      <c r="A506">
        <v>503</v>
      </c>
      <c r="B506" t="s">
        <v>1718</v>
      </c>
      <c r="C506">
        <v>2013</v>
      </c>
      <c r="D506" s="32">
        <v>41425</v>
      </c>
      <c r="E506" s="32">
        <v>41430</v>
      </c>
      <c r="F506" t="s">
        <v>50</v>
      </c>
      <c r="G506" t="s">
        <v>1719</v>
      </c>
      <c r="H506" t="s">
        <v>1720</v>
      </c>
      <c r="I506" t="s">
        <v>41</v>
      </c>
      <c r="J506" t="s">
        <v>27</v>
      </c>
      <c r="K506" t="s">
        <v>1721</v>
      </c>
      <c r="L506" t="s">
        <v>457</v>
      </c>
      <c r="M506">
        <v>80134</v>
      </c>
      <c r="N506" t="s">
        <v>44</v>
      </c>
      <c r="O506" t="s">
        <v>1726</v>
      </c>
      <c r="P506" t="s">
        <v>32</v>
      </c>
      <c r="Q506" t="s">
        <v>36</v>
      </c>
      <c r="R506" t="s">
        <v>1727</v>
      </c>
      <c r="S506">
        <v>801.5680000000001</v>
      </c>
      <c r="T506">
        <v>2</v>
      </c>
      <c r="U506">
        <v>0.2</v>
      </c>
      <c r="V506">
        <v>50.097999999999985</v>
      </c>
    </row>
    <row r="507" spans="1:22" x14ac:dyDescent="0.3">
      <c r="A507">
        <v>504</v>
      </c>
      <c r="B507" t="s">
        <v>1718</v>
      </c>
      <c r="C507">
        <v>2013</v>
      </c>
      <c r="D507" s="32">
        <v>41425</v>
      </c>
      <c r="E507" s="32">
        <v>41430</v>
      </c>
      <c r="F507" t="s">
        <v>50</v>
      </c>
      <c r="G507" t="s">
        <v>1719</v>
      </c>
      <c r="H507" t="s">
        <v>1720</v>
      </c>
      <c r="I507" t="s">
        <v>41</v>
      </c>
      <c r="J507" t="s">
        <v>27</v>
      </c>
      <c r="K507" t="s">
        <v>1721</v>
      </c>
      <c r="L507" t="s">
        <v>457</v>
      </c>
      <c r="M507">
        <v>80134</v>
      </c>
      <c r="N507" t="s">
        <v>44</v>
      </c>
      <c r="O507" t="s">
        <v>1728</v>
      </c>
      <c r="P507" t="s">
        <v>46</v>
      </c>
      <c r="Q507" t="s">
        <v>75</v>
      </c>
      <c r="R507" t="s">
        <v>1729</v>
      </c>
      <c r="S507">
        <v>2.3760000000000003</v>
      </c>
      <c r="T507">
        <v>3</v>
      </c>
      <c r="U507">
        <v>0.7</v>
      </c>
      <c r="V507">
        <v>-1.9007999999999998</v>
      </c>
    </row>
    <row r="508" spans="1:22" x14ac:dyDescent="0.3">
      <c r="A508">
        <v>505</v>
      </c>
      <c r="B508" t="s">
        <v>1718</v>
      </c>
      <c r="C508">
        <v>2013</v>
      </c>
      <c r="D508" s="32">
        <v>41425</v>
      </c>
      <c r="E508" s="32">
        <v>41430</v>
      </c>
      <c r="F508" t="s">
        <v>50</v>
      </c>
      <c r="G508" t="s">
        <v>1719</v>
      </c>
      <c r="H508" t="s">
        <v>1720</v>
      </c>
      <c r="I508" t="s">
        <v>41</v>
      </c>
      <c r="J508" t="s">
        <v>27</v>
      </c>
      <c r="K508" t="s">
        <v>1721</v>
      </c>
      <c r="L508" t="s">
        <v>457</v>
      </c>
      <c r="M508">
        <v>80134</v>
      </c>
      <c r="N508" t="s">
        <v>44</v>
      </c>
      <c r="O508" t="s">
        <v>1730</v>
      </c>
      <c r="P508" t="s">
        <v>46</v>
      </c>
      <c r="Q508" t="s">
        <v>90</v>
      </c>
      <c r="R508" t="s">
        <v>1731</v>
      </c>
      <c r="S508">
        <v>32.792000000000002</v>
      </c>
      <c r="T508">
        <v>1</v>
      </c>
      <c r="U508">
        <v>0.2</v>
      </c>
      <c r="V508">
        <v>11.8871</v>
      </c>
    </row>
    <row r="509" spans="1:22" x14ac:dyDescent="0.3">
      <c r="A509">
        <v>3896</v>
      </c>
      <c r="B509" t="s">
        <v>7035</v>
      </c>
      <c r="C509">
        <v>2014</v>
      </c>
      <c r="D509" s="32">
        <v>41761</v>
      </c>
      <c r="E509" s="32">
        <v>41765</v>
      </c>
      <c r="F509" t="s">
        <v>50</v>
      </c>
      <c r="G509" t="s">
        <v>2656</v>
      </c>
      <c r="H509" t="s">
        <v>2657</v>
      </c>
      <c r="I509" t="s">
        <v>102</v>
      </c>
      <c r="J509" t="s">
        <v>27</v>
      </c>
      <c r="K509" t="s">
        <v>7036</v>
      </c>
      <c r="L509" t="s">
        <v>1707</v>
      </c>
      <c r="M509">
        <v>71854</v>
      </c>
      <c r="N509" t="s">
        <v>30</v>
      </c>
      <c r="O509" t="s">
        <v>7037</v>
      </c>
      <c r="P509" t="s">
        <v>71</v>
      </c>
      <c r="Q509" t="s">
        <v>161</v>
      </c>
      <c r="R509" t="s">
        <v>7038</v>
      </c>
      <c r="S509">
        <v>48.9</v>
      </c>
      <c r="T509">
        <v>5</v>
      </c>
      <c r="U509">
        <v>0</v>
      </c>
      <c r="V509">
        <v>18.093</v>
      </c>
    </row>
    <row r="510" spans="1:22" x14ac:dyDescent="0.3">
      <c r="A510">
        <v>3863</v>
      </c>
      <c r="B510" t="s">
        <v>7007</v>
      </c>
      <c r="C510">
        <v>2011</v>
      </c>
      <c r="D510" s="32">
        <v>40666</v>
      </c>
      <c r="E510" s="32">
        <v>40673</v>
      </c>
      <c r="F510" t="s">
        <v>50</v>
      </c>
      <c r="G510" t="s">
        <v>6951</v>
      </c>
      <c r="H510" t="s">
        <v>6952</v>
      </c>
      <c r="I510" t="s">
        <v>26</v>
      </c>
      <c r="J510" t="s">
        <v>27</v>
      </c>
      <c r="K510" t="s">
        <v>3189</v>
      </c>
      <c r="L510" t="s">
        <v>267</v>
      </c>
      <c r="M510">
        <v>10701</v>
      </c>
      <c r="N510" t="s">
        <v>148</v>
      </c>
      <c r="O510" t="s">
        <v>492</v>
      </c>
      <c r="P510" t="s">
        <v>46</v>
      </c>
      <c r="Q510" t="s">
        <v>75</v>
      </c>
      <c r="R510" t="s">
        <v>493</v>
      </c>
      <c r="S510">
        <v>10.896000000000001</v>
      </c>
      <c r="T510">
        <v>3</v>
      </c>
      <c r="U510">
        <v>0.2</v>
      </c>
      <c r="V510">
        <v>3.9497999999999998</v>
      </c>
    </row>
    <row r="511" spans="1:22" x14ac:dyDescent="0.3">
      <c r="A511">
        <v>3862</v>
      </c>
      <c r="B511" t="s">
        <v>7007</v>
      </c>
      <c r="C511">
        <v>2011</v>
      </c>
      <c r="D511" s="32">
        <v>40666</v>
      </c>
      <c r="E511" s="32">
        <v>40673</v>
      </c>
      <c r="F511" t="s">
        <v>50</v>
      </c>
      <c r="G511" t="s">
        <v>6951</v>
      </c>
      <c r="H511" t="s">
        <v>6952</v>
      </c>
      <c r="I511" t="s">
        <v>26</v>
      </c>
      <c r="J511" t="s">
        <v>27</v>
      </c>
      <c r="K511" t="s">
        <v>3189</v>
      </c>
      <c r="L511" t="s">
        <v>267</v>
      </c>
      <c r="M511">
        <v>10701</v>
      </c>
      <c r="N511" t="s">
        <v>148</v>
      </c>
      <c r="O511" t="s">
        <v>7008</v>
      </c>
      <c r="P511" t="s">
        <v>46</v>
      </c>
      <c r="Q511" t="s">
        <v>75</v>
      </c>
      <c r="R511" t="s">
        <v>7009</v>
      </c>
      <c r="S511">
        <v>40.176000000000002</v>
      </c>
      <c r="T511">
        <v>3</v>
      </c>
      <c r="U511">
        <v>0.2</v>
      </c>
      <c r="V511">
        <v>14.563799999999997</v>
      </c>
    </row>
    <row r="512" spans="1:22" x14ac:dyDescent="0.3">
      <c r="A512">
        <v>3831</v>
      </c>
      <c r="B512" t="s">
        <v>6969</v>
      </c>
      <c r="C512">
        <v>2014</v>
      </c>
      <c r="D512" s="32">
        <v>41767</v>
      </c>
      <c r="E512" s="32">
        <v>41771</v>
      </c>
      <c r="F512" t="s">
        <v>50</v>
      </c>
      <c r="G512" t="s">
        <v>3847</v>
      </c>
      <c r="H512" t="s">
        <v>3848</v>
      </c>
      <c r="I512" t="s">
        <v>41</v>
      </c>
      <c r="J512" t="s">
        <v>27</v>
      </c>
      <c r="K512" t="s">
        <v>880</v>
      </c>
      <c r="L512" t="s">
        <v>238</v>
      </c>
      <c r="M512">
        <v>48234</v>
      </c>
      <c r="N512" t="s">
        <v>105</v>
      </c>
      <c r="O512" t="s">
        <v>2074</v>
      </c>
      <c r="P512" t="s">
        <v>46</v>
      </c>
      <c r="Q512" t="s">
        <v>78</v>
      </c>
      <c r="R512" t="s">
        <v>2075</v>
      </c>
      <c r="S512">
        <v>87.444000000000003</v>
      </c>
      <c r="T512">
        <v>2</v>
      </c>
      <c r="U512">
        <v>0.1</v>
      </c>
      <c r="V512">
        <v>18.460399999999986</v>
      </c>
    </row>
    <row r="513" spans="1:22" x14ac:dyDescent="0.3">
      <c r="A513">
        <v>3830</v>
      </c>
      <c r="B513" t="s">
        <v>6969</v>
      </c>
      <c r="C513">
        <v>2014</v>
      </c>
      <c r="D513" s="32">
        <v>41767</v>
      </c>
      <c r="E513" s="32">
        <v>41771</v>
      </c>
      <c r="F513" t="s">
        <v>50</v>
      </c>
      <c r="G513" t="s">
        <v>3847</v>
      </c>
      <c r="H513" t="s">
        <v>3848</v>
      </c>
      <c r="I513" t="s">
        <v>41</v>
      </c>
      <c r="J513" t="s">
        <v>27</v>
      </c>
      <c r="K513" t="s">
        <v>880</v>
      </c>
      <c r="L513" t="s">
        <v>238</v>
      </c>
      <c r="M513">
        <v>48234</v>
      </c>
      <c r="N513" t="s">
        <v>105</v>
      </c>
      <c r="O513" t="s">
        <v>1807</v>
      </c>
      <c r="P513" t="s">
        <v>32</v>
      </c>
      <c r="Q513" t="s">
        <v>36</v>
      </c>
      <c r="R513" t="s">
        <v>1808</v>
      </c>
      <c r="S513">
        <v>476.8</v>
      </c>
      <c r="T513">
        <v>2</v>
      </c>
      <c r="U513">
        <v>0</v>
      </c>
      <c r="V513">
        <v>119.19999999999999</v>
      </c>
    </row>
    <row r="514" spans="1:22" x14ac:dyDescent="0.3">
      <c r="A514">
        <v>3829</v>
      </c>
      <c r="B514" t="s">
        <v>6969</v>
      </c>
      <c r="C514">
        <v>2014</v>
      </c>
      <c r="D514" s="32">
        <v>41767</v>
      </c>
      <c r="E514" s="32">
        <v>41771</v>
      </c>
      <c r="F514" t="s">
        <v>50</v>
      </c>
      <c r="G514" t="s">
        <v>3847</v>
      </c>
      <c r="H514" t="s">
        <v>3848</v>
      </c>
      <c r="I514" t="s">
        <v>41</v>
      </c>
      <c r="J514" t="s">
        <v>27</v>
      </c>
      <c r="K514" t="s">
        <v>880</v>
      </c>
      <c r="L514" t="s">
        <v>238</v>
      </c>
      <c r="M514">
        <v>48234</v>
      </c>
      <c r="N514" t="s">
        <v>105</v>
      </c>
      <c r="O514" t="s">
        <v>5750</v>
      </c>
      <c r="P514" t="s">
        <v>32</v>
      </c>
      <c r="Q514" t="s">
        <v>36</v>
      </c>
      <c r="R514" t="s">
        <v>5751</v>
      </c>
      <c r="S514">
        <v>26.64</v>
      </c>
      <c r="T514">
        <v>1</v>
      </c>
      <c r="U514">
        <v>0</v>
      </c>
      <c r="V514">
        <v>7.4591999999999992</v>
      </c>
    </row>
    <row r="515" spans="1:22" x14ac:dyDescent="0.3">
      <c r="A515">
        <v>3828</v>
      </c>
      <c r="B515" t="s">
        <v>6969</v>
      </c>
      <c r="C515">
        <v>2014</v>
      </c>
      <c r="D515" s="32">
        <v>41767</v>
      </c>
      <c r="E515" s="32">
        <v>41771</v>
      </c>
      <c r="F515" t="s">
        <v>50</v>
      </c>
      <c r="G515" t="s">
        <v>3847</v>
      </c>
      <c r="H515" t="s">
        <v>3848</v>
      </c>
      <c r="I515" t="s">
        <v>41</v>
      </c>
      <c r="J515" t="s">
        <v>27</v>
      </c>
      <c r="K515" t="s">
        <v>880</v>
      </c>
      <c r="L515" t="s">
        <v>238</v>
      </c>
      <c r="M515">
        <v>48234</v>
      </c>
      <c r="N515" t="s">
        <v>105</v>
      </c>
      <c r="O515" t="s">
        <v>1136</v>
      </c>
      <c r="P515" t="s">
        <v>32</v>
      </c>
      <c r="Q515" t="s">
        <v>36</v>
      </c>
      <c r="R515" t="s">
        <v>1137</v>
      </c>
      <c r="S515">
        <v>1458.65</v>
      </c>
      <c r="T515">
        <v>5</v>
      </c>
      <c r="U515">
        <v>0</v>
      </c>
      <c r="V515">
        <v>423.00849999999997</v>
      </c>
    </row>
    <row r="516" spans="1:22" x14ac:dyDescent="0.3">
      <c r="A516">
        <v>3778</v>
      </c>
      <c r="B516" t="s">
        <v>6922</v>
      </c>
      <c r="C516">
        <v>2012</v>
      </c>
      <c r="D516" s="32">
        <v>41032</v>
      </c>
      <c r="E516" s="32">
        <v>41037</v>
      </c>
      <c r="F516" t="s">
        <v>50</v>
      </c>
      <c r="G516" t="s">
        <v>6180</v>
      </c>
      <c r="H516" t="s">
        <v>6181</v>
      </c>
      <c r="I516" t="s">
        <v>102</v>
      </c>
      <c r="J516" t="s">
        <v>27</v>
      </c>
      <c r="K516" t="s">
        <v>6923</v>
      </c>
      <c r="L516" t="s">
        <v>43</v>
      </c>
      <c r="M516">
        <v>91911</v>
      </c>
      <c r="N516" t="s">
        <v>44</v>
      </c>
      <c r="O516" t="s">
        <v>5400</v>
      </c>
      <c r="P516" t="s">
        <v>32</v>
      </c>
      <c r="Q516" t="s">
        <v>65</v>
      </c>
      <c r="R516" t="s">
        <v>5401</v>
      </c>
      <c r="S516">
        <v>665.88</v>
      </c>
      <c r="T516">
        <v>6</v>
      </c>
      <c r="U516">
        <v>0</v>
      </c>
      <c r="V516">
        <v>106.54079999999999</v>
      </c>
    </row>
    <row r="517" spans="1:22" x14ac:dyDescent="0.3">
      <c r="A517">
        <v>3772</v>
      </c>
      <c r="B517" t="s">
        <v>6915</v>
      </c>
      <c r="C517">
        <v>2013</v>
      </c>
      <c r="D517" s="32">
        <v>41407</v>
      </c>
      <c r="E517" s="32">
        <v>41412</v>
      </c>
      <c r="F517" t="s">
        <v>50</v>
      </c>
      <c r="G517" t="s">
        <v>4427</v>
      </c>
      <c r="H517" t="s">
        <v>4428</v>
      </c>
      <c r="I517" t="s">
        <v>41</v>
      </c>
      <c r="J517" t="s">
        <v>27</v>
      </c>
      <c r="K517" t="s">
        <v>146</v>
      </c>
      <c r="L517" t="s">
        <v>147</v>
      </c>
      <c r="M517">
        <v>19140</v>
      </c>
      <c r="N517" t="s">
        <v>148</v>
      </c>
      <c r="O517" t="s">
        <v>960</v>
      </c>
      <c r="P517" t="s">
        <v>46</v>
      </c>
      <c r="Q517" t="s">
        <v>59</v>
      </c>
      <c r="R517" t="s">
        <v>961</v>
      </c>
      <c r="S517">
        <v>82.367999999999995</v>
      </c>
      <c r="T517">
        <v>2</v>
      </c>
      <c r="U517">
        <v>0.2</v>
      </c>
      <c r="V517">
        <v>-19.562399999999997</v>
      </c>
    </row>
    <row r="518" spans="1:22" x14ac:dyDescent="0.3">
      <c r="A518">
        <v>3762</v>
      </c>
      <c r="B518" t="s">
        <v>6907</v>
      </c>
      <c r="C518">
        <v>2014</v>
      </c>
      <c r="D518" s="32">
        <v>41772</v>
      </c>
      <c r="E518" s="32">
        <v>41777</v>
      </c>
      <c r="F518" t="s">
        <v>50</v>
      </c>
      <c r="G518" t="s">
        <v>2002</v>
      </c>
      <c r="H518" t="s">
        <v>2003</v>
      </c>
      <c r="I518" t="s">
        <v>26</v>
      </c>
      <c r="J518" t="s">
        <v>27</v>
      </c>
      <c r="K518" t="s">
        <v>4096</v>
      </c>
      <c r="L518" t="s">
        <v>1245</v>
      </c>
      <c r="M518">
        <v>2149</v>
      </c>
      <c r="N518" t="s">
        <v>148</v>
      </c>
      <c r="O518" t="s">
        <v>697</v>
      </c>
      <c r="P518" t="s">
        <v>46</v>
      </c>
      <c r="Q518" t="s">
        <v>90</v>
      </c>
      <c r="R518" t="s">
        <v>5370</v>
      </c>
      <c r="S518">
        <v>87.6</v>
      </c>
      <c r="T518">
        <v>5</v>
      </c>
      <c r="U518">
        <v>0</v>
      </c>
      <c r="V518">
        <v>42.047999999999995</v>
      </c>
    </row>
    <row r="519" spans="1:22" x14ac:dyDescent="0.3">
      <c r="A519">
        <v>3717</v>
      </c>
      <c r="B519" t="s">
        <v>6875</v>
      </c>
      <c r="C519">
        <v>2014</v>
      </c>
      <c r="D519" s="32">
        <v>41789</v>
      </c>
      <c r="E519" s="32">
        <v>41793</v>
      </c>
      <c r="F519" t="s">
        <v>50</v>
      </c>
      <c r="G519" t="s">
        <v>2250</v>
      </c>
      <c r="H519" t="s">
        <v>2251</v>
      </c>
      <c r="I519" t="s">
        <v>102</v>
      </c>
      <c r="J519" t="s">
        <v>27</v>
      </c>
      <c r="K519" t="s">
        <v>2530</v>
      </c>
      <c r="L519" t="s">
        <v>138</v>
      </c>
      <c r="M519">
        <v>68104</v>
      </c>
      <c r="N519" t="s">
        <v>105</v>
      </c>
      <c r="O519" t="s">
        <v>4866</v>
      </c>
      <c r="P519" t="s">
        <v>46</v>
      </c>
      <c r="Q519" t="s">
        <v>269</v>
      </c>
      <c r="R519" t="s">
        <v>4867</v>
      </c>
      <c r="S519">
        <v>23.55</v>
      </c>
      <c r="T519">
        <v>5</v>
      </c>
      <c r="U519">
        <v>0</v>
      </c>
      <c r="V519">
        <v>1.1775000000000002</v>
      </c>
    </row>
    <row r="520" spans="1:22" x14ac:dyDescent="0.3">
      <c r="A520">
        <v>3688</v>
      </c>
      <c r="B520" t="s">
        <v>6849</v>
      </c>
      <c r="C520">
        <v>2013</v>
      </c>
      <c r="D520" s="32">
        <v>41415</v>
      </c>
      <c r="E520" s="32">
        <v>41419</v>
      </c>
      <c r="F520" t="s">
        <v>50</v>
      </c>
      <c r="G520" t="s">
        <v>1772</v>
      </c>
      <c r="H520" t="s">
        <v>1773</v>
      </c>
      <c r="I520" t="s">
        <v>26</v>
      </c>
      <c r="J520" t="s">
        <v>27</v>
      </c>
      <c r="K520" t="s">
        <v>6850</v>
      </c>
      <c r="L520" t="s">
        <v>54</v>
      </c>
      <c r="M520">
        <v>34952</v>
      </c>
      <c r="N520" t="s">
        <v>30</v>
      </c>
      <c r="O520" t="s">
        <v>1218</v>
      </c>
      <c r="P520" t="s">
        <v>46</v>
      </c>
      <c r="Q520" t="s">
        <v>75</v>
      </c>
      <c r="R520" t="s">
        <v>1219</v>
      </c>
      <c r="S520">
        <v>2.6940000000000004</v>
      </c>
      <c r="T520">
        <v>2</v>
      </c>
      <c r="U520">
        <v>0.7</v>
      </c>
      <c r="V520">
        <v>-2.2450000000000001</v>
      </c>
    </row>
    <row r="521" spans="1:22" x14ac:dyDescent="0.3">
      <c r="A521">
        <v>3633</v>
      </c>
      <c r="B521" t="s">
        <v>6797</v>
      </c>
      <c r="C521">
        <v>2014</v>
      </c>
      <c r="D521" s="32">
        <v>41763</v>
      </c>
      <c r="E521" s="32">
        <v>41768</v>
      </c>
      <c r="F521" t="s">
        <v>23</v>
      </c>
      <c r="G521" t="s">
        <v>6798</v>
      </c>
      <c r="H521" t="s">
        <v>6799</v>
      </c>
      <c r="I521" t="s">
        <v>41</v>
      </c>
      <c r="J521" t="s">
        <v>27</v>
      </c>
      <c r="K521" t="s">
        <v>42</v>
      </c>
      <c r="L521" t="s">
        <v>43</v>
      </c>
      <c r="M521">
        <v>90004</v>
      </c>
      <c r="N521" t="s">
        <v>44</v>
      </c>
      <c r="O521" t="s">
        <v>2428</v>
      </c>
      <c r="P521" t="s">
        <v>46</v>
      </c>
      <c r="Q521" t="s">
        <v>59</v>
      </c>
      <c r="R521" t="s">
        <v>2429</v>
      </c>
      <c r="S521">
        <v>763.44</v>
      </c>
      <c r="T521">
        <v>8</v>
      </c>
      <c r="U521">
        <v>0</v>
      </c>
      <c r="V521">
        <v>45.80639999999994</v>
      </c>
    </row>
    <row r="522" spans="1:22" x14ac:dyDescent="0.3">
      <c r="A522">
        <v>3632</v>
      </c>
      <c r="B522" t="s">
        <v>6797</v>
      </c>
      <c r="C522">
        <v>2014</v>
      </c>
      <c r="D522" s="32">
        <v>41763</v>
      </c>
      <c r="E522" s="32">
        <v>41768</v>
      </c>
      <c r="F522" t="s">
        <v>23</v>
      </c>
      <c r="G522" t="s">
        <v>6798</v>
      </c>
      <c r="H522" t="s">
        <v>6799</v>
      </c>
      <c r="I522" t="s">
        <v>41</v>
      </c>
      <c r="J522" t="s">
        <v>27</v>
      </c>
      <c r="K522" t="s">
        <v>42</v>
      </c>
      <c r="L522" t="s">
        <v>43</v>
      </c>
      <c r="M522">
        <v>90004</v>
      </c>
      <c r="N522" t="s">
        <v>44</v>
      </c>
      <c r="O522" t="s">
        <v>4633</v>
      </c>
      <c r="P522" t="s">
        <v>46</v>
      </c>
      <c r="Q522" t="s">
        <v>59</v>
      </c>
      <c r="R522" t="s">
        <v>4634</v>
      </c>
      <c r="S522">
        <v>69.52</v>
      </c>
      <c r="T522">
        <v>2</v>
      </c>
      <c r="U522">
        <v>0</v>
      </c>
      <c r="V522">
        <v>19.465600000000002</v>
      </c>
    </row>
    <row r="523" spans="1:22" x14ac:dyDescent="0.3">
      <c r="A523">
        <v>3628</v>
      </c>
      <c r="B523" t="s">
        <v>6794</v>
      </c>
      <c r="C523">
        <v>2014</v>
      </c>
      <c r="D523" s="32">
        <v>41779</v>
      </c>
      <c r="E523" s="32">
        <v>41781</v>
      </c>
      <c r="F523" t="s">
        <v>23</v>
      </c>
      <c r="G523" t="s">
        <v>5320</v>
      </c>
      <c r="H523" t="s">
        <v>5321</v>
      </c>
      <c r="I523" t="s">
        <v>102</v>
      </c>
      <c r="J523" t="s">
        <v>27</v>
      </c>
      <c r="K523" t="s">
        <v>127</v>
      </c>
      <c r="L523" t="s">
        <v>43</v>
      </c>
      <c r="M523">
        <v>94109</v>
      </c>
      <c r="N523" t="s">
        <v>44</v>
      </c>
      <c r="O523" t="s">
        <v>1854</v>
      </c>
      <c r="P523" t="s">
        <v>71</v>
      </c>
      <c r="Q523" t="s">
        <v>161</v>
      </c>
      <c r="R523" t="s">
        <v>1855</v>
      </c>
      <c r="S523">
        <v>36.32</v>
      </c>
      <c r="T523">
        <v>1</v>
      </c>
      <c r="U523">
        <v>0</v>
      </c>
      <c r="V523">
        <v>10.895999999999997</v>
      </c>
    </row>
    <row r="524" spans="1:22" x14ac:dyDescent="0.3">
      <c r="A524">
        <v>3627</v>
      </c>
      <c r="B524" t="s">
        <v>6794</v>
      </c>
      <c r="C524">
        <v>2014</v>
      </c>
      <c r="D524" s="32">
        <v>41779</v>
      </c>
      <c r="E524" s="32">
        <v>41781</v>
      </c>
      <c r="F524" t="s">
        <v>23</v>
      </c>
      <c r="G524" t="s">
        <v>5320</v>
      </c>
      <c r="H524" t="s">
        <v>5321</v>
      </c>
      <c r="I524" t="s">
        <v>102</v>
      </c>
      <c r="J524" t="s">
        <v>27</v>
      </c>
      <c r="K524" t="s">
        <v>127</v>
      </c>
      <c r="L524" t="s">
        <v>43</v>
      </c>
      <c r="M524">
        <v>94109</v>
      </c>
      <c r="N524" t="s">
        <v>44</v>
      </c>
      <c r="O524" t="s">
        <v>1232</v>
      </c>
      <c r="P524" t="s">
        <v>46</v>
      </c>
      <c r="Q524" t="s">
        <v>68</v>
      </c>
      <c r="R524" t="s">
        <v>1233</v>
      </c>
      <c r="S524">
        <v>5.58</v>
      </c>
      <c r="T524">
        <v>1</v>
      </c>
      <c r="U524">
        <v>0</v>
      </c>
      <c r="V524">
        <v>1.3949999999999996</v>
      </c>
    </row>
    <row r="525" spans="1:22" x14ac:dyDescent="0.3">
      <c r="A525">
        <v>3626</v>
      </c>
      <c r="B525" t="s">
        <v>6794</v>
      </c>
      <c r="C525">
        <v>2014</v>
      </c>
      <c r="D525" s="32">
        <v>41779</v>
      </c>
      <c r="E525" s="32">
        <v>41781</v>
      </c>
      <c r="F525" t="s">
        <v>23</v>
      </c>
      <c r="G525" t="s">
        <v>5320</v>
      </c>
      <c r="H525" t="s">
        <v>5321</v>
      </c>
      <c r="I525" t="s">
        <v>102</v>
      </c>
      <c r="J525" t="s">
        <v>27</v>
      </c>
      <c r="K525" t="s">
        <v>127</v>
      </c>
      <c r="L525" t="s">
        <v>43</v>
      </c>
      <c r="M525">
        <v>94109</v>
      </c>
      <c r="N525" t="s">
        <v>44</v>
      </c>
      <c r="O525" t="s">
        <v>4123</v>
      </c>
      <c r="P525" t="s">
        <v>46</v>
      </c>
      <c r="Q525" t="s">
        <v>68</v>
      </c>
      <c r="R525" t="s">
        <v>4124</v>
      </c>
      <c r="S525">
        <v>3.52</v>
      </c>
      <c r="T525">
        <v>2</v>
      </c>
      <c r="U525">
        <v>0</v>
      </c>
      <c r="V525">
        <v>1.0207999999999999</v>
      </c>
    </row>
    <row r="526" spans="1:22" x14ac:dyDescent="0.3">
      <c r="A526">
        <v>3625</v>
      </c>
      <c r="B526" t="s">
        <v>6794</v>
      </c>
      <c r="C526">
        <v>2014</v>
      </c>
      <c r="D526" s="32">
        <v>41779</v>
      </c>
      <c r="E526" s="32">
        <v>41781</v>
      </c>
      <c r="F526" t="s">
        <v>23</v>
      </c>
      <c r="G526" t="s">
        <v>5320</v>
      </c>
      <c r="H526" t="s">
        <v>5321</v>
      </c>
      <c r="I526" t="s">
        <v>102</v>
      </c>
      <c r="J526" t="s">
        <v>27</v>
      </c>
      <c r="K526" t="s">
        <v>127</v>
      </c>
      <c r="L526" t="s">
        <v>43</v>
      </c>
      <c r="M526">
        <v>94109</v>
      </c>
      <c r="N526" t="s">
        <v>44</v>
      </c>
      <c r="O526" t="s">
        <v>1839</v>
      </c>
      <c r="P526" t="s">
        <v>32</v>
      </c>
      <c r="Q526" t="s">
        <v>36</v>
      </c>
      <c r="R526" t="s">
        <v>1840</v>
      </c>
      <c r="S526">
        <v>681.40800000000013</v>
      </c>
      <c r="T526">
        <v>12</v>
      </c>
      <c r="U526">
        <v>0.2</v>
      </c>
      <c r="V526">
        <v>42.588000000000022</v>
      </c>
    </row>
    <row r="527" spans="1:22" x14ac:dyDescent="0.3">
      <c r="A527">
        <v>524</v>
      </c>
      <c r="B527" t="s">
        <v>1781</v>
      </c>
      <c r="C527">
        <v>2013</v>
      </c>
      <c r="D527" s="32">
        <v>41416</v>
      </c>
      <c r="E527" s="32">
        <v>41418</v>
      </c>
      <c r="F527" t="s">
        <v>188</v>
      </c>
      <c r="G527" t="s">
        <v>940</v>
      </c>
      <c r="H527" t="s">
        <v>941</v>
      </c>
      <c r="I527" t="s">
        <v>26</v>
      </c>
      <c r="J527" t="s">
        <v>27</v>
      </c>
      <c r="K527" t="s">
        <v>42</v>
      </c>
      <c r="L527" t="s">
        <v>43</v>
      </c>
      <c r="M527">
        <v>90032</v>
      </c>
      <c r="N527" t="s">
        <v>44</v>
      </c>
      <c r="O527" t="s">
        <v>1782</v>
      </c>
      <c r="P527" t="s">
        <v>71</v>
      </c>
      <c r="Q527" t="s">
        <v>72</v>
      </c>
      <c r="R527" t="s">
        <v>1783</v>
      </c>
      <c r="S527">
        <v>55.176000000000002</v>
      </c>
      <c r="T527">
        <v>3</v>
      </c>
      <c r="U527">
        <v>0.2</v>
      </c>
      <c r="V527">
        <v>-12.414599999999997</v>
      </c>
    </row>
    <row r="528" spans="1:22" x14ac:dyDescent="0.3">
      <c r="A528">
        <v>525</v>
      </c>
      <c r="B528" t="s">
        <v>1781</v>
      </c>
      <c r="C528">
        <v>2013</v>
      </c>
      <c r="D528" s="32">
        <v>41416</v>
      </c>
      <c r="E528" s="32">
        <v>41418</v>
      </c>
      <c r="F528" t="s">
        <v>188</v>
      </c>
      <c r="G528" t="s">
        <v>940</v>
      </c>
      <c r="H528" t="s">
        <v>941</v>
      </c>
      <c r="I528" t="s">
        <v>26</v>
      </c>
      <c r="J528" t="s">
        <v>27</v>
      </c>
      <c r="K528" t="s">
        <v>42</v>
      </c>
      <c r="L528" t="s">
        <v>43</v>
      </c>
      <c r="M528">
        <v>90032</v>
      </c>
      <c r="N528" t="s">
        <v>44</v>
      </c>
      <c r="O528" t="s">
        <v>907</v>
      </c>
      <c r="P528" t="s">
        <v>71</v>
      </c>
      <c r="Q528" t="s">
        <v>161</v>
      </c>
      <c r="R528" t="s">
        <v>1784</v>
      </c>
      <c r="S528">
        <v>66.260000000000005</v>
      </c>
      <c r="T528">
        <v>2</v>
      </c>
      <c r="U528">
        <v>0</v>
      </c>
      <c r="V528">
        <v>27.166600000000003</v>
      </c>
    </row>
    <row r="529" spans="1:22" x14ac:dyDescent="0.3">
      <c r="A529">
        <v>3541</v>
      </c>
      <c r="B529" t="s">
        <v>6725</v>
      </c>
      <c r="C529">
        <v>2011</v>
      </c>
      <c r="D529" s="32">
        <v>40672</v>
      </c>
      <c r="E529" s="32">
        <v>40672</v>
      </c>
      <c r="F529" t="s">
        <v>1290</v>
      </c>
      <c r="G529" t="s">
        <v>979</v>
      </c>
      <c r="H529" t="s">
        <v>980</v>
      </c>
      <c r="I529" t="s">
        <v>41</v>
      </c>
      <c r="J529" t="s">
        <v>27</v>
      </c>
      <c r="K529" t="s">
        <v>28</v>
      </c>
      <c r="L529" t="s">
        <v>29</v>
      </c>
      <c r="M529">
        <v>42420</v>
      </c>
      <c r="N529" t="s">
        <v>30</v>
      </c>
      <c r="O529" t="s">
        <v>4284</v>
      </c>
      <c r="P529" t="s">
        <v>46</v>
      </c>
      <c r="Q529" t="s">
        <v>90</v>
      </c>
      <c r="R529" t="s">
        <v>4285</v>
      </c>
      <c r="S529">
        <v>45.36</v>
      </c>
      <c r="T529">
        <v>7</v>
      </c>
      <c r="U529">
        <v>0</v>
      </c>
      <c r="V529">
        <v>21.772800000000004</v>
      </c>
    </row>
    <row r="530" spans="1:22" x14ac:dyDescent="0.3">
      <c r="A530">
        <v>3540</v>
      </c>
      <c r="B530" t="s">
        <v>6725</v>
      </c>
      <c r="C530">
        <v>2011</v>
      </c>
      <c r="D530" s="32">
        <v>40672</v>
      </c>
      <c r="E530" s="32">
        <v>40672</v>
      </c>
      <c r="F530" t="s">
        <v>1290</v>
      </c>
      <c r="G530" t="s">
        <v>979</v>
      </c>
      <c r="H530" t="s">
        <v>980</v>
      </c>
      <c r="I530" t="s">
        <v>41</v>
      </c>
      <c r="J530" t="s">
        <v>27</v>
      </c>
      <c r="K530" t="s">
        <v>28</v>
      </c>
      <c r="L530" t="s">
        <v>29</v>
      </c>
      <c r="M530">
        <v>42420</v>
      </c>
      <c r="N530" t="s">
        <v>30</v>
      </c>
      <c r="O530" t="s">
        <v>3965</v>
      </c>
      <c r="P530" t="s">
        <v>46</v>
      </c>
      <c r="Q530" t="s">
        <v>47</v>
      </c>
      <c r="R530" t="s">
        <v>3966</v>
      </c>
      <c r="S530">
        <v>20.65</v>
      </c>
      <c r="T530">
        <v>5</v>
      </c>
      <c r="U530">
        <v>0</v>
      </c>
      <c r="V530">
        <v>9.4989999999999988</v>
      </c>
    </row>
    <row r="531" spans="1:22" x14ac:dyDescent="0.3">
      <c r="A531">
        <v>3539</v>
      </c>
      <c r="B531" t="s">
        <v>6725</v>
      </c>
      <c r="C531">
        <v>2011</v>
      </c>
      <c r="D531" s="32">
        <v>40672</v>
      </c>
      <c r="E531" s="32">
        <v>40672</v>
      </c>
      <c r="F531" t="s">
        <v>1290</v>
      </c>
      <c r="G531" t="s">
        <v>979</v>
      </c>
      <c r="H531" t="s">
        <v>980</v>
      </c>
      <c r="I531" t="s">
        <v>41</v>
      </c>
      <c r="J531" t="s">
        <v>27</v>
      </c>
      <c r="K531" t="s">
        <v>28</v>
      </c>
      <c r="L531" t="s">
        <v>29</v>
      </c>
      <c r="M531">
        <v>42420</v>
      </c>
      <c r="N531" t="s">
        <v>30</v>
      </c>
      <c r="O531" t="s">
        <v>4139</v>
      </c>
      <c r="P531" t="s">
        <v>46</v>
      </c>
      <c r="Q531" t="s">
        <v>47</v>
      </c>
      <c r="R531" t="s">
        <v>4140</v>
      </c>
      <c r="S531">
        <v>9.4499999999999993</v>
      </c>
      <c r="T531">
        <v>3</v>
      </c>
      <c r="U531">
        <v>0</v>
      </c>
      <c r="V531">
        <v>4.5359999999999996</v>
      </c>
    </row>
    <row r="532" spans="1:22" x14ac:dyDescent="0.3">
      <c r="A532">
        <v>3538</v>
      </c>
      <c r="B532" t="s">
        <v>6725</v>
      </c>
      <c r="C532">
        <v>2011</v>
      </c>
      <c r="D532" s="32">
        <v>40672</v>
      </c>
      <c r="E532" s="32">
        <v>40672</v>
      </c>
      <c r="F532" t="s">
        <v>1290</v>
      </c>
      <c r="G532" t="s">
        <v>979</v>
      </c>
      <c r="H532" t="s">
        <v>980</v>
      </c>
      <c r="I532" t="s">
        <v>41</v>
      </c>
      <c r="J532" t="s">
        <v>27</v>
      </c>
      <c r="K532" t="s">
        <v>28</v>
      </c>
      <c r="L532" t="s">
        <v>29</v>
      </c>
      <c r="M532">
        <v>42420</v>
      </c>
      <c r="N532" t="s">
        <v>30</v>
      </c>
      <c r="O532" t="s">
        <v>122</v>
      </c>
      <c r="P532" t="s">
        <v>46</v>
      </c>
      <c r="Q532" t="s">
        <v>59</v>
      </c>
      <c r="R532" t="s">
        <v>123</v>
      </c>
      <c r="S532">
        <v>83.25</v>
      </c>
      <c r="T532">
        <v>3</v>
      </c>
      <c r="U532">
        <v>0</v>
      </c>
      <c r="V532">
        <v>14.984999999999992</v>
      </c>
    </row>
    <row r="533" spans="1:22" x14ac:dyDescent="0.3">
      <c r="A533">
        <v>3532</v>
      </c>
      <c r="B533" t="s">
        <v>6720</v>
      </c>
      <c r="C533">
        <v>2013</v>
      </c>
      <c r="D533" s="32">
        <v>41423</v>
      </c>
      <c r="E533" s="32">
        <v>41423</v>
      </c>
      <c r="F533" t="s">
        <v>1290</v>
      </c>
      <c r="G533" t="s">
        <v>4764</v>
      </c>
      <c r="H533" t="s">
        <v>4765</v>
      </c>
      <c r="I533" t="s">
        <v>41</v>
      </c>
      <c r="J533" t="s">
        <v>27</v>
      </c>
      <c r="K533" t="s">
        <v>266</v>
      </c>
      <c r="L533" t="s">
        <v>267</v>
      </c>
      <c r="M533">
        <v>10035</v>
      </c>
      <c r="N533" t="s">
        <v>148</v>
      </c>
      <c r="O533" t="s">
        <v>577</v>
      </c>
      <c r="P533" t="s">
        <v>46</v>
      </c>
      <c r="Q533" t="s">
        <v>578</v>
      </c>
      <c r="R533" t="s">
        <v>579</v>
      </c>
      <c r="S533">
        <v>54.900000000000006</v>
      </c>
      <c r="T533">
        <v>5</v>
      </c>
      <c r="U533">
        <v>0</v>
      </c>
      <c r="V533">
        <v>15.372000000000003</v>
      </c>
    </row>
    <row r="534" spans="1:22" x14ac:dyDescent="0.3">
      <c r="A534">
        <v>3531</v>
      </c>
      <c r="B534" t="s">
        <v>6719</v>
      </c>
      <c r="C534">
        <v>2013</v>
      </c>
      <c r="D534" s="32">
        <v>41414</v>
      </c>
      <c r="E534" s="32">
        <v>41418</v>
      </c>
      <c r="F534" t="s">
        <v>50</v>
      </c>
      <c r="G534" t="s">
        <v>4512</v>
      </c>
      <c r="H534" t="s">
        <v>4513</v>
      </c>
      <c r="I534" t="s">
        <v>41</v>
      </c>
      <c r="J534" t="s">
        <v>27</v>
      </c>
      <c r="K534" t="s">
        <v>4268</v>
      </c>
      <c r="L534" t="s">
        <v>254</v>
      </c>
      <c r="M534">
        <v>47905</v>
      </c>
      <c r="N534" t="s">
        <v>105</v>
      </c>
      <c r="O534" t="s">
        <v>128</v>
      </c>
      <c r="P534" t="s">
        <v>46</v>
      </c>
      <c r="Q534" t="s">
        <v>68</v>
      </c>
      <c r="R534" t="s">
        <v>129</v>
      </c>
      <c r="S534">
        <v>21.400000000000002</v>
      </c>
      <c r="T534">
        <v>5</v>
      </c>
      <c r="U534">
        <v>0</v>
      </c>
      <c r="V534">
        <v>6.2059999999999977</v>
      </c>
    </row>
    <row r="535" spans="1:22" x14ac:dyDescent="0.3">
      <c r="A535">
        <v>3425</v>
      </c>
      <c r="B535" t="s">
        <v>6618</v>
      </c>
      <c r="C535">
        <v>2013</v>
      </c>
      <c r="D535" s="32">
        <v>41423</v>
      </c>
      <c r="E535" s="32">
        <v>41429</v>
      </c>
      <c r="F535" t="s">
        <v>50</v>
      </c>
      <c r="G535" t="s">
        <v>486</v>
      </c>
      <c r="H535" t="s">
        <v>487</v>
      </c>
      <c r="I535" t="s">
        <v>26</v>
      </c>
      <c r="J535" t="s">
        <v>27</v>
      </c>
      <c r="K535" t="s">
        <v>42</v>
      </c>
      <c r="L535" t="s">
        <v>43</v>
      </c>
      <c r="M535">
        <v>90004</v>
      </c>
      <c r="N535" t="s">
        <v>44</v>
      </c>
      <c r="O535" t="s">
        <v>6329</v>
      </c>
      <c r="P535" t="s">
        <v>71</v>
      </c>
      <c r="Q535" t="s">
        <v>682</v>
      </c>
      <c r="R535" t="s">
        <v>6330</v>
      </c>
      <c r="S535">
        <v>558.4</v>
      </c>
      <c r="T535">
        <v>2</v>
      </c>
      <c r="U535">
        <v>0.2</v>
      </c>
      <c r="V535">
        <v>41.880000000000024</v>
      </c>
    </row>
    <row r="536" spans="1:22" x14ac:dyDescent="0.3">
      <c r="A536">
        <v>3424</v>
      </c>
      <c r="B536" t="s">
        <v>6618</v>
      </c>
      <c r="C536">
        <v>2013</v>
      </c>
      <c r="D536" s="32">
        <v>41423</v>
      </c>
      <c r="E536" s="32">
        <v>41429</v>
      </c>
      <c r="F536" t="s">
        <v>50</v>
      </c>
      <c r="G536" t="s">
        <v>486</v>
      </c>
      <c r="H536" t="s">
        <v>487</v>
      </c>
      <c r="I536" t="s">
        <v>26</v>
      </c>
      <c r="J536" t="s">
        <v>27</v>
      </c>
      <c r="K536" t="s">
        <v>42</v>
      </c>
      <c r="L536" t="s">
        <v>43</v>
      </c>
      <c r="M536">
        <v>90004</v>
      </c>
      <c r="N536" t="s">
        <v>44</v>
      </c>
      <c r="O536" t="s">
        <v>132</v>
      </c>
      <c r="P536" t="s">
        <v>46</v>
      </c>
      <c r="Q536" t="s">
        <v>75</v>
      </c>
      <c r="R536" t="s">
        <v>133</v>
      </c>
      <c r="S536">
        <v>22.72</v>
      </c>
      <c r="T536">
        <v>4</v>
      </c>
      <c r="U536">
        <v>0.2</v>
      </c>
      <c r="V536">
        <v>7.3839999999999986</v>
      </c>
    </row>
    <row r="537" spans="1:22" x14ac:dyDescent="0.3">
      <c r="A537">
        <v>534</v>
      </c>
      <c r="B537" t="s">
        <v>1814</v>
      </c>
      <c r="C537">
        <v>2013</v>
      </c>
      <c r="D537" s="32">
        <v>41424</v>
      </c>
      <c r="E537" s="32">
        <v>41427</v>
      </c>
      <c r="F537" t="s">
        <v>23</v>
      </c>
      <c r="G537" t="s">
        <v>1815</v>
      </c>
      <c r="H537" t="s">
        <v>1816</v>
      </c>
      <c r="I537" t="s">
        <v>26</v>
      </c>
      <c r="J537" t="s">
        <v>27</v>
      </c>
      <c r="K537" t="s">
        <v>1817</v>
      </c>
      <c r="L537" t="s">
        <v>358</v>
      </c>
      <c r="M537">
        <v>36116</v>
      </c>
      <c r="N537" t="s">
        <v>30</v>
      </c>
      <c r="O537" t="s">
        <v>1818</v>
      </c>
      <c r="P537" t="s">
        <v>71</v>
      </c>
      <c r="Q537" t="s">
        <v>72</v>
      </c>
      <c r="R537" t="s">
        <v>1819</v>
      </c>
      <c r="S537">
        <v>979.95</v>
      </c>
      <c r="T537">
        <v>5</v>
      </c>
      <c r="U537">
        <v>0</v>
      </c>
      <c r="V537">
        <v>274.38600000000008</v>
      </c>
    </row>
    <row r="538" spans="1:22" x14ac:dyDescent="0.3">
      <c r="A538">
        <v>535</v>
      </c>
      <c r="B538" t="s">
        <v>1814</v>
      </c>
      <c r="C538">
        <v>2013</v>
      </c>
      <c r="D538" s="32">
        <v>41424</v>
      </c>
      <c r="E538" s="32">
        <v>41427</v>
      </c>
      <c r="F538" t="s">
        <v>23</v>
      </c>
      <c r="G538" t="s">
        <v>1815</v>
      </c>
      <c r="H538" t="s">
        <v>1816</v>
      </c>
      <c r="I538" t="s">
        <v>26</v>
      </c>
      <c r="J538" t="s">
        <v>27</v>
      </c>
      <c r="K538" t="s">
        <v>1817</v>
      </c>
      <c r="L538" t="s">
        <v>358</v>
      </c>
      <c r="M538">
        <v>36116</v>
      </c>
      <c r="N538" t="s">
        <v>30</v>
      </c>
      <c r="O538" t="s">
        <v>1022</v>
      </c>
      <c r="P538" t="s">
        <v>46</v>
      </c>
      <c r="Q538" t="s">
        <v>75</v>
      </c>
      <c r="R538" t="s">
        <v>1023</v>
      </c>
      <c r="S538">
        <v>22.75</v>
      </c>
      <c r="T538">
        <v>5</v>
      </c>
      <c r="U538">
        <v>0</v>
      </c>
      <c r="V538">
        <v>11.375</v>
      </c>
    </row>
    <row r="539" spans="1:22" x14ac:dyDescent="0.3">
      <c r="A539">
        <v>3423</v>
      </c>
      <c r="B539" t="s">
        <v>6618</v>
      </c>
      <c r="C539">
        <v>2013</v>
      </c>
      <c r="D539" s="32">
        <v>41423</v>
      </c>
      <c r="E539" s="32">
        <v>41429</v>
      </c>
      <c r="F539" t="s">
        <v>50</v>
      </c>
      <c r="G539" t="s">
        <v>486</v>
      </c>
      <c r="H539" t="s">
        <v>487</v>
      </c>
      <c r="I539" t="s">
        <v>26</v>
      </c>
      <c r="J539" t="s">
        <v>27</v>
      </c>
      <c r="K539" t="s">
        <v>42</v>
      </c>
      <c r="L539" t="s">
        <v>43</v>
      </c>
      <c r="M539">
        <v>90004</v>
      </c>
      <c r="N539" t="s">
        <v>44</v>
      </c>
      <c r="O539" t="s">
        <v>4817</v>
      </c>
      <c r="P539" t="s">
        <v>71</v>
      </c>
      <c r="Q539" t="s">
        <v>161</v>
      </c>
      <c r="R539" t="s">
        <v>4818</v>
      </c>
      <c r="S539">
        <v>131.6</v>
      </c>
      <c r="T539">
        <v>7</v>
      </c>
      <c r="U539">
        <v>0</v>
      </c>
      <c r="V539">
        <v>7.8960000000000008</v>
      </c>
    </row>
    <row r="540" spans="1:22" x14ac:dyDescent="0.3">
      <c r="A540">
        <v>3422</v>
      </c>
      <c r="B540" t="s">
        <v>6618</v>
      </c>
      <c r="C540">
        <v>2013</v>
      </c>
      <c r="D540" s="32">
        <v>41423</v>
      </c>
      <c r="E540" s="32">
        <v>41429</v>
      </c>
      <c r="F540" t="s">
        <v>50</v>
      </c>
      <c r="G540" t="s">
        <v>486</v>
      </c>
      <c r="H540" t="s">
        <v>487</v>
      </c>
      <c r="I540" t="s">
        <v>26</v>
      </c>
      <c r="J540" t="s">
        <v>27</v>
      </c>
      <c r="K540" t="s">
        <v>42</v>
      </c>
      <c r="L540" t="s">
        <v>43</v>
      </c>
      <c r="M540">
        <v>90004</v>
      </c>
      <c r="N540" t="s">
        <v>44</v>
      </c>
      <c r="O540" t="s">
        <v>5180</v>
      </c>
      <c r="P540" t="s">
        <v>46</v>
      </c>
      <c r="Q540" t="s">
        <v>90</v>
      </c>
      <c r="R540" t="s">
        <v>5181</v>
      </c>
      <c r="S540">
        <v>182.72</v>
      </c>
      <c r="T540">
        <v>8</v>
      </c>
      <c r="U540">
        <v>0</v>
      </c>
      <c r="V540">
        <v>84.051199999999994</v>
      </c>
    </row>
    <row r="541" spans="1:22" x14ac:dyDescent="0.3">
      <c r="A541">
        <v>3421</v>
      </c>
      <c r="B541" t="s">
        <v>6618</v>
      </c>
      <c r="C541">
        <v>2013</v>
      </c>
      <c r="D541" s="32">
        <v>41423</v>
      </c>
      <c r="E541" s="32">
        <v>41429</v>
      </c>
      <c r="F541" t="s">
        <v>50</v>
      </c>
      <c r="G541" t="s">
        <v>486</v>
      </c>
      <c r="H541" t="s">
        <v>487</v>
      </c>
      <c r="I541" t="s">
        <v>26</v>
      </c>
      <c r="J541" t="s">
        <v>27</v>
      </c>
      <c r="K541" t="s">
        <v>42</v>
      </c>
      <c r="L541" t="s">
        <v>43</v>
      </c>
      <c r="M541">
        <v>90004</v>
      </c>
      <c r="N541" t="s">
        <v>44</v>
      </c>
      <c r="O541" t="s">
        <v>706</v>
      </c>
      <c r="P541" t="s">
        <v>46</v>
      </c>
      <c r="Q541" t="s">
        <v>78</v>
      </c>
      <c r="R541" t="s">
        <v>707</v>
      </c>
      <c r="S541">
        <v>262.24</v>
      </c>
      <c r="T541">
        <v>2</v>
      </c>
      <c r="U541">
        <v>0</v>
      </c>
      <c r="V541">
        <v>78.671999999999997</v>
      </c>
    </row>
    <row r="542" spans="1:22" x14ac:dyDescent="0.3">
      <c r="A542">
        <v>3410</v>
      </c>
      <c r="B542" t="s">
        <v>6613</v>
      </c>
      <c r="C542">
        <v>2014</v>
      </c>
      <c r="D542" s="32">
        <v>41760</v>
      </c>
      <c r="E542" s="32">
        <v>41766</v>
      </c>
      <c r="F542" t="s">
        <v>50</v>
      </c>
      <c r="G542" t="s">
        <v>1913</v>
      </c>
      <c r="H542" t="s">
        <v>1914</v>
      </c>
      <c r="I542" t="s">
        <v>26</v>
      </c>
      <c r="J542" t="s">
        <v>27</v>
      </c>
      <c r="K542" t="s">
        <v>497</v>
      </c>
      <c r="L542" t="s">
        <v>498</v>
      </c>
      <c r="M542">
        <v>43229</v>
      </c>
      <c r="N542" t="s">
        <v>148</v>
      </c>
      <c r="O542" t="s">
        <v>1929</v>
      </c>
      <c r="P542" t="s">
        <v>46</v>
      </c>
      <c r="Q542" t="s">
        <v>90</v>
      </c>
      <c r="R542" t="s">
        <v>1930</v>
      </c>
      <c r="S542">
        <v>10.368000000000002</v>
      </c>
      <c r="T542">
        <v>2</v>
      </c>
      <c r="U542">
        <v>0.2</v>
      </c>
      <c r="V542">
        <v>3.6288</v>
      </c>
    </row>
    <row r="543" spans="1:22" x14ac:dyDescent="0.3">
      <c r="A543">
        <v>3404</v>
      </c>
      <c r="B543" t="s">
        <v>6608</v>
      </c>
      <c r="C543">
        <v>2014</v>
      </c>
      <c r="D543" s="32">
        <v>41789</v>
      </c>
      <c r="E543" s="32">
        <v>41796</v>
      </c>
      <c r="F543" t="s">
        <v>50</v>
      </c>
      <c r="G543" t="s">
        <v>4376</v>
      </c>
      <c r="H543" t="s">
        <v>4377</v>
      </c>
      <c r="I543" t="s">
        <v>26</v>
      </c>
      <c r="J543" t="s">
        <v>27</v>
      </c>
      <c r="K543" t="s">
        <v>184</v>
      </c>
      <c r="L543" t="s">
        <v>104</v>
      </c>
      <c r="M543">
        <v>77095</v>
      </c>
      <c r="N543" t="s">
        <v>105</v>
      </c>
      <c r="O543" t="s">
        <v>6609</v>
      </c>
      <c r="P543" t="s">
        <v>32</v>
      </c>
      <c r="Q543" t="s">
        <v>65</v>
      </c>
      <c r="R543" t="s">
        <v>6610</v>
      </c>
      <c r="S543">
        <v>65.424000000000007</v>
      </c>
      <c r="T543">
        <v>4</v>
      </c>
      <c r="U543">
        <v>0.6</v>
      </c>
      <c r="V543">
        <v>-52.339199999999991</v>
      </c>
    </row>
    <row r="544" spans="1:22" x14ac:dyDescent="0.3">
      <c r="A544">
        <v>3403</v>
      </c>
      <c r="B544" t="s">
        <v>6606</v>
      </c>
      <c r="C544">
        <v>2012</v>
      </c>
      <c r="D544" s="32">
        <v>41033</v>
      </c>
      <c r="E544" s="32">
        <v>41034</v>
      </c>
      <c r="F544" t="s">
        <v>188</v>
      </c>
      <c r="G544" t="s">
        <v>1345</v>
      </c>
      <c r="H544" t="s">
        <v>1346</v>
      </c>
      <c r="I544" t="s">
        <v>41</v>
      </c>
      <c r="J544" t="s">
        <v>27</v>
      </c>
      <c r="K544" t="s">
        <v>6607</v>
      </c>
      <c r="L544" t="s">
        <v>211</v>
      </c>
      <c r="M544">
        <v>60477</v>
      </c>
      <c r="N544" t="s">
        <v>105</v>
      </c>
      <c r="O544" t="s">
        <v>2887</v>
      </c>
      <c r="P544" t="s">
        <v>32</v>
      </c>
      <c r="Q544" t="s">
        <v>65</v>
      </c>
      <c r="R544" t="s">
        <v>186</v>
      </c>
      <c r="S544">
        <v>22.288</v>
      </c>
      <c r="T544">
        <v>7</v>
      </c>
      <c r="U544">
        <v>0.6</v>
      </c>
      <c r="V544">
        <v>-8.9151999999999987</v>
      </c>
    </row>
    <row r="545" spans="1:22" x14ac:dyDescent="0.3">
      <c r="A545">
        <v>3360</v>
      </c>
      <c r="B545" t="s">
        <v>6565</v>
      </c>
      <c r="C545">
        <v>2013</v>
      </c>
      <c r="D545" s="32">
        <v>41401</v>
      </c>
      <c r="E545" s="32">
        <v>41405</v>
      </c>
      <c r="F545" t="s">
        <v>50</v>
      </c>
      <c r="G545" t="s">
        <v>5077</v>
      </c>
      <c r="H545" t="s">
        <v>5078</v>
      </c>
      <c r="I545" t="s">
        <v>26</v>
      </c>
      <c r="J545" t="s">
        <v>27</v>
      </c>
      <c r="K545" t="s">
        <v>303</v>
      </c>
      <c r="L545" t="s">
        <v>211</v>
      </c>
      <c r="M545">
        <v>60610</v>
      </c>
      <c r="N545" t="s">
        <v>105</v>
      </c>
      <c r="O545" t="s">
        <v>3765</v>
      </c>
      <c r="P545" t="s">
        <v>71</v>
      </c>
      <c r="Q545" t="s">
        <v>161</v>
      </c>
      <c r="R545" t="s">
        <v>3766</v>
      </c>
      <c r="S545">
        <v>26.176000000000002</v>
      </c>
      <c r="T545">
        <v>2</v>
      </c>
      <c r="U545">
        <v>0.2</v>
      </c>
      <c r="V545">
        <v>-3.272000000000002</v>
      </c>
    </row>
    <row r="546" spans="1:22" x14ac:dyDescent="0.3">
      <c r="A546">
        <v>3359</v>
      </c>
      <c r="B546" t="s">
        <v>6565</v>
      </c>
      <c r="C546">
        <v>2013</v>
      </c>
      <c r="D546" s="32">
        <v>41401</v>
      </c>
      <c r="E546" s="32">
        <v>41405</v>
      </c>
      <c r="F546" t="s">
        <v>50</v>
      </c>
      <c r="G546" t="s">
        <v>5077</v>
      </c>
      <c r="H546" t="s">
        <v>5078</v>
      </c>
      <c r="I546" t="s">
        <v>26</v>
      </c>
      <c r="J546" t="s">
        <v>27</v>
      </c>
      <c r="K546" t="s">
        <v>303</v>
      </c>
      <c r="L546" t="s">
        <v>211</v>
      </c>
      <c r="M546">
        <v>60610</v>
      </c>
      <c r="N546" t="s">
        <v>105</v>
      </c>
      <c r="O546" t="s">
        <v>1522</v>
      </c>
      <c r="P546" t="s">
        <v>46</v>
      </c>
      <c r="Q546" t="s">
        <v>75</v>
      </c>
      <c r="R546" t="s">
        <v>1523</v>
      </c>
      <c r="S546">
        <v>3.2079999999999993</v>
      </c>
      <c r="T546">
        <v>2</v>
      </c>
      <c r="U546">
        <v>0.8</v>
      </c>
      <c r="V546">
        <v>-5.2932000000000023</v>
      </c>
    </row>
    <row r="547" spans="1:22" x14ac:dyDescent="0.3">
      <c r="A547">
        <v>544</v>
      </c>
      <c r="B547" t="s">
        <v>1853</v>
      </c>
      <c r="C547">
        <v>2011</v>
      </c>
      <c r="D547" s="32">
        <v>40674</v>
      </c>
      <c r="E547" s="32">
        <v>40679</v>
      </c>
      <c r="F547" t="s">
        <v>50</v>
      </c>
      <c r="G547" t="s">
        <v>387</v>
      </c>
      <c r="H547" t="s">
        <v>388</v>
      </c>
      <c r="I547" t="s">
        <v>26</v>
      </c>
      <c r="J547" t="s">
        <v>27</v>
      </c>
      <c r="K547" t="s">
        <v>103</v>
      </c>
      <c r="L547" t="s">
        <v>104</v>
      </c>
      <c r="M547">
        <v>76106</v>
      </c>
      <c r="N547" t="s">
        <v>105</v>
      </c>
      <c r="O547" t="s">
        <v>1854</v>
      </c>
      <c r="P547" t="s">
        <v>71</v>
      </c>
      <c r="Q547" t="s">
        <v>161</v>
      </c>
      <c r="R547" t="s">
        <v>1855</v>
      </c>
      <c r="S547">
        <v>58.112000000000002</v>
      </c>
      <c r="T547">
        <v>2</v>
      </c>
      <c r="U547">
        <v>0.2</v>
      </c>
      <c r="V547">
        <v>7.263999999999994</v>
      </c>
    </row>
    <row r="548" spans="1:22" x14ac:dyDescent="0.3">
      <c r="A548">
        <v>545</v>
      </c>
      <c r="B548" t="s">
        <v>1853</v>
      </c>
      <c r="C548">
        <v>2011</v>
      </c>
      <c r="D548" s="32">
        <v>40674</v>
      </c>
      <c r="E548" s="32">
        <v>40679</v>
      </c>
      <c r="F548" t="s">
        <v>50</v>
      </c>
      <c r="G548" t="s">
        <v>387</v>
      </c>
      <c r="H548" t="s">
        <v>388</v>
      </c>
      <c r="I548" t="s">
        <v>26</v>
      </c>
      <c r="J548" t="s">
        <v>27</v>
      </c>
      <c r="K548" t="s">
        <v>103</v>
      </c>
      <c r="L548" t="s">
        <v>104</v>
      </c>
      <c r="M548">
        <v>76106</v>
      </c>
      <c r="N548" t="s">
        <v>105</v>
      </c>
      <c r="O548" t="s">
        <v>1856</v>
      </c>
      <c r="P548" t="s">
        <v>71</v>
      </c>
      <c r="Q548" t="s">
        <v>72</v>
      </c>
      <c r="R548" t="s">
        <v>1857</v>
      </c>
      <c r="S548">
        <v>100.792</v>
      </c>
      <c r="T548">
        <v>1</v>
      </c>
      <c r="U548">
        <v>0.2</v>
      </c>
      <c r="V548">
        <v>6.2995000000000019</v>
      </c>
    </row>
    <row r="549" spans="1:22" x14ac:dyDescent="0.3">
      <c r="A549">
        <v>546</v>
      </c>
      <c r="B549" t="s">
        <v>1853</v>
      </c>
      <c r="C549">
        <v>2011</v>
      </c>
      <c r="D549" s="32">
        <v>40674</v>
      </c>
      <c r="E549" s="32">
        <v>40679</v>
      </c>
      <c r="F549" t="s">
        <v>50</v>
      </c>
      <c r="G549" t="s">
        <v>387</v>
      </c>
      <c r="H549" t="s">
        <v>388</v>
      </c>
      <c r="I549" t="s">
        <v>26</v>
      </c>
      <c r="J549" t="s">
        <v>27</v>
      </c>
      <c r="K549" t="s">
        <v>103</v>
      </c>
      <c r="L549" t="s">
        <v>104</v>
      </c>
      <c r="M549">
        <v>76106</v>
      </c>
      <c r="N549" t="s">
        <v>105</v>
      </c>
      <c r="O549" t="s">
        <v>1858</v>
      </c>
      <c r="P549" t="s">
        <v>32</v>
      </c>
      <c r="Q549" t="s">
        <v>65</v>
      </c>
      <c r="R549" t="s">
        <v>1859</v>
      </c>
      <c r="S549">
        <v>66.112000000000009</v>
      </c>
      <c r="T549">
        <v>4</v>
      </c>
      <c r="U549">
        <v>0.6</v>
      </c>
      <c r="V549">
        <v>-84.292799999999986</v>
      </c>
    </row>
    <row r="550" spans="1:22" x14ac:dyDescent="0.3">
      <c r="A550">
        <v>3298</v>
      </c>
      <c r="B550" t="s">
        <v>6518</v>
      </c>
      <c r="C550">
        <v>2012</v>
      </c>
      <c r="D550" s="32">
        <v>41052</v>
      </c>
      <c r="E550" s="32">
        <v>41059</v>
      </c>
      <c r="F550" t="s">
        <v>50</v>
      </c>
      <c r="G550" t="s">
        <v>152</v>
      </c>
      <c r="H550" t="s">
        <v>153</v>
      </c>
      <c r="I550" t="s">
        <v>26</v>
      </c>
      <c r="J550" t="s">
        <v>27</v>
      </c>
      <c r="K550" t="s">
        <v>544</v>
      </c>
      <c r="L550" t="s">
        <v>310</v>
      </c>
      <c r="M550">
        <v>85023</v>
      </c>
      <c r="N550" t="s">
        <v>44</v>
      </c>
      <c r="O550" t="s">
        <v>1992</v>
      </c>
      <c r="P550" t="s">
        <v>46</v>
      </c>
      <c r="Q550" t="s">
        <v>78</v>
      </c>
      <c r="R550" t="s">
        <v>1993</v>
      </c>
      <c r="S550">
        <v>121.79200000000002</v>
      </c>
      <c r="T550">
        <v>4</v>
      </c>
      <c r="U550">
        <v>0.2</v>
      </c>
      <c r="V550">
        <v>13.701599999999988</v>
      </c>
    </row>
    <row r="551" spans="1:22" x14ac:dyDescent="0.3">
      <c r="A551">
        <v>3297</v>
      </c>
      <c r="B551" t="s">
        <v>6518</v>
      </c>
      <c r="C551">
        <v>2012</v>
      </c>
      <c r="D551" s="32">
        <v>41052</v>
      </c>
      <c r="E551" s="32">
        <v>41059</v>
      </c>
      <c r="F551" t="s">
        <v>50</v>
      </c>
      <c r="G551" t="s">
        <v>152</v>
      </c>
      <c r="H551" t="s">
        <v>153</v>
      </c>
      <c r="I551" t="s">
        <v>26</v>
      </c>
      <c r="J551" t="s">
        <v>27</v>
      </c>
      <c r="K551" t="s">
        <v>544</v>
      </c>
      <c r="L551" t="s">
        <v>310</v>
      </c>
      <c r="M551">
        <v>85023</v>
      </c>
      <c r="N551" t="s">
        <v>44</v>
      </c>
      <c r="O551" t="s">
        <v>2441</v>
      </c>
      <c r="P551" t="s">
        <v>46</v>
      </c>
      <c r="Q551" t="s">
        <v>75</v>
      </c>
      <c r="R551" t="s">
        <v>2442</v>
      </c>
      <c r="S551">
        <v>19.194000000000003</v>
      </c>
      <c r="T551">
        <v>7</v>
      </c>
      <c r="U551">
        <v>0.7</v>
      </c>
      <c r="V551">
        <v>-12.795999999999999</v>
      </c>
    </row>
    <row r="552" spans="1:22" x14ac:dyDescent="0.3">
      <c r="A552">
        <v>3274</v>
      </c>
      <c r="B552" t="s">
        <v>6498</v>
      </c>
      <c r="C552">
        <v>2014</v>
      </c>
      <c r="D552" s="32">
        <v>41768</v>
      </c>
      <c r="E552" s="32">
        <v>41772</v>
      </c>
      <c r="F552" t="s">
        <v>50</v>
      </c>
      <c r="G552" t="s">
        <v>3217</v>
      </c>
      <c r="H552" t="s">
        <v>3218</v>
      </c>
      <c r="I552" t="s">
        <v>102</v>
      </c>
      <c r="J552" t="s">
        <v>27</v>
      </c>
      <c r="K552" t="s">
        <v>42</v>
      </c>
      <c r="L552" t="s">
        <v>43</v>
      </c>
      <c r="M552">
        <v>90032</v>
      </c>
      <c r="N552" t="s">
        <v>44</v>
      </c>
      <c r="O552" t="s">
        <v>3458</v>
      </c>
      <c r="P552" t="s">
        <v>71</v>
      </c>
      <c r="Q552" t="s">
        <v>1216</v>
      </c>
      <c r="R552" t="s">
        <v>3459</v>
      </c>
      <c r="S552">
        <v>3359.9520000000002</v>
      </c>
      <c r="T552">
        <v>6</v>
      </c>
      <c r="U552">
        <v>0.2</v>
      </c>
      <c r="V552">
        <v>1049.9849999999999</v>
      </c>
    </row>
    <row r="553" spans="1:22" x14ac:dyDescent="0.3">
      <c r="A553">
        <v>3269</v>
      </c>
      <c r="B553" t="s">
        <v>6489</v>
      </c>
      <c r="C553">
        <v>2011</v>
      </c>
      <c r="D553" s="32">
        <v>40685</v>
      </c>
      <c r="E553" s="32">
        <v>40692</v>
      </c>
      <c r="F553" t="s">
        <v>50</v>
      </c>
      <c r="G553" t="s">
        <v>6490</v>
      </c>
      <c r="H553" t="s">
        <v>6491</v>
      </c>
      <c r="I553" t="s">
        <v>26</v>
      </c>
      <c r="J553" t="s">
        <v>27</v>
      </c>
      <c r="K553" t="s">
        <v>357</v>
      </c>
      <c r="L553" t="s">
        <v>358</v>
      </c>
      <c r="M553">
        <v>35601</v>
      </c>
      <c r="N553" t="s">
        <v>30</v>
      </c>
      <c r="O553" t="s">
        <v>6492</v>
      </c>
      <c r="P553" t="s">
        <v>71</v>
      </c>
      <c r="Q553" t="s">
        <v>72</v>
      </c>
      <c r="R553" t="s">
        <v>6493</v>
      </c>
      <c r="S553">
        <v>44.95</v>
      </c>
      <c r="T553">
        <v>1</v>
      </c>
      <c r="U553">
        <v>0</v>
      </c>
      <c r="V553">
        <v>12.585999999999999</v>
      </c>
    </row>
    <row r="554" spans="1:22" x14ac:dyDescent="0.3">
      <c r="A554">
        <v>3268</v>
      </c>
      <c r="B554" t="s">
        <v>6489</v>
      </c>
      <c r="C554">
        <v>2011</v>
      </c>
      <c r="D554" s="32">
        <v>40685</v>
      </c>
      <c r="E554" s="32">
        <v>40692</v>
      </c>
      <c r="F554" t="s">
        <v>50</v>
      </c>
      <c r="G554" t="s">
        <v>6490</v>
      </c>
      <c r="H554" t="s">
        <v>6491</v>
      </c>
      <c r="I554" t="s">
        <v>26</v>
      </c>
      <c r="J554" t="s">
        <v>27</v>
      </c>
      <c r="K554" t="s">
        <v>357</v>
      </c>
      <c r="L554" t="s">
        <v>358</v>
      </c>
      <c r="M554">
        <v>35601</v>
      </c>
      <c r="N554" t="s">
        <v>30</v>
      </c>
      <c r="O554" t="s">
        <v>2745</v>
      </c>
      <c r="P554" t="s">
        <v>71</v>
      </c>
      <c r="Q554" t="s">
        <v>72</v>
      </c>
      <c r="R554" t="s">
        <v>2746</v>
      </c>
      <c r="S554">
        <v>135.97999999999999</v>
      </c>
      <c r="T554">
        <v>2</v>
      </c>
      <c r="U554">
        <v>0</v>
      </c>
      <c r="V554">
        <v>33.995000000000005</v>
      </c>
    </row>
    <row r="555" spans="1:22" x14ac:dyDescent="0.3">
      <c r="A555">
        <v>3238</v>
      </c>
      <c r="B555" t="s">
        <v>6450</v>
      </c>
      <c r="C555">
        <v>2013</v>
      </c>
      <c r="D555" s="32">
        <v>41397</v>
      </c>
      <c r="E555" s="32">
        <v>41397</v>
      </c>
      <c r="F555" t="s">
        <v>1290</v>
      </c>
      <c r="G555" t="s">
        <v>6451</v>
      </c>
      <c r="H555" t="s">
        <v>6452</v>
      </c>
      <c r="I555" t="s">
        <v>26</v>
      </c>
      <c r="J555" t="s">
        <v>27</v>
      </c>
      <c r="K555" t="s">
        <v>266</v>
      </c>
      <c r="L555" t="s">
        <v>267</v>
      </c>
      <c r="M555">
        <v>10024</v>
      </c>
      <c r="N555" t="s">
        <v>148</v>
      </c>
      <c r="O555" t="s">
        <v>1603</v>
      </c>
      <c r="P555" t="s">
        <v>46</v>
      </c>
      <c r="Q555" t="s">
        <v>75</v>
      </c>
      <c r="R555" t="s">
        <v>1604</v>
      </c>
      <c r="S555">
        <v>45.576000000000001</v>
      </c>
      <c r="T555">
        <v>3</v>
      </c>
      <c r="U555">
        <v>0.2</v>
      </c>
      <c r="V555">
        <v>15.951599999999997</v>
      </c>
    </row>
    <row r="556" spans="1:22" x14ac:dyDescent="0.3">
      <c r="A556">
        <v>3237</v>
      </c>
      <c r="B556" t="s">
        <v>6450</v>
      </c>
      <c r="C556">
        <v>2013</v>
      </c>
      <c r="D556" s="32">
        <v>41397</v>
      </c>
      <c r="E556" s="32">
        <v>41397</v>
      </c>
      <c r="F556" t="s">
        <v>1290</v>
      </c>
      <c r="G556" t="s">
        <v>6451</v>
      </c>
      <c r="H556" t="s">
        <v>6452</v>
      </c>
      <c r="I556" t="s">
        <v>26</v>
      </c>
      <c r="J556" t="s">
        <v>27</v>
      </c>
      <c r="K556" t="s">
        <v>266</v>
      </c>
      <c r="L556" t="s">
        <v>267</v>
      </c>
      <c r="M556">
        <v>10024</v>
      </c>
      <c r="N556" t="s">
        <v>148</v>
      </c>
      <c r="O556" t="s">
        <v>1410</v>
      </c>
      <c r="P556" t="s">
        <v>46</v>
      </c>
      <c r="Q556" t="s">
        <v>59</v>
      </c>
      <c r="R556" t="s">
        <v>1411</v>
      </c>
      <c r="S556">
        <v>44.94</v>
      </c>
      <c r="T556">
        <v>3</v>
      </c>
      <c r="U556">
        <v>0</v>
      </c>
      <c r="V556">
        <v>12.5832</v>
      </c>
    </row>
    <row r="557" spans="1:22" x14ac:dyDescent="0.3">
      <c r="A557">
        <v>3217</v>
      </c>
      <c r="B557" t="s">
        <v>6435</v>
      </c>
      <c r="C557">
        <v>2011</v>
      </c>
      <c r="D557" s="32">
        <v>40676</v>
      </c>
      <c r="E557" s="32">
        <v>40680</v>
      </c>
      <c r="F557" t="s">
        <v>50</v>
      </c>
      <c r="G557" t="s">
        <v>2235</v>
      </c>
      <c r="H557" t="s">
        <v>2236</v>
      </c>
      <c r="I557" t="s">
        <v>26</v>
      </c>
      <c r="J557" t="s">
        <v>27</v>
      </c>
      <c r="K557" t="s">
        <v>3199</v>
      </c>
      <c r="L557" t="s">
        <v>43</v>
      </c>
      <c r="M557">
        <v>94601</v>
      </c>
      <c r="N557" t="s">
        <v>44</v>
      </c>
      <c r="O557" t="s">
        <v>4947</v>
      </c>
      <c r="P557" t="s">
        <v>71</v>
      </c>
      <c r="Q557" t="s">
        <v>161</v>
      </c>
      <c r="R557" t="s">
        <v>4948</v>
      </c>
      <c r="S557">
        <v>149.97</v>
      </c>
      <c r="T557">
        <v>3</v>
      </c>
      <c r="U557">
        <v>0</v>
      </c>
      <c r="V557">
        <v>52.489499999999992</v>
      </c>
    </row>
    <row r="558" spans="1:22" x14ac:dyDescent="0.3">
      <c r="A558">
        <v>3215</v>
      </c>
      <c r="B558" t="s">
        <v>6432</v>
      </c>
      <c r="C558">
        <v>2013</v>
      </c>
      <c r="D558" s="32">
        <v>41421</v>
      </c>
      <c r="E558" s="32">
        <v>41427</v>
      </c>
      <c r="F558" t="s">
        <v>50</v>
      </c>
      <c r="G558" t="s">
        <v>2171</v>
      </c>
      <c r="H558" t="s">
        <v>2172</v>
      </c>
      <c r="I558" t="s">
        <v>41</v>
      </c>
      <c r="J558" t="s">
        <v>27</v>
      </c>
      <c r="K558" t="s">
        <v>146</v>
      </c>
      <c r="L558" t="s">
        <v>147</v>
      </c>
      <c r="M558">
        <v>19134</v>
      </c>
      <c r="N558" t="s">
        <v>148</v>
      </c>
      <c r="O558" t="s">
        <v>4437</v>
      </c>
      <c r="P558" t="s">
        <v>46</v>
      </c>
      <c r="Q558" t="s">
        <v>78</v>
      </c>
      <c r="R558" t="s">
        <v>4438</v>
      </c>
      <c r="S558">
        <v>34.848000000000006</v>
      </c>
      <c r="T558">
        <v>2</v>
      </c>
      <c r="U558">
        <v>0.2</v>
      </c>
      <c r="V558">
        <v>6.5339999999999971</v>
      </c>
    </row>
    <row r="559" spans="1:22" x14ac:dyDescent="0.3">
      <c r="A559">
        <v>3214</v>
      </c>
      <c r="B559" t="s">
        <v>6432</v>
      </c>
      <c r="C559">
        <v>2013</v>
      </c>
      <c r="D559" s="32">
        <v>41421</v>
      </c>
      <c r="E559" s="32">
        <v>41427</v>
      </c>
      <c r="F559" t="s">
        <v>50</v>
      </c>
      <c r="G559" t="s">
        <v>2171</v>
      </c>
      <c r="H559" t="s">
        <v>2172</v>
      </c>
      <c r="I559" t="s">
        <v>41</v>
      </c>
      <c r="J559" t="s">
        <v>27</v>
      </c>
      <c r="K559" t="s">
        <v>146</v>
      </c>
      <c r="L559" t="s">
        <v>147</v>
      </c>
      <c r="M559">
        <v>19134</v>
      </c>
      <c r="N559" t="s">
        <v>148</v>
      </c>
      <c r="O559" t="s">
        <v>3383</v>
      </c>
      <c r="P559" t="s">
        <v>46</v>
      </c>
      <c r="Q559" t="s">
        <v>68</v>
      </c>
      <c r="R559" t="s">
        <v>3384</v>
      </c>
      <c r="S559">
        <v>1.504</v>
      </c>
      <c r="T559">
        <v>1</v>
      </c>
      <c r="U559">
        <v>0.2</v>
      </c>
      <c r="V559">
        <v>0.16919999999999991</v>
      </c>
    </row>
    <row r="560" spans="1:22" x14ac:dyDescent="0.3">
      <c r="A560">
        <v>3202</v>
      </c>
      <c r="B560" t="s">
        <v>6422</v>
      </c>
      <c r="C560">
        <v>2011</v>
      </c>
      <c r="D560" s="32">
        <v>40681</v>
      </c>
      <c r="E560" s="32">
        <v>40683</v>
      </c>
      <c r="F560" t="s">
        <v>23</v>
      </c>
      <c r="G560" t="s">
        <v>655</v>
      </c>
      <c r="H560" t="s">
        <v>656</v>
      </c>
      <c r="I560" t="s">
        <v>26</v>
      </c>
      <c r="J560" t="s">
        <v>27</v>
      </c>
      <c r="K560" t="s">
        <v>801</v>
      </c>
      <c r="L560" t="s">
        <v>498</v>
      </c>
      <c r="M560">
        <v>44312</v>
      </c>
      <c r="N560" t="s">
        <v>148</v>
      </c>
      <c r="O560" t="s">
        <v>4179</v>
      </c>
      <c r="P560" t="s">
        <v>46</v>
      </c>
      <c r="Q560" t="s">
        <v>90</v>
      </c>
      <c r="R560" t="s">
        <v>4180</v>
      </c>
      <c r="S560">
        <v>15.936000000000002</v>
      </c>
      <c r="T560">
        <v>4</v>
      </c>
      <c r="U560">
        <v>0.2</v>
      </c>
      <c r="V560">
        <v>5.7768000000000015</v>
      </c>
    </row>
    <row r="561" spans="1:22" x14ac:dyDescent="0.3">
      <c r="A561">
        <v>3201</v>
      </c>
      <c r="B561" t="s">
        <v>6422</v>
      </c>
      <c r="C561">
        <v>2011</v>
      </c>
      <c r="D561" s="32">
        <v>40681</v>
      </c>
      <c r="E561" s="32">
        <v>40683</v>
      </c>
      <c r="F561" t="s">
        <v>23</v>
      </c>
      <c r="G561" t="s">
        <v>655</v>
      </c>
      <c r="H561" t="s">
        <v>656</v>
      </c>
      <c r="I561" t="s">
        <v>26</v>
      </c>
      <c r="J561" t="s">
        <v>27</v>
      </c>
      <c r="K561" t="s">
        <v>801</v>
      </c>
      <c r="L561" t="s">
        <v>498</v>
      </c>
      <c r="M561">
        <v>44312</v>
      </c>
      <c r="N561" t="s">
        <v>148</v>
      </c>
      <c r="O561" t="s">
        <v>5271</v>
      </c>
      <c r="P561" t="s">
        <v>32</v>
      </c>
      <c r="Q561" t="s">
        <v>65</v>
      </c>
      <c r="R561" t="s">
        <v>5272</v>
      </c>
      <c r="S561">
        <v>149.232</v>
      </c>
      <c r="T561">
        <v>3</v>
      </c>
      <c r="U561">
        <v>0.2</v>
      </c>
      <c r="V561">
        <v>3.7308000000000021</v>
      </c>
    </row>
    <row r="562" spans="1:22" x14ac:dyDescent="0.3">
      <c r="A562">
        <v>3170</v>
      </c>
      <c r="B562" t="s">
        <v>6385</v>
      </c>
      <c r="C562">
        <v>2013</v>
      </c>
      <c r="D562" s="32">
        <v>41423</v>
      </c>
      <c r="E562" s="32">
        <v>41429</v>
      </c>
      <c r="F562" t="s">
        <v>50</v>
      </c>
      <c r="G562" t="s">
        <v>1448</v>
      </c>
      <c r="H562" t="s">
        <v>1449</v>
      </c>
      <c r="I562" t="s">
        <v>41</v>
      </c>
      <c r="J562" t="s">
        <v>27</v>
      </c>
      <c r="K562" t="s">
        <v>5647</v>
      </c>
      <c r="L562" t="s">
        <v>54</v>
      </c>
      <c r="M562">
        <v>32303</v>
      </c>
      <c r="N562" t="s">
        <v>30</v>
      </c>
      <c r="O562" t="s">
        <v>1767</v>
      </c>
      <c r="P562" t="s">
        <v>46</v>
      </c>
      <c r="Q562" t="s">
        <v>90</v>
      </c>
      <c r="R562" t="s">
        <v>1768</v>
      </c>
      <c r="S562">
        <v>62.192000000000007</v>
      </c>
      <c r="T562">
        <v>13</v>
      </c>
      <c r="U562">
        <v>0.2</v>
      </c>
      <c r="V562">
        <v>19.434999999999995</v>
      </c>
    </row>
    <row r="563" spans="1:22" x14ac:dyDescent="0.3">
      <c r="A563">
        <v>3169</v>
      </c>
      <c r="B563" t="s">
        <v>6385</v>
      </c>
      <c r="C563">
        <v>2013</v>
      </c>
      <c r="D563" s="32">
        <v>41423</v>
      </c>
      <c r="E563" s="32">
        <v>41429</v>
      </c>
      <c r="F563" t="s">
        <v>50</v>
      </c>
      <c r="G563" t="s">
        <v>1448</v>
      </c>
      <c r="H563" t="s">
        <v>1449</v>
      </c>
      <c r="I563" t="s">
        <v>41</v>
      </c>
      <c r="J563" t="s">
        <v>27</v>
      </c>
      <c r="K563" t="s">
        <v>5647</v>
      </c>
      <c r="L563" t="s">
        <v>54</v>
      </c>
      <c r="M563">
        <v>32303</v>
      </c>
      <c r="N563" t="s">
        <v>30</v>
      </c>
      <c r="O563" t="s">
        <v>4928</v>
      </c>
      <c r="P563" t="s">
        <v>32</v>
      </c>
      <c r="Q563" t="s">
        <v>36</v>
      </c>
      <c r="R563" t="s">
        <v>4929</v>
      </c>
      <c r="S563">
        <v>390.27199999999999</v>
      </c>
      <c r="T563">
        <v>8</v>
      </c>
      <c r="U563">
        <v>0.2</v>
      </c>
      <c r="V563">
        <v>-24.39200000000001</v>
      </c>
    </row>
    <row r="564" spans="1:22" x14ac:dyDescent="0.3">
      <c r="A564">
        <v>3083</v>
      </c>
      <c r="B564" t="s">
        <v>6297</v>
      </c>
      <c r="C564">
        <v>2014</v>
      </c>
      <c r="D564" s="32">
        <v>41787</v>
      </c>
      <c r="E564" s="32">
        <v>41793</v>
      </c>
      <c r="F564" t="s">
        <v>50</v>
      </c>
      <c r="G564" t="s">
        <v>930</v>
      </c>
      <c r="H564" t="s">
        <v>931</v>
      </c>
      <c r="I564" t="s">
        <v>102</v>
      </c>
      <c r="J564" t="s">
        <v>27</v>
      </c>
      <c r="K564" t="s">
        <v>1473</v>
      </c>
      <c r="L564" t="s">
        <v>29</v>
      </c>
      <c r="M564">
        <v>40214</v>
      </c>
      <c r="N564" t="s">
        <v>30</v>
      </c>
      <c r="O564" t="s">
        <v>5786</v>
      </c>
      <c r="P564" t="s">
        <v>71</v>
      </c>
      <c r="Q564" t="s">
        <v>72</v>
      </c>
      <c r="R564" t="s">
        <v>5787</v>
      </c>
      <c r="S564">
        <v>539.97</v>
      </c>
      <c r="T564">
        <v>3</v>
      </c>
      <c r="U564">
        <v>0</v>
      </c>
      <c r="V564">
        <v>134.99250000000001</v>
      </c>
    </row>
    <row r="565" spans="1:22" x14ac:dyDescent="0.3">
      <c r="A565">
        <v>3082</v>
      </c>
      <c r="B565" t="s">
        <v>6297</v>
      </c>
      <c r="C565">
        <v>2014</v>
      </c>
      <c r="D565" s="32">
        <v>41787</v>
      </c>
      <c r="E565" s="32">
        <v>41793</v>
      </c>
      <c r="F565" t="s">
        <v>50</v>
      </c>
      <c r="G565" t="s">
        <v>930</v>
      </c>
      <c r="H565" t="s">
        <v>931</v>
      </c>
      <c r="I565" t="s">
        <v>102</v>
      </c>
      <c r="J565" t="s">
        <v>27</v>
      </c>
      <c r="K565" t="s">
        <v>1473</v>
      </c>
      <c r="L565" t="s">
        <v>29</v>
      </c>
      <c r="M565">
        <v>40214</v>
      </c>
      <c r="N565" t="s">
        <v>30</v>
      </c>
      <c r="O565" t="s">
        <v>2750</v>
      </c>
      <c r="P565" t="s">
        <v>46</v>
      </c>
      <c r="Q565" t="s">
        <v>75</v>
      </c>
      <c r="R565" t="s">
        <v>2751</v>
      </c>
      <c r="S565">
        <v>58.34</v>
      </c>
      <c r="T565">
        <v>2</v>
      </c>
      <c r="U565">
        <v>0</v>
      </c>
      <c r="V565">
        <v>28.0032</v>
      </c>
    </row>
    <row r="566" spans="1:22" x14ac:dyDescent="0.3">
      <c r="A566">
        <v>3079</v>
      </c>
      <c r="B566" t="s">
        <v>6293</v>
      </c>
      <c r="C566">
        <v>2011</v>
      </c>
      <c r="D566" s="32">
        <v>40684</v>
      </c>
      <c r="E566" s="32">
        <v>40688</v>
      </c>
      <c r="F566" t="s">
        <v>50</v>
      </c>
      <c r="G566" t="s">
        <v>3396</v>
      </c>
      <c r="H566" t="s">
        <v>3397</v>
      </c>
      <c r="I566" t="s">
        <v>102</v>
      </c>
      <c r="J566" t="s">
        <v>27</v>
      </c>
      <c r="K566" t="s">
        <v>947</v>
      </c>
      <c r="L566" t="s">
        <v>43</v>
      </c>
      <c r="M566">
        <v>92037</v>
      </c>
      <c r="N566" t="s">
        <v>44</v>
      </c>
      <c r="O566" t="s">
        <v>770</v>
      </c>
      <c r="P566" t="s">
        <v>46</v>
      </c>
      <c r="Q566" t="s">
        <v>68</v>
      </c>
      <c r="R566" t="s">
        <v>771</v>
      </c>
      <c r="S566">
        <v>31.84</v>
      </c>
      <c r="T566">
        <v>8</v>
      </c>
      <c r="U566">
        <v>0</v>
      </c>
      <c r="V566">
        <v>10.507199999999997</v>
      </c>
    </row>
    <row r="567" spans="1:22" x14ac:dyDescent="0.3">
      <c r="A567">
        <v>3041</v>
      </c>
      <c r="B567" t="s">
        <v>6243</v>
      </c>
      <c r="C567">
        <v>2013</v>
      </c>
      <c r="D567" s="32">
        <v>41400</v>
      </c>
      <c r="E567" s="32">
        <v>41404</v>
      </c>
      <c r="F567" t="s">
        <v>50</v>
      </c>
      <c r="G567" t="s">
        <v>125</v>
      </c>
      <c r="H567" t="s">
        <v>126</v>
      </c>
      <c r="I567" t="s">
        <v>26</v>
      </c>
      <c r="J567" t="s">
        <v>27</v>
      </c>
      <c r="K567" t="s">
        <v>6244</v>
      </c>
      <c r="L567" t="s">
        <v>335</v>
      </c>
      <c r="M567">
        <v>37421</v>
      </c>
      <c r="N567" t="s">
        <v>30</v>
      </c>
      <c r="O567" t="s">
        <v>3956</v>
      </c>
      <c r="P567" t="s">
        <v>32</v>
      </c>
      <c r="Q567" t="s">
        <v>65</v>
      </c>
      <c r="R567" t="s">
        <v>3957</v>
      </c>
      <c r="S567">
        <v>16.72</v>
      </c>
      <c r="T567">
        <v>5</v>
      </c>
      <c r="U567">
        <v>0.2</v>
      </c>
      <c r="V567">
        <v>3.3439999999999994</v>
      </c>
    </row>
    <row r="568" spans="1:22" x14ac:dyDescent="0.3">
      <c r="A568">
        <v>3006</v>
      </c>
      <c r="B568" t="s">
        <v>6205</v>
      </c>
      <c r="C568">
        <v>2011</v>
      </c>
      <c r="D568" s="32">
        <v>40680</v>
      </c>
      <c r="E568" s="32">
        <v>40684</v>
      </c>
      <c r="F568" t="s">
        <v>50</v>
      </c>
      <c r="G568" t="s">
        <v>475</v>
      </c>
      <c r="H568" t="s">
        <v>476</v>
      </c>
      <c r="I568" t="s">
        <v>102</v>
      </c>
      <c r="J568" t="s">
        <v>27</v>
      </c>
      <c r="K568" t="s">
        <v>6206</v>
      </c>
      <c r="L568" t="s">
        <v>114</v>
      </c>
      <c r="M568">
        <v>54703</v>
      </c>
      <c r="N568" t="s">
        <v>105</v>
      </c>
      <c r="O568" t="s">
        <v>3910</v>
      </c>
      <c r="P568" t="s">
        <v>46</v>
      </c>
      <c r="Q568" t="s">
        <v>75</v>
      </c>
      <c r="R568" t="s">
        <v>3911</v>
      </c>
      <c r="S568">
        <v>91.679999999999993</v>
      </c>
      <c r="T568">
        <v>3</v>
      </c>
      <c r="U568">
        <v>0</v>
      </c>
      <c r="V568">
        <v>45.839999999999996</v>
      </c>
    </row>
    <row r="569" spans="1:22" x14ac:dyDescent="0.3">
      <c r="A569">
        <v>2988</v>
      </c>
      <c r="B569" t="s">
        <v>6179</v>
      </c>
      <c r="C569">
        <v>2013</v>
      </c>
      <c r="D569" s="32">
        <v>41420</v>
      </c>
      <c r="E569" s="32">
        <v>41425</v>
      </c>
      <c r="F569" t="s">
        <v>50</v>
      </c>
      <c r="G569" t="s">
        <v>6180</v>
      </c>
      <c r="H569" t="s">
        <v>6181</v>
      </c>
      <c r="I569" t="s">
        <v>102</v>
      </c>
      <c r="J569" t="s">
        <v>27</v>
      </c>
      <c r="K569" t="s">
        <v>497</v>
      </c>
      <c r="L569" t="s">
        <v>1272</v>
      </c>
      <c r="M569">
        <v>31907</v>
      </c>
      <c r="N569" t="s">
        <v>30</v>
      </c>
      <c r="O569" t="s">
        <v>1652</v>
      </c>
      <c r="P569" t="s">
        <v>46</v>
      </c>
      <c r="Q569" t="s">
        <v>59</v>
      </c>
      <c r="R569" t="s">
        <v>1653</v>
      </c>
      <c r="S569">
        <v>1267.6499999999999</v>
      </c>
      <c r="T569">
        <v>9</v>
      </c>
      <c r="U569">
        <v>0</v>
      </c>
      <c r="V569">
        <v>152.11799999999999</v>
      </c>
    </row>
    <row r="570" spans="1:22" x14ac:dyDescent="0.3">
      <c r="A570">
        <v>2987</v>
      </c>
      <c r="B570" t="s">
        <v>6179</v>
      </c>
      <c r="C570">
        <v>2013</v>
      </c>
      <c r="D570" s="32">
        <v>41420</v>
      </c>
      <c r="E570" s="32">
        <v>41425</v>
      </c>
      <c r="F570" t="s">
        <v>50</v>
      </c>
      <c r="G570" t="s">
        <v>6180</v>
      </c>
      <c r="H570" t="s">
        <v>6181</v>
      </c>
      <c r="I570" t="s">
        <v>102</v>
      </c>
      <c r="J570" t="s">
        <v>27</v>
      </c>
      <c r="K570" t="s">
        <v>497</v>
      </c>
      <c r="L570" t="s">
        <v>1272</v>
      </c>
      <c r="M570">
        <v>31907</v>
      </c>
      <c r="N570" t="s">
        <v>30</v>
      </c>
      <c r="O570" t="s">
        <v>1438</v>
      </c>
      <c r="P570" t="s">
        <v>46</v>
      </c>
      <c r="Q570" t="s">
        <v>90</v>
      </c>
      <c r="R570" t="s">
        <v>1439</v>
      </c>
      <c r="S570">
        <v>19.36</v>
      </c>
      <c r="T570">
        <v>2</v>
      </c>
      <c r="U570">
        <v>0</v>
      </c>
      <c r="V570">
        <v>9.2927999999999997</v>
      </c>
    </row>
    <row r="571" spans="1:22" x14ac:dyDescent="0.3">
      <c r="A571">
        <v>2986</v>
      </c>
      <c r="B571" t="s">
        <v>6179</v>
      </c>
      <c r="C571">
        <v>2013</v>
      </c>
      <c r="D571" s="32">
        <v>41420</v>
      </c>
      <c r="E571" s="32">
        <v>41425</v>
      </c>
      <c r="F571" t="s">
        <v>50</v>
      </c>
      <c r="G571" t="s">
        <v>6180</v>
      </c>
      <c r="H571" t="s">
        <v>6181</v>
      </c>
      <c r="I571" t="s">
        <v>102</v>
      </c>
      <c r="J571" t="s">
        <v>27</v>
      </c>
      <c r="K571" t="s">
        <v>497</v>
      </c>
      <c r="L571" t="s">
        <v>1272</v>
      </c>
      <c r="M571">
        <v>31907</v>
      </c>
      <c r="N571" t="s">
        <v>30</v>
      </c>
      <c r="O571" t="s">
        <v>6182</v>
      </c>
      <c r="P571" t="s">
        <v>32</v>
      </c>
      <c r="Q571" t="s">
        <v>65</v>
      </c>
      <c r="R571" t="s">
        <v>6183</v>
      </c>
      <c r="S571">
        <v>24.96</v>
      </c>
      <c r="T571">
        <v>4</v>
      </c>
      <c r="U571">
        <v>0</v>
      </c>
      <c r="V571">
        <v>6.240000000000002</v>
      </c>
    </row>
    <row r="572" spans="1:22" x14ac:dyDescent="0.3">
      <c r="A572">
        <v>2976</v>
      </c>
      <c r="B572" t="s">
        <v>6163</v>
      </c>
      <c r="C572">
        <v>2012</v>
      </c>
      <c r="D572" s="32">
        <v>41036</v>
      </c>
      <c r="E572" s="32">
        <v>41041</v>
      </c>
      <c r="F572" t="s">
        <v>50</v>
      </c>
      <c r="G572" t="s">
        <v>1408</v>
      </c>
      <c r="H572" t="s">
        <v>1409</v>
      </c>
      <c r="I572" t="s">
        <v>26</v>
      </c>
      <c r="J572" t="s">
        <v>27</v>
      </c>
      <c r="K572" t="s">
        <v>4155</v>
      </c>
      <c r="L572" t="s">
        <v>104</v>
      </c>
      <c r="M572">
        <v>75002</v>
      </c>
      <c r="N572" t="s">
        <v>105</v>
      </c>
      <c r="O572" t="s">
        <v>6164</v>
      </c>
      <c r="P572" t="s">
        <v>46</v>
      </c>
      <c r="Q572" t="s">
        <v>90</v>
      </c>
      <c r="R572" t="s">
        <v>6165</v>
      </c>
      <c r="S572">
        <v>15.936000000000002</v>
      </c>
      <c r="T572">
        <v>4</v>
      </c>
      <c r="U572">
        <v>0.2</v>
      </c>
      <c r="V572">
        <v>5.378400000000001</v>
      </c>
    </row>
    <row r="573" spans="1:22" x14ac:dyDescent="0.3">
      <c r="A573">
        <v>2975</v>
      </c>
      <c r="B573" t="s">
        <v>6163</v>
      </c>
      <c r="C573">
        <v>2012</v>
      </c>
      <c r="D573" s="32">
        <v>41036</v>
      </c>
      <c r="E573" s="32">
        <v>41041</v>
      </c>
      <c r="F573" t="s">
        <v>50</v>
      </c>
      <c r="G573" t="s">
        <v>1408</v>
      </c>
      <c r="H573" t="s">
        <v>1409</v>
      </c>
      <c r="I573" t="s">
        <v>26</v>
      </c>
      <c r="J573" t="s">
        <v>27</v>
      </c>
      <c r="K573" t="s">
        <v>4155</v>
      </c>
      <c r="L573" t="s">
        <v>104</v>
      </c>
      <c r="M573">
        <v>75002</v>
      </c>
      <c r="N573" t="s">
        <v>105</v>
      </c>
      <c r="O573" t="s">
        <v>2400</v>
      </c>
      <c r="P573" t="s">
        <v>32</v>
      </c>
      <c r="Q573" t="s">
        <v>56</v>
      </c>
      <c r="R573" t="s">
        <v>2401</v>
      </c>
      <c r="S573">
        <v>244.00599999999997</v>
      </c>
      <c r="T573">
        <v>2</v>
      </c>
      <c r="U573">
        <v>0.3</v>
      </c>
      <c r="V573">
        <v>-31.372200000000007</v>
      </c>
    </row>
    <row r="574" spans="1:22" x14ac:dyDescent="0.3">
      <c r="A574">
        <v>2958</v>
      </c>
      <c r="B574" t="s">
        <v>6152</v>
      </c>
      <c r="C574">
        <v>2014</v>
      </c>
      <c r="D574" s="32">
        <v>41764</v>
      </c>
      <c r="E574" s="32">
        <v>41769</v>
      </c>
      <c r="F574" t="s">
        <v>50</v>
      </c>
      <c r="G574" t="s">
        <v>1125</v>
      </c>
      <c r="H574" t="s">
        <v>1126</v>
      </c>
      <c r="I574" t="s">
        <v>26</v>
      </c>
      <c r="J574" t="s">
        <v>27</v>
      </c>
      <c r="K574" t="s">
        <v>318</v>
      </c>
      <c r="L574" t="s">
        <v>498</v>
      </c>
      <c r="M574">
        <v>45503</v>
      </c>
      <c r="N574" t="s">
        <v>148</v>
      </c>
      <c r="O574" t="s">
        <v>74</v>
      </c>
      <c r="P574" t="s">
        <v>46</v>
      </c>
      <c r="Q574" t="s">
        <v>75</v>
      </c>
      <c r="R574" t="s">
        <v>76</v>
      </c>
      <c r="S574">
        <v>2.3130000000000002</v>
      </c>
      <c r="T574">
        <v>1</v>
      </c>
      <c r="U574">
        <v>0.7</v>
      </c>
      <c r="V574">
        <v>-1.9274999999999993</v>
      </c>
    </row>
    <row r="575" spans="1:22" x14ac:dyDescent="0.3">
      <c r="A575">
        <v>2862</v>
      </c>
      <c r="B575" t="s">
        <v>6047</v>
      </c>
      <c r="C575">
        <v>2014</v>
      </c>
      <c r="D575" s="32">
        <v>41779</v>
      </c>
      <c r="E575" s="32">
        <v>41783</v>
      </c>
      <c r="F575" t="s">
        <v>50</v>
      </c>
      <c r="G575" t="s">
        <v>5523</v>
      </c>
      <c r="H575" t="s">
        <v>5524</v>
      </c>
      <c r="I575" t="s">
        <v>26</v>
      </c>
      <c r="J575" t="s">
        <v>27</v>
      </c>
      <c r="K575" t="s">
        <v>1736</v>
      </c>
      <c r="L575" t="s">
        <v>1272</v>
      </c>
      <c r="M575">
        <v>30318</v>
      </c>
      <c r="N575" t="s">
        <v>30</v>
      </c>
      <c r="O575" t="s">
        <v>3275</v>
      </c>
      <c r="P575" t="s">
        <v>46</v>
      </c>
      <c r="Q575" t="s">
        <v>90</v>
      </c>
      <c r="R575" t="s">
        <v>3276</v>
      </c>
      <c r="S575">
        <v>286.93</v>
      </c>
      <c r="T575">
        <v>7</v>
      </c>
      <c r="U575">
        <v>0</v>
      </c>
      <c r="V575">
        <v>140.59569999999999</v>
      </c>
    </row>
    <row r="576" spans="1:22" x14ac:dyDescent="0.3">
      <c r="A576">
        <v>2861</v>
      </c>
      <c r="B576" t="s">
        <v>6047</v>
      </c>
      <c r="C576">
        <v>2014</v>
      </c>
      <c r="D576" s="32">
        <v>41779</v>
      </c>
      <c r="E576" s="32">
        <v>41783</v>
      </c>
      <c r="F576" t="s">
        <v>50</v>
      </c>
      <c r="G576" t="s">
        <v>5523</v>
      </c>
      <c r="H576" t="s">
        <v>5524</v>
      </c>
      <c r="I576" t="s">
        <v>26</v>
      </c>
      <c r="J576" t="s">
        <v>27</v>
      </c>
      <c r="K576" t="s">
        <v>1736</v>
      </c>
      <c r="L576" t="s">
        <v>1272</v>
      </c>
      <c r="M576">
        <v>30318</v>
      </c>
      <c r="N576" t="s">
        <v>30</v>
      </c>
      <c r="O576" t="s">
        <v>852</v>
      </c>
      <c r="P576" t="s">
        <v>32</v>
      </c>
      <c r="Q576" t="s">
        <v>33</v>
      </c>
      <c r="R576" t="s">
        <v>853</v>
      </c>
      <c r="S576">
        <v>1628.82</v>
      </c>
      <c r="T576">
        <v>9</v>
      </c>
      <c r="U576">
        <v>0</v>
      </c>
      <c r="V576">
        <v>374.62859999999989</v>
      </c>
    </row>
    <row r="577" spans="1:22" x14ac:dyDescent="0.3">
      <c r="A577">
        <v>2860</v>
      </c>
      <c r="B577" t="s">
        <v>6047</v>
      </c>
      <c r="C577">
        <v>2014</v>
      </c>
      <c r="D577" s="32">
        <v>41779</v>
      </c>
      <c r="E577" s="32">
        <v>41783</v>
      </c>
      <c r="F577" t="s">
        <v>50</v>
      </c>
      <c r="G577" t="s">
        <v>5523</v>
      </c>
      <c r="H577" t="s">
        <v>5524</v>
      </c>
      <c r="I577" t="s">
        <v>26</v>
      </c>
      <c r="J577" t="s">
        <v>27</v>
      </c>
      <c r="K577" t="s">
        <v>1736</v>
      </c>
      <c r="L577" t="s">
        <v>1272</v>
      </c>
      <c r="M577">
        <v>30318</v>
      </c>
      <c r="N577" t="s">
        <v>30</v>
      </c>
      <c r="O577" t="s">
        <v>6048</v>
      </c>
      <c r="P577" t="s">
        <v>71</v>
      </c>
      <c r="Q577" t="s">
        <v>72</v>
      </c>
      <c r="R577" t="s">
        <v>6049</v>
      </c>
      <c r="S577">
        <v>377.96999999999997</v>
      </c>
      <c r="T577">
        <v>3</v>
      </c>
      <c r="U577">
        <v>0</v>
      </c>
      <c r="V577">
        <v>98.272200000000012</v>
      </c>
    </row>
    <row r="578" spans="1:22" x14ac:dyDescent="0.3">
      <c r="A578">
        <v>2859</v>
      </c>
      <c r="B578" t="s">
        <v>6047</v>
      </c>
      <c r="C578">
        <v>2014</v>
      </c>
      <c r="D578" s="32">
        <v>41779</v>
      </c>
      <c r="E578" s="32">
        <v>41783</v>
      </c>
      <c r="F578" t="s">
        <v>50</v>
      </c>
      <c r="G578" t="s">
        <v>5523</v>
      </c>
      <c r="H578" t="s">
        <v>5524</v>
      </c>
      <c r="I578" t="s">
        <v>26</v>
      </c>
      <c r="J578" t="s">
        <v>27</v>
      </c>
      <c r="K578" t="s">
        <v>1736</v>
      </c>
      <c r="L578" t="s">
        <v>1272</v>
      </c>
      <c r="M578">
        <v>30318</v>
      </c>
      <c r="N578" t="s">
        <v>30</v>
      </c>
      <c r="O578" t="s">
        <v>2569</v>
      </c>
      <c r="P578" t="s">
        <v>71</v>
      </c>
      <c r="Q578" t="s">
        <v>161</v>
      </c>
      <c r="R578" t="s">
        <v>2570</v>
      </c>
      <c r="S578">
        <v>67.8</v>
      </c>
      <c r="T578">
        <v>4</v>
      </c>
      <c r="U578">
        <v>0</v>
      </c>
      <c r="V578">
        <v>4.0679999999999978</v>
      </c>
    </row>
    <row r="579" spans="1:22" x14ac:dyDescent="0.3">
      <c r="A579">
        <v>2844</v>
      </c>
      <c r="B579" t="s">
        <v>6024</v>
      </c>
      <c r="C579">
        <v>2014</v>
      </c>
      <c r="D579" s="32">
        <v>41778</v>
      </c>
      <c r="E579" s="32">
        <v>41782</v>
      </c>
      <c r="F579" t="s">
        <v>50</v>
      </c>
      <c r="G579" t="s">
        <v>62</v>
      </c>
      <c r="H579" t="s">
        <v>63</v>
      </c>
      <c r="I579" t="s">
        <v>26</v>
      </c>
      <c r="J579" t="s">
        <v>27</v>
      </c>
      <c r="K579" t="s">
        <v>146</v>
      </c>
      <c r="L579" t="s">
        <v>147</v>
      </c>
      <c r="M579">
        <v>19140</v>
      </c>
      <c r="N579" t="s">
        <v>148</v>
      </c>
      <c r="O579" t="s">
        <v>5663</v>
      </c>
      <c r="P579" t="s">
        <v>71</v>
      </c>
      <c r="Q579" t="s">
        <v>161</v>
      </c>
      <c r="R579" t="s">
        <v>5664</v>
      </c>
      <c r="S579">
        <v>36.048000000000002</v>
      </c>
      <c r="T579">
        <v>3</v>
      </c>
      <c r="U579">
        <v>0.2</v>
      </c>
      <c r="V579">
        <v>-0.90120000000000111</v>
      </c>
    </row>
    <row r="580" spans="1:22" x14ac:dyDescent="0.3">
      <c r="A580">
        <v>2821</v>
      </c>
      <c r="B580" t="s">
        <v>5995</v>
      </c>
      <c r="C580">
        <v>2013</v>
      </c>
      <c r="D580" s="32">
        <v>41400</v>
      </c>
      <c r="E580" s="32">
        <v>41403</v>
      </c>
      <c r="F580" t="s">
        <v>188</v>
      </c>
      <c r="G580" t="s">
        <v>5996</v>
      </c>
      <c r="H580" t="s">
        <v>5997</v>
      </c>
      <c r="I580" t="s">
        <v>26</v>
      </c>
      <c r="J580" t="s">
        <v>27</v>
      </c>
      <c r="K580" t="s">
        <v>3252</v>
      </c>
      <c r="L580" t="s">
        <v>43</v>
      </c>
      <c r="M580">
        <v>92024</v>
      </c>
      <c r="N580" t="s">
        <v>44</v>
      </c>
      <c r="O580" t="s">
        <v>883</v>
      </c>
      <c r="P580" t="s">
        <v>32</v>
      </c>
      <c r="Q580" t="s">
        <v>56</v>
      </c>
      <c r="R580" t="s">
        <v>884</v>
      </c>
      <c r="S580">
        <v>298.77600000000001</v>
      </c>
      <c r="T580">
        <v>3</v>
      </c>
      <c r="U580">
        <v>0.2</v>
      </c>
      <c r="V580">
        <v>7.4693999999999932</v>
      </c>
    </row>
    <row r="581" spans="1:22" x14ac:dyDescent="0.3">
      <c r="A581">
        <v>2820</v>
      </c>
      <c r="B581" t="s">
        <v>5995</v>
      </c>
      <c r="C581">
        <v>2013</v>
      </c>
      <c r="D581" s="32">
        <v>41400</v>
      </c>
      <c r="E581" s="32">
        <v>41403</v>
      </c>
      <c r="F581" t="s">
        <v>188</v>
      </c>
      <c r="G581" t="s">
        <v>5996</v>
      </c>
      <c r="H581" t="s">
        <v>5997</v>
      </c>
      <c r="I581" t="s">
        <v>26</v>
      </c>
      <c r="J581" t="s">
        <v>27</v>
      </c>
      <c r="K581" t="s">
        <v>3252</v>
      </c>
      <c r="L581" t="s">
        <v>43</v>
      </c>
      <c r="M581">
        <v>92024</v>
      </c>
      <c r="N581" t="s">
        <v>44</v>
      </c>
      <c r="O581" t="s">
        <v>5485</v>
      </c>
      <c r="P581" t="s">
        <v>46</v>
      </c>
      <c r="Q581" t="s">
        <v>75</v>
      </c>
      <c r="R581" t="s">
        <v>5486</v>
      </c>
      <c r="S581">
        <v>6.7200000000000006</v>
      </c>
      <c r="T581">
        <v>5</v>
      </c>
      <c r="U581">
        <v>0.2</v>
      </c>
      <c r="V581">
        <v>2.351999999999999</v>
      </c>
    </row>
    <row r="582" spans="1:22" x14ac:dyDescent="0.3">
      <c r="A582">
        <v>2805</v>
      </c>
      <c r="B582" t="s">
        <v>5980</v>
      </c>
      <c r="C582">
        <v>2012</v>
      </c>
      <c r="D582" s="32">
        <v>41041</v>
      </c>
      <c r="E582" s="32">
        <v>41045</v>
      </c>
      <c r="F582" t="s">
        <v>50</v>
      </c>
      <c r="G582" t="s">
        <v>3968</v>
      </c>
      <c r="H582" t="s">
        <v>3969</v>
      </c>
      <c r="I582" t="s">
        <v>26</v>
      </c>
      <c r="J582" t="s">
        <v>27</v>
      </c>
      <c r="K582" t="s">
        <v>127</v>
      </c>
      <c r="L582" t="s">
        <v>43</v>
      </c>
      <c r="M582">
        <v>94122</v>
      </c>
      <c r="N582" t="s">
        <v>44</v>
      </c>
      <c r="O582" t="s">
        <v>5981</v>
      </c>
      <c r="P582" t="s">
        <v>46</v>
      </c>
      <c r="Q582" t="s">
        <v>90</v>
      </c>
      <c r="R582" t="s">
        <v>5982</v>
      </c>
      <c r="S582">
        <v>25.68</v>
      </c>
      <c r="T582">
        <v>6</v>
      </c>
      <c r="U582">
        <v>0</v>
      </c>
      <c r="V582">
        <v>11.555999999999997</v>
      </c>
    </row>
    <row r="583" spans="1:22" x14ac:dyDescent="0.3">
      <c r="A583">
        <v>2804</v>
      </c>
      <c r="B583" t="s">
        <v>5980</v>
      </c>
      <c r="C583">
        <v>2012</v>
      </c>
      <c r="D583" s="32">
        <v>41041</v>
      </c>
      <c r="E583" s="32">
        <v>41045</v>
      </c>
      <c r="F583" t="s">
        <v>50</v>
      </c>
      <c r="G583" t="s">
        <v>3968</v>
      </c>
      <c r="H583" t="s">
        <v>3969</v>
      </c>
      <c r="I583" t="s">
        <v>26</v>
      </c>
      <c r="J583" t="s">
        <v>27</v>
      </c>
      <c r="K583" t="s">
        <v>127</v>
      </c>
      <c r="L583" t="s">
        <v>43</v>
      </c>
      <c r="M583">
        <v>94122</v>
      </c>
      <c r="N583" t="s">
        <v>44</v>
      </c>
      <c r="O583" t="s">
        <v>4461</v>
      </c>
      <c r="P583" t="s">
        <v>46</v>
      </c>
      <c r="Q583" t="s">
        <v>90</v>
      </c>
      <c r="R583" t="s">
        <v>4462</v>
      </c>
      <c r="S583">
        <v>12.84</v>
      </c>
      <c r="T583">
        <v>3</v>
      </c>
      <c r="U583">
        <v>0</v>
      </c>
      <c r="V583">
        <v>5.7779999999999987</v>
      </c>
    </row>
    <row r="584" spans="1:22" x14ac:dyDescent="0.3">
      <c r="A584">
        <v>2781</v>
      </c>
      <c r="B584" t="s">
        <v>5959</v>
      </c>
      <c r="C584">
        <v>2014</v>
      </c>
      <c r="D584" s="32">
        <v>41766</v>
      </c>
      <c r="E584" s="32">
        <v>41768</v>
      </c>
      <c r="F584" t="s">
        <v>188</v>
      </c>
      <c r="G584" t="s">
        <v>5806</v>
      </c>
      <c r="H584" t="s">
        <v>5807</v>
      </c>
      <c r="I584" t="s">
        <v>26</v>
      </c>
      <c r="J584" t="s">
        <v>27</v>
      </c>
      <c r="K584" t="s">
        <v>266</v>
      </c>
      <c r="L584" t="s">
        <v>267</v>
      </c>
      <c r="M584">
        <v>10035</v>
      </c>
      <c r="N584" t="s">
        <v>148</v>
      </c>
      <c r="O584" t="s">
        <v>850</v>
      </c>
      <c r="P584" t="s">
        <v>46</v>
      </c>
      <c r="Q584" t="s">
        <v>47</v>
      </c>
      <c r="R584" t="s">
        <v>851</v>
      </c>
      <c r="S584">
        <v>59.2</v>
      </c>
      <c r="T584">
        <v>4</v>
      </c>
      <c r="U584">
        <v>0</v>
      </c>
      <c r="V584">
        <v>29.6</v>
      </c>
    </row>
    <row r="585" spans="1:22" x14ac:dyDescent="0.3">
      <c r="A585">
        <v>2780</v>
      </c>
      <c r="B585" t="s">
        <v>5955</v>
      </c>
      <c r="C585">
        <v>2014</v>
      </c>
      <c r="D585" s="32">
        <v>41760</v>
      </c>
      <c r="E585" s="32">
        <v>41765</v>
      </c>
      <c r="F585" t="s">
        <v>50</v>
      </c>
      <c r="G585" t="s">
        <v>1396</v>
      </c>
      <c r="H585" t="s">
        <v>1397</v>
      </c>
      <c r="I585" t="s">
        <v>41</v>
      </c>
      <c r="J585" t="s">
        <v>27</v>
      </c>
      <c r="K585" t="s">
        <v>5956</v>
      </c>
      <c r="L585" t="s">
        <v>54</v>
      </c>
      <c r="M585">
        <v>33068</v>
      </c>
      <c r="N585" t="s">
        <v>30</v>
      </c>
      <c r="O585" t="s">
        <v>5957</v>
      </c>
      <c r="P585" t="s">
        <v>71</v>
      </c>
      <c r="Q585" t="s">
        <v>161</v>
      </c>
      <c r="R585" t="s">
        <v>5958</v>
      </c>
      <c r="S585">
        <v>2.3760000000000003</v>
      </c>
      <c r="T585">
        <v>3</v>
      </c>
      <c r="U585">
        <v>0.2</v>
      </c>
      <c r="V585">
        <v>0.74249999999999994</v>
      </c>
    </row>
    <row r="586" spans="1:22" x14ac:dyDescent="0.3">
      <c r="A586">
        <v>2779</v>
      </c>
      <c r="B586" t="s">
        <v>5955</v>
      </c>
      <c r="C586">
        <v>2014</v>
      </c>
      <c r="D586" s="32">
        <v>41760</v>
      </c>
      <c r="E586" s="32">
        <v>41765</v>
      </c>
      <c r="F586" t="s">
        <v>50</v>
      </c>
      <c r="G586" t="s">
        <v>1396</v>
      </c>
      <c r="H586" t="s">
        <v>1397</v>
      </c>
      <c r="I586" t="s">
        <v>41</v>
      </c>
      <c r="J586" t="s">
        <v>27</v>
      </c>
      <c r="K586" t="s">
        <v>5956</v>
      </c>
      <c r="L586" t="s">
        <v>54</v>
      </c>
      <c r="M586">
        <v>33068</v>
      </c>
      <c r="N586" t="s">
        <v>30</v>
      </c>
      <c r="O586" t="s">
        <v>1362</v>
      </c>
      <c r="P586" t="s">
        <v>32</v>
      </c>
      <c r="Q586" t="s">
        <v>65</v>
      </c>
      <c r="R586" t="s">
        <v>1363</v>
      </c>
      <c r="S586">
        <v>23.680000000000003</v>
      </c>
      <c r="T586">
        <v>8</v>
      </c>
      <c r="U586">
        <v>0.2</v>
      </c>
      <c r="V586">
        <v>6.216000000000002</v>
      </c>
    </row>
    <row r="587" spans="1:22" x14ac:dyDescent="0.3">
      <c r="A587">
        <v>2761</v>
      </c>
      <c r="B587" t="s">
        <v>5927</v>
      </c>
      <c r="C587">
        <v>2011</v>
      </c>
      <c r="D587" s="32">
        <v>40689</v>
      </c>
      <c r="E587" s="32">
        <v>40692</v>
      </c>
      <c r="F587" t="s">
        <v>188</v>
      </c>
      <c r="G587" t="s">
        <v>5928</v>
      </c>
      <c r="H587" t="s">
        <v>5929</v>
      </c>
      <c r="I587" t="s">
        <v>102</v>
      </c>
      <c r="J587" t="s">
        <v>27</v>
      </c>
      <c r="K587" t="s">
        <v>3649</v>
      </c>
      <c r="L587" t="s">
        <v>121</v>
      </c>
      <c r="M587">
        <v>84107</v>
      </c>
      <c r="N587" t="s">
        <v>44</v>
      </c>
      <c r="O587" t="s">
        <v>1438</v>
      </c>
      <c r="P587" t="s">
        <v>46</v>
      </c>
      <c r="Q587" t="s">
        <v>90</v>
      </c>
      <c r="R587" t="s">
        <v>1439</v>
      </c>
      <c r="S587">
        <v>48.4</v>
      </c>
      <c r="T587">
        <v>5</v>
      </c>
      <c r="U587">
        <v>0</v>
      </c>
      <c r="V587">
        <v>23.231999999999999</v>
      </c>
    </row>
    <row r="588" spans="1:22" x14ac:dyDescent="0.3">
      <c r="A588">
        <v>2752</v>
      </c>
      <c r="B588" t="s">
        <v>5919</v>
      </c>
      <c r="C588">
        <v>2011</v>
      </c>
      <c r="D588" s="32">
        <v>40689</v>
      </c>
      <c r="E588" s="32">
        <v>40693</v>
      </c>
      <c r="F588" t="s">
        <v>50</v>
      </c>
      <c r="G588" t="s">
        <v>4372</v>
      </c>
      <c r="H588" t="s">
        <v>4373</v>
      </c>
      <c r="I588" t="s">
        <v>26</v>
      </c>
      <c r="J588" t="s">
        <v>27</v>
      </c>
      <c r="K588" t="s">
        <v>42</v>
      </c>
      <c r="L588" t="s">
        <v>43</v>
      </c>
      <c r="M588">
        <v>90008</v>
      </c>
      <c r="N588" t="s">
        <v>44</v>
      </c>
      <c r="O588" t="s">
        <v>4619</v>
      </c>
      <c r="P588" t="s">
        <v>32</v>
      </c>
      <c r="Q588" t="s">
        <v>36</v>
      </c>
      <c r="R588" t="s">
        <v>4620</v>
      </c>
      <c r="S588">
        <v>225.29600000000002</v>
      </c>
      <c r="T588">
        <v>2</v>
      </c>
      <c r="U588">
        <v>0.2</v>
      </c>
      <c r="V588">
        <v>22.529599999999995</v>
      </c>
    </row>
    <row r="589" spans="1:22" x14ac:dyDescent="0.3">
      <c r="A589">
        <v>2747</v>
      </c>
      <c r="B589" t="s">
        <v>5904</v>
      </c>
      <c r="C589">
        <v>2011</v>
      </c>
      <c r="D589" s="32">
        <v>40675</v>
      </c>
      <c r="E589" s="32">
        <v>40680</v>
      </c>
      <c r="F589" t="s">
        <v>50</v>
      </c>
      <c r="G589" t="s">
        <v>3450</v>
      </c>
      <c r="H589" t="s">
        <v>3451</v>
      </c>
      <c r="I589" t="s">
        <v>26</v>
      </c>
      <c r="J589" t="s">
        <v>27</v>
      </c>
      <c r="K589" t="s">
        <v>612</v>
      </c>
      <c r="L589" t="s">
        <v>1245</v>
      </c>
      <c r="M589">
        <v>2038</v>
      </c>
      <c r="N589" t="s">
        <v>148</v>
      </c>
      <c r="O589" t="s">
        <v>2346</v>
      </c>
      <c r="P589" t="s">
        <v>32</v>
      </c>
      <c r="Q589" t="s">
        <v>56</v>
      </c>
      <c r="R589" t="s">
        <v>2347</v>
      </c>
      <c r="S589">
        <v>700.05600000000004</v>
      </c>
      <c r="T589">
        <v>3</v>
      </c>
      <c r="U589">
        <v>0.3</v>
      </c>
      <c r="V589">
        <v>-130.0104</v>
      </c>
    </row>
    <row r="590" spans="1:22" x14ac:dyDescent="0.3">
      <c r="A590">
        <v>2704</v>
      </c>
      <c r="B590" t="s">
        <v>5847</v>
      </c>
      <c r="C590">
        <v>2011</v>
      </c>
      <c r="D590" s="32">
        <v>40687</v>
      </c>
      <c r="E590" s="32">
        <v>40693</v>
      </c>
      <c r="F590" t="s">
        <v>50</v>
      </c>
      <c r="G590" t="s">
        <v>2178</v>
      </c>
      <c r="H590" t="s">
        <v>2179</v>
      </c>
      <c r="I590" t="s">
        <v>26</v>
      </c>
      <c r="J590" t="s">
        <v>27</v>
      </c>
      <c r="K590" t="s">
        <v>4492</v>
      </c>
      <c r="L590" t="s">
        <v>2735</v>
      </c>
      <c r="M590">
        <v>21215</v>
      </c>
      <c r="N590" t="s">
        <v>148</v>
      </c>
      <c r="O590" t="s">
        <v>5848</v>
      </c>
      <c r="P590" t="s">
        <v>46</v>
      </c>
      <c r="Q590" t="s">
        <v>90</v>
      </c>
      <c r="R590" t="s">
        <v>5849</v>
      </c>
      <c r="S590">
        <v>116.28</v>
      </c>
      <c r="T590">
        <v>3</v>
      </c>
      <c r="U590">
        <v>0</v>
      </c>
      <c r="V590">
        <v>56.977199999999996</v>
      </c>
    </row>
    <row r="591" spans="1:22" x14ac:dyDescent="0.3">
      <c r="A591">
        <v>2666</v>
      </c>
      <c r="B591" t="s">
        <v>5791</v>
      </c>
      <c r="C591">
        <v>2013</v>
      </c>
      <c r="D591" s="32">
        <v>41396</v>
      </c>
      <c r="E591" s="32">
        <v>41399</v>
      </c>
      <c r="F591" t="s">
        <v>188</v>
      </c>
      <c r="G591" t="s">
        <v>4372</v>
      </c>
      <c r="H591" t="s">
        <v>4373</v>
      </c>
      <c r="I591" t="s">
        <v>26</v>
      </c>
      <c r="J591" t="s">
        <v>27</v>
      </c>
      <c r="K591" t="s">
        <v>334</v>
      </c>
      <c r="L591" t="s">
        <v>335</v>
      </c>
      <c r="M591">
        <v>38109</v>
      </c>
      <c r="N591" t="s">
        <v>30</v>
      </c>
      <c r="O591" t="s">
        <v>4819</v>
      </c>
      <c r="P591" t="s">
        <v>46</v>
      </c>
      <c r="Q591" t="s">
        <v>75</v>
      </c>
      <c r="R591" t="s">
        <v>4820</v>
      </c>
      <c r="S591">
        <v>2.7420000000000004</v>
      </c>
      <c r="T591">
        <v>2</v>
      </c>
      <c r="U591">
        <v>0.7</v>
      </c>
      <c r="V591">
        <v>-2.0107999999999997</v>
      </c>
    </row>
    <row r="592" spans="1:22" x14ac:dyDescent="0.3">
      <c r="A592">
        <v>2665</v>
      </c>
      <c r="B592" t="s">
        <v>5791</v>
      </c>
      <c r="C592">
        <v>2013</v>
      </c>
      <c r="D592" s="32">
        <v>41396</v>
      </c>
      <c r="E592" s="32">
        <v>41399</v>
      </c>
      <c r="F592" t="s">
        <v>188</v>
      </c>
      <c r="G592" t="s">
        <v>4372</v>
      </c>
      <c r="H592" t="s">
        <v>4373</v>
      </c>
      <c r="I592" t="s">
        <v>26</v>
      </c>
      <c r="J592" t="s">
        <v>27</v>
      </c>
      <c r="K592" t="s">
        <v>334</v>
      </c>
      <c r="L592" t="s">
        <v>335</v>
      </c>
      <c r="M592">
        <v>38109</v>
      </c>
      <c r="N592" t="s">
        <v>30</v>
      </c>
      <c r="O592" t="s">
        <v>539</v>
      </c>
      <c r="P592" t="s">
        <v>32</v>
      </c>
      <c r="Q592" t="s">
        <v>56</v>
      </c>
      <c r="R592" t="s">
        <v>540</v>
      </c>
      <c r="S592">
        <v>370.62</v>
      </c>
      <c r="T592">
        <v>3</v>
      </c>
      <c r="U592">
        <v>0.4</v>
      </c>
      <c r="V592">
        <v>-142.07100000000008</v>
      </c>
    </row>
    <row r="593" spans="1:22" x14ac:dyDescent="0.3">
      <c r="A593">
        <v>2664</v>
      </c>
      <c r="B593" t="s">
        <v>5791</v>
      </c>
      <c r="C593">
        <v>2013</v>
      </c>
      <c r="D593" s="32">
        <v>41396</v>
      </c>
      <c r="E593" s="32">
        <v>41399</v>
      </c>
      <c r="F593" t="s">
        <v>188</v>
      </c>
      <c r="G593" t="s">
        <v>4372</v>
      </c>
      <c r="H593" t="s">
        <v>4373</v>
      </c>
      <c r="I593" t="s">
        <v>26</v>
      </c>
      <c r="J593" t="s">
        <v>27</v>
      </c>
      <c r="K593" t="s">
        <v>334</v>
      </c>
      <c r="L593" t="s">
        <v>335</v>
      </c>
      <c r="M593">
        <v>38109</v>
      </c>
      <c r="N593" t="s">
        <v>30</v>
      </c>
      <c r="O593" t="s">
        <v>2492</v>
      </c>
      <c r="P593" t="s">
        <v>46</v>
      </c>
      <c r="Q593" t="s">
        <v>47</v>
      </c>
      <c r="R593" t="s">
        <v>2493</v>
      </c>
      <c r="S593">
        <v>3.9840000000000004</v>
      </c>
      <c r="T593">
        <v>1</v>
      </c>
      <c r="U593">
        <v>0.2</v>
      </c>
      <c r="V593">
        <v>1.2948</v>
      </c>
    </row>
    <row r="594" spans="1:22" x14ac:dyDescent="0.3">
      <c r="A594">
        <v>2634</v>
      </c>
      <c r="B594" t="s">
        <v>5747</v>
      </c>
      <c r="C594">
        <v>2014</v>
      </c>
      <c r="D594" s="32">
        <v>41775</v>
      </c>
      <c r="E594" s="32">
        <v>41780</v>
      </c>
      <c r="F594" t="s">
        <v>50</v>
      </c>
      <c r="G594" t="s">
        <v>5748</v>
      </c>
      <c r="H594" t="s">
        <v>5749</v>
      </c>
      <c r="I594" t="s">
        <v>26</v>
      </c>
      <c r="J594" t="s">
        <v>27</v>
      </c>
      <c r="K594" t="s">
        <v>95</v>
      </c>
      <c r="L594" t="s">
        <v>96</v>
      </c>
      <c r="M594">
        <v>98103</v>
      </c>
      <c r="N594" t="s">
        <v>44</v>
      </c>
      <c r="O594" t="s">
        <v>686</v>
      </c>
      <c r="P594" t="s">
        <v>32</v>
      </c>
      <c r="Q594" t="s">
        <v>36</v>
      </c>
      <c r="R594" t="s">
        <v>687</v>
      </c>
      <c r="S594">
        <v>220.96</v>
      </c>
      <c r="T594">
        <v>1</v>
      </c>
      <c r="U594">
        <v>0.2</v>
      </c>
      <c r="V594">
        <v>24.857999999999983</v>
      </c>
    </row>
    <row r="595" spans="1:22" x14ac:dyDescent="0.3">
      <c r="A595">
        <v>2633</v>
      </c>
      <c r="B595" t="s">
        <v>5747</v>
      </c>
      <c r="C595">
        <v>2014</v>
      </c>
      <c r="D595" s="32">
        <v>41775</v>
      </c>
      <c r="E595" s="32">
        <v>41780</v>
      </c>
      <c r="F595" t="s">
        <v>50</v>
      </c>
      <c r="G595" t="s">
        <v>5748</v>
      </c>
      <c r="H595" t="s">
        <v>5749</v>
      </c>
      <c r="I595" t="s">
        <v>26</v>
      </c>
      <c r="J595" t="s">
        <v>27</v>
      </c>
      <c r="K595" t="s">
        <v>95</v>
      </c>
      <c r="L595" t="s">
        <v>96</v>
      </c>
      <c r="M595">
        <v>98103</v>
      </c>
      <c r="N595" t="s">
        <v>44</v>
      </c>
      <c r="O595" t="s">
        <v>5750</v>
      </c>
      <c r="P595" t="s">
        <v>32</v>
      </c>
      <c r="Q595" t="s">
        <v>36</v>
      </c>
      <c r="R595" t="s">
        <v>5751</v>
      </c>
      <c r="S595">
        <v>42.624000000000002</v>
      </c>
      <c r="T595">
        <v>2</v>
      </c>
      <c r="U595">
        <v>0.2</v>
      </c>
      <c r="V595">
        <v>4.2623999999999977</v>
      </c>
    </row>
    <row r="596" spans="1:22" x14ac:dyDescent="0.3">
      <c r="A596">
        <v>2632</v>
      </c>
      <c r="B596" t="s">
        <v>5747</v>
      </c>
      <c r="C596">
        <v>2014</v>
      </c>
      <c r="D596" s="32">
        <v>41775</v>
      </c>
      <c r="E596" s="32">
        <v>41780</v>
      </c>
      <c r="F596" t="s">
        <v>50</v>
      </c>
      <c r="G596" t="s">
        <v>5748</v>
      </c>
      <c r="H596" t="s">
        <v>5749</v>
      </c>
      <c r="I596" t="s">
        <v>26</v>
      </c>
      <c r="J596" t="s">
        <v>27</v>
      </c>
      <c r="K596" t="s">
        <v>95</v>
      </c>
      <c r="L596" t="s">
        <v>96</v>
      </c>
      <c r="M596">
        <v>98103</v>
      </c>
      <c r="N596" t="s">
        <v>44</v>
      </c>
      <c r="O596" t="s">
        <v>3462</v>
      </c>
      <c r="P596" t="s">
        <v>32</v>
      </c>
      <c r="Q596" t="s">
        <v>65</v>
      </c>
      <c r="R596" t="s">
        <v>3463</v>
      </c>
      <c r="S596">
        <v>39.96</v>
      </c>
      <c r="T596">
        <v>2</v>
      </c>
      <c r="U596">
        <v>0</v>
      </c>
      <c r="V596">
        <v>17.182800000000004</v>
      </c>
    </row>
    <row r="597" spans="1:22" x14ac:dyDescent="0.3">
      <c r="A597">
        <v>2599</v>
      </c>
      <c r="B597" t="s">
        <v>5704</v>
      </c>
      <c r="C597">
        <v>2014</v>
      </c>
      <c r="D597" s="32">
        <v>41773</v>
      </c>
      <c r="E597" s="32">
        <v>41777</v>
      </c>
      <c r="F597" t="s">
        <v>50</v>
      </c>
      <c r="G597" t="s">
        <v>2605</v>
      </c>
      <c r="H597" t="s">
        <v>2606</v>
      </c>
      <c r="I597" t="s">
        <v>41</v>
      </c>
      <c r="J597" t="s">
        <v>27</v>
      </c>
      <c r="K597" t="s">
        <v>497</v>
      </c>
      <c r="L597" t="s">
        <v>254</v>
      </c>
      <c r="M597">
        <v>47201</v>
      </c>
      <c r="N597" t="s">
        <v>105</v>
      </c>
      <c r="O597" t="s">
        <v>5706</v>
      </c>
      <c r="P597" t="s">
        <v>46</v>
      </c>
      <c r="Q597" t="s">
        <v>90</v>
      </c>
      <c r="R597" t="s">
        <v>5707</v>
      </c>
      <c r="S597">
        <v>14.940000000000001</v>
      </c>
      <c r="T597">
        <v>3</v>
      </c>
      <c r="U597">
        <v>0</v>
      </c>
      <c r="V597">
        <v>7.3206000000000007</v>
      </c>
    </row>
    <row r="598" spans="1:22" x14ac:dyDescent="0.3">
      <c r="A598">
        <v>2598</v>
      </c>
      <c r="B598" t="s">
        <v>5704</v>
      </c>
      <c r="C598">
        <v>2014</v>
      </c>
      <c r="D598" s="32">
        <v>41773</v>
      </c>
      <c r="E598" s="32">
        <v>41777</v>
      </c>
      <c r="F598" t="s">
        <v>50</v>
      </c>
      <c r="G598" t="s">
        <v>2605</v>
      </c>
      <c r="H598" t="s">
        <v>2606</v>
      </c>
      <c r="I598" t="s">
        <v>41</v>
      </c>
      <c r="J598" t="s">
        <v>27</v>
      </c>
      <c r="K598" t="s">
        <v>497</v>
      </c>
      <c r="L598" t="s">
        <v>254</v>
      </c>
      <c r="M598">
        <v>47201</v>
      </c>
      <c r="N598" t="s">
        <v>105</v>
      </c>
      <c r="O598" t="s">
        <v>5000</v>
      </c>
      <c r="P598" t="s">
        <v>46</v>
      </c>
      <c r="Q598" t="s">
        <v>59</v>
      </c>
      <c r="R598" t="s">
        <v>5001</v>
      </c>
      <c r="S598">
        <v>530.34</v>
      </c>
      <c r="T598">
        <v>2</v>
      </c>
      <c r="U598">
        <v>0</v>
      </c>
      <c r="V598">
        <v>95.461199999999963</v>
      </c>
    </row>
    <row r="599" spans="1:22" x14ac:dyDescent="0.3">
      <c r="A599">
        <v>2597</v>
      </c>
      <c r="B599" t="s">
        <v>5704</v>
      </c>
      <c r="C599">
        <v>2014</v>
      </c>
      <c r="D599" s="32">
        <v>41773</v>
      </c>
      <c r="E599" s="32">
        <v>41777</v>
      </c>
      <c r="F599" t="s">
        <v>50</v>
      </c>
      <c r="G599" t="s">
        <v>2605</v>
      </c>
      <c r="H599" t="s">
        <v>2606</v>
      </c>
      <c r="I599" t="s">
        <v>41</v>
      </c>
      <c r="J599" t="s">
        <v>27</v>
      </c>
      <c r="K599" t="s">
        <v>497</v>
      </c>
      <c r="L599" t="s">
        <v>254</v>
      </c>
      <c r="M599">
        <v>47201</v>
      </c>
      <c r="N599" t="s">
        <v>105</v>
      </c>
      <c r="O599" t="s">
        <v>3782</v>
      </c>
      <c r="P599" t="s">
        <v>71</v>
      </c>
      <c r="Q599" t="s">
        <v>72</v>
      </c>
      <c r="R599" t="s">
        <v>5705</v>
      </c>
      <c r="S599">
        <v>587.97</v>
      </c>
      <c r="T599">
        <v>3</v>
      </c>
      <c r="U599">
        <v>0</v>
      </c>
      <c r="V599">
        <v>158.75190000000003</v>
      </c>
    </row>
    <row r="600" spans="1:22" x14ac:dyDescent="0.3">
      <c r="A600">
        <v>2596</v>
      </c>
      <c r="B600" t="s">
        <v>5704</v>
      </c>
      <c r="C600">
        <v>2014</v>
      </c>
      <c r="D600" s="32">
        <v>41773</v>
      </c>
      <c r="E600" s="32">
        <v>41777</v>
      </c>
      <c r="F600" t="s">
        <v>50</v>
      </c>
      <c r="G600" t="s">
        <v>2605</v>
      </c>
      <c r="H600" t="s">
        <v>2606</v>
      </c>
      <c r="I600" t="s">
        <v>41</v>
      </c>
      <c r="J600" t="s">
        <v>27</v>
      </c>
      <c r="K600" t="s">
        <v>497</v>
      </c>
      <c r="L600" t="s">
        <v>254</v>
      </c>
      <c r="M600">
        <v>47201</v>
      </c>
      <c r="N600" t="s">
        <v>105</v>
      </c>
      <c r="O600" t="s">
        <v>2209</v>
      </c>
      <c r="P600" t="s">
        <v>46</v>
      </c>
      <c r="Q600" t="s">
        <v>75</v>
      </c>
      <c r="R600" t="s">
        <v>2210</v>
      </c>
      <c r="S600">
        <v>914.97</v>
      </c>
      <c r="T600">
        <v>3</v>
      </c>
      <c r="U600">
        <v>0</v>
      </c>
      <c r="V600">
        <v>411.73649999999998</v>
      </c>
    </row>
    <row r="601" spans="1:22" x14ac:dyDescent="0.3">
      <c r="A601">
        <v>2595</v>
      </c>
      <c r="B601" t="s">
        <v>5704</v>
      </c>
      <c r="C601">
        <v>2014</v>
      </c>
      <c r="D601" s="32">
        <v>41773</v>
      </c>
      <c r="E601" s="32">
        <v>41777</v>
      </c>
      <c r="F601" t="s">
        <v>50</v>
      </c>
      <c r="G601" t="s">
        <v>2605</v>
      </c>
      <c r="H601" t="s">
        <v>2606</v>
      </c>
      <c r="I601" t="s">
        <v>41</v>
      </c>
      <c r="J601" t="s">
        <v>27</v>
      </c>
      <c r="K601" t="s">
        <v>497</v>
      </c>
      <c r="L601" t="s">
        <v>254</v>
      </c>
      <c r="M601">
        <v>47201</v>
      </c>
      <c r="N601" t="s">
        <v>105</v>
      </c>
      <c r="O601" t="s">
        <v>955</v>
      </c>
      <c r="P601" t="s">
        <v>46</v>
      </c>
      <c r="Q601" t="s">
        <v>173</v>
      </c>
      <c r="R601" t="s">
        <v>956</v>
      </c>
      <c r="S601">
        <v>180.96</v>
      </c>
      <c r="T601">
        <v>2</v>
      </c>
      <c r="U601">
        <v>0</v>
      </c>
      <c r="V601">
        <v>81.432000000000002</v>
      </c>
    </row>
    <row r="602" spans="1:22" x14ac:dyDescent="0.3">
      <c r="A602">
        <v>2590</v>
      </c>
      <c r="B602" t="s">
        <v>5695</v>
      </c>
      <c r="C602">
        <v>2013</v>
      </c>
      <c r="D602" s="32">
        <v>41400</v>
      </c>
      <c r="E602" s="32">
        <v>41404</v>
      </c>
      <c r="F602" t="s">
        <v>50</v>
      </c>
      <c r="G602" t="s">
        <v>5221</v>
      </c>
      <c r="H602" t="s">
        <v>5222</v>
      </c>
      <c r="I602" t="s">
        <v>102</v>
      </c>
      <c r="J602" t="s">
        <v>27</v>
      </c>
      <c r="K602" t="s">
        <v>42</v>
      </c>
      <c r="L602" t="s">
        <v>43</v>
      </c>
      <c r="M602">
        <v>90004</v>
      </c>
      <c r="N602" t="s">
        <v>44</v>
      </c>
      <c r="O602" t="s">
        <v>986</v>
      </c>
      <c r="P602" t="s">
        <v>71</v>
      </c>
      <c r="Q602" t="s">
        <v>72</v>
      </c>
      <c r="R602" t="s">
        <v>987</v>
      </c>
      <c r="S602">
        <v>246.16800000000001</v>
      </c>
      <c r="T602">
        <v>3</v>
      </c>
      <c r="U602">
        <v>0.2</v>
      </c>
      <c r="V602">
        <v>21.539699999999996</v>
      </c>
    </row>
    <row r="603" spans="1:22" x14ac:dyDescent="0.3">
      <c r="A603">
        <v>2589</v>
      </c>
      <c r="B603" t="s">
        <v>5695</v>
      </c>
      <c r="C603">
        <v>2013</v>
      </c>
      <c r="D603" s="32">
        <v>41400</v>
      </c>
      <c r="E603" s="32">
        <v>41404</v>
      </c>
      <c r="F603" t="s">
        <v>50</v>
      </c>
      <c r="G603" t="s">
        <v>5221</v>
      </c>
      <c r="H603" t="s">
        <v>5222</v>
      </c>
      <c r="I603" t="s">
        <v>102</v>
      </c>
      <c r="J603" t="s">
        <v>27</v>
      </c>
      <c r="K603" t="s">
        <v>42</v>
      </c>
      <c r="L603" t="s">
        <v>43</v>
      </c>
      <c r="M603">
        <v>90004</v>
      </c>
      <c r="N603" t="s">
        <v>44</v>
      </c>
      <c r="O603" t="s">
        <v>4803</v>
      </c>
      <c r="P603" t="s">
        <v>46</v>
      </c>
      <c r="Q603" t="s">
        <v>59</v>
      </c>
      <c r="R603" t="s">
        <v>4804</v>
      </c>
      <c r="S603">
        <v>5.98</v>
      </c>
      <c r="T603">
        <v>1</v>
      </c>
      <c r="U603">
        <v>0</v>
      </c>
      <c r="V603">
        <v>1.0165999999999995</v>
      </c>
    </row>
    <row r="604" spans="1:22" x14ac:dyDescent="0.3">
      <c r="A604">
        <v>2561</v>
      </c>
      <c r="B604" t="s">
        <v>5657</v>
      </c>
      <c r="C604">
        <v>2012</v>
      </c>
      <c r="D604" s="32">
        <v>41060</v>
      </c>
      <c r="E604" s="32">
        <v>41064</v>
      </c>
      <c r="F604" t="s">
        <v>50</v>
      </c>
      <c r="G604" t="s">
        <v>5452</v>
      </c>
      <c r="H604" t="s">
        <v>5453</v>
      </c>
      <c r="I604" t="s">
        <v>26</v>
      </c>
      <c r="J604" t="s">
        <v>27</v>
      </c>
      <c r="K604" t="s">
        <v>154</v>
      </c>
      <c r="L604" t="s">
        <v>121</v>
      </c>
      <c r="M604">
        <v>84057</v>
      </c>
      <c r="N604" t="s">
        <v>44</v>
      </c>
      <c r="O604" t="s">
        <v>2999</v>
      </c>
      <c r="P604" t="s">
        <v>46</v>
      </c>
      <c r="Q604" t="s">
        <v>59</v>
      </c>
      <c r="R604" t="s">
        <v>3000</v>
      </c>
      <c r="S604">
        <v>323.10000000000002</v>
      </c>
      <c r="T604">
        <v>2</v>
      </c>
      <c r="U604">
        <v>0</v>
      </c>
      <c r="V604">
        <v>61.38900000000001</v>
      </c>
    </row>
    <row r="605" spans="1:22" x14ac:dyDescent="0.3">
      <c r="A605">
        <v>2560</v>
      </c>
      <c r="B605" t="s">
        <v>5657</v>
      </c>
      <c r="C605">
        <v>2012</v>
      </c>
      <c r="D605" s="32">
        <v>41060</v>
      </c>
      <c r="E605" s="32">
        <v>41064</v>
      </c>
      <c r="F605" t="s">
        <v>50</v>
      </c>
      <c r="G605" t="s">
        <v>5452</v>
      </c>
      <c r="H605" t="s">
        <v>5453</v>
      </c>
      <c r="I605" t="s">
        <v>26</v>
      </c>
      <c r="J605" t="s">
        <v>27</v>
      </c>
      <c r="K605" t="s">
        <v>154</v>
      </c>
      <c r="L605" t="s">
        <v>121</v>
      </c>
      <c r="M605">
        <v>84057</v>
      </c>
      <c r="N605" t="s">
        <v>44</v>
      </c>
      <c r="O605" t="s">
        <v>1440</v>
      </c>
      <c r="P605" t="s">
        <v>46</v>
      </c>
      <c r="Q605" t="s">
        <v>47</v>
      </c>
      <c r="R605" t="s">
        <v>1441</v>
      </c>
      <c r="S605">
        <v>15.75</v>
      </c>
      <c r="T605">
        <v>5</v>
      </c>
      <c r="U605">
        <v>0</v>
      </c>
      <c r="V605">
        <v>7.5600000000000005</v>
      </c>
    </row>
    <row r="606" spans="1:22" x14ac:dyDescent="0.3">
      <c r="A606">
        <v>2559</v>
      </c>
      <c r="B606" t="s">
        <v>5657</v>
      </c>
      <c r="C606">
        <v>2012</v>
      </c>
      <c r="D606" s="32">
        <v>41060</v>
      </c>
      <c r="E606" s="32">
        <v>41064</v>
      </c>
      <c r="F606" t="s">
        <v>50</v>
      </c>
      <c r="G606" t="s">
        <v>5452</v>
      </c>
      <c r="H606" t="s">
        <v>5453</v>
      </c>
      <c r="I606" t="s">
        <v>26</v>
      </c>
      <c r="J606" t="s">
        <v>27</v>
      </c>
      <c r="K606" t="s">
        <v>154</v>
      </c>
      <c r="L606" t="s">
        <v>121</v>
      </c>
      <c r="M606">
        <v>84057</v>
      </c>
      <c r="N606" t="s">
        <v>44</v>
      </c>
      <c r="O606" t="s">
        <v>5658</v>
      </c>
      <c r="P606" t="s">
        <v>32</v>
      </c>
      <c r="Q606" t="s">
        <v>33</v>
      </c>
      <c r="R606" t="s">
        <v>5659</v>
      </c>
      <c r="S606">
        <v>1406.86</v>
      </c>
      <c r="T606">
        <v>7</v>
      </c>
      <c r="U606">
        <v>0</v>
      </c>
      <c r="V606">
        <v>140.68599999999989</v>
      </c>
    </row>
    <row r="607" spans="1:22" x14ac:dyDescent="0.3">
      <c r="A607">
        <v>2542</v>
      </c>
      <c r="B607" t="s">
        <v>5631</v>
      </c>
      <c r="C607">
        <v>2013</v>
      </c>
      <c r="D607" s="32">
        <v>41395</v>
      </c>
      <c r="E607" s="32">
        <v>41399</v>
      </c>
      <c r="F607" t="s">
        <v>50</v>
      </c>
      <c r="G607" t="s">
        <v>5632</v>
      </c>
      <c r="H607" t="s">
        <v>5633</v>
      </c>
      <c r="I607" t="s">
        <v>41</v>
      </c>
      <c r="J607" t="s">
        <v>27</v>
      </c>
      <c r="K607" t="s">
        <v>622</v>
      </c>
      <c r="L607" t="s">
        <v>310</v>
      </c>
      <c r="M607">
        <v>85254</v>
      </c>
      <c r="N607" t="s">
        <v>44</v>
      </c>
      <c r="O607" t="s">
        <v>2184</v>
      </c>
      <c r="P607" t="s">
        <v>32</v>
      </c>
      <c r="Q607" t="s">
        <v>65</v>
      </c>
      <c r="R607" t="s">
        <v>2185</v>
      </c>
      <c r="S607">
        <v>111.88800000000001</v>
      </c>
      <c r="T607">
        <v>7</v>
      </c>
      <c r="U607">
        <v>0.2</v>
      </c>
      <c r="V607">
        <v>22.377600000000001</v>
      </c>
    </row>
    <row r="608" spans="1:22" x14ac:dyDescent="0.3">
      <c r="A608">
        <v>2518</v>
      </c>
      <c r="B608" t="s">
        <v>5608</v>
      </c>
      <c r="C608">
        <v>2014</v>
      </c>
      <c r="D608" s="32">
        <v>41762</v>
      </c>
      <c r="E608" s="32">
        <v>41767</v>
      </c>
      <c r="F608" t="s">
        <v>50</v>
      </c>
      <c r="G608" t="s">
        <v>556</v>
      </c>
      <c r="H608" t="s">
        <v>557</v>
      </c>
      <c r="I608" t="s">
        <v>41</v>
      </c>
      <c r="J608" t="s">
        <v>27</v>
      </c>
      <c r="K608" t="s">
        <v>787</v>
      </c>
      <c r="L608" t="s">
        <v>788</v>
      </c>
      <c r="M608">
        <v>7090</v>
      </c>
      <c r="N608" t="s">
        <v>148</v>
      </c>
      <c r="O608" t="s">
        <v>3069</v>
      </c>
      <c r="P608" t="s">
        <v>32</v>
      </c>
      <c r="Q608" t="s">
        <v>65</v>
      </c>
      <c r="R608" t="s">
        <v>3070</v>
      </c>
      <c r="S608">
        <v>129.93</v>
      </c>
      <c r="T608">
        <v>3</v>
      </c>
      <c r="U608">
        <v>0</v>
      </c>
      <c r="V608">
        <v>12.992999999999988</v>
      </c>
    </row>
    <row r="609" spans="1:22" x14ac:dyDescent="0.3">
      <c r="A609">
        <v>2499</v>
      </c>
      <c r="B609" t="s">
        <v>5579</v>
      </c>
      <c r="C609">
        <v>2013</v>
      </c>
      <c r="D609" s="32">
        <v>41414</v>
      </c>
      <c r="E609" s="32">
        <v>41419</v>
      </c>
      <c r="F609" t="s">
        <v>50</v>
      </c>
      <c r="G609" t="s">
        <v>3183</v>
      </c>
      <c r="H609" t="s">
        <v>3184</v>
      </c>
      <c r="I609" t="s">
        <v>41</v>
      </c>
      <c r="J609" t="s">
        <v>27</v>
      </c>
      <c r="K609" t="s">
        <v>127</v>
      </c>
      <c r="L609" t="s">
        <v>43</v>
      </c>
      <c r="M609">
        <v>94109</v>
      </c>
      <c r="N609" t="s">
        <v>44</v>
      </c>
      <c r="O609" t="s">
        <v>4919</v>
      </c>
      <c r="P609" t="s">
        <v>46</v>
      </c>
      <c r="Q609" t="s">
        <v>75</v>
      </c>
      <c r="R609" t="s">
        <v>4920</v>
      </c>
      <c r="S609">
        <v>9.5840000000000014</v>
      </c>
      <c r="T609">
        <v>1</v>
      </c>
      <c r="U609">
        <v>0.2</v>
      </c>
      <c r="V609">
        <v>3.3543999999999996</v>
      </c>
    </row>
    <row r="610" spans="1:22" x14ac:dyDescent="0.3">
      <c r="A610">
        <v>2470</v>
      </c>
      <c r="B610" t="s">
        <v>5526</v>
      </c>
      <c r="C610">
        <v>2014</v>
      </c>
      <c r="D610" s="32">
        <v>41764</v>
      </c>
      <c r="E610" s="32">
        <v>41768</v>
      </c>
      <c r="F610" t="s">
        <v>50</v>
      </c>
      <c r="G610" t="s">
        <v>1519</v>
      </c>
      <c r="H610" t="s">
        <v>1520</v>
      </c>
      <c r="I610" t="s">
        <v>26</v>
      </c>
      <c r="J610" t="s">
        <v>27</v>
      </c>
      <c r="K610" t="s">
        <v>5527</v>
      </c>
      <c r="L610" t="s">
        <v>319</v>
      </c>
      <c r="M610">
        <v>23602</v>
      </c>
      <c r="N610" t="s">
        <v>30</v>
      </c>
      <c r="O610" t="s">
        <v>4105</v>
      </c>
      <c r="P610" t="s">
        <v>46</v>
      </c>
      <c r="Q610" t="s">
        <v>59</v>
      </c>
      <c r="R610" t="s">
        <v>4106</v>
      </c>
      <c r="S610">
        <v>16.91</v>
      </c>
      <c r="T610">
        <v>1</v>
      </c>
      <c r="U610">
        <v>0</v>
      </c>
      <c r="V610">
        <v>4.5656999999999996</v>
      </c>
    </row>
    <row r="611" spans="1:22" x14ac:dyDescent="0.3">
      <c r="A611">
        <v>608</v>
      </c>
      <c r="B611" t="s">
        <v>2015</v>
      </c>
      <c r="C611">
        <v>2011</v>
      </c>
      <c r="D611" s="32">
        <v>40686</v>
      </c>
      <c r="E611" s="32">
        <v>40690</v>
      </c>
      <c r="F611" t="s">
        <v>50</v>
      </c>
      <c r="G611" t="s">
        <v>2016</v>
      </c>
      <c r="H611" t="s">
        <v>2017</v>
      </c>
      <c r="I611" t="s">
        <v>26</v>
      </c>
      <c r="J611" t="s">
        <v>27</v>
      </c>
      <c r="K611" t="s">
        <v>146</v>
      </c>
      <c r="L611" t="s">
        <v>147</v>
      </c>
      <c r="M611">
        <v>19134</v>
      </c>
      <c r="N611" t="s">
        <v>148</v>
      </c>
      <c r="O611" t="s">
        <v>2018</v>
      </c>
      <c r="P611" t="s">
        <v>46</v>
      </c>
      <c r="Q611" t="s">
        <v>75</v>
      </c>
      <c r="R611" t="s">
        <v>2019</v>
      </c>
      <c r="S611">
        <v>3.2820000000000005</v>
      </c>
      <c r="T611">
        <v>2</v>
      </c>
      <c r="U611">
        <v>0.7</v>
      </c>
      <c r="V611">
        <v>-2.6256000000000004</v>
      </c>
    </row>
    <row r="612" spans="1:22" x14ac:dyDescent="0.3">
      <c r="A612">
        <v>609</v>
      </c>
      <c r="B612" t="s">
        <v>2015</v>
      </c>
      <c r="C612">
        <v>2011</v>
      </c>
      <c r="D612" s="32">
        <v>40686</v>
      </c>
      <c r="E612" s="32">
        <v>40690</v>
      </c>
      <c r="F612" t="s">
        <v>50</v>
      </c>
      <c r="G612" t="s">
        <v>2016</v>
      </c>
      <c r="H612" t="s">
        <v>2017</v>
      </c>
      <c r="I612" t="s">
        <v>26</v>
      </c>
      <c r="J612" t="s">
        <v>27</v>
      </c>
      <c r="K612" t="s">
        <v>146</v>
      </c>
      <c r="L612" t="s">
        <v>147</v>
      </c>
      <c r="M612">
        <v>19134</v>
      </c>
      <c r="N612" t="s">
        <v>148</v>
      </c>
      <c r="O612" t="s">
        <v>1758</v>
      </c>
      <c r="P612" t="s">
        <v>46</v>
      </c>
      <c r="Q612" t="s">
        <v>68</v>
      </c>
      <c r="R612" t="s">
        <v>1759</v>
      </c>
      <c r="S612">
        <v>21.167999999999999</v>
      </c>
      <c r="T612">
        <v>9</v>
      </c>
      <c r="U612">
        <v>0.2</v>
      </c>
      <c r="V612">
        <v>2.3813999999999984</v>
      </c>
    </row>
    <row r="613" spans="1:22" x14ac:dyDescent="0.3">
      <c r="A613">
        <v>610</v>
      </c>
      <c r="B613" t="s">
        <v>2015</v>
      </c>
      <c r="C613">
        <v>2011</v>
      </c>
      <c r="D613" s="32">
        <v>40686</v>
      </c>
      <c r="E613" s="32">
        <v>40690</v>
      </c>
      <c r="F613" t="s">
        <v>50</v>
      </c>
      <c r="G613" t="s">
        <v>2016</v>
      </c>
      <c r="H613" t="s">
        <v>2017</v>
      </c>
      <c r="I613" t="s">
        <v>26</v>
      </c>
      <c r="J613" t="s">
        <v>27</v>
      </c>
      <c r="K613" t="s">
        <v>146</v>
      </c>
      <c r="L613" t="s">
        <v>147</v>
      </c>
      <c r="M613">
        <v>19134</v>
      </c>
      <c r="N613" t="s">
        <v>148</v>
      </c>
      <c r="O613" t="s">
        <v>2020</v>
      </c>
      <c r="P613" t="s">
        <v>71</v>
      </c>
      <c r="Q613" t="s">
        <v>72</v>
      </c>
      <c r="R613" t="s">
        <v>2021</v>
      </c>
      <c r="S613">
        <v>55.188000000000002</v>
      </c>
      <c r="T613">
        <v>2</v>
      </c>
      <c r="U613">
        <v>0.4</v>
      </c>
      <c r="V613">
        <v>-10.117800000000003</v>
      </c>
    </row>
    <row r="614" spans="1:22" x14ac:dyDescent="0.3">
      <c r="A614">
        <v>2469</v>
      </c>
      <c r="B614" t="s">
        <v>5526</v>
      </c>
      <c r="C614">
        <v>2014</v>
      </c>
      <c r="D614" s="32">
        <v>41764</v>
      </c>
      <c r="E614" s="32">
        <v>41768</v>
      </c>
      <c r="F614" t="s">
        <v>50</v>
      </c>
      <c r="G614" t="s">
        <v>1519</v>
      </c>
      <c r="H614" t="s">
        <v>1520</v>
      </c>
      <c r="I614" t="s">
        <v>26</v>
      </c>
      <c r="J614" t="s">
        <v>27</v>
      </c>
      <c r="K614" t="s">
        <v>5527</v>
      </c>
      <c r="L614" t="s">
        <v>319</v>
      </c>
      <c r="M614">
        <v>23602</v>
      </c>
      <c r="N614" t="s">
        <v>30</v>
      </c>
      <c r="O614" t="s">
        <v>5530</v>
      </c>
      <c r="P614" t="s">
        <v>46</v>
      </c>
      <c r="Q614" t="s">
        <v>90</v>
      </c>
      <c r="R614" t="s">
        <v>5531</v>
      </c>
      <c r="S614">
        <v>32.400000000000006</v>
      </c>
      <c r="T614">
        <v>5</v>
      </c>
      <c r="U614">
        <v>0</v>
      </c>
      <c r="V614">
        <v>15.552000000000001</v>
      </c>
    </row>
    <row r="615" spans="1:22" x14ac:dyDescent="0.3">
      <c r="A615">
        <v>2468</v>
      </c>
      <c r="B615" t="s">
        <v>5526</v>
      </c>
      <c r="C615">
        <v>2014</v>
      </c>
      <c r="D615" s="32">
        <v>41764</v>
      </c>
      <c r="E615" s="32">
        <v>41768</v>
      </c>
      <c r="F615" t="s">
        <v>50</v>
      </c>
      <c r="G615" t="s">
        <v>1519</v>
      </c>
      <c r="H615" t="s">
        <v>1520</v>
      </c>
      <c r="I615" t="s">
        <v>26</v>
      </c>
      <c r="J615" t="s">
        <v>27</v>
      </c>
      <c r="K615" t="s">
        <v>5527</v>
      </c>
      <c r="L615" t="s">
        <v>319</v>
      </c>
      <c r="M615">
        <v>23602</v>
      </c>
      <c r="N615" t="s">
        <v>30</v>
      </c>
      <c r="O615" t="s">
        <v>1516</v>
      </c>
      <c r="P615" t="s">
        <v>46</v>
      </c>
      <c r="Q615" t="s">
        <v>59</v>
      </c>
      <c r="R615" t="s">
        <v>1517</v>
      </c>
      <c r="S615">
        <v>571.44000000000005</v>
      </c>
      <c r="T615">
        <v>4</v>
      </c>
      <c r="U615">
        <v>0</v>
      </c>
      <c r="V615">
        <v>165.71759999999995</v>
      </c>
    </row>
    <row r="616" spans="1:22" x14ac:dyDescent="0.3">
      <c r="A616">
        <v>2467</v>
      </c>
      <c r="B616" t="s">
        <v>5526</v>
      </c>
      <c r="C616">
        <v>2014</v>
      </c>
      <c r="D616" s="32">
        <v>41764</v>
      </c>
      <c r="E616" s="32">
        <v>41768</v>
      </c>
      <c r="F616" t="s">
        <v>50</v>
      </c>
      <c r="G616" t="s">
        <v>1519</v>
      </c>
      <c r="H616" t="s">
        <v>1520</v>
      </c>
      <c r="I616" t="s">
        <v>26</v>
      </c>
      <c r="J616" t="s">
        <v>27</v>
      </c>
      <c r="K616" t="s">
        <v>5527</v>
      </c>
      <c r="L616" t="s">
        <v>319</v>
      </c>
      <c r="M616">
        <v>23602</v>
      </c>
      <c r="N616" t="s">
        <v>30</v>
      </c>
      <c r="O616" t="s">
        <v>5528</v>
      </c>
      <c r="P616" t="s">
        <v>46</v>
      </c>
      <c r="Q616" t="s">
        <v>90</v>
      </c>
      <c r="R616" t="s">
        <v>5529</v>
      </c>
      <c r="S616">
        <v>9.11</v>
      </c>
      <c r="T616">
        <v>1</v>
      </c>
      <c r="U616">
        <v>0</v>
      </c>
      <c r="V616">
        <v>4.099499999999999</v>
      </c>
    </row>
    <row r="617" spans="1:22" x14ac:dyDescent="0.3">
      <c r="A617">
        <v>2446</v>
      </c>
      <c r="B617" t="s">
        <v>5507</v>
      </c>
      <c r="C617">
        <v>2013</v>
      </c>
      <c r="D617" s="32">
        <v>41417</v>
      </c>
      <c r="E617" s="32">
        <v>41422</v>
      </c>
      <c r="F617" t="s">
        <v>50</v>
      </c>
      <c r="G617" t="s">
        <v>5077</v>
      </c>
      <c r="H617" t="s">
        <v>5078</v>
      </c>
      <c r="I617" t="s">
        <v>26</v>
      </c>
      <c r="J617" t="s">
        <v>27</v>
      </c>
      <c r="K617" t="s">
        <v>5508</v>
      </c>
      <c r="L617" t="s">
        <v>788</v>
      </c>
      <c r="M617">
        <v>7055</v>
      </c>
      <c r="N617" t="s">
        <v>148</v>
      </c>
      <c r="O617" t="s">
        <v>3748</v>
      </c>
      <c r="P617" t="s">
        <v>71</v>
      </c>
      <c r="Q617" t="s">
        <v>72</v>
      </c>
      <c r="R617" t="s">
        <v>3749</v>
      </c>
      <c r="S617">
        <v>257.98</v>
      </c>
      <c r="T617">
        <v>2</v>
      </c>
      <c r="U617">
        <v>0</v>
      </c>
      <c r="V617">
        <v>74.8142</v>
      </c>
    </row>
    <row r="618" spans="1:22" x14ac:dyDescent="0.3">
      <c r="A618">
        <v>2445</v>
      </c>
      <c r="B618" t="s">
        <v>5507</v>
      </c>
      <c r="C618">
        <v>2013</v>
      </c>
      <c r="D618" s="32">
        <v>41417</v>
      </c>
      <c r="E618" s="32">
        <v>41422</v>
      </c>
      <c r="F618" t="s">
        <v>50</v>
      </c>
      <c r="G618" t="s">
        <v>5077</v>
      </c>
      <c r="H618" t="s">
        <v>5078</v>
      </c>
      <c r="I618" t="s">
        <v>26</v>
      </c>
      <c r="J618" t="s">
        <v>27</v>
      </c>
      <c r="K618" t="s">
        <v>5508</v>
      </c>
      <c r="L618" t="s">
        <v>788</v>
      </c>
      <c r="M618">
        <v>7055</v>
      </c>
      <c r="N618" t="s">
        <v>148</v>
      </c>
      <c r="O618" t="s">
        <v>5509</v>
      </c>
      <c r="P618" t="s">
        <v>46</v>
      </c>
      <c r="Q618" t="s">
        <v>173</v>
      </c>
      <c r="R618" t="s">
        <v>5510</v>
      </c>
      <c r="S618">
        <v>26.880000000000003</v>
      </c>
      <c r="T618">
        <v>6</v>
      </c>
      <c r="U618">
        <v>0</v>
      </c>
      <c r="V618">
        <v>12.902400000000002</v>
      </c>
    </row>
    <row r="619" spans="1:22" x14ac:dyDescent="0.3">
      <c r="A619">
        <v>2444</v>
      </c>
      <c r="B619" t="s">
        <v>5507</v>
      </c>
      <c r="C619">
        <v>2013</v>
      </c>
      <c r="D619" s="32">
        <v>41417</v>
      </c>
      <c r="E619" s="32">
        <v>41422</v>
      </c>
      <c r="F619" t="s">
        <v>50</v>
      </c>
      <c r="G619" t="s">
        <v>5077</v>
      </c>
      <c r="H619" t="s">
        <v>5078</v>
      </c>
      <c r="I619" t="s">
        <v>26</v>
      </c>
      <c r="J619" t="s">
        <v>27</v>
      </c>
      <c r="K619" t="s">
        <v>5508</v>
      </c>
      <c r="L619" t="s">
        <v>788</v>
      </c>
      <c r="M619">
        <v>7055</v>
      </c>
      <c r="N619" t="s">
        <v>148</v>
      </c>
      <c r="O619" t="s">
        <v>1750</v>
      </c>
      <c r="P619" t="s">
        <v>71</v>
      </c>
      <c r="Q619" t="s">
        <v>161</v>
      </c>
      <c r="R619" t="s">
        <v>1751</v>
      </c>
      <c r="S619">
        <v>95.1</v>
      </c>
      <c r="T619">
        <v>5</v>
      </c>
      <c r="U619">
        <v>0</v>
      </c>
      <c r="V619">
        <v>30.431999999999995</v>
      </c>
    </row>
    <row r="620" spans="1:22" x14ac:dyDescent="0.3">
      <c r="A620">
        <v>2443</v>
      </c>
      <c r="B620" t="s">
        <v>5507</v>
      </c>
      <c r="C620">
        <v>2013</v>
      </c>
      <c r="D620" s="32">
        <v>41417</v>
      </c>
      <c r="E620" s="32">
        <v>41422</v>
      </c>
      <c r="F620" t="s">
        <v>50</v>
      </c>
      <c r="G620" t="s">
        <v>5077</v>
      </c>
      <c r="H620" t="s">
        <v>5078</v>
      </c>
      <c r="I620" t="s">
        <v>26</v>
      </c>
      <c r="J620" t="s">
        <v>27</v>
      </c>
      <c r="K620" t="s">
        <v>5508</v>
      </c>
      <c r="L620" t="s">
        <v>788</v>
      </c>
      <c r="M620">
        <v>7055</v>
      </c>
      <c r="N620" t="s">
        <v>148</v>
      </c>
      <c r="O620" t="s">
        <v>816</v>
      </c>
      <c r="P620" t="s">
        <v>46</v>
      </c>
      <c r="Q620" t="s">
        <v>78</v>
      </c>
      <c r="R620" t="s">
        <v>817</v>
      </c>
      <c r="S620">
        <v>662.84</v>
      </c>
      <c r="T620">
        <v>4</v>
      </c>
      <c r="U620">
        <v>0</v>
      </c>
      <c r="V620">
        <v>172.33840000000004</v>
      </c>
    </row>
    <row r="621" spans="1:22" x14ac:dyDescent="0.3">
      <c r="A621">
        <v>2442</v>
      </c>
      <c r="B621" t="s">
        <v>5507</v>
      </c>
      <c r="C621">
        <v>2013</v>
      </c>
      <c r="D621" s="32">
        <v>41417</v>
      </c>
      <c r="E621" s="32">
        <v>41422</v>
      </c>
      <c r="F621" t="s">
        <v>50</v>
      </c>
      <c r="G621" t="s">
        <v>5077</v>
      </c>
      <c r="H621" t="s">
        <v>5078</v>
      </c>
      <c r="I621" t="s">
        <v>26</v>
      </c>
      <c r="J621" t="s">
        <v>27</v>
      </c>
      <c r="K621" t="s">
        <v>5508</v>
      </c>
      <c r="L621" t="s">
        <v>788</v>
      </c>
      <c r="M621">
        <v>7055</v>
      </c>
      <c r="N621" t="s">
        <v>148</v>
      </c>
      <c r="O621" t="s">
        <v>883</v>
      </c>
      <c r="P621" t="s">
        <v>32</v>
      </c>
      <c r="Q621" t="s">
        <v>56</v>
      </c>
      <c r="R621" t="s">
        <v>884</v>
      </c>
      <c r="S621">
        <v>174.28599999999997</v>
      </c>
      <c r="T621">
        <v>2</v>
      </c>
      <c r="U621">
        <v>0.3</v>
      </c>
      <c r="V621">
        <v>-19.918399999999991</v>
      </c>
    </row>
    <row r="622" spans="1:22" x14ac:dyDescent="0.3">
      <c r="A622">
        <v>2441</v>
      </c>
      <c r="B622" t="s">
        <v>5507</v>
      </c>
      <c r="C622">
        <v>2013</v>
      </c>
      <c r="D622" s="32">
        <v>41417</v>
      </c>
      <c r="E622" s="32">
        <v>41422</v>
      </c>
      <c r="F622" t="s">
        <v>50</v>
      </c>
      <c r="G622" t="s">
        <v>5077</v>
      </c>
      <c r="H622" t="s">
        <v>5078</v>
      </c>
      <c r="I622" t="s">
        <v>26</v>
      </c>
      <c r="J622" t="s">
        <v>27</v>
      </c>
      <c r="K622" t="s">
        <v>5508</v>
      </c>
      <c r="L622" t="s">
        <v>788</v>
      </c>
      <c r="M622">
        <v>7055</v>
      </c>
      <c r="N622" t="s">
        <v>148</v>
      </c>
      <c r="O622" t="s">
        <v>1204</v>
      </c>
      <c r="P622" t="s">
        <v>71</v>
      </c>
      <c r="Q622" t="s">
        <v>72</v>
      </c>
      <c r="R622" t="s">
        <v>1205</v>
      </c>
      <c r="S622">
        <v>345</v>
      </c>
      <c r="T622">
        <v>5</v>
      </c>
      <c r="U622">
        <v>0</v>
      </c>
      <c r="V622">
        <v>86.25</v>
      </c>
    </row>
    <row r="623" spans="1:22" x14ac:dyDescent="0.3">
      <c r="A623">
        <v>2434</v>
      </c>
      <c r="B623" t="s">
        <v>5496</v>
      </c>
      <c r="C623">
        <v>2014</v>
      </c>
      <c r="D623" s="32">
        <v>41788</v>
      </c>
      <c r="E623" s="32">
        <v>41792</v>
      </c>
      <c r="F623" t="s">
        <v>50</v>
      </c>
      <c r="G623" t="s">
        <v>859</v>
      </c>
      <c r="H623" t="s">
        <v>860</v>
      </c>
      <c r="I623" t="s">
        <v>26</v>
      </c>
      <c r="J623" t="s">
        <v>27</v>
      </c>
      <c r="K623" t="s">
        <v>184</v>
      </c>
      <c r="L623" t="s">
        <v>104</v>
      </c>
      <c r="M623">
        <v>77070</v>
      </c>
      <c r="N623" t="s">
        <v>105</v>
      </c>
      <c r="O623" t="s">
        <v>5074</v>
      </c>
      <c r="P623" t="s">
        <v>71</v>
      </c>
      <c r="Q623" t="s">
        <v>72</v>
      </c>
      <c r="R623" t="s">
        <v>5075</v>
      </c>
      <c r="S623">
        <v>54.367999999999995</v>
      </c>
      <c r="T623">
        <v>4</v>
      </c>
      <c r="U623">
        <v>0.2</v>
      </c>
      <c r="V623">
        <v>4.0775999999999968</v>
      </c>
    </row>
    <row r="624" spans="1:22" x14ac:dyDescent="0.3">
      <c r="A624">
        <v>2431</v>
      </c>
      <c r="B624" t="s">
        <v>5489</v>
      </c>
      <c r="C624">
        <v>2014</v>
      </c>
      <c r="D624" s="32">
        <v>41773</v>
      </c>
      <c r="E624" s="32">
        <v>41780</v>
      </c>
      <c r="F624" t="s">
        <v>50</v>
      </c>
      <c r="G624" t="s">
        <v>1508</v>
      </c>
      <c r="H624" t="s">
        <v>1509</v>
      </c>
      <c r="I624" t="s">
        <v>102</v>
      </c>
      <c r="J624" t="s">
        <v>27</v>
      </c>
      <c r="K624" t="s">
        <v>127</v>
      </c>
      <c r="L624" t="s">
        <v>43</v>
      </c>
      <c r="M624">
        <v>94110</v>
      </c>
      <c r="N624" t="s">
        <v>44</v>
      </c>
      <c r="O624" t="s">
        <v>45</v>
      </c>
      <c r="P624" t="s">
        <v>46</v>
      </c>
      <c r="Q624" t="s">
        <v>47</v>
      </c>
      <c r="R624" t="s">
        <v>48</v>
      </c>
      <c r="S624">
        <v>58.48</v>
      </c>
      <c r="T624">
        <v>8</v>
      </c>
      <c r="U624">
        <v>0</v>
      </c>
      <c r="V624">
        <v>27.485599999999998</v>
      </c>
    </row>
    <row r="625" spans="1:22" x14ac:dyDescent="0.3">
      <c r="A625">
        <v>2419</v>
      </c>
      <c r="B625" t="s">
        <v>5469</v>
      </c>
      <c r="C625">
        <v>2013</v>
      </c>
      <c r="D625" s="32">
        <v>41416</v>
      </c>
      <c r="E625" s="32">
        <v>41423</v>
      </c>
      <c r="F625" t="s">
        <v>50</v>
      </c>
      <c r="G625" t="s">
        <v>208</v>
      </c>
      <c r="H625" t="s">
        <v>209</v>
      </c>
      <c r="I625" t="s">
        <v>41</v>
      </c>
      <c r="J625" t="s">
        <v>27</v>
      </c>
      <c r="K625" t="s">
        <v>5470</v>
      </c>
      <c r="L625" t="s">
        <v>1392</v>
      </c>
      <c r="M625">
        <v>89431</v>
      </c>
      <c r="N625" t="s">
        <v>44</v>
      </c>
      <c r="O625" t="s">
        <v>5471</v>
      </c>
      <c r="P625" t="s">
        <v>71</v>
      </c>
      <c r="Q625" t="s">
        <v>682</v>
      </c>
      <c r="R625" t="s">
        <v>5472</v>
      </c>
      <c r="S625">
        <v>2396.4</v>
      </c>
      <c r="T625">
        <v>10</v>
      </c>
      <c r="U625">
        <v>0.2</v>
      </c>
      <c r="V625">
        <v>179.73000000000013</v>
      </c>
    </row>
    <row r="626" spans="1:22" x14ac:dyDescent="0.3">
      <c r="A626">
        <v>2382</v>
      </c>
      <c r="B626" t="s">
        <v>5414</v>
      </c>
      <c r="C626">
        <v>2013</v>
      </c>
      <c r="D626" s="32">
        <v>41401</v>
      </c>
      <c r="E626" s="32">
        <v>41405</v>
      </c>
      <c r="F626" t="s">
        <v>50</v>
      </c>
      <c r="G626" t="s">
        <v>4527</v>
      </c>
      <c r="H626" t="s">
        <v>4528</v>
      </c>
      <c r="I626" t="s">
        <v>102</v>
      </c>
      <c r="J626" t="s">
        <v>27</v>
      </c>
      <c r="K626" t="s">
        <v>2628</v>
      </c>
      <c r="L626" t="s">
        <v>498</v>
      </c>
      <c r="M626">
        <v>44052</v>
      </c>
      <c r="N626" t="s">
        <v>148</v>
      </c>
      <c r="O626" t="s">
        <v>170</v>
      </c>
      <c r="P626" t="s">
        <v>32</v>
      </c>
      <c r="Q626" t="s">
        <v>65</v>
      </c>
      <c r="R626" t="s">
        <v>5417</v>
      </c>
      <c r="S626">
        <v>54.711999999999996</v>
      </c>
      <c r="T626">
        <v>7</v>
      </c>
      <c r="U626">
        <v>0.2</v>
      </c>
      <c r="V626">
        <v>11.626299999999999</v>
      </c>
    </row>
    <row r="627" spans="1:22" x14ac:dyDescent="0.3">
      <c r="A627">
        <v>2381</v>
      </c>
      <c r="B627" t="s">
        <v>5414</v>
      </c>
      <c r="C627">
        <v>2013</v>
      </c>
      <c r="D627" s="32">
        <v>41401</v>
      </c>
      <c r="E627" s="32">
        <v>41405</v>
      </c>
      <c r="F627" t="s">
        <v>50</v>
      </c>
      <c r="G627" t="s">
        <v>4527</v>
      </c>
      <c r="H627" t="s">
        <v>4528</v>
      </c>
      <c r="I627" t="s">
        <v>102</v>
      </c>
      <c r="J627" t="s">
        <v>27</v>
      </c>
      <c r="K627" t="s">
        <v>2628</v>
      </c>
      <c r="L627" t="s">
        <v>498</v>
      </c>
      <c r="M627">
        <v>44052</v>
      </c>
      <c r="N627" t="s">
        <v>148</v>
      </c>
      <c r="O627" t="s">
        <v>5415</v>
      </c>
      <c r="P627" t="s">
        <v>46</v>
      </c>
      <c r="Q627" t="s">
        <v>90</v>
      </c>
      <c r="R627" t="s">
        <v>5416</v>
      </c>
      <c r="S627">
        <v>49.568000000000005</v>
      </c>
      <c r="T627">
        <v>2</v>
      </c>
      <c r="U627">
        <v>0.2</v>
      </c>
      <c r="V627">
        <v>15.489999999999997</v>
      </c>
    </row>
    <row r="628" spans="1:22" x14ac:dyDescent="0.3">
      <c r="A628">
        <v>2380</v>
      </c>
      <c r="B628" t="s">
        <v>5414</v>
      </c>
      <c r="C628">
        <v>2013</v>
      </c>
      <c r="D628" s="32">
        <v>41401</v>
      </c>
      <c r="E628" s="32">
        <v>41405</v>
      </c>
      <c r="F628" t="s">
        <v>50</v>
      </c>
      <c r="G628" t="s">
        <v>4527</v>
      </c>
      <c r="H628" t="s">
        <v>4528</v>
      </c>
      <c r="I628" t="s">
        <v>102</v>
      </c>
      <c r="J628" t="s">
        <v>27</v>
      </c>
      <c r="K628" t="s">
        <v>2628</v>
      </c>
      <c r="L628" t="s">
        <v>498</v>
      </c>
      <c r="M628">
        <v>44052</v>
      </c>
      <c r="N628" t="s">
        <v>148</v>
      </c>
      <c r="O628" t="s">
        <v>1880</v>
      </c>
      <c r="P628" t="s">
        <v>46</v>
      </c>
      <c r="Q628" t="s">
        <v>269</v>
      </c>
      <c r="R628" t="s">
        <v>1881</v>
      </c>
      <c r="S628">
        <v>7.2160000000000002</v>
      </c>
      <c r="T628">
        <v>2</v>
      </c>
      <c r="U628">
        <v>0.2</v>
      </c>
      <c r="V628">
        <v>1.7138000000000002</v>
      </c>
    </row>
    <row r="629" spans="1:22" x14ac:dyDescent="0.3">
      <c r="A629">
        <v>2286</v>
      </c>
      <c r="B629" t="s">
        <v>5287</v>
      </c>
      <c r="C629">
        <v>2013</v>
      </c>
      <c r="D629" s="32">
        <v>41400</v>
      </c>
      <c r="E629" s="32">
        <v>41403</v>
      </c>
      <c r="F629" t="s">
        <v>188</v>
      </c>
      <c r="G629" t="s">
        <v>5288</v>
      </c>
      <c r="H629" t="s">
        <v>5289</v>
      </c>
      <c r="I629" t="s">
        <v>41</v>
      </c>
      <c r="J629" t="s">
        <v>27</v>
      </c>
      <c r="K629" t="s">
        <v>1185</v>
      </c>
      <c r="L629" t="s">
        <v>335</v>
      </c>
      <c r="M629">
        <v>37130</v>
      </c>
      <c r="N629" t="s">
        <v>30</v>
      </c>
      <c r="O629" t="s">
        <v>5290</v>
      </c>
      <c r="P629" t="s">
        <v>46</v>
      </c>
      <c r="Q629" t="s">
        <v>90</v>
      </c>
      <c r="R629" t="s">
        <v>5291</v>
      </c>
      <c r="S629">
        <v>14.352000000000002</v>
      </c>
      <c r="T629">
        <v>3</v>
      </c>
      <c r="U629">
        <v>0.2</v>
      </c>
      <c r="V629">
        <v>5.2026000000000003</v>
      </c>
    </row>
    <row r="630" spans="1:22" x14ac:dyDescent="0.3">
      <c r="A630">
        <v>2185</v>
      </c>
      <c r="B630" t="s">
        <v>5122</v>
      </c>
      <c r="C630">
        <v>2013</v>
      </c>
      <c r="D630" s="32">
        <v>41402</v>
      </c>
      <c r="E630" s="32">
        <v>41406</v>
      </c>
      <c r="F630" t="s">
        <v>50</v>
      </c>
      <c r="G630" t="s">
        <v>1453</v>
      </c>
      <c r="H630" t="s">
        <v>1454</v>
      </c>
      <c r="I630" t="s">
        <v>26</v>
      </c>
      <c r="J630" t="s">
        <v>27</v>
      </c>
      <c r="K630" t="s">
        <v>266</v>
      </c>
      <c r="L630" t="s">
        <v>267</v>
      </c>
      <c r="M630">
        <v>10009</v>
      </c>
      <c r="N630" t="s">
        <v>148</v>
      </c>
      <c r="O630" t="s">
        <v>2887</v>
      </c>
      <c r="P630" t="s">
        <v>32</v>
      </c>
      <c r="Q630" t="s">
        <v>65</v>
      </c>
      <c r="R630" t="s">
        <v>186</v>
      </c>
      <c r="S630">
        <v>63.68</v>
      </c>
      <c r="T630">
        <v>8</v>
      </c>
      <c r="U630">
        <v>0</v>
      </c>
      <c r="V630">
        <v>28.019200000000005</v>
      </c>
    </row>
    <row r="631" spans="1:22" x14ac:dyDescent="0.3">
      <c r="A631">
        <v>628</v>
      </c>
      <c r="B631" t="s">
        <v>2071</v>
      </c>
      <c r="C631">
        <v>2014</v>
      </c>
      <c r="D631" s="32">
        <v>41779</v>
      </c>
      <c r="E631" s="32">
        <v>41783</v>
      </c>
      <c r="F631" t="s">
        <v>50</v>
      </c>
      <c r="G631" t="s">
        <v>2072</v>
      </c>
      <c r="H631" t="s">
        <v>2073</v>
      </c>
      <c r="I631" t="s">
        <v>26</v>
      </c>
      <c r="J631" t="s">
        <v>27</v>
      </c>
      <c r="K631" t="s">
        <v>95</v>
      </c>
      <c r="L631" t="s">
        <v>96</v>
      </c>
      <c r="M631">
        <v>98115</v>
      </c>
      <c r="N631" t="s">
        <v>44</v>
      </c>
      <c r="O631" t="s">
        <v>2074</v>
      </c>
      <c r="P631" t="s">
        <v>46</v>
      </c>
      <c r="Q631" t="s">
        <v>78</v>
      </c>
      <c r="R631" t="s">
        <v>2075</v>
      </c>
      <c r="S631">
        <v>97.16</v>
      </c>
      <c r="T631">
        <v>2</v>
      </c>
      <c r="U631">
        <v>0</v>
      </c>
      <c r="V631">
        <v>28.176399999999987</v>
      </c>
    </row>
    <row r="632" spans="1:22" x14ac:dyDescent="0.3">
      <c r="A632">
        <v>2184</v>
      </c>
      <c r="B632" t="s">
        <v>5122</v>
      </c>
      <c r="C632">
        <v>2013</v>
      </c>
      <c r="D632" s="32">
        <v>41402</v>
      </c>
      <c r="E632" s="32">
        <v>41406</v>
      </c>
      <c r="F632" t="s">
        <v>50</v>
      </c>
      <c r="G632" t="s">
        <v>1453</v>
      </c>
      <c r="H632" t="s">
        <v>1454</v>
      </c>
      <c r="I632" t="s">
        <v>26</v>
      </c>
      <c r="J632" t="s">
        <v>27</v>
      </c>
      <c r="K632" t="s">
        <v>266</v>
      </c>
      <c r="L632" t="s">
        <v>267</v>
      </c>
      <c r="M632">
        <v>10009</v>
      </c>
      <c r="N632" t="s">
        <v>148</v>
      </c>
      <c r="O632" t="s">
        <v>444</v>
      </c>
      <c r="P632" t="s">
        <v>71</v>
      </c>
      <c r="Q632" t="s">
        <v>161</v>
      </c>
      <c r="R632" t="s">
        <v>445</v>
      </c>
      <c r="S632">
        <v>199.95000000000002</v>
      </c>
      <c r="T632">
        <v>5</v>
      </c>
      <c r="U632">
        <v>0</v>
      </c>
      <c r="V632">
        <v>21.994499999999988</v>
      </c>
    </row>
    <row r="633" spans="1:22" x14ac:dyDescent="0.3">
      <c r="A633">
        <v>2183</v>
      </c>
      <c r="B633" t="s">
        <v>5122</v>
      </c>
      <c r="C633">
        <v>2013</v>
      </c>
      <c r="D633" s="32">
        <v>41402</v>
      </c>
      <c r="E633" s="32">
        <v>41406</v>
      </c>
      <c r="F633" t="s">
        <v>50</v>
      </c>
      <c r="G633" t="s">
        <v>1453</v>
      </c>
      <c r="H633" t="s">
        <v>1454</v>
      </c>
      <c r="I633" t="s">
        <v>26</v>
      </c>
      <c r="J633" t="s">
        <v>27</v>
      </c>
      <c r="K633" t="s">
        <v>266</v>
      </c>
      <c r="L633" t="s">
        <v>267</v>
      </c>
      <c r="M633">
        <v>10009</v>
      </c>
      <c r="N633" t="s">
        <v>148</v>
      </c>
      <c r="O633" t="s">
        <v>4603</v>
      </c>
      <c r="P633" t="s">
        <v>71</v>
      </c>
      <c r="Q633" t="s">
        <v>682</v>
      </c>
      <c r="R633" t="s">
        <v>4604</v>
      </c>
      <c r="S633">
        <v>3999.95</v>
      </c>
      <c r="T633">
        <v>5</v>
      </c>
      <c r="U633">
        <v>0</v>
      </c>
      <c r="V633">
        <v>1159.9854999999998</v>
      </c>
    </row>
    <row r="634" spans="1:22" x14ac:dyDescent="0.3">
      <c r="A634">
        <v>2182</v>
      </c>
      <c r="B634" t="s">
        <v>5122</v>
      </c>
      <c r="C634">
        <v>2013</v>
      </c>
      <c r="D634" s="32">
        <v>41402</v>
      </c>
      <c r="E634" s="32">
        <v>41406</v>
      </c>
      <c r="F634" t="s">
        <v>50</v>
      </c>
      <c r="G634" t="s">
        <v>1453</v>
      </c>
      <c r="H634" t="s">
        <v>1454</v>
      </c>
      <c r="I634" t="s">
        <v>26</v>
      </c>
      <c r="J634" t="s">
        <v>27</v>
      </c>
      <c r="K634" t="s">
        <v>266</v>
      </c>
      <c r="L634" t="s">
        <v>267</v>
      </c>
      <c r="M634">
        <v>10009</v>
      </c>
      <c r="N634" t="s">
        <v>148</v>
      </c>
      <c r="O634" t="s">
        <v>5123</v>
      </c>
      <c r="P634" t="s">
        <v>32</v>
      </c>
      <c r="Q634" t="s">
        <v>36</v>
      </c>
      <c r="R634" t="s">
        <v>5124</v>
      </c>
      <c r="S634">
        <v>442.76400000000001</v>
      </c>
      <c r="T634">
        <v>4</v>
      </c>
      <c r="U634">
        <v>0.1</v>
      </c>
      <c r="V634">
        <v>59.035200000000003</v>
      </c>
    </row>
    <row r="635" spans="1:22" x14ac:dyDescent="0.3">
      <c r="A635">
        <v>2181</v>
      </c>
      <c r="B635" t="s">
        <v>5122</v>
      </c>
      <c r="C635">
        <v>2013</v>
      </c>
      <c r="D635" s="32">
        <v>41402</v>
      </c>
      <c r="E635" s="32">
        <v>41406</v>
      </c>
      <c r="F635" t="s">
        <v>50</v>
      </c>
      <c r="G635" t="s">
        <v>1453</v>
      </c>
      <c r="H635" t="s">
        <v>1454</v>
      </c>
      <c r="I635" t="s">
        <v>26</v>
      </c>
      <c r="J635" t="s">
        <v>27</v>
      </c>
      <c r="K635" t="s">
        <v>266</v>
      </c>
      <c r="L635" t="s">
        <v>267</v>
      </c>
      <c r="M635">
        <v>10009</v>
      </c>
      <c r="N635" t="s">
        <v>148</v>
      </c>
      <c r="O635" t="s">
        <v>1667</v>
      </c>
      <c r="P635" t="s">
        <v>46</v>
      </c>
      <c r="Q635" t="s">
        <v>47</v>
      </c>
      <c r="R635" t="s">
        <v>1668</v>
      </c>
      <c r="S635">
        <v>44.400000000000006</v>
      </c>
      <c r="T635">
        <v>3</v>
      </c>
      <c r="U635">
        <v>0</v>
      </c>
      <c r="V635">
        <v>22.200000000000003</v>
      </c>
    </row>
    <row r="636" spans="1:22" x14ac:dyDescent="0.3">
      <c r="A636">
        <v>2180</v>
      </c>
      <c r="B636" t="s">
        <v>5122</v>
      </c>
      <c r="C636">
        <v>2013</v>
      </c>
      <c r="D636" s="32">
        <v>41402</v>
      </c>
      <c r="E636" s="32">
        <v>41406</v>
      </c>
      <c r="F636" t="s">
        <v>50</v>
      </c>
      <c r="G636" t="s">
        <v>1453</v>
      </c>
      <c r="H636" t="s">
        <v>1454</v>
      </c>
      <c r="I636" t="s">
        <v>26</v>
      </c>
      <c r="J636" t="s">
        <v>27</v>
      </c>
      <c r="K636" t="s">
        <v>266</v>
      </c>
      <c r="L636" t="s">
        <v>267</v>
      </c>
      <c r="M636">
        <v>10009</v>
      </c>
      <c r="N636" t="s">
        <v>148</v>
      </c>
      <c r="O636" t="s">
        <v>1335</v>
      </c>
      <c r="P636" t="s">
        <v>46</v>
      </c>
      <c r="Q636" t="s">
        <v>75</v>
      </c>
      <c r="R636" t="s">
        <v>1336</v>
      </c>
      <c r="S636">
        <v>85.232000000000014</v>
      </c>
      <c r="T636">
        <v>7</v>
      </c>
      <c r="U636">
        <v>0.2</v>
      </c>
      <c r="V636">
        <v>30.896599999999996</v>
      </c>
    </row>
    <row r="637" spans="1:22" x14ac:dyDescent="0.3">
      <c r="A637">
        <v>2161</v>
      </c>
      <c r="B637" t="s">
        <v>5093</v>
      </c>
      <c r="C637">
        <v>2013</v>
      </c>
      <c r="D637" s="32">
        <v>41409</v>
      </c>
      <c r="E637" s="32">
        <v>41409</v>
      </c>
      <c r="F637" t="s">
        <v>1290</v>
      </c>
      <c r="G637" t="s">
        <v>940</v>
      </c>
      <c r="H637" t="s">
        <v>941</v>
      </c>
      <c r="I637" t="s">
        <v>26</v>
      </c>
      <c r="J637" t="s">
        <v>27</v>
      </c>
      <c r="K637" t="s">
        <v>1007</v>
      </c>
      <c r="L637" t="s">
        <v>498</v>
      </c>
      <c r="M637">
        <v>45231</v>
      </c>
      <c r="N637" t="s">
        <v>148</v>
      </c>
      <c r="O637" t="s">
        <v>4256</v>
      </c>
      <c r="P637" t="s">
        <v>32</v>
      </c>
      <c r="Q637" t="s">
        <v>65</v>
      </c>
      <c r="R637" t="s">
        <v>4257</v>
      </c>
      <c r="S637">
        <v>79.384000000000015</v>
      </c>
      <c r="T637">
        <v>1</v>
      </c>
      <c r="U637">
        <v>0.2</v>
      </c>
      <c r="V637">
        <v>29.768999999999998</v>
      </c>
    </row>
    <row r="638" spans="1:22" x14ac:dyDescent="0.3">
      <c r="A638">
        <v>2155</v>
      </c>
      <c r="B638" t="s">
        <v>5086</v>
      </c>
      <c r="C638">
        <v>2013</v>
      </c>
      <c r="D638" s="32">
        <v>41395</v>
      </c>
      <c r="E638" s="32">
        <v>41400</v>
      </c>
      <c r="F638" t="s">
        <v>50</v>
      </c>
      <c r="G638" t="s">
        <v>3436</v>
      </c>
      <c r="H638" t="s">
        <v>3437</v>
      </c>
      <c r="I638" t="s">
        <v>102</v>
      </c>
      <c r="J638" t="s">
        <v>27</v>
      </c>
      <c r="K638" t="s">
        <v>815</v>
      </c>
      <c r="L638" t="s">
        <v>104</v>
      </c>
      <c r="M638">
        <v>75081</v>
      </c>
      <c r="N638" t="s">
        <v>105</v>
      </c>
      <c r="O638" t="s">
        <v>4628</v>
      </c>
      <c r="P638" t="s">
        <v>32</v>
      </c>
      <c r="Q638" t="s">
        <v>65</v>
      </c>
      <c r="R638" t="s">
        <v>4629</v>
      </c>
      <c r="S638">
        <v>22.608000000000001</v>
      </c>
      <c r="T638">
        <v>3</v>
      </c>
      <c r="U638">
        <v>0.6</v>
      </c>
      <c r="V638">
        <v>-10.173599999999997</v>
      </c>
    </row>
    <row r="639" spans="1:22" x14ac:dyDescent="0.3">
      <c r="A639">
        <v>2132</v>
      </c>
      <c r="B639" t="s">
        <v>5043</v>
      </c>
      <c r="C639">
        <v>2011</v>
      </c>
      <c r="D639" s="32">
        <v>40683</v>
      </c>
      <c r="E639" s="32">
        <v>40685</v>
      </c>
      <c r="F639" t="s">
        <v>23</v>
      </c>
      <c r="G639" t="s">
        <v>5044</v>
      </c>
      <c r="H639" t="s">
        <v>5045</v>
      </c>
      <c r="I639" t="s">
        <v>41</v>
      </c>
      <c r="J639" t="s">
        <v>27</v>
      </c>
      <c r="K639" t="s">
        <v>244</v>
      </c>
      <c r="L639" t="s">
        <v>2694</v>
      </c>
      <c r="M639">
        <v>3820</v>
      </c>
      <c r="N639" t="s">
        <v>148</v>
      </c>
      <c r="O639" t="s">
        <v>3462</v>
      </c>
      <c r="P639" t="s">
        <v>32</v>
      </c>
      <c r="Q639" t="s">
        <v>65</v>
      </c>
      <c r="R639" t="s">
        <v>3463</v>
      </c>
      <c r="S639">
        <v>139.86000000000001</v>
      </c>
      <c r="T639">
        <v>7</v>
      </c>
      <c r="U639">
        <v>0</v>
      </c>
      <c r="V639">
        <v>60.139800000000015</v>
      </c>
    </row>
    <row r="640" spans="1:22" x14ac:dyDescent="0.3">
      <c r="A640">
        <v>2131</v>
      </c>
      <c r="B640" t="s">
        <v>5043</v>
      </c>
      <c r="C640">
        <v>2011</v>
      </c>
      <c r="D640" s="32">
        <v>40683</v>
      </c>
      <c r="E640" s="32">
        <v>40685</v>
      </c>
      <c r="F640" t="s">
        <v>23</v>
      </c>
      <c r="G640" t="s">
        <v>5044</v>
      </c>
      <c r="H640" t="s">
        <v>5045</v>
      </c>
      <c r="I640" t="s">
        <v>41</v>
      </c>
      <c r="J640" t="s">
        <v>27</v>
      </c>
      <c r="K640" t="s">
        <v>244</v>
      </c>
      <c r="L640" t="s">
        <v>2694</v>
      </c>
      <c r="M640">
        <v>3820</v>
      </c>
      <c r="N640" t="s">
        <v>148</v>
      </c>
      <c r="O640" t="s">
        <v>5048</v>
      </c>
      <c r="P640" t="s">
        <v>46</v>
      </c>
      <c r="Q640" t="s">
        <v>68</v>
      </c>
      <c r="R640" t="s">
        <v>5049</v>
      </c>
      <c r="S640">
        <v>38.520000000000003</v>
      </c>
      <c r="T640">
        <v>9</v>
      </c>
      <c r="U640">
        <v>0</v>
      </c>
      <c r="V640">
        <v>11.9412</v>
      </c>
    </row>
    <row r="641" spans="1:22" x14ac:dyDescent="0.3">
      <c r="A641">
        <v>2130</v>
      </c>
      <c r="B641" t="s">
        <v>5043</v>
      </c>
      <c r="C641">
        <v>2011</v>
      </c>
      <c r="D641" s="32">
        <v>40683</v>
      </c>
      <c r="E641" s="32">
        <v>40685</v>
      </c>
      <c r="F641" t="s">
        <v>23</v>
      </c>
      <c r="G641" t="s">
        <v>5044</v>
      </c>
      <c r="H641" t="s">
        <v>5045</v>
      </c>
      <c r="I641" t="s">
        <v>41</v>
      </c>
      <c r="J641" t="s">
        <v>27</v>
      </c>
      <c r="K641" t="s">
        <v>244</v>
      </c>
      <c r="L641" t="s">
        <v>2694</v>
      </c>
      <c r="M641">
        <v>3820</v>
      </c>
      <c r="N641" t="s">
        <v>148</v>
      </c>
      <c r="O641" t="s">
        <v>5046</v>
      </c>
      <c r="P641" t="s">
        <v>46</v>
      </c>
      <c r="Q641" t="s">
        <v>78</v>
      </c>
      <c r="R641" t="s">
        <v>5047</v>
      </c>
      <c r="S641">
        <v>33.28</v>
      </c>
      <c r="T641">
        <v>4</v>
      </c>
      <c r="U641">
        <v>0</v>
      </c>
      <c r="V641">
        <v>9.3184000000000005</v>
      </c>
    </row>
    <row r="642" spans="1:22" x14ac:dyDescent="0.3">
      <c r="A642">
        <v>639</v>
      </c>
      <c r="B642" t="s">
        <v>2104</v>
      </c>
      <c r="C642">
        <v>2013</v>
      </c>
      <c r="D642" s="32">
        <v>41415</v>
      </c>
      <c r="E642" s="32">
        <v>41420</v>
      </c>
      <c r="F642" t="s">
        <v>50</v>
      </c>
      <c r="G642" t="s">
        <v>440</v>
      </c>
      <c r="H642" t="s">
        <v>441</v>
      </c>
      <c r="I642" t="s">
        <v>102</v>
      </c>
      <c r="J642" t="s">
        <v>27</v>
      </c>
      <c r="K642" t="s">
        <v>2105</v>
      </c>
      <c r="L642" t="s">
        <v>43</v>
      </c>
      <c r="M642">
        <v>94591</v>
      </c>
      <c r="N642" t="s">
        <v>44</v>
      </c>
      <c r="O642" t="s">
        <v>920</v>
      </c>
      <c r="P642" t="s">
        <v>32</v>
      </c>
      <c r="Q642" t="s">
        <v>65</v>
      </c>
      <c r="R642" t="s">
        <v>921</v>
      </c>
      <c r="S642">
        <v>1049.2</v>
      </c>
      <c r="T642">
        <v>5</v>
      </c>
      <c r="U642">
        <v>0</v>
      </c>
      <c r="V642">
        <v>272.79200000000003</v>
      </c>
    </row>
    <row r="643" spans="1:22" x14ac:dyDescent="0.3">
      <c r="A643">
        <v>640</v>
      </c>
      <c r="B643" t="s">
        <v>2104</v>
      </c>
      <c r="C643">
        <v>2013</v>
      </c>
      <c r="D643" s="32">
        <v>41415</v>
      </c>
      <c r="E643" s="32">
        <v>41420</v>
      </c>
      <c r="F643" t="s">
        <v>50</v>
      </c>
      <c r="G643" t="s">
        <v>440</v>
      </c>
      <c r="H643" t="s">
        <v>441</v>
      </c>
      <c r="I643" t="s">
        <v>102</v>
      </c>
      <c r="J643" t="s">
        <v>27</v>
      </c>
      <c r="K643" t="s">
        <v>2105</v>
      </c>
      <c r="L643" t="s">
        <v>43</v>
      </c>
      <c r="M643">
        <v>94591</v>
      </c>
      <c r="N643" t="s">
        <v>44</v>
      </c>
      <c r="O643" t="s">
        <v>2106</v>
      </c>
      <c r="P643" t="s">
        <v>46</v>
      </c>
      <c r="Q643" t="s">
        <v>75</v>
      </c>
      <c r="R643" t="s">
        <v>2107</v>
      </c>
      <c r="S643">
        <v>15.424000000000001</v>
      </c>
      <c r="T643">
        <v>4</v>
      </c>
      <c r="U643">
        <v>0.2</v>
      </c>
      <c r="V643">
        <v>5.0128000000000004</v>
      </c>
    </row>
    <row r="644" spans="1:22" x14ac:dyDescent="0.3">
      <c r="A644">
        <v>2098</v>
      </c>
      <c r="B644" t="s">
        <v>4993</v>
      </c>
      <c r="C644">
        <v>2013</v>
      </c>
      <c r="D644" s="32">
        <v>41410</v>
      </c>
      <c r="E644" s="32">
        <v>41415</v>
      </c>
      <c r="F644" t="s">
        <v>50</v>
      </c>
      <c r="G644" t="s">
        <v>197</v>
      </c>
      <c r="H644" t="s">
        <v>198</v>
      </c>
      <c r="I644" t="s">
        <v>102</v>
      </c>
      <c r="J644" t="s">
        <v>27</v>
      </c>
      <c r="K644" t="s">
        <v>328</v>
      </c>
      <c r="L644" t="s">
        <v>1487</v>
      </c>
      <c r="M644">
        <v>39212</v>
      </c>
      <c r="N644" t="s">
        <v>30</v>
      </c>
      <c r="O644" t="s">
        <v>1739</v>
      </c>
      <c r="P644" t="s">
        <v>46</v>
      </c>
      <c r="Q644" t="s">
        <v>68</v>
      </c>
      <c r="R644" t="s">
        <v>1740</v>
      </c>
      <c r="S644">
        <v>8.34</v>
      </c>
      <c r="T644">
        <v>3</v>
      </c>
      <c r="U644">
        <v>0</v>
      </c>
      <c r="V644">
        <v>2.1683999999999997</v>
      </c>
    </row>
    <row r="645" spans="1:22" x14ac:dyDescent="0.3">
      <c r="A645">
        <v>2097</v>
      </c>
      <c r="B645" t="s">
        <v>4993</v>
      </c>
      <c r="C645">
        <v>2013</v>
      </c>
      <c r="D645" s="32">
        <v>41410</v>
      </c>
      <c r="E645" s="32">
        <v>41415</v>
      </c>
      <c r="F645" t="s">
        <v>50</v>
      </c>
      <c r="G645" t="s">
        <v>197</v>
      </c>
      <c r="H645" t="s">
        <v>198</v>
      </c>
      <c r="I645" t="s">
        <v>102</v>
      </c>
      <c r="J645" t="s">
        <v>27</v>
      </c>
      <c r="K645" t="s">
        <v>328</v>
      </c>
      <c r="L645" t="s">
        <v>1487</v>
      </c>
      <c r="M645">
        <v>39212</v>
      </c>
      <c r="N645" t="s">
        <v>30</v>
      </c>
      <c r="O645" t="s">
        <v>4996</v>
      </c>
      <c r="P645" t="s">
        <v>46</v>
      </c>
      <c r="Q645" t="s">
        <v>68</v>
      </c>
      <c r="R645" t="s">
        <v>4997</v>
      </c>
      <c r="S645">
        <v>91.96</v>
      </c>
      <c r="T645">
        <v>4</v>
      </c>
      <c r="U645">
        <v>0</v>
      </c>
      <c r="V645">
        <v>25.748800000000003</v>
      </c>
    </row>
    <row r="646" spans="1:22" x14ac:dyDescent="0.3">
      <c r="A646">
        <v>2096</v>
      </c>
      <c r="B646" t="s">
        <v>4993</v>
      </c>
      <c r="C646">
        <v>2013</v>
      </c>
      <c r="D646" s="32">
        <v>41410</v>
      </c>
      <c r="E646" s="32">
        <v>41415</v>
      </c>
      <c r="F646" t="s">
        <v>50</v>
      </c>
      <c r="G646" t="s">
        <v>197</v>
      </c>
      <c r="H646" t="s">
        <v>198</v>
      </c>
      <c r="I646" t="s">
        <v>102</v>
      </c>
      <c r="J646" t="s">
        <v>27</v>
      </c>
      <c r="K646" t="s">
        <v>328</v>
      </c>
      <c r="L646" t="s">
        <v>1487</v>
      </c>
      <c r="M646">
        <v>39212</v>
      </c>
      <c r="N646" t="s">
        <v>30</v>
      </c>
      <c r="O646" t="s">
        <v>4994</v>
      </c>
      <c r="P646" t="s">
        <v>46</v>
      </c>
      <c r="Q646" t="s">
        <v>75</v>
      </c>
      <c r="R646" t="s">
        <v>4995</v>
      </c>
      <c r="S646">
        <v>511.84</v>
      </c>
      <c r="T646">
        <v>8</v>
      </c>
      <c r="U646">
        <v>0</v>
      </c>
      <c r="V646">
        <v>240.56479999999999</v>
      </c>
    </row>
    <row r="647" spans="1:22" x14ac:dyDescent="0.3">
      <c r="A647">
        <v>1979</v>
      </c>
      <c r="B647" t="s">
        <v>4841</v>
      </c>
      <c r="C647">
        <v>2012</v>
      </c>
      <c r="D647" s="32">
        <v>41037</v>
      </c>
      <c r="E647" s="32">
        <v>41041</v>
      </c>
      <c r="F647" t="s">
        <v>50</v>
      </c>
      <c r="G647" t="s">
        <v>1821</v>
      </c>
      <c r="H647" t="s">
        <v>1822</v>
      </c>
      <c r="I647" t="s">
        <v>26</v>
      </c>
      <c r="J647" t="s">
        <v>27</v>
      </c>
      <c r="K647" t="s">
        <v>1976</v>
      </c>
      <c r="L647" t="s">
        <v>420</v>
      </c>
      <c r="M647">
        <v>97301</v>
      </c>
      <c r="N647" t="s">
        <v>44</v>
      </c>
      <c r="O647" t="s">
        <v>4842</v>
      </c>
      <c r="P647" t="s">
        <v>46</v>
      </c>
      <c r="Q647" t="s">
        <v>68</v>
      </c>
      <c r="R647" t="s">
        <v>4843</v>
      </c>
      <c r="S647">
        <v>5.2480000000000002</v>
      </c>
      <c r="T647">
        <v>2</v>
      </c>
      <c r="U647">
        <v>0.2</v>
      </c>
      <c r="V647">
        <v>0.59039999999999915</v>
      </c>
    </row>
    <row r="648" spans="1:22" x14ac:dyDescent="0.3">
      <c r="A648">
        <v>1972</v>
      </c>
      <c r="B648" t="s">
        <v>4828</v>
      </c>
      <c r="C648">
        <v>2014</v>
      </c>
      <c r="D648" s="32">
        <v>41766</v>
      </c>
      <c r="E648" s="32">
        <v>41771</v>
      </c>
      <c r="F648" t="s">
        <v>50</v>
      </c>
      <c r="G648" t="s">
        <v>4479</v>
      </c>
      <c r="H648" t="s">
        <v>4480</v>
      </c>
      <c r="I648" t="s">
        <v>102</v>
      </c>
      <c r="J648" t="s">
        <v>27</v>
      </c>
      <c r="K648" t="s">
        <v>303</v>
      </c>
      <c r="L648" t="s">
        <v>211</v>
      </c>
      <c r="M648">
        <v>60623</v>
      </c>
      <c r="N648" t="s">
        <v>105</v>
      </c>
      <c r="O648" t="s">
        <v>730</v>
      </c>
      <c r="P648" t="s">
        <v>71</v>
      </c>
      <c r="Q648" t="s">
        <v>161</v>
      </c>
      <c r="R648" t="s">
        <v>731</v>
      </c>
      <c r="S648">
        <v>408.74399999999997</v>
      </c>
      <c r="T648">
        <v>7</v>
      </c>
      <c r="U648">
        <v>0.2</v>
      </c>
      <c r="V648">
        <v>76.639499999999984</v>
      </c>
    </row>
    <row r="649" spans="1:22" x14ac:dyDescent="0.3">
      <c r="A649">
        <v>1971</v>
      </c>
      <c r="B649" t="s">
        <v>4828</v>
      </c>
      <c r="C649">
        <v>2014</v>
      </c>
      <c r="D649" s="32">
        <v>41766</v>
      </c>
      <c r="E649" s="32">
        <v>41771</v>
      </c>
      <c r="F649" t="s">
        <v>50</v>
      </c>
      <c r="G649" t="s">
        <v>4479</v>
      </c>
      <c r="H649" t="s">
        <v>4480</v>
      </c>
      <c r="I649" t="s">
        <v>102</v>
      </c>
      <c r="J649" t="s">
        <v>27</v>
      </c>
      <c r="K649" t="s">
        <v>303</v>
      </c>
      <c r="L649" t="s">
        <v>211</v>
      </c>
      <c r="M649">
        <v>60623</v>
      </c>
      <c r="N649" t="s">
        <v>105</v>
      </c>
      <c r="O649" t="s">
        <v>4497</v>
      </c>
      <c r="P649" t="s">
        <v>46</v>
      </c>
      <c r="Q649" t="s">
        <v>68</v>
      </c>
      <c r="R649" t="s">
        <v>4498</v>
      </c>
      <c r="S649">
        <v>6.4080000000000004</v>
      </c>
      <c r="T649">
        <v>3</v>
      </c>
      <c r="U649">
        <v>0.2</v>
      </c>
      <c r="V649">
        <v>0.64079999999999981</v>
      </c>
    </row>
    <row r="650" spans="1:22" x14ac:dyDescent="0.3">
      <c r="A650">
        <v>1937</v>
      </c>
      <c r="B650" t="s">
        <v>4796</v>
      </c>
      <c r="C650">
        <v>2012</v>
      </c>
      <c r="D650" s="32">
        <v>41054</v>
      </c>
      <c r="E650" s="32">
        <v>41056</v>
      </c>
      <c r="F650" t="s">
        <v>23</v>
      </c>
      <c r="G650" t="s">
        <v>3959</v>
      </c>
      <c r="H650" t="s">
        <v>3960</v>
      </c>
      <c r="I650" t="s">
        <v>102</v>
      </c>
      <c r="J650" t="s">
        <v>27</v>
      </c>
      <c r="K650" t="s">
        <v>127</v>
      </c>
      <c r="L650" t="s">
        <v>43</v>
      </c>
      <c r="M650">
        <v>94109</v>
      </c>
      <c r="N650" t="s">
        <v>44</v>
      </c>
      <c r="O650" t="s">
        <v>3406</v>
      </c>
      <c r="P650" t="s">
        <v>32</v>
      </c>
      <c r="Q650" t="s">
        <v>65</v>
      </c>
      <c r="R650" t="s">
        <v>3407</v>
      </c>
      <c r="S650">
        <v>14.73</v>
      </c>
      <c r="T650">
        <v>3</v>
      </c>
      <c r="U650">
        <v>0</v>
      </c>
      <c r="V650">
        <v>4.8608999999999991</v>
      </c>
    </row>
    <row r="651" spans="1:22" x14ac:dyDescent="0.3">
      <c r="A651">
        <v>1917</v>
      </c>
      <c r="B651" t="s">
        <v>4756</v>
      </c>
      <c r="C651">
        <v>2014</v>
      </c>
      <c r="D651" s="32">
        <v>41760</v>
      </c>
      <c r="E651" s="32">
        <v>41765</v>
      </c>
      <c r="F651" t="s">
        <v>50</v>
      </c>
      <c r="G651" t="s">
        <v>2954</v>
      </c>
      <c r="H651" t="s">
        <v>2955</v>
      </c>
      <c r="I651" t="s">
        <v>102</v>
      </c>
      <c r="J651" t="s">
        <v>27</v>
      </c>
      <c r="K651" t="s">
        <v>3461</v>
      </c>
      <c r="L651" t="s">
        <v>54</v>
      </c>
      <c r="M651">
        <v>33437</v>
      </c>
      <c r="N651" t="s">
        <v>30</v>
      </c>
      <c r="O651" t="s">
        <v>2492</v>
      </c>
      <c r="P651" t="s">
        <v>46</v>
      </c>
      <c r="Q651" t="s">
        <v>47</v>
      </c>
      <c r="R651" t="s">
        <v>2493</v>
      </c>
      <c r="S651">
        <v>11.952000000000002</v>
      </c>
      <c r="T651">
        <v>3</v>
      </c>
      <c r="U651">
        <v>0.2</v>
      </c>
      <c r="V651">
        <v>3.8843999999999994</v>
      </c>
    </row>
    <row r="652" spans="1:22" x14ac:dyDescent="0.3">
      <c r="A652">
        <v>1916</v>
      </c>
      <c r="B652" t="s">
        <v>4756</v>
      </c>
      <c r="C652">
        <v>2014</v>
      </c>
      <c r="D652" s="32">
        <v>41760</v>
      </c>
      <c r="E652" s="32">
        <v>41765</v>
      </c>
      <c r="F652" t="s">
        <v>50</v>
      </c>
      <c r="G652" t="s">
        <v>2954</v>
      </c>
      <c r="H652" t="s">
        <v>2955</v>
      </c>
      <c r="I652" t="s">
        <v>102</v>
      </c>
      <c r="J652" t="s">
        <v>27</v>
      </c>
      <c r="K652" t="s">
        <v>3461</v>
      </c>
      <c r="L652" t="s">
        <v>54</v>
      </c>
      <c r="M652">
        <v>33437</v>
      </c>
      <c r="N652" t="s">
        <v>30</v>
      </c>
      <c r="O652" t="s">
        <v>3494</v>
      </c>
      <c r="P652" t="s">
        <v>46</v>
      </c>
      <c r="Q652" t="s">
        <v>68</v>
      </c>
      <c r="R652" t="s">
        <v>186</v>
      </c>
      <c r="S652">
        <v>15.528</v>
      </c>
      <c r="T652">
        <v>3</v>
      </c>
      <c r="U652">
        <v>0.2</v>
      </c>
      <c r="V652">
        <v>4.8524999999999991</v>
      </c>
    </row>
    <row r="653" spans="1:22" x14ac:dyDescent="0.3">
      <c r="A653">
        <v>1915</v>
      </c>
      <c r="B653" t="s">
        <v>4756</v>
      </c>
      <c r="C653">
        <v>2014</v>
      </c>
      <c r="D653" s="32">
        <v>41760</v>
      </c>
      <c r="E653" s="32">
        <v>41765</v>
      </c>
      <c r="F653" t="s">
        <v>50</v>
      </c>
      <c r="G653" t="s">
        <v>2954</v>
      </c>
      <c r="H653" t="s">
        <v>2955</v>
      </c>
      <c r="I653" t="s">
        <v>102</v>
      </c>
      <c r="J653" t="s">
        <v>27</v>
      </c>
      <c r="K653" t="s">
        <v>3461</v>
      </c>
      <c r="L653" t="s">
        <v>54</v>
      </c>
      <c r="M653">
        <v>33437</v>
      </c>
      <c r="N653" t="s">
        <v>30</v>
      </c>
      <c r="O653" t="s">
        <v>4757</v>
      </c>
      <c r="P653" t="s">
        <v>46</v>
      </c>
      <c r="Q653" t="s">
        <v>47</v>
      </c>
      <c r="R653" t="s">
        <v>4758</v>
      </c>
      <c r="S653">
        <v>4.6079999999999997</v>
      </c>
      <c r="T653">
        <v>2</v>
      </c>
      <c r="U653">
        <v>0.2</v>
      </c>
      <c r="V653">
        <v>1.6704000000000001</v>
      </c>
    </row>
    <row r="654" spans="1:22" x14ac:dyDescent="0.3">
      <c r="A654">
        <v>1908</v>
      </c>
      <c r="B654" t="s">
        <v>4735</v>
      </c>
      <c r="C654">
        <v>2013</v>
      </c>
      <c r="D654" s="32">
        <v>41412</v>
      </c>
      <c r="E654" s="32">
        <v>41416</v>
      </c>
      <c r="F654" t="s">
        <v>50</v>
      </c>
      <c r="G654" t="s">
        <v>4512</v>
      </c>
      <c r="H654" t="s">
        <v>4513</v>
      </c>
      <c r="I654" t="s">
        <v>41</v>
      </c>
      <c r="J654" t="s">
        <v>27</v>
      </c>
      <c r="K654" t="s">
        <v>4736</v>
      </c>
      <c r="L654" t="s">
        <v>54</v>
      </c>
      <c r="M654">
        <v>32712</v>
      </c>
      <c r="N654" t="s">
        <v>30</v>
      </c>
      <c r="O654" t="s">
        <v>1903</v>
      </c>
      <c r="P654" t="s">
        <v>46</v>
      </c>
      <c r="Q654" t="s">
        <v>75</v>
      </c>
      <c r="R654" t="s">
        <v>1904</v>
      </c>
      <c r="S654">
        <v>27.018000000000008</v>
      </c>
      <c r="T654">
        <v>6</v>
      </c>
      <c r="U654">
        <v>0.7</v>
      </c>
      <c r="V654">
        <v>-21.61440000000001</v>
      </c>
    </row>
    <row r="655" spans="1:22" x14ac:dyDescent="0.3">
      <c r="A655">
        <v>1907</v>
      </c>
      <c r="B655" t="s">
        <v>4735</v>
      </c>
      <c r="C655">
        <v>2013</v>
      </c>
      <c r="D655" s="32">
        <v>41412</v>
      </c>
      <c r="E655" s="32">
        <v>41416</v>
      </c>
      <c r="F655" t="s">
        <v>50</v>
      </c>
      <c r="G655" t="s">
        <v>4512</v>
      </c>
      <c r="H655" t="s">
        <v>4513</v>
      </c>
      <c r="I655" t="s">
        <v>41</v>
      </c>
      <c r="J655" t="s">
        <v>27</v>
      </c>
      <c r="K655" t="s">
        <v>4736</v>
      </c>
      <c r="L655" t="s">
        <v>54</v>
      </c>
      <c r="M655">
        <v>32712</v>
      </c>
      <c r="N655" t="s">
        <v>30</v>
      </c>
      <c r="O655" t="s">
        <v>4737</v>
      </c>
      <c r="P655" t="s">
        <v>46</v>
      </c>
      <c r="Q655" t="s">
        <v>75</v>
      </c>
      <c r="R655" t="s">
        <v>4738</v>
      </c>
      <c r="S655">
        <v>2.9520000000000004</v>
      </c>
      <c r="T655">
        <v>2</v>
      </c>
      <c r="U655">
        <v>0.7</v>
      </c>
      <c r="V655">
        <v>-2.1648000000000005</v>
      </c>
    </row>
    <row r="656" spans="1:22" x14ac:dyDescent="0.3">
      <c r="A656">
        <v>1888</v>
      </c>
      <c r="B656" t="s">
        <v>4696</v>
      </c>
      <c r="C656">
        <v>2011</v>
      </c>
      <c r="D656" s="32">
        <v>40676</v>
      </c>
      <c r="E656" s="32">
        <v>40678</v>
      </c>
      <c r="F656" t="s">
        <v>188</v>
      </c>
      <c r="G656" t="s">
        <v>3158</v>
      </c>
      <c r="H656" t="s">
        <v>3159</v>
      </c>
      <c r="I656" t="s">
        <v>102</v>
      </c>
      <c r="J656" t="s">
        <v>27</v>
      </c>
      <c r="K656" t="s">
        <v>2330</v>
      </c>
      <c r="L656" t="s">
        <v>54</v>
      </c>
      <c r="M656">
        <v>33012</v>
      </c>
      <c r="N656" t="s">
        <v>30</v>
      </c>
      <c r="O656" t="s">
        <v>3477</v>
      </c>
      <c r="P656" t="s">
        <v>46</v>
      </c>
      <c r="Q656" t="s">
        <v>75</v>
      </c>
      <c r="R656" t="s">
        <v>3478</v>
      </c>
      <c r="S656">
        <v>398.35200000000003</v>
      </c>
      <c r="T656">
        <v>8</v>
      </c>
      <c r="U656">
        <v>0.7</v>
      </c>
      <c r="V656">
        <v>-331.95999999999992</v>
      </c>
    </row>
    <row r="657" spans="1:22" x14ac:dyDescent="0.3">
      <c r="A657">
        <v>1887</v>
      </c>
      <c r="B657" t="s">
        <v>4696</v>
      </c>
      <c r="C657">
        <v>2011</v>
      </c>
      <c r="D657" s="32">
        <v>40676</v>
      </c>
      <c r="E657" s="32">
        <v>40678</v>
      </c>
      <c r="F657" t="s">
        <v>188</v>
      </c>
      <c r="G657" t="s">
        <v>3158</v>
      </c>
      <c r="H657" t="s">
        <v>3159</v>
      </c>
      <c r="I657" t="s">
        <v>102</v>
      </c>
      <c r="J657" t="s">
        <v>27</v>
      </c>
      <c r="K657" t="s">
        <v>2330</v>
      </c>
      <c r="L657" t="s">
        <v>54</v>
      </c>
      <c r="M657">
        <v>33012</v>
      </c>
      <c r="N657" t="s">
        <v>30</v>
      </c>
      <c r="O657" t="s">
        <v>1788</v>
      </c>
      <c r="P657" t="s">
        <v>46</v>
      </c>
      <c r="Q657" t="s">
        <v>269</v>
      </c>
      <c r="R657" t="s">
        <v>186</v>
      </c>
      <c r="S657">
        <v>7.104000000000001</v>
      </c>
      <c r="T657">
        <v>2</v>
      </c>
      <c r="U657">
        <v>0.2</v>
      </c>
      <c r="V657">
        <v>2.3976000000000002</v>
      </c>
    </row>
    <row r="658" spans="1:22" x14ac:dyDescent="0.3">
      <c r="A658">
        <v>1858</v>
      </c>
      <c r="B658" t="s">
        <v>4641</v>
      </c>
      <c r="C658">
        <v>2014</v>
      </c>
      <c r="D658" s="32">
        <v>41772</v>
      </c>
      <c r="E658" s="32">
        <v>41775</v>
      </c>
      <c r="F658" t="s">
        <v>23</v>
      </c>
      <c r="G658" t="s">
        <v>1221</v>
      </c>
      <c r="H658" t="s">
        <v>1222</v>
      </c>
      <c r="I658" t="s">
        <v>41</v>
      </c>
      <c r="J658" t="s">
        <v>27</v>
      </c>
      <c r="K658" t="s">
        <v>184</v>
      </c>
      <c r="L658" t="s">
        <v>104</v>
      </c>
      <c r="M658">
        <v>77041</v>
      </c>
      <c r="N658" t="s">
        <v>105</v>
      </c>
      <c r="O658" t="s">
        <v>4642</v>
      </c>
      <c r="P658" t="s">
        <v>46</v>
      </c>
      <c r="Q658" t="s">
        <v>75</v>
      </c>
      <c r="R658" t="s">
        <v>4643</v>
      </c>
      <c r="S658">
        <v>34.239999999999988</v>
      </c>
      <c r="T658">
        <v>4</v>
      </c>
      <c r="U658">
        <v>0.8</v>
      </c>
      <c r="V658">
        <v>-53.072000000000017</v>
      </c>
    </row>
    <row r="659" spans="1:22" x14ac:dyDescent="0.3">
      <c r="A659">
        <v>1857</v>
      </c>
      <c r="B659" t="s">
        <v>4641</v>
      </c>
      <c r="C659">
        <v>2014</v>
      </c>
      <c r="D659" s="32">
        <v>41772</v>
      </c>
      <c r="E659" s="32">
        <v>41775</v>
      </c>
      <c r="F659" t="s">
        <v>23</v>
      </c>
      <c r="G659" t="s">
        <v>1221</v>
      </c>
      <c r="H659" t="s">
        <v>1222</v>
      </c>
      <c r="I659" t="s">
        <v>41</v>
      </c>
      <c r="J659" t="s">
        <v>27</v>
      </c>
      <c r="K659" t="s">
        <v>184</v>
      </c>
      <c r="L659" t="s">
        <v>104</v>
      </c>
      <c r="M659">
        <v>77041</v>
      </c>
      <c r="N659" t="s">
        <v>105</v>
      </c>
      <c r="O659" t="s">
        <v>3540</v>
      </c>
      <c r="P659" t="s">
        <v>46</v>
      </c>
      <c r="Q659" t="s">
        <v>59</v>
      </c>
      <c r="R659" t="s">
        <v>3541</v>
      </c>
      <c r="S659">
        <v>127.92000000000002</v>
      </c>
      <c r="T659">
        <v>5</v>
      </c>
      <c r="U659">
        <v>0.2</v>
      </c>
      <c r="V659">
        <v>-15.990000000000002</v>
      </c>
    </row>
    <row r="660" spans="1:22" x14ac:dyDescent="0.3">
      <c r="A660">
        <v>1830</v>
      </c>
      <c r="B660" t="s">
        <v>4594</v>
      </c>
      <c r="C660">
        <v>2011</v>
      </c>
      <c r="D660" s="32">
        <v>40681</v>
      </c>
      <c r="E660" s="32">
        <v>40687</v>
      </c>
      <c r="F660" t="s">
        <v>50</v>
      </c>
      <c r="G660" t="s">
        <v>805</v>
      </c>
      <c r="H660" t="s">
        <v>806</v>
      </c>
      <c r="I660" t="s">
        <v>26</v>
      </c>
      <c r="J660" t="s">
        <v>27</v>
      </c>
      <c r="K660" t="s">
        <v>2180</v>
      </c>
      <c r="L660" t="s">
        <v>498</v>
      </c>
      <c r="M660">
        <v>44105</v>
      </c>
      <c r="N660" t="s">
        <v>148</v>
      </c>
      <c r="O660" t="s">
        <v>4595</v>
      </c>
      <c r="P660" t="s">
        <v>71</v>
      </c>
      <c r="Q660" t="s">
        <v>72</v>
      </c>
      <c r="R660" t="s">
        <v>4596</v>
      </c>
      <c r="S660">
        <v>779.79600000000005</v>
      </c>
      <c r="T660">
        <v>2</v>
      </c>
      <c r="U660">
        <v>0.4</v>
      </c>
      <c r="V660">
        <v>-168.95579999999995</v>
      </c>
    </row>
    <row r="661" spans="1:22" x14ac:dyDescent="0.3">
      <c r="A661">
        <v>1820</v>
      </c>
      <c r="B661" t="s">
        <v>4567</v>
      </c>
      <c r="C661">
        <v>2011</v>
      </c>
      <c r="D661" s="32">
        <v>40688</v>
      </c>
      <c r="E661" s="32">
        <v>40692</v>
      </c>
      <c r="F661" t="s">
        <v>50</v>
      </c>
      <c r="G661" t="s">
        <v>4568</v>
      </c>
      <c r="H661" t="s">
        <v>4569</v>
      </c>
      <c r="I661" t="s">
        <v>26</v>
      </c>
      <c r="J661" t="s">
        <v>27</v>
      </c>
      <c r="K661" t="s">
        <v>303</v>
      </c>
      <c r="L661" t="s">
        <v>211</v>
      </c>
      <c r="M661">
        <v>60623</v>
      </c>
      <c r="N661" t="s">
        <v>105</v>
      </c>
      <c r="O661" t="s">
        <v>4572</v>
      </c>
      <c r="P661" t="s">
        <v>32</v>
      </c>
      <c r="Q661" t="s">
        <v>65</v>
      </c>
      <c r="R661" t="s">
        <v>4573</v>
      </c>
      <c r="S661">
        <v>29.32</v>
      </c>
      <c r="T661">
        <v>2</v>
      </c>
      <c r="U661">
        <v>0.6</v>
      </c>
      <c r="V661">
        <v>-24.188999999999993</v>
      </c>
    </row>
    <row r="662" spans="1:22" x14ac:dyDescent="0.3">
      <c r="A662">
        <v>1819</v>
      </c>
      <c r="B662" t="s">
        <v>4567</v>
      </c>
      <c r="C662">
        <v>2011</v>
      </c>
      <c r="D662" s="32">
        <v>40688</v>
      </c>
      <c r="E662" s="32">
        <v>40692</v>
      </c>
      <c r="F662" t="s">
        <v>50</v>
      </c>
      <c r="G662" t="s">
        <v>4568</v>
      </c>
      <c r="H662" t="s">
        <v>4569</v>
      </c>
      <c r="I662" t="s">
        <v>26</v>
      </c>
      <c r="J662" t="s">
        <v>27</v>
      </c>
      <c r="K662" t="s">
        <v>303</v>
      </c>
      <c r="L662" t="s">
        <v>211</v>
      </c>
      <c r="M662">
        <v>60623</v>
      </c>
      <c r="N662" t="s">
        <v>105</v>
      </c>
      <c r="O662" t="s">
        <v>4570</v>
      </c>
      <c r="P662" t="s">
        <v>46</v>
      </c>
      <c r="Q662" t="s">
        <v>78</v>
      </c>
      <c r="R662" t="s">
        <v>4571</v>
      </c>
      <c r="S662">
        <v>75.59999999999998</v>
      </c>
      <c r="T662">
        <v>2</v>
      </c>
      <c r="U662">
        <v>0.8</v>
      </c>
      <c r="V662">
        <v>-166.32000000000005</v>
      </c>
    </row>
    <row r="663" spans="1:22" x14ac:dyDescent="0.3">
      <c r="A663">
        <v>1759</v>
      </c>
      <c r="B663" t="s">
        <v>4467</v>
      </c>
      <c r="C663">
        <v>2011</v>
      </c>
      <c r="D663" s="32">
        <v>40674</v>
      </c>
      <c r="E663" s="32">
        <v>40680</v>
      </c>
      <c r="F663" t="s">
        <v>50</v>
      </c>
      <c r="G663" t="s">
        <v>4468</v>
      </c>
      <c r="H663" t="s">
        <v>4469</v>
      </c>
      <c r="I663" t="s">
        <v>26</v>
      </c>
      <c r="J663" t="s">
        <v>27</v>
      </c>
      <c r="K663" t="s">
        <v>184</v>
      </c>
      <c r="L663" t="s">
        <v>104</v>
      </c>
      <c r="M663">
        <v>77095</v>
      </c>
      <c r="N663" t="s">
        <v>105</v>
      </c>
      <c r="O663" t="s">
        <v>3231</v>
      </c>
      <c r="P663" t="s">
        <v>71</v>
      </c>
      <c r="Q663" t="s">
        <v>161</v>
      </c>
      <c r="R663" t="s">
        <v>3232</v>
      </c>
      <c r="S663">
        <v>46.864000000000004</v>
      </c>
      <c r="T663">
        <v>2</v>
      </c>
      <c r="U663">
        <v>0.2</v>
      </c>
      <c r="V663">
        <v>7.615399999999994</v>
      </c>
    </row>
    <row r="664" spans="1:22" x14ac:dyDescent="0.3">
      <c r="A664">
        <v>1721</v>
      </c>
      <c r="B664" t="s">
        <v>4411</v>
      </c>
      <c r="C664">
        <v>2013</v>
      </c>
      <c r="D664" s="32">
        <v>41414</v>
      </c>
      <c r="E664" s="32">
        <v>41419</v>
      </c>
      <c r="F664" t="s">
        <v>50</v>
      </c>
      <c r="G664" t="s">
        <v>1754</v>
      </c>
      <c r="H664" t="s">
        <v>1755</v>
      </c>
      <c r="I664" t="s">
        <v>26</v>
      </c>
      <c r="J664" t="s">
        <v>27</v>
      </c>
      <c r="K664" t="s">
        <v>266</v>
      </c>
      <c r="L664" t="s">
        <v>267</v>
      </c>
      <c r="M664">
        <v>10011</v>
      </c>
      <c r="N664" t="s">
        <v>148</v>
      </c>
      <c r="O664" t="s">
        <v>2047</v>
      </c>
      <c r="P664" t="s">
        <v>46</v>
      </c>
      <c r="Q664" t="s">
        <v>75</v>
      </c>
      <c r="R664" t="s">
        <v>2048</v>
      </c>
      <c r="S664">
        <v>47.744</v>
      </c>
      <c r="T664">
        <v>4</v>
      </c>
      <c r="U664">
        <v>0.2</v>
      </c>
      <c r="V664">
        <v>14.919999999999995</v>
      </c>
    </row>
    <row r="665" spans="1:22" x14ac:dyDescent="0.3">
      <c r="A665">
        <v>1720</v>
      </c>
      <c r="B665" t="s">
        <v>4411</v>
      </c>
      <c r="C665">
        <v>2013</v>
      </c>
      <c r="D665" s="32">
        <v>41414</v>
      </c>
      <c r="E665" s="32">
        <v>41419</v>
      </c>
      <c r="F665" t="s">
        <v>50</v>
      </c>
      <c r="G665" t="s">
        <v>1754</v>
      </c>
      <c r="H665" t="s">
        <v>1755</v>
      </c>
      <c r="I665" t="s">
        <v>26</v>
      </c>
      <c r="J665" t="s">
        <v>27</v>
      </c>
      <c r="K665" t="s">
        <v>266</v>
      </c>
      <c r="L665" t="s">
        <v>267</v>
      </c>
      <c r="M665">
        <v>10011</v>
      </c>
      <c r="N665" t="s">
        <v>148</v>
      </c>
      <c r="O665" t="s">
        <v>2045</v>
      </c>
      <c r="P665" t="s">
        <v>32</v>
      </c>
      <c r="Q665" t="s">
        <v>65</v>
      </c>
      <c r="R665" t="s">
        <v>2046</v>
      </c>
      <c r="S665">
        <v>39.76</v>
      </c>
      <c r="T665">
        <v>8</v>
      </c>
      <c r="U665">
        <v>0</v>
      </c>
      <c r="V665">
        <v>12.325599999999998</v>
      </c>
    </row>
    <row r="666" spans="1:22" x14ac:dyDescent="0.3">
      <c r="A666">
        <v>1719</v>
      </c>
      <c r="B666" t="s">
        <v>4411</v>
      </c>
      <c r="C666">
        <v>2013</v>
      </c>
      <c r="D666" s="32">
        <v>41414</v>
      </c>
      <c r="E666" s="32">
        <v>41419</v>
      </c>
      <c r="F666" t="s">
        <v>50</v>
      </c>
      <c r="G666" t="s">
        <v>1754</v>
      </c>
      <c r="H666" t="s">
        <v>1755</v>
      </c>
      <c r="I666" t="s">
        <v>26</v>
      </c>
      <c r="J666" t="s">
        <v>27</v>
      </c>
      <c r="K666" t="s">
        <v>266</v>
      </c>
      <c r="L666" t="s">
        <v>267</v>
      </c>
      <c r="M666">
        <v>10011</v>
      </c>
      <c r="N666" t="s">
        <v>148</v>
      </c>
      <c r="O666" t="s">
        <v>4412</v>
      </c>
      <c r="P666" t="s">
        <v>32</v>
      </c>
      <c r="Q666" t="s">
        <v>65</v>
      </c>
      <c r="R666" t="s">
        <v>4413</v>
      </c>
      <c r="S666">
        <v>35.92</v>
      </c>
      <c r="T666">
        <v>4</v>
      </c>
      <c r="U666">
        <v>0</v>
      </c>
      <c r="V666">
        <v>15.086400000000001</v>
      </c>
    </row>
    <row r="667" spans="1:22" x14ac:dyDescent="0.3">
      <c r="A667">
        <v>1718</v>
      </c>
      <c r="B667" t="s">
        <v>4411</v>
      </c>
      <c r="C667">
        <v>2013</v>
      </c>
      <c r="D667" s="32">
        <v>41414</v>
      </c>
      <c r="E667" s="32">
        <v>41419</v>
      </c>
      <c r="F667" t="s">
        <v>50</v>
      </c>
      <c r="G667" t="s">
        <v>1754</v>
      </c>
      <c r="H667" t="s">
        <v>1755</v>
      </c>
      <c r="I667" t="s">
        <v>26</v>
      </c>
      <c r="J667" t="s">
        <v>27</v>
      </c>
      <c r="K667" t="s">
        <v>266</v>
      </c>
      <c r="L667" t="s">
        <v>267</v>
      </c>
      <c r="M667">
        <v>10011</v>
      </c>
      <c r="N667" t="s">
        <v>148</v>
      </c>
      <c r="O667" t="s">
        <v>340</v>
      </c>
      <c r="P667" t="s">
        <v>46</v>
      </c>
      <c r="Q667" t="s">
        <v>59</v>
      </c>
      <c r="R667" t="s">
        <v>341</v>
      </c>
      <c r="S667">
        <v>454.90000000000003</v>
      </c>
      <c r="T667">
        <v>5</v>
      </c>
      <c r="U667">
        <v>0</v>
      </c>
      <c r="V667">
        <v>0</v>
      </c>
    </row>
    <row r="668" spans="1:22" x14ac:dyDescent="0.3">
      <c r="A668">
        <v>1717</v>
      </c>
      <c r="B668" t="s">
        <v>4411</v>
      </c>
      <c r="C668">
        <v>2013</v>
      </c>
      <c r="D668" s="32">
        <v>41414</v>
      </c>
      <c r="E668" s="32">
        <v>41419</v>
      </c>
      <c r="F668" t="s">
        <v>50</v>
      </c>
      <c r="G668" t="s">
        <v>1754</v>
      </c>
      <c r="H668" t="s">
        <v>1755</v>
      </c>
      <c r="I668" t="s">
        <v>26</v>
      </c>
      <c r="J668" t="s">
        <v>27</v>
      </c>
      <c r="K668" t="s">
        <v>266</v>
      </c>
      <c r="L668" t="s">
        <v>267</v>
      </c>
      <c r="M668">
        <v>10011</v>
      </c>
      <c r="N668" t="s">
        <v>148</v>
      </c>
      <c r="O668" t="s">
        <v>2074</v>
      </c>
      <c r="P668" t="s">
        <v>46</v>
      </c>
      <c r="Q668" t="s">
        <v>78</v>
      </c>
      <c r="R668" t="s">
        <v>2075</v>
      </c>
      <c r="S668">
        <v>242.89999999999998</v>
      </c>
      <c r="T668">
        <v>5</v>
      </c>
      <c r="U668">
        <v>0</v>
      </c>
      <c r="V668">
        <v>70.440999999999974</v>
      </c>
    </row>
    <row r="669" spans="1:22" x14ac:dyDescent="0.3">
      <c r="A669">
        <v>1716</v>
      </c>
      <c r="B669" t="s">
        <v>4410</v>
      </c>
      <c r="C669">
        <v>2013</v>
      </c>
      <c r="D669" s="32">
        <v>41395</v>
      </c>
      <c r="E669" s="32">
        <v>41399</v>
      </c>
      <c r="F669" t="s">
        <v>50</v>
      </c>
      <c r="G669" t="s">
        <v>2114</v>
      </c>
      <c r="H669" t="s">
        <v>2115</v>
      </c>
      <c r="I669" t="s">
        <v>26</v>
      </c>
      <c r="J669" t="s">
        <v>27</v>
      </c>
      <c r="K669" t="s">
        <v>266</v>
      </c>
      <c r="L669" t="s">
        <v>267</v>
      </c>
      <c r="M669">
        <v>10011</v>
      </c>
      <c r="N669" t="s">
        <v>148</v>
      </c>
      <c r="O669" t="s">
        <v>1223</v>
      </c>
      <c r="P669" t="s">
        <v>46</v>
      </c>
      <c r="Q669" t="s">
        <v>75</v>
      </c>
      <c r="R669" t="s">
        <v>1224</v>
      </c>
      <c r="S669">
        <v>7.7120000000000006</v>
      </c>
      <c r="T669">
        <v>2</v>
      </c>
      <c r="U669">
        <v>0.2</v>
      </c>
      <c r="V669">
        <v>2.7956000000000003</v>
      </c>
    </row>
    <row r="670" spans="1:22" x14ac:dyDescent="0.3">
      <c r="A670">
        <v>1678</v>
      </c>
      <c r="B670" t="s">
        <v>4352</v>
      </c>
      <c r="C670">
        <v>2013</v>
      </c>
      <c r="D670" s="32">
        <v>41413</v>
      </c>
      <c r="E670" s="32">
        <v>41419</v>
      </c>
      <c r="F670" t="s">
        <v>50</v>
      </c>
      <c r="G670" t="s">
        <v>4353</v>
      </c>
      <c r="H670" t="s">
        <v>4354</v>
      </c>
      <c r="I670" t="s">
        <v>26</v>
      </c>
      <c r="J670" t="s">
        <v>27</v>
      </c>
      <c r="K670" t="s">
        <v>127</v>
      </c>
      <c r="L670" t="s">
        <v>43</v>
      </c>
      <c r="M670">
        <v>94110</v>
      </c>
      <c r="N670" t="s">
        <v>44</v>
      </c>
      <c r="O670" t="s">
        <v>451</v>
      </c>
      <c r="P670" t="s">
        <v>46</v>
      </c>
      <c r="Q670" t="s">
        <v>90</v>
      </c>
      <c r="R670" t="s">
        <v>452</v>
      </c>
      <c r="S670">
        <v>17.940000000000001</v>
      </c>
      <c r="T670">
        <v>3</v>
      </c>
      <c r="U670">
        <v>0</v>
      </c>
      <c r="V670">
        <v>8.7906000000000013</v>
      </c>
    </row>
    <row r="671" spans="1:22" x14ac:dyDescent="0.3">
      <c r="A671">
        <v>1677</v>
      </c>
      <c r="B671" t="s">
        <v>4352</v>
      </c>
      <c r="C671">
        <v>2013</v>
      </c>
      <c r="D671" s="32">
        <v>41413</v>
      </c>
      <c r="E671" s="32">
        <v>41419</v>
      </c>
      <c r="F671" t="s">
        <v>50</v>
      </c>
      <c r="G671" t="s">
        <v>4353</v>
      </c>
      <c r="H671" t="s">
        <v>4354</v>
      </c>
      <c r="I671" t="s">
        <v>26</v>
      </c>
      <c r="J671" t="s">
        <v>27</v>
      </c>
      <c r="K671" t="s">
        <v>127</v>
      </c>
      <c r="L671" t="s">
        <v>43</v>
      </c>
      <c r="M671">
        <v>94110</v>
      </c>
      <c r="N671" t="s">
        <v>44</v>
      </c>
      <c r="O671" t="s">
        <v>277</v>
      </c>
      <c r="P671" t="s">
        <v>46</v>
      </c>
      <c r="Q671" t="s">
        <v>59</v>
      </c>
      <c r="R671" t="s">
        <v>278</v>
      </c>
      <c r="S671">
        <v>104.28</v>
      </c>
      <c r="T671">
        <v>3</v>
      </c>
      <c r="U671">
        <v>0</v>
      </c>
      <c r="V671">
        <v>26.069999999999993</v>
      </c>
    </row>
    <row r="672" spans="1:22" x14ac:dyDescent="0.3">
      <c r="A672">
        <v>1663</v>
      </c>
      <c r="B672" t="s">
        <v>4326</v>
      </c>
      <c r="C672">
        <v>2014</v>
      </c>
      <c r="D672" s="32">
        <v>41760</v>
      </c>
      <c r="E672" s="32">
        <v>41766</v>
      </c>
      <c r="F672" t="s">
        <v>50</v>
      </c>
      <c r="G672" t="s">
        <v>3601</v>
      </c>
      <c r="H672" t="s">
        <v>3602</v>
      </c>
      <c r="I672" t="s">
        <v>41</v>
      </c>
      <c r="J672" t="s">
        <v>27</v>
      </c>
      <c r="K672" t="s">
        <v>146</v>
      </c>
      <c r="L672" t="s">
        <v>147</v>
      </c>
      <c r="M672">
        <v>19143</v>
      </c>
      <c r="N672" t="s">
        <v>148</v>
      </c>
      <c r="O672" t="s">
        <v>4327</v>
      </c>
      <c r="P672" t="s">
        <v>46</v>
      </c>
      <c r="Q672" t="s">
        <v>75</v>
      </c>
      <c r="R672" t="s">
        <v>4328</v>
      </c>
      <c r="S672">
        <v>13.896000000000001</v>
      </c>
      <c r="T672">
        <v>3</v>
      </c>
      <c r="U672">
        <v>0.7</v>
      </c>
      <c r="V672">
        <v>-9.2639999999999993</v>
      </c>
    </row>
    <row r="673" spans="1:22" x14ac:dyDescent="0.3">
      <c r="A673">
        <v>1662</v>
      </c>
      <c r="B673" t="s">
        <v>4326</v>
      </c>
      <c r="C673">
        <v>2014</v>
      </c>
      <c r="D673" s="32">
        <v>41760</v>
      </c>
      <c r="E673" s="32">
        <v>41766</v>
      </c>
      <c r="F673" t="s">
        <v>50</v>
      </c>
      <c r="G673" t="s">
        <v>3601</v>
      </c>
      <c r="H673" t="s">
        <v>3602</v>
      </c>
      <c r="I673" t="s">
        <v>41</v>
      </c>
      <c r="J673" t="s">
        <v>27</v>
      </c>
      <c r="K673" t="s">
        <v>146</v>
      </c>
      <c r="L673" t="s">
        <v>147</v>
      </c>
      <c r="M673">
        <v>19143</v>
      </c>
      <c r="N673" t="s">
        <v>148</v>
      </c>
      <c r="O673" t="s">
        <v>3698</v>
      </c>
      <c r="P673" t="s">
        <v>71</v>
      </c>
      <c r="Q673" t="s">
        <v>72</v>
      </c>
      <c r="R673" t="s">
        <v>3699</v>
      </c>
      <c r="S673">
        <v>677.57999999999993</v>
      </c>
      <c r="T673">
        <v>5</v>
      </c>
      <c r="U673">
        <v>0.4</v>
      </c>
      <c r="V673">
        <v>-158.10199999999998</v>
      </c>
    </row>
    <row r="674" spans="1:22" x14ac:dyDescent="0.3">
      <c r="A674">
        <v>1658</v>
      </c>
      <c r="B674" t="s">
        <v>4317</v>
      </c>
      <c r="C674">
        <v>2011</v>
      </c>
      <c r="D674" s="32">
        <v>40675</v>
      </c>
      <c r="E674" s="32">
        <v>40678</v>
      </c>
      <c r="F674" t="s">
        <v>188</v>
      </c>
      <c r="G674" t="s">
        <v>2753</v>
      </c>
      <c r="H674" t="s">
        <v>2754</v>
      </c>
      <c r="I674" t="s">
        <v>26</v>
      </c>
      <c r="J674" t="s">
        <v>27</v>
      </c>
      <c r="K674" t="s">
        <v>2548</v>
      </c>
      <c r="L674" t="s">
        <v>114</v>
      </c>
      <c r="M674">
        <v>53209</v>
      </c>
      <c r="N674" t="s">
        <v>105</v>
      </c>
      <c r="O674" t="s">
        <v>2045</v>
      </c>
      <c r="P674" t="s">
        <v>32</v>
      </c>
      <c r="Q674" t="s">
        <v>65</v>
      </c>
      <c r="R674" t="s">
        <v>2046</v>
      </c>
      <c r="S674">
        <v>34.79</v>
      </c>
      <c r="T674">
        <v>7</v>
      </c>
      <c r="U674">
        <v>0</v>
      </c>
      <c r="V674">
        <v>10.784899999999999</v>
      </c>
    </row>
    <row r="675" spans="1:22" x14ac:dyDescent="0.3">
      <c r="A675">
        <v>1642</v>
      </c>
      <c r="B675" t="s">
        <v>4281</v>
      </c>
      <c r="C675">
        <v>2013</v>
      </c>
      <c r="D675" s="32">
        <v>41421</v>
      </c>
      <c r="E675" s="32">
        <v>41427</v>
      </c>
      <c r="F675" t="s">
        <v>50</v>
      </c>
      <c r="G675" t="s">
        <v>4282</v>
      </c>
      <c r="H675" t="s">
        <v>4283</v>
      </c>
      <c r="I675" t="s">
        <v>26</v>
      </c>
      <c r="J675" t="s">
        <v>27</v>
      </c>
      <c r="K675" t="s">
        <v>96</v>
      </c>
      <c r="L675" t="s">
        <v>3034</v>
      </c>
      <c r="M675">
        <v>20016</v>
      </c>
      <c r="N675" t="s">
        <v>148</v>
      </c>
      <c r="O675" t="s">
        <v>426</v>
      </c>
      <c r="P675" t="s">
        <v>32</v>
      </c>
      <c r="Q675" t="s">
        <v>65</v>
      </c>
      <c r="R675" t="s">
        <v>427</v>
      </c>
      <c r="S675">
        <v>41.37</v>
      </c>
      <c r="T675">
        <v>3</v>
      </c>
      <c r="U675">
        <v>0</v>
      </c>
      <c r="V675">
        <v>17.375399999999999</v>
      </c>
    </row>
    <row r="676" spans="1:22" x14ac:dyDescent="0.3">
      <c r="A676">
        <v>1641</v>
      </c>
      <c r="B676" t="s">
        <v>4281</v>
      </c>
      <c r="C676">
        <v>2013</v>
      </c>
      <c r="D676" s="32">
        <v>41421</v>
      </c>
      <c r="E676" s="32">
        <v>41427</v>
      </c>
      <c r="F676" t="s">
        <v>50</v>
      </c>
      <c r="G676" t="s">
        <v>4282</v>
      </c>
      <c r="H676" t="s">
        <v>4283</v>
      </c>
      <c r="I676" t="s">
        <v>26</v>
      </c>
      <c r="J676" t="s">
        <v>27</v>
      </c>
      <c r="K676" t="s">
        <v>96</v>
      </c>
      <c r="L676" t="s">
        <v>3034</v>
      </c>
      <c r="M676">
        <v>20016</v>
      </c>
      <c r="N676" t="s">
        <v>148</v>
      </c>
      <c r="O676" t="s">
        <v>329</v>
      </c>
      <c r="P676" t="s">
        <v>46</v>
      </c>
      <c r="Q676" t="s">
        <v>90</v>
      </c>
      <c r="R676" t="s">
        <v>330</v>
      </c>
      <c r="S676">
        <v>12.7</v>
      </c>
      <c r="T676">
        <v>2</v>
      </c>
      <c r="U676">
        <v>0</v>
      </c>
      <c r="V676">
        <v>5.8419999999999996</v>
      </c>
    </row>
    <row r="677" spans="1:22" x14ac:dyDescent="0.3">
      <c r="A677">
        <v>1640</v>
      </c>
      <c r="B677" t="s">
        <v>4281</v>
      </c>
      <c r="C677">
        <v>2013</v>
      </c>
      <c r="D677" s="32">
        <v>41421</v>
      </c>
      <c r="E677" s="32">
        <v>41427</v>
      </c>
      <c r="F677" t="s">
        <v>50</v>
      </c>
      <c r="G677" t="s">
        <v>4282</v>
      </c>
      <c r="H677" t="s">
        <v>4283</v>
      </c>
      <c r="I677" t="s">
        <v>26</v>
      </c>
      <c r="J677" t="s">
        <v>27</v>
      </c>
      <c r="K677" t="s">
        <v>96</v>
      </c>
      <c r="L677" t="s">
        <v>3034</v>
      </c>
      <c r="M677">
        <v>20016</v>
      </c>
      <c r="N677" t="s">
        <v>148</v>
      </c>
      <c r="O677" t="s">
        <v>2106</v>
      </c>
      <c r="P677" t="s">
        <v>46</v>
      </c>
      <c r="Q677" t="s">
        <v>75</v>
      </c>
      <c r="R677" t="s">
        <v>2107</v>
      </c>
      <c r="S677">
        <v>9.64</v>
      </c>
      <c r="T677">
        <v>2</v>
      </c>
      <c r="U677">
        <v>0</v>
      </c>
      <c r="V677">
        <v>4.4344000000000001</v>
      </c>
    </row>
    <row r="678" spans="1:22" x14ac:dyDescent="0.3">
      <c r="A678">
        <v>1639</v>
      </c>
      <c r="B678" t="s">
        <v>4281</v>
      </c>
      <c r="C678">
        <v>2013</v>
      </c>
      <c r="D678" s="32">
        <v>41421</v>
      </c>
      <c r="E678" s="32">
        <v>41427</v>
      </c>
      <c r="F678" t="s">
        <v>50</v>
      </c>
      <c r="G678" t="s">
        <v>4282</v>
      </c>
      <c r="H678" t="s">
        <v>4283</v>
      </c>
      <c r="I678" t="s">
        <v>26</v>
      </c>
      <c r="J678" t="s">
        <v>27</v>
      </c>
      <c r="K678" t="s">
        <v>96</v>
      </c>
      <c r="L678" t="s">
        <v>3034</v>
      </c>
      <c r="M678">
        <v>20016</v>
      </c>
      <c r="N678" t="s">
        <v>148</v>
      </c>
      <c r="O678" t="s">
        <v>4284</v>
      </c>
      <c r="P678" t="s">
        <v>46</v>
      </c>
      <c r="Q678" t="s">
        <v>90</v>
      </c>
      <c r="R678" t="s">
        <v>4285</v>
      </c>
      <c r="S678">
        <v>19.440000000000001</v>
      </c>
      <c r="T678">
        <v>3</v>
      </c>
      <c r="U678">
        <v>0</v>
      </c>
      <c r="V678">
        <v>9.3312000000000008</v>
      </c>
    </row>
    <row r="679" spans="1:22" x14ac:dyDescent="0.3">
      <c r="A679">
        <v>1635</v>
      </c>
      <c r="B679" t="s">
        <v>4272</v>
      </c>
      <c r="C679">
        <v>2013</v>
      </c>
      <c r="D679" s="32">
        <v>41403</v>
      </c>
      <c r="E679" s="32">
        <v>41403</v>
      </c>
      <c r="F679" t="s">
        <v>1290</v>
      </c>
      <c r="G679" t="s">
        <v>486</v>
      </c>
      <c r="H679" t="s">
        <v>487</v>
      </c>
      <c r="I679" t="s">
        <v>26</v>
      </c>
      <c r="J679" t="s">
        <v>27</v>
      </c>
      <c r="K679" t="s">
        <v>2180</v>
      </c>
      <c r="L679" t="s">
        <v>498</v>
      </c>
      <c r="M679">
        <v>44105</v>
      </c>
      <c r="N679" t="s">
        <v>148</v>
      </c>
      <c r="O679" t="s">
        <v>1854</v>
      </c>
      <c r="P679" t="s">
        <v>71</v>
      </c>
      <c r="Q679" t="s">
        <v>161</v>
      </c>
      <c r="R679" t="s">
        <v>1855</v>
      </c>
      <c r="S679">
        <v>58.112000000000002</v>
      </c>
      <c r="T679">
        <v>2</v>
      </c>
      <c r="U679">
        <v>0.2</v>
      </c>
      <c r="V679">
        <v>7.263999999999994</v>
      </c>
    </row>
    <row r="680" spans="1:22" x14ac:dyDescent="0.3">
      <c r="A680">
        <v>1634</v>
      </c>
      <c r="B680" t="s">
        <v>4272</v>
      </c>
      <c r="C680">
        <v>2013</v>
      </c>
      <c r="D680" s="32">
        <v>41403</v>
      </c>
      <c r="E680" s="32">
        <v>41403</v>
      </c>
      <c r="F680" t="s">
        <v>1290</v>
      </c>
      <c r="G680" t="s">
        <v>486</v>
      </c>
      <c r="H680" t="s">
        <v>487</v>
      </c>
      <c r="I680" t="s">
        <v>26</v>
      </c>
      <c r="J680" t="s">
        <v>27</v>
      </c>
      <c r="K680" t="s">
        <v>2180</v>
      </c>
      <c r="L680" t="s">
        <v>498</v>
      </c>
      <c r="M680">
        <v>44105</v>
      </c>
      <c r="N680" t="s">
        <v>148</v>
      </c>
      <c r="O680" t="s">
        <v>3726</v>
      </c>
      <c r="P680" t="s">
        <v>46</v>
      </c>
      <c r="Q680" t="s">
        <v>59</v>
      </c>
      <c r="R680" t="s">
        <v>3727</v>
      </c>
      <c r="S680">
        <v>25.12</v>
      </c>
      <c r="T680">
        <v>2</v>
      </c>
      <c r="U680">
        <v>0.2</v>
      </c>
      <c r="V680">
        <v>1.5700000000000012</v>
      </c>
    </row>
    <row r="681" spans="1:22" x14ac:dyDescent="0.3">
      <c r="A681">
        <v>1633</v>
      </c>
      <c r="B681" t="s">
        <v>4272</v>
      </c>
      <c r="C681">
        <v>2013</v>
      </c>
      <c r="D681" s="32">
        <v>41403</v>
      </c>
      <c r="E681" s="32">
        <v>41403</v>
      </c>
      <c r="F681" t="s">
        <v>1290</v>
      </c>
      <c r="G681" t="s">
        <v>486</v>
      </c>
      <c r="H681" t="s">
        <v>487</v>
      </c>
      <c r="I681" t="s">
        <v>26</v>
      </c>
      <c r="J681" t="s">
        <v>27</v>
      </c>
      <c r="K681" t="s">
        <v>2180</v>
      </c>
      <c r="L681" t="s">
        <v>498</v>
      </c>
      <c r="M681">
        <v>44105</v>
      </c>
      <c r="N681" t="s">
        <v>148</v>
      </c>
      <c r="O681" t="s">
        <v>1929</v>
      </c>
      <c r="P681" t="s">
        <v>46</v>
      </c>
      <c r="Q681" t="s">
        <v>90</v>
      </c>
      <c r="R681" t="s">
        <v>1930</v>
      </c>
      <c r="S681">
        <v>10.368000000000002</v>
      </c>
      <c r="T681">
        <v>2</v>
      </c>
      <c r="U681">
        <v>0.2</v>
      </c>
      <c r="V681">
        <v>3.6288</v>
      </c>
    </row>
    <row r="682" spans="1:22" x14ac:dyDescent="0.3">
      <c r="A682">
        <v>1632</v>
      </c>
      <c r="B682" t="s">
        <v>4272</v>
      </c>
      <c r="C682">
        <v>2013</v>
      </c>
      <c r="D682" s="32">
        <v>41403</v>
      </c>
      <c r="E682" s="32">
        <v>41403</v>
      </c>
      <c r="F682" t="s">
        <v>1290</v>
      </c>
      <c r="G682" t="s">
        <v>486</v>
      </c>
      <c r="H682" t="s">
        <v>487</v>
      </c>
      <c r="I682" t="s">
        <v>26</v>
      </c>
      <c r="J682" t="s">
        <v>27</v>
      </c>
      <c r="K682" t="s">
        <v>2180</v>
      </c>
      <c r="L682" t="s">
        <v>498</v>
      </c>
      <c r="M682">
        <v>44105</v>
      </c>
      <c r="N682" t="s">
        <v>148</v>
      </c>
      <c r="O682" t="s">
        <v>1865</v>
      </c>
      <c r="P682" t="s">
        <v>46</v>
      </c>
      <c r="Q682" t="s">
        <v>90</v>
      </c>
      <c r="R682" t="s">
        <v>1866</v>
      </c>
      <c r="S682">
        <v>10.688000000000001</v>
      </c>
      <c r="T682">
        <v>2</v>
      </c>
      <c r="U682">
        <v>0.2</v>
      </c>
      <c r="V682">
        <v>3.7407999999999997</v>
      </c>
    </row>
    <row r="683" spans="1:22" x14ac:dyDescent="0.3">
      <c r="A683">
        <v>1631</v>
      </c>
      <c r="B683" t="s">
        <v>4272</v>
      </c>
      <c r="C683">
        <v>2013</v>
      </c>
      <c r="D683" s="32">
        <v>41403</v>
      </c>
      <c r="E683" s="32">
        <v>41403</v>
      </c>
      <c r="F683" t="s">
        <v>1290</v>
      </c>
      <c r="G683" t="s">
        <v>486</v>
      </c>
      <c r="H683" t="s">
        <v>487</v>
      </c>
      <c r="I683" t="s">
        <v>26</v>
      </c>
      <c r="J683" t="s">
        <v>27</v>
      </c>
      <c r="K683" t="s">
        <v>2180</v>
      </c>
      <c r="L683" t="s">
        <v>498</v>
      </c>
      <c r="M683">
        <v>44105</v>
      </c>
      <c r="N683" t="s">
        <v>148</v>
      </c>
      <c r="O683" t="s">
        <v>4273</v>
      </c>
      <c r="P683" t="s">
        <v>46</v>
      </c>
      <c r="Q683" t="s">
        <v>59</v>
      </c>
      <c r="R683" t="s">
        <v>4274</v>
      </c>
      <c r="S683">
        <v>1006.056</v>
      </c>
      <c r="T683">
        <v>3</v>
      </c>
      <c r="U683">
        <v>0.2</v>
      </c>
      <c r="V683">
        <v>88.029900000000055</v>
      </c>
    </row>
    <row r="684" spans="1:22" x14ac:dyDescent="0.3">
      <c r="A684">
        <v>1613</v>
      </c>
      <c r="B684" t="s">
        <v>4235</v>
      </c>
      <c r="C684">
        <v>2011</v>
      </c>
      <c r="D684" s="32">
        <v>40689</v>
      </c>
      <c r="E684" s="32">
        <v>40693</v>
      </c>
      <c r="F684" t="s">
        <v>50</v>
      </c>
      <c r="G684" t="s">
        <v>4236</v>
      </c>
      <c r="H684" t="s">
        <v>4237</v>
      </c>
      <c r="I684" t="s">
        <v>41</v>
      </c>
      <c r="J684" t="s">
        <v>27</v>
      </c>
      <c r="K684" t="s">
        <v>42</v>
      </c>
      <c r="L684" t="s">
        <v>43</v>
      </c>
      <c r="M684">
        <v>90008</v>
      </c>
      <c r="N684" t="s">
        <v>44</v>
      </c>
      <c r="O684" t="s">
        <v>313</v>
      </c>
      <c r="P684" t="s">
        <v>71</v>
      </c>
      <c r="Q684" t="s">
        <v>72</v>
      </c>
      <c r="R684" t="s">
        <v>314</v>
      </c>
      <c r="S684">
        <v>83.984000000000009</v>
      </c>
      <c r="T684">
        <v>2</v>
      </c>
      <c r="U684">
        <v>0.2</v>
      </c>
      <c r="V684">
        <v>31.494</v>
      </c>
    </row>
    <row r="685" spans="1:22" x14ac:dyDescent="0.3">
      <c r="A685">
        <v>1612</v>
      </c>
      <c r="B685" t="s">
        <v>4235</v>
      </c>
      <c r="C685">
        <v>2011</v>
      </c>
      <c r="D685" s="32">
        <v>40689</v>
      </c>
      <c r="E685" s="32">
        <v>40693</v>
      </c>
      <c r="F685" t="s">
        <v>50</v>
      </c>
      <c r="G685" t="s">
        <v>4236</v>
      </c>
      <c r="H685" t="s">
        <v>4237</v>
      </c>
      <c r="I685" t="s">
        <v>41</v>
      </c>
      <c r="J685" t="s">
        <v>27</v>
      </c>
      <c r="K685" t="s">
        <v>42</v>
      </c>
      <c r="L685" t="s">
        <v>43</v>
      </c>
      <c r="M685">
        <v>90008</v>
      </c>
      <c r="N685" t="s">
        <v>44</v>
      </c>
      <c r="O685" t="s">
        <v>4238</v>
      </c>
      <c r="P685" t="s">
        <v>71</v>
      </c>
      <c r="Q685" t="s">
        <v>72</v>
      </c>
      <c r="R685" t="s">
        <v>4239</v>
      </c>
      <c r="S685">
        <v>201.584</v>
      </c>
      <c r="T685">
        <v>2</v>
      </c>
      <c r="U685">
        <v>0.2</v>
      </c>
      <c r="V685">
        <v>20.158400000000015</v>
      </c>
    </row>
    <row r="686" spans="1:22" x14ac:dyDescent="0.3">
      <c r="A686">
        <v>1611</v>
      </c>
      <c r="B686" t="s">
        <v>4235</v>
      </c>
      <c r="C686">
        <v>2011</v>
      </c>
      <c r="D686" s="32">
        <v>40689</v>
      </c>
      <c r="E686" s="32">
        <v>40693</v>
      </c>
      <c r="F686" t="s">
        <v>50</v>
      </c>
      <c r="G686" t="s">
        <v>4236</v>
      </c>
      <c r="H686" t="s">
        <v>4237</v>
      </c>
      <c r="I686" t="s">
        <v>41</v>
      </c>
      <c r="J686" t="s">
        <v>27</v>
      </c>
      <c r="K686" t="s">
        <v>42</v>
      </c>
      <c r="L686" t="s">
        <v>43</v>
      </c>
      <c r="M686">
        <v>90008</v>
      </c>
      <c r="N686" t="s">
        <v>44</v>
      </c>
      <c r="O686" t="s">
        <v>4209</v>
      </c>
      <c r="P686" t="s">
        <v>32</v>
      </c>
      <c r="Q686" t="s">
        <v>33</v>
      </c>
      <c r="R686" t="s">
        <v>4210</v>
      </c>
      <c r="S686">
        <v>290.666</v>
      </c>
      <c r="T686">
        <v>2</v>
      </c>
      <c r="U686">
        <v>0.15</v>
      </c>
      <c r="V686">
        <v>27.356800000000007</v>
      </c>
    </row>
    <row r="687" spans="1:22" x14ac:dyDescent="0.3">
      <c r="A687">
        <v>1602</v>
      </c>
      <c r="B687" t="s">
        <v>4219</v>
      </c>
      <c r="C687">
        <v>2013</v>
      </c>
      <c r="D687" s="32">
        <v>41403</v>
      </c>
      <c r="E687" s="32">
        <v>41408</v>
      </c>
      <c r="F687" t="s">
        <v>23</v>
      </c>
      <c r="G687" t="s">
        <v>2760</v>
      </c>
      <c r="H687" t="s">
        <v>2761</v>
      </c>
      <c r="I687" t="s">
        <v>41</v>
      </c>
      <c r="J687" t="s">
        <v>27</v>
      </c>
      <c r="K687" t="s">
        <v>244</v>
      </c>
      <c r="L687" t="s">
        <v>245</v>
      </c>
      <c r="M687">
        <v>19901</v>
      </c>
      <c r="N687" t="s">
        <v>148</v>
      </c>
      <c r="O687" t="s">
        <v>4220</v>
      </c>
      <c r="P687" t="s">
        <v>32</v>
      </c>
      <c r="Q687" t="s">
        <v>65</v>
      </c>
      <c r="R687" t="s">
        <v>4221</v>
      </c>
      <c r="S687">
        <v>211.96</v>
      </c>
      <c r="T687">
        <v>2</v>
      </c>
      <c r="U687">
        <v>0</v>
      </c>
      <c r="V687">
        <v>42.391999999999996</v>
      </c>
    </row>
    <row r="688" spans="1:22" x14ac:dyDescent="0.3">
      <c r="A688">
        <v>1596</v>
      </c>
      <c r="B688" t="s">
        <v>4211</v>
      </c>
      <c r="C688">
        <v>2014</v>
      </c>
      <c r="D688" s="32">
        <v>41768</v>
      </c>
      <c r="E688" s="32">
        <v>41772</v>
      </c>
      <c r="F688" t="s">
        <v>50</v>
      </c>
      <c r="G688" t="s">
        <v>1704</v>
      </c>
      <c r="H688" t="s">
        <v>1705</v>
      </c>
      <c r="I688" t="s">
        <v>26</v>
      </c>
      <c r="J688" t="s">
        <v>27</v>
      </c>
      <c r="K688" t="s">
        <v>497</v>
      </c>
      <c r="L688" t="s">
        <v>498</v>
      </c>
      <c r="M688">
        <v>43229</v>
      </c>
      <c r="N688" t="s">
        <v>148</v>
      </c>
      <c r="O688" t="s">
        <v>3411</v>
      </c>
      <c r="P688" t="s">
        <v>32</v>
      </c>
      <c r="Q688" t="s">
        <v>36</v>
      </c>
      <c r="R688" t="s">
        <v>3412</v>
      </c>
      <c r="S688">
        <v>47.991999999999997</v>
      </c>
      <c r="T688">
        <v>2</v>
      </c>
      <c r="U688">
        <v>0.3</v>
      </c>
      <c r="V688">
        <v>-2.0567999999999991</v>
      </c>
    </row>
    <row r="689" spans="1:22" x14ac:dyDescent="0.3">
      <c r="A689">
        <v>1590</v>
      </c>
      <c r="B689" t="s">
        <v>4189</v>
      </c>
      <c r="C689">
        <v>2013</v>
      </c>
      <c r="D689" s="32">
        <v>41407</v>
      </c>
      <c r="E689" s="32">
        <v>41411</v>
      </c>
      <c r="F689" t="s">
        <v>50</v>
      </c>
      <c r="G689" t="s">
        <v>4190</v>
      </c>
      <c r="H689" t="s">
        <v>4191</v>
      </c>
      <c r="I689" t="s">
        <v>41</v>
      </c>
      <c r="J689" t="s">
        <v>27</v>
      </c>
      <c r="K689" t="s">
        <v>2978</v>
      </c>
      <c r="L689" t="s">
        <v>319</v>
      </c>
      <c r="M689">
        <v>23464</v>
      </c>
      <c r="N689" t="s">
        <v>30</v>
      </c>
      <c r="O689" t="s">
        <v>1737</v>
      </c>
      <c r="P689" t="s">
        <v>46</v>
      </c>
      <c r="Q689" t="s">
        <v>68</v>
      </c>
      <c r="R689" t="s">
        <v>1738</v>
      </c>
      <c r="S689">
        <v>10.96</v>
      </c>
      <c r="T689">
        <v>4</v>
      </c>
      <c r="U689">
        <v>0</v>
      </c>
      <c r="V689">
        <v>2.9592000000000009</v>
      </c>
    </row>
    <row r="690" spans="1:22" x14ac:dyDescent="0.3">
      <c r="A690">
        <v>1578</v>
      </c>
      <c r="B690" t="s">
        <v>4178</v>
      </c>
      <c r="C690">
        <v>2013</v>
      </c>
      <c r="D690" s="32">
        <v>41418</v>
      </c>
      <c r="E690" s="32">
        <v>41422</v>
      </c>
      <c r="F690" t="s">
        <v>50</v>
      </c>
      <c r="G690" t="s">
        <v>3340</v>
      </c>
      <c r="H690" t="s">
        <v>3341</v>
      </c>
      <c r="I690" t="s">
        <v>102</v>
      </c>
      <c r="J690" t="s">
        <v>27</v>
      </c>
      <c r="K690" t="s">
        <v>2579</v>
      </c>
      <c r="L690" t="s">
        <v>358</v>
      </c>
      <c r="M690">
        <v>35630</v>
      </c>
      <c r="N690" t="s">
        <v>30</v>
      </c>
      <c r="O690" t="s">
        <v>4179</v>
      </c>
      <c r="P690" t="s">
        <v>46</v>
      </c>
      <c r="Q690" t="s">
        <v>90</v>
      </c>
      <c r="R690" t="s">
        <v>4180</v>
      </c>
      <c r="S690">
        <v>4.9800000000000004</v>
      </c>
      <c r="T690">
        <v>1</v>
      </c>
      <c r="U690">
        <v>0</v>
      </c>
      <c r="V690">
        <v>2.4402000000000004</v>
      </c>
    </row>
    <row r="691" spans="1:22" x14ac:dyDescent="0.3">
      <c r="A691">
        <v>1558</v>
      </c>
      <c r="B691" t="s">
        <v>4128</v>
      </c>
      <c r="C691">
        <v>2013</v>
      </c>
      <c r="D691" s="32">
        <v>41404</v>
      </c>
      <c r="E691" s="32">
        <v>41410</v>
      </c>
      <c r="F691" t="s">
        <v>50</v>
      </c>
      <c r="G691" t="s">
        <v>4129</v>
      </c>
      <c r="H691" t="s">
        <v>4130</v>
      </c>
      <c r="I691" t="s">
        <v>26</v>
      </c>
      <c r="J691" t="s">
        <v>27</v>
      </c>
      <c r="K691" t="s">
        <v>146</v>
      </c>
      <c r="L691" t="s">
        <v>147</v>
      </c>
      <c r="M691">
        <v>19140</v>
      </c>
      <c r="N691" t="s">
        <v>148</v>
      </c>
      <c r="O691" t="s">
        <v>4132</v>
      </c>
      <c r="P691" t="s">
        <v>46</v>
      </c>
      <c r="Q691" t="s">
        <v>68</v>
      </c>
      <c r="R691" t="s">
        <v>4133</v>
      </c>
      <c r="S691">
        <v>79.36</v>
      </c>
      <c r="T691">
        <v>5</v>
      </c>
      <c r="U691">
        <v>0.2</v>
      </c>
      <c r="V691">
        <v>9.919999999999991</v>
      </c>
    </row>
    <row r="692" spans="1:22" x14ac:dyDescent="0.3">
      <c r="A692">
        <v>1557</v>
      </c>
      <c r="B692" t="s">
        <v>4128</v>
      </c>
      <c r="C692">
        <v>2013</v>
      </c>
      <c r="D692" s="32">
        <v>41404</v>
      </c>
      <c r="E692" s="32">
        <v>41410</v>
      </c>
      <c r="F692" t="s">
        <v>50</v>
      </c>
      <c r="G692" t="s">
        <v>4129</v>
      </c>
      <c r="H692" t="s">
        <v>4130</v>
      </c>
      <c r="I692" t="s">
        <v>26</v>
      </c>
      <c r="J692" t="s">
        <v>27</v>
      </c>
      <c r="K692" t="s">
        <v>146</v>
      </c>
      <c r="L692" t="s">
        <v>147</v>
      </c>
      <c r="M692">
        <v>19140</v>
      </c>
      <c r="N692" t="s">
        <v>148</v>
      </c>
      <c r="O692" t="s">
        <v>4131</v>
      </c>
      <c r="P692" t="s">
        <v>46</v>
      </c>
      <c r="Q692" t="s">
        <v>173</v>
      </c>
      <c r="R692" t="s">
        <v>186</v>
      </c>
      <c r="S692">
        <v>9.3439999999999994</v>
      </c>
      <c r="T692">
        <v>1</v>
      </c>
      <c r="U692">
        <v>0.2</v>
      </c>
      <c r="V692">
        <v>3.504</v>
      </c>
    </row>
    <row r="693" spans="1:22" x14ac:dyDescent="0.3">
      <c r="A693">
        <v>1553</v>
      </c>
      <c r="B693" t="s">
        <v>4114</v>
      </c>
      <c r="C693">
        <v>2011</v>
      </c>
      <c r="D693" s="32">
        <v>40666</v>
      </c>
      <c r="E693" s="32">
        <v>40668</v>
      </c>
      <c r="F693" t="s">
        <v>188</v>
      </c>
      <c r="G693" t="s">
        <v>1610</v>
      </c>
      <c r="H693" t="s">
        <v>1611</v>
      </c>
      <c r="I693" t="s">
        <v>102</v>
      </c>
      <c r="J693" t="s">
        <v>27</v>
      </c>
      <c r="K693" t="s">
        <v>4115</v>
      </c>
      <c r="L693" t="s">
        <v>114</v>
      </c>
      <c r="M693">
        <v>54915</v>
      </c>
      <c r="N693" t="s">
        <v>105</v>
      </c>
      <c r="O693" t="s">
        <v>4116</v>
      </c>
      <c r="P693" t="s">
        <v>46</v>
      </c>
      <c r="Q693" t="s">
        <v>47</v>
      </c>
      <c r="R693" t="s">
        <v>4117</v>
      </c>
      <c r="S693">
        <v>21.560000000000002</v>
      </c>
      <c r="T693">
        <v>7</v>
      </c>
      <c r="U693">
        <v>0</v>
      </c>
      <c r="V693">
        <v>10.348799999999999</v>
      </c>
    </row>
    <row r="694" spans="1:22" x14ac:dyDescent="0.3">
      <c r="A694">
        <v>1491</v>
      </c>
      <c r="B694" t="s">
        <v>4000</v>
      </c>
      <c r="C694">
        <v>2014</v>
      </c>
      <c r="D694" s="32">
        <v>41760</v>
      </c>
      <c r="E694" s="32">
        <v>41765</v>
      </c>
      <c r="F694" t="s">
        <v>23</v>
      </c>
      <c r="G694" t="s">
        <v>3256</v>
      </c>
      <c r="H694" t="s">
        <v>3257</v>
      </c>
      <c r="I694" t="s">
        <v>41</v>
      </c>
      <c r="J694" t="s">
        <v>27</v>
      </c>
      <c r="K694" t="s">
        <v>266</v>
      </c>
      <c r="L694" t="s">
        <v>267</v>
      </c>
      <c r="M694">
        <v>10024</v>
      </c>
      <c r="N694" t="s">
        <v>148</v>
      </c>
      <c r="O694" t="s">
        <v>199</v>
      </c>
      <c r="P694" t="s">
        <v>46</v>
      </c>
      <c r="Q694" t="s">
        <v>173</v>
      </c>
      <c r="R694" t="s">
        <v>200</v>
      </c>
      <c r="S694">
        <v>62.96</v>
      </c>
      <c r="T694">
        <v>4</v>
      </c>
      <c r="U694">
        <v>0</v>
      </c>
      <c r="V694">
        <v>28.332000000000001</v>
      </c>
    </row>
    <row r="695" spans="1:22" x14ac:dyDescent="0.3">
      <c r="A695">
        <v>1468</v>
      </c>
      <c r="B695" t="s">
        <v>3943</v>
      </c>
      <c r="C695">
        <v>2012</v>
      </c>
      <c r="D695" s="32">
        <v>41045</v>
      </c>
      <c r="E695" s="32">
        <v>41045</v>
      </c>
      <c r="F695" t="s">
        <v>1290</v>
      </c>
      <c r="G695" t="s">
        <v>2284</v>
      </c>
      <c r="H695" t="s">
        <v>2285</v>
      </c>
      <c r="I695" t="s">
        <v>102</v>
      </c>
      <c r="J695" t="s">
        <v>27</v>
      </c>
      <c r="K695" t="s">
        <v>1521</v>
      </c>
      <c r="L695" t="s">
        <v>54</v>
      </c>
      <c r="M695">
        <v>32216</v>
      </c>
      <c r="N695" t="s">
        <v>30</v>
      </c>
      <c r="O695" t="s">
        <v>2564</v>
      </c>
      <c r="P695" t="s">
        <v>71</v>
      </c>
      <c r="Q695" t="s">
        <v>161</v>
      </c>
      <c r="R695" t="s">
        <v>2565</v>
      </c>
      <c r="S695">
        <v>255.96799999999999</v>
      </c>
      <c r="T695">
        <v>4</v>
      </c>
      <c r="U695">
        <v>0.2</v>
      </c>
      <c r="V695">
        <v>31.995999999999974</v>
      </c>
    </row>
    <row r="696" spans="1:22" x14ac:dyDescent="0.3">
      <c r="A696">
        <v>1460</v>
      </c>
      <c r="B696" t="s">
        <v>3927</v>
      </c>
      <c r="C696">
        <v>2011</v>
      </c>
      <c r="D696" s="32">
        <v>40667</v>
      </c>
      <c r="E696" s="32">
        <v>40667</v>
      </c>
      <c r="F696" t="s">
        <v>1290</v>
      </c>
      <c r="G696" t="s">
        <v>85</v>
      </c>
      <c r="H696" t="s">
        <v>86</v>
      </c>
      <c r="I696" t="s">
        <v>26</v>
      </c>
      <c r="J696" t="s">
        <v>27</v>
      </c>
      <c r="K696" t="s">
        <v>3687</v>
      </c>
      <c r="L696" t="s">
        <v>747</v>
      </c>
      <c r="M696">
        <v>6457</v>
      </c>
      <c r="N696" t="s">
        <v>148</v>
      </c>
      <c r="O696" t="s">
        <v>3928</v>
      </c>
      <c r="P696" t="s">
        <v>32</v>
      </c>
      <c r="Q696" t="s">
        <v>65</v>
      </c>
      <c r="R696" t="s">
        <v>3929</v>
      </c>
      <c r="S696">
        <v>27.46</v>
      </c>
      <c r="T696">
        <v>2</v>
      </c>
      <c r="U696">
        <v>0</v>
      </c>
      <c r="V696">
        <v>9.8856000000000002</v>
      </c>
    </row>
    <row r="697" spans="1:22" x14ac:dyDescent="0.3">
      <c r="A697">
        <v>1450</v>
      </c>
      <c r="B697" t="s">
        <v>3898</v>
      </c>
      <c r="C697">
        <v>2012</v>
      </c>
      <c r="D697" s="32">
        <v>41030</v>
      </c>
      <c r="E697" s="32">
        <v>41036</v>
      </c>
      <c r="F697" t="s">
        <v>50</v>
      </c>
      <c r="G697" t="s">
        <v>704</v>
      </c>
      <c r="H697" t="s">
        <v>705</v>
      </c>
      <c r="I697" t="s">
        <v>41</v>
      </c>
      <c r="J697" t="s">
        <v>27</v>
      </c>
      <c r="K697" t="s">
        <v>42</v>
      </c>
      <c r="L697" t="s">
        <v>43</v>
      </c>
      <c r="M697">
        <v>90008</v>
      </c>
      <c r="N697" t="s">
        <v>44</v>
      </c>
      <c r="O697" t="s">
        <v>3899</v>
      </c>
      <c r="P697" t="s">
        <v>71</v>
      </c>
      <c r="Q697" t="s">
        <v>72</v>
      </c>
      <c r="R697" t="s">
        <v>3900</v>
      </c>
      <c r="S697">
        <v>88.751999999999995</v>
      </c>
      <c r="T697">
        <v>3</v>
      </c>
      <c r="U697">
        <v>0.2</v>
      </c>
      <c r="V697">
        <v>11.093999999999998</v>
      </c>
    </row>
    <row r="698" spans="1:22" x14ac:dyDescent="0.3">
      <c r="A698">
        <v>695</v>
      </c>
      <c r="B698" t="s">
        <v>2249</v>
      </c>
      <c r="C698">
        <v>2012</v>
      </c>
      <c r="D698" s="32">
        <v>41043</v>
      </c>
      <c r="E698" s="32">
        <v>41046</v>
      </c>
      <c r="F698" t="s">
        <v>188</v>
      </c>
      <c r="G698" t="s">
        <v>2250</v>
      </c>
      <c r="H698" t="s">
        <v>2251</v>
      </c>
      <c r="I698" t="s">
        <v>102</v>
      </c>
      <c r="J698" t="s">
        <v>27</v>
      </c>
      <c r="K698" t="s">
        <v>2252</v>
      </c>
      <c r="L698" t="s">
        <v>147</v>
      </c>
      <c r="M698">
        <v>19013</v>
      </c>
      <c r="N698" t="s">
        <v>148</v>
      </c>
      <c r="O698" t="s">
        <v>1159</v>
      </c>
      <c r="P698" t="s">
        <v>46</v>
      </c>
      <c r="Q698" t="s">
        <v>68</v>
      </c>
      <c r="R698" t="s">
        <v>1160</v>
      </c>
      <c r="S698">
        <v>198.27200000000002</v>
      </c>
      <c r="T698">
        <v>8</v>
      </c>
      <c r="U698">
        <v>0.2</v>
      </c>
      <c r="V698">
        <v>17.34879999999999</v>
      </c>
    </row>
    <row r="699" spans="1:22" x14ac:dyDescent="0.3">
      <c r="A699">
        <v>696</v>
      </c>
      <c r="B699" t="s">
        <v>2249</v>
      </c>
      <c r="C699">
        <v>2012</v>
      </c>
      <c r="D699" s="32">
        <v>41043</v>
      </c>
      <c r="E699" s="32">
        <v>41046</v>
      </c>
      <c r="F699" t="s">
        <v>188</v>
      </c>
      <c r="G699" t="s">
        <v>2250</v>
      </c>
      <c r="H699" t="s">
        <v>2251</v>
      </c>
      <c r="I699" t="s">
        <v>102</v>
      </c>
      <c r="J699" t="s">
        <v>27</v>
      </c>
      <c r="K699" t="s">
        <v>2252</v>
      </c>
      <c r="L699" t="s">
        <v>147</v>
      </c>
      <c r="M699">
        <v>19013</v>
      </c>
      <c r="N699" t="s">
        <v>148</v>
      </c>
      <c r="O699" t="s">
        <v>2253</v>
      </c>
      <c r="P699" t="s">
        <v>46</v>
      </c>
      <c r="Q699" t="s">
        <v>47</v>
      </c>
      <c r="R699" t="s">
        <v>2254</v>
      </c>
      <c r="S699">
        <v>47.360000000000007</v>
      </c>
      <c r="T699">
        <v>4</v>
      </c>
      <c r="U699">
        <v>0.2</v>
      </c>
      <c r="V699">
        <v>17.759999999999998</v>
      </c>
    </row>
    <row r="700" spans="1:22" x14ac:dyDescent="0.3">
      <c r="A700">
        <v>697</v>
      </c>
      <c r="B700" t="s">
        <v>2249</v>
      </c>
      <c r="C700">
        <v>2012</v>
      </c>
      <c r="D700" s="32">
        <v>41043</v>
      </c>
      <c r="E700" s="32">
        <v>41046</v>
      </c>
      <c r="F700" t="s">
        <v>188</v>
      </c>
      <c r="G700" t="s">
        <v>2250</v>
      </c>
      <c r="H700" t="s">
        <v>2251</v>
      </c>
      <c r="I700" t="s">
        <v>102</v>
      </c>
      <c r="J700" t="s">
        <v>27</v>
      </c>
      <c r="K700" t="s">
        <v>2252</v>
      </c>
      <c r="L700" t="s">
        <v>147</v>
      </c>
      <c r="M700">
        <v>19013</v>
      </c>
      <c r="N700" t="s">
        <v>148</v>
      </c>
      <c r="O700" t="s">
        <v>374</v>
      </c>
      <c r="P700" t="s">
        <v>46</v>
      </c>
      <c r="Q700" t="s">
        <v>173</v>
      </c>
      <c r="R700" t="s">
        <v>375</v>
      </c>
      <c r="S700">
        <v>200.98400000000004</v>
      </c>
      <c r="T700">
        <v>7</v>
      </c>
      <c r="U700">
        <v>0.2</v>
      </c>
      <c r="V700">
        <v>62.807499999999976</v>
      </c>
    </row>
    <row r="701" spans="1:22" x14ac:dyDescent="0.3">
      <c r="A701">
        <v>698</v>
      </c>
      <c r="B701" t="s">
        <v>2249</v>
      </c>
      <c r="C701">
        <v>2012</v>
      </c>
      <c r="D701" s="32">
        <v>41043</v>
      </c>
      <c r="E701" s="32">
        <v>41046</v>
      </c>
      <c r="F701" t="s">
        <v>188</v>
      </c>
      <c r="G701" t="s">
        <v>2250</v>
      </c>
      <c r="H701" t="s">
        <v>2251</v>
      </c>
      <c r="I701" t="s">
        <v>102</v>
      </c>
      <c r="J701" t="s">
        <v>27</v>
      </c>
      <c r="K701" t="s">
        <v>2252</v>
      </c>
      <c r="L701" t="s">
        <v>147</v>
      </c>
      <c r="M701">
        <v>19013</v>
      </c>
      <c r="N701" t="s">
        <v>148</v>
      </c>
      <c r="O701" t="s">
        <v>2255</v>
      </c>
      <c r="P701" t="s">
        <v>46</v>
      </c>
      <c r="Q701" t="s">
        <v>47</v>
      </c>
      <c r="R701" t="s">
        <v>2256</v>
      </c>
      <c r="S701">
        <v>97.696000000000012</v>
      </c>
      <c r="T701">
        <v>4</v>
      </c>
      <c r="U701">
        <v>0.2</v>
      </c>
      <c r="V701">
        <v>31.751200000000001</v>
      </c>
    </row>
    <row r="702" spans="1:22" x14ac:dyDescent="0.3">
      <c r="A702">
        <v>699</v>
      </c>
      <c r="B702" t="s">
        <v>2249</v>
      </c>
      <c r="C702">
        <v>2012</v>
      </c>
      <c r="D702" s="32">
        <v>41043</v>
      </c>
      <c r="E702" s="32">
        <v>41046</v>
      </c>
      <c r="F702" t="s">
        <v>188</v>
      </c>
      <c r="G702" t="s">
        <v>2250</v>
      </c>
      <c r="H702" t="s">
        <v>2251</v>
      </c>
      <c r="I702" t="s">
        <v>102</v>
      </c>
      <c r="J702" t="s">
        <v>27</v>
      </c>
      <c r="K702" t="s">
        <v>2252</v>
      </c>
      <c r="L702" t="s">
        <v>147</v>
      </c>
      <c r="M702">
        <v>19013</v>
      </c>
      <c r="N702" t="s">
        <v>148</v>
      </c>
      <c r="O702" t="s">
        <v>2257</v>
      </c>
      <c r="P702" t="s">
        <v>46</v>
      </c>
      <c r="Q702" t="s">
        <v>68</v>
      </c>
      <c r="R702" t="s">
        <v>2258</v>
      </c>
      <c r="S702">
        <v>2.6960000000000002</v>
      </c>
      <c r="T702">
        <v>1</v>
      </c>
      <c r="U702">
        <v>0.2</v>
      </c>
      <c r="V702">
        <v>0.8088000000000003</v>
      </c>
    </row>
    <row r="703" spans="1:22" x14ac:dyDescent="0.3">
      <c r="A703">
        <v>700</v>
      </c>
      <c r="B703" t="s">
        <v>2249</v>
      </c>
      <c r="C703">
        <v>2012</v>
      </c>
      <c r="D703" s="32">
        <v>41043</v>
      </c>
      <c r="E703" s="32">
        <v>41046</v>
      </c>
      <c r="F703" t="s">
        <v>188</v>
      </c>
      <c r="G703" t="s">
        <v>2250</v>
      </c>
      <c r="H703" t="s">
        <v>2251</v>
      </c>
      <c r="I703" t="s">
        <v>102</v>
      </c>
      <c r="J703" t="s">
        <v>27</v>
      </c>
      <c r="K703" t="s">
        <v>2252</v>
      </c>
      <c r="L703" t="s">
        <v>147</v>
      </c>
      <c r="M703">
        <v>19013</v>
      </c>
      <c r="N703" t="s">
        <v>148</v>
      </c>
      <c r="O703" t="s">
        <v>2259</v>
      </c>
      <c r="P703" t="s">
        <v>46</v>
      </c>
      <c r="Q703" t="s">
        <v>75</v>
      </c>
      <c r="R703" t="s">
        <v>2260</v>
      </c>
      <c r="S703">
        <v>18.588000000000005</v>
      </c>
      <c r="T703">
        <v>2</v>
      </c>
      <c r="U703">
        <v>0.7</v>
      </c>
      <c r="V703">
        <v>-13.6312</v>
      </c>
    </row>
    <row r="704" spans="1:22" x14ac:dyDescent="0.3">
      <c r="A704">
        <v>701</v>
      </c>
      <c r="B704" t="s">
        <v>2249</v>
      </c>
      <c r="C704">
        <v>2012</v>
      </c>
      <c r="D704" s="32">
        <v>41043</v>
      </c>
      <c r="E704" s="32">
        <v>41046</v>
      </c>
      <c r="F704" t="s">
        <v>188</v>
      </c>
      <c r="G704" t="s">
        <v>2250</v>
      </c>
      <c r="H704" t="s">
        <v>2251</v>
      </c>
      <c r="I704" t="s">
        <v>102</v>
      </c>
      <c r="J704" t="s">
        <v>27</v>
      </c>
      <c r="K704" t="s">
        <v>2252</v>
      </c>
      <c r="L704" t="s">
        <v>147</v>
      </c>
      <c r="M704">
        <v>19013</v>
      </c>
      <c r="N704" t="s">
        <v>148</v>
      </c>
      <c r="O704" t="s">
        <v>1208</v>
      </c>
      <c r="P704" t="s">
        <v>46</v>
      </c>
      <c r="Q704" t="s">
        <v>75</v>
      </c>
      <c r="R704" t="s">
        <v>1209</v>
      </c>
      <c r="S704">
        <v>4.8960000000000008</v>
      </c>
      <c r="T704">
        <v>3</v>
      </c>
      <c r="U704">
        <v>0.7</v>
      </c>
      <c r="V704">
        <v>-3.4271999999999991</v>
      </c>
    </row>
    <row r="705" spans="1:22" x14ac:dyDescent="0.3">
      <c r="A705">
        <v>1445</v>
      </c>
      <c r="B705" t="s">
        <v>3889</v>
      </c>
      <c r="C705">
        <v>2013</v>
      </c>
      <c r="D705" s="32">
        <v>41418</v>
      </c>
      <c r="E705" s="32">
        <v>41423</v>
      </c>
      <c r="F705" t="s">
        <v>50</v>
      </c>
      <c r="G705" t="s">
        <v>916</v>
      </c>
      <c r="H705" t="s">
        <v>917</v>
      </c>
      <c r="I705" t="s">
        <v>26</v>
      </c>
      <c r="J705" t="s">
        <v>27</v>
      </c>
      <c r="K705" t="s">
        <v>303</v>
      </c>
      <c r="L705" t="s">
        <v>211</v>
      </c>
      <c r="M705">
        <v>60623</v>
      </c>
      <c r="N705" t="s">
        <v>105</v>
      </c>
      <c r="O705" t="s">
        <v>3500</v>
      </c>
      <c r="P705" t="s">
        <v>71</v>
      </c>
      <c r="Q705" t="s">
        <v>72</v>
      </c>
      <c r="R705" t="s">
        <v>3501</v>
      </c>
      <c r="S705">
        <v>1979.9280000000001</v>
      </c>
      <c r="T705">
        <v>9</v>
      </c>
      <c r="U705">
        <v>0.2</v>
      </c>
      <c r="V705">
        <v>148.49459999999993</v>
      </c>
    </row>
    <row r="706" spans="1:22" x14ac:dyDescent="0.3">
      <c r="A706">
        <v>1358</v>
      </c>
      <c r="B706" t="s">
        <v>3730</v>
      </c>
      <c r="C706">
        <v>2013</v>
      </c>
      <c r="D706" s="32">
        <v>41400</v>
      </c>
      <c r="E706" s="32">
        <v>41402</v>
      </c>
      <c r="F706" t="s">
        <v>188</v>
      </c>
      <c r="G706" t="s">
        <v>3731</v>
      </c>
      <c r="H706" t="s">
        <v>3732</v>
      </c>
      <c r="I706" t="s">
        <v>26</v>
      </c>
      <c r="J706" t="s">
        <v>27</v>
      </c>
      <c r="K706" t="s">
        <v>1473</v>
      </c>
      <c r="L706" t="s">
        <v>29</v>
      </c>
      <c r="M706">
        <v>40214</v>
      </c>
      <c r="N706" t="s">
        <v>30</v>
      </c>
      <c r="O706" t="s">
        <v>3733</v>
      </c>
      <c r="P706" t="s">
        <v>46</v>
      </c>
      <c r="Q706" t="s">
        <v>90</v>
      </c>
      <c r="R706" t="s">
        <v>3734</v>
      </c>
      <c r="S706">
        <v>79.14</v>
      </c>
      <c r="T706">
        <v>3</v>
      </c>
      <c r="U706">
        <v>0</v>
      </c>
      <c r="V706">
        <v>36.404399999999995</v>
      </c>
    </row>
    <row r="707" spans="1:22" x14ac:dyDescent="0.3">
      <c r="A707">
        <v>1355</v>
      </c>
      <c r="B707" t="s">
        <v>3728</v>
      </c>
      <c r="C707">
        <v>2014</v>
      </c>
      <c r="D707" s="32">
        <v>41764</v>
      </c>
      <c r="E707" s="32">
        <v>41769</v>
      </c>
      <c r="F707" t="s">
        <v>50</v>
      </c>
      <c r="G707" t="s">
        <v>2908</v>
      </c>
      <c r="H707" t="s">
        <v>2909</v>
      </c>
      <c r="I707" t="s">
        <v>41</v>
      </c>
      <c r="J707" t="s">
        <v>27</v>
      </c>
      <c r="K707" t="s">
        <v>127</v>
      </c>
      <c r="L707" t="s">
        <v>43</v>
      </c>
      <c r="M707">
        <v>94109</v>
      </c>
      <c r="N707" t="s">
        <v>44</v>
      </c>
      <c r="O707" t="s">
        <v>903</v>
      </c>
      <c r="P707" t="s">
        <v>32</v>
      </c>
      <c r="Q707" t="s">
        <v>56</v>
      </c>
      <c r="R707" t="s">
        <v>904</v>
      </c>
      <c r="S707">
        <v>300.904</v>
      </c>
      <c r="T707">
        <v>1</v>
      </c>
      <c r="U707">
        <v>0.2</v>
      </c>
      <c r="V707">
        <v>11.283900000000017</v>
      </c>
    </row>
    <row r="708" spans="1:22" x14ac:dyDescent="0.3">
      <c r="A708">
        <v>1354</v>
      </c>
      <c r="B708" t="s">
        <v>3728</v>
      </c>
      <c r="C708">
        <v>2014</v>
      </c>
      <c r="D708" s="32">
        <v>41764</v>
      </c>
      <c r="E708" s="32">
        <v>41769</v>
      </c>
      <c r="F708" t="s">
        <v>50</v>
      </c>
      <c r="G708" t="s">
        <v>2908</v>
      </c>
      <c r="H708" t="s">
        <v>2909</v>
      </c>
      <c r="I708" t="s">
        <v>41</v>
      </c>
      <c r="J708" t="s">
        <v>27</v>
      </c>
      <c r="K708" t="s">
        <v>127</v>
      </c>
      <c r="L708" t="s">
        <v>43</v>
      </c>
      <c r="M708">
        <v>94109</v>
      </c>
      <c r="N708" t="s">
        <v>44</v>
      </c>
      <c r="O708" t="s">
        <v>2762</v>
      </c>
      <c r="P708" t="s">
        <v>46</v>
      </c>
      <c r="Q708" t="s">
        <v>90</v>
      </c>
      <c r="R708" t="s">
        <v>2763</v>
      </c>
      <c r="S708">
        <v>17.61</v>
      </c>
      <c r="T708">
        <v>3</v>
      </c>
      <c r="U708">
        <v>0</v>
      </c>
      <c r="V708">
        <v>8.4527999999999999</v>
      </c>
    </row>
    <row r="709" spans="1:22" x14ac:dyDescent="0.3">
      <c r="A709">
        <v>1353</v>
      </c>
      <c r="B709" t="s">
        <v>3728</v>
      </c>
      <c r="C709">
        <v>2014</v>
      </c>
      <c r="D709" s="32">
        <v>41764</v>
      </c>
      <c r="E709" s="32">
        <v>41769</v>
      </c>
      <c r="F709" t="s">
        <v>50</v>
      </c>
      <c r="G709" t="s">
        <v>2908</v>
      </c>
      <c r="H709" t="s">
        <v>2909</v>
      </c>
      <c r="I709" t="s">
        <v>41</v>
      </c>
      <c r="J709" t="s">
        <v>27</v>
      </c>
      <c r="K709" t="s">
        <v>127</v>
      </c>
      <c r="L709" t="s">
        <v>43</v>
      </c>
      <c r="M709">
        <v>94109</v>
      </c>
      <c r="N709" t="s">
        <v>44</v>
      </c>
      <c r="O709" t="s">
        <v>2020</v>
      </c>
      <c r="P709" t="s">
        <v>71</v>
      </c>
      <c r="Q709" t="s">
        <v>72</v>
      </c>
      <c r="R709" t="s">
        <v>2021</v>
      </c>
      <c r="S709">
        <v>183.96</v>
      </c>
      <c r="T709">
        <v>5</v>
      </c>
      <c r="U709">
        <v>0.2</v>
      </c>
      <c r="V709">
        <v>20.695499999999988</v>
      </c>
    </row>
    <row r="710" spans="1:22" x14ac:dyDescent="0.3">
      <c r="A710">
        <v>1345</v>
      </c>
      <c r="B710" t="s">
        <v>3707</v>
      </c>
      <c r="C710">
        <v>2012</v>
      </c>
      <c r="D710" s="32">
        <v>41057</v>
      </c>
      <c r="E710" s="32">
        <v>41061</v>
      </c>
      <c r="F710" t="s">
        <v>50</v>
      </c>
      <c r="G710" t="s">
        <v>407</v>
      </c>
      <c r="H710" t="s">
        <v>408</v>
      </c>
      <c r="I710" t="s">
        <v>26</v>
      </c>
      <c r="J710" t="s">
        <v>27</v>
      </c>
      <c r="K710" t="s">
        <v>3708</v>
      </c>
      <c r="L710" t="s">
        <v>267</v>
      </c>
      <c r="M710">
        <v>11520</v>
      </c>
      <c r="N710" t="s">
        <v>148</v>
      </c>
      <c r="O710" t="s">
        <v>3711</v>
      </c>
      <c r="P710" t="s">
        <v>46</v>
      </c>
      <c r="Q710" t="s">
        <v>47</v>
      </c>
      <c r="R710" t="s">
        <v>3712</v>
      </c>
      <c r="S710">
        <v>13.049999999999999</v>
      </c>
      <c r="T710">
        <v>5</v>
      </c>
      <c r="U710">
        <v>0</v>
      </c>
      <c r="V710">
        <v>6.0029999999999992</v>
      </c>
    </row>
    <row r="711" spans="1:22" x14ac:dyDescent="0.3">
      <c r="A711">
        <v>1344</v>
      </c>
      <c r="B711" t="s">
        <v>3707</v>
      </c>
      <c r="C711">
        <v>2012</v>
      </c>
      <c r="D711" s="32">
        <v>41057</v>
      </c>
      <c r="E711" s="32">
        <v>41061</v>
      </c>
      <c r="F711" t="s">
        <v>50</v>
      </c>
      <c r="G711" t="s">
        <v>407</v>
      </c>
      <c r="H711" t="s">
        <v>408</v>
      </c>
      <c r="I711" t="s">
        <v>26</v>
      </c>
      <c r="J711" t="s">
        <v>27</v>
      </c>
      <c r="K711" t="s">
        <v>3708</v>
      </c>
      <c r="L711" t="s">
        <v>267</v>
      </c>
      <c r="M711">
        <v>11520</v>
      </c>
      <c r="N711" t="s">
        <v>148</v>
      </c>
      <c r="O711" t="s">
        <v>3709</v>
      </c>
      <c r="P711" t="s">
        <v>46</v>
      </c>
      <c r="Q711" t="s">
        <v>68</v>
      </c>
      <c r="R711" t="s">
        <v>3710</v>
      </c>
      <c r="S711">
        <v>47.82</v>
      </c>
      <c r="T711">
        <v>3</v>
      </c>
      <c r="U711">
        <v>0</v>
      </c>
      <c r="V711">
        <v>14.345999999999995</v>
      </c>
    </row>
    <row r="712" spans="1:22" x14ac:dyDescent="0.3">
      <c r="A712">
        <v>1336</v>
      </c>
      <c r="B712" t="s">
        <v>3684</v>
      </c>
      <c r="C712">
        <v>2013</v>
      </c>
      <c r="D712" s="32">
        <v>41411</v>
      </c>
      <c r="E712" s="32">
        <v>41418</v>
      </c>
      <c r="F712" t="s">
        <v>50</v>
      </c>
      <c r="G712" t="s">
        <v>3685</v>
      </c>
      <c r="H712" t="s">
        <v>3686</v>
      </c>
      <c r="I712" t="s">
        <v>26</v>
      </c>
      <c r="J712" t="s">
        <v>27</v>
      </c>
      <c r="K712" t="s">
        <v>3687</v>
      </c>
      <c r="L712" t="s">
        <v>747</v>
      </c>
      <c r="M712">
        <v>6457</v>
      </c>
      <c r="N712" t="s">
        <v>148</v>
      </c>
      <c r="O712" t="s">
        <v>3688</v>
      </c>
      <c r="P712" t="s">
        <v>46</v>
      </c>
      <c r="Q712" t="s">
        <v>59</v>
      </c>
      <c r="R712" t="s">
        <v>3689</v>
      </c>
      <c r="S712">
        <v>552.55999999999995</v>
      </c>
      <c r="T712">
        <v>4</v>
      </c>
      <c r="U712">
        <v>0</v>
      </c>
      <c r="V712">
        <v>0</v>
      </c>
    </row>
    <row r="713" spans="1:22" x14ac:dyDescent="0.3">
      <c r="A713">
        <v>1335</v>
      </c>
      <c r="B713" t="s">
        <v>3683</v>
      </c>
      <c r="C713">
        <v>2011</v>
      </c>
      <c r="D713" s="32">
        <v>40669</v>
      </c>
      <c r="E713" s="32">
        <v>40673</v>
      </c>
      <c r="F713" t="s">
        <v>50</v>
      </c>
      <c r="G713" t="s">
        <v>100</v>
      </c>
      <c r="H713" t="s">
        <v>101</v>
      </c>
      <c r="I713" t="s">
        <v>102</v>
      </c>
      <c r="J713" t="s">
        <v>27</v>
      </c>
      <c r="K713" t="s">
        <v>42</v>
      </c>
      <c r="L713" t="s">
        <v>43</v>
      </c>
      <c r="M713">
        <v>90049</v>
      </c>
      <c r="N713" t="s">
        <v>44</v>
      </c>
      <c r="O713" t="s">
        <v>2786</v>
      </c>
      <c r="P713" t="s">
        <v>46</v>
      </c>
      <c r="Q713" t="s">
        <v>75</v>
      </c>
      <c r="R713" t="s">
        <v>2787</v>
      </c>
      <c r="S713">
        <v>140.73599999999999</v>
      </c>
      <c r="T713">
        <v>8</v>
      </c>
      <c r="U713">
        <v>0.2</v>
      </c>
      <c r="V713">
        <v>52.775999999999996</v>
      </c>
    </row>
    <row r="714" spans="1:22" x14ac:dyDescent="0.3">
      <c r="A714">
        <v>1330</v>
      </c>
      <c r="B714" t="s">
        <v>3672</v>
      </c>
      <c r="C714">
        <v>2013</v>
      </c>
      <c r="D714" s="32">
        <v>41418</v>
      </c>
      <c r="E714" s="32">
        <v>41422</v>
      </c>
      <c r="F714" t="s">
        <v>50</v>
      </c>
      <c r="G714" t="s">
        <v>3673</v>
      </c>
      <c r="H714" t="s">
        <v>3674</v>
      </c>
      <c r="I714" t="s">
        <v>26</v>
      </c>
      <c r="J714" t="s">
        <v>27</v>
      </c>
      <c r="K714" t="s">
        <v>127</v>
      </c>
      <c r="L714" t="s">
        <v>43</v>
      </c>
      <c r="M714">
        <v>94109</v>
      </c>
      <c r="N714" t="s">
        <v>44</v>
      </c>
      <c r="O714" t="s">
        <v>3469</v>
      </c>
      <c r="P714" t="s">
        <v>32</v>
      </c>
      <c r="Q714" t="s">
        <v>65</v>
      </c>
      <c r="R714" t="s">
        <v>3470</v>
      </c>
      <c r="S714">
        <v>37.049999999999997</v>
      </c>
      <c r="T714">
        <v>3</v>
      </c>
      <c r="U714">
        <v>0</v>
      </c>
      <c r="V714">
        <v>16.302</v>
      </c>
    </row>
    <row r="715" spans="1:22" x14ac:dyDescent="0.3">
      <c r="A715">
        <v>1326</v>
      </c>
      <c r="B715" t="s">
        <v>3660</v>
      </c>
      <c r="C715">
        <v>2011</v>
      </c>
      <c r="D715" s="32">
        <v>40690</v>
      </c>
      <c r="E715" s="32">
        <v>40693</v>
      </c>
      <c r="F715" t="s">
        <v>188</v>
      </c>
      <c r="G715" t="s">
        <v>824</v>
      </c>
      <c r="H715" t="s">
        <v>825</v>
      </c>
      <c r="I715" t="s">
        <v>26</v>
      </c>
      <c r="J715" t="s">
        <v>27</v>
      </c>
      <c r="K715" t="s">
        <v>303</v>
      </c>
      <c r="L715" t="s">
        <v>211</v>
      </c>
      <c r="M715">
        <v>60653</v>
      </c>
      <c r="N715" t="s">
        <v>105</v>
      </c>
      <c r="O715" t="s">
        <v>3661</v>
      </c>
      <c r="P715" t="s">
        <v>46</v>
      </c>
      <c r="Q715" t="s">
        <v>75</v>
      </c>
      <c r="R715" t="s">
        <v>3662</v>
      </c>
      <c r="S715">
        <v>17.459999999999997</v>
      </c>
      <c r="T715">
        <v>6</v>
      </c>
      <c r="U715">
        <v>0.8</v>
      </c>
      <c r="V715">
        <v>-30.555000000000007</v>
      </c>
    </row>
    <row r="716" spans="1:22" x14ac:dyDescent="0.3">
      <c r="A716">
        <v>713</v>
      </c>
      <c r="B716" t="s">
        <v>2292</v>
      </c>
      <c r="C716">
        <v>2014</v>
      </c>
      <c r="D716" s="32">
        <v>41779</v>
      </c>
      <c r="E716" s="32">
        <v>41784</v>
      </c>
      <c r="F716" t="s">
        <v>50</v>
      </c>
      <c r="G716" t="s">
        <v>2293</v>
      </c>
      <c r="H716" t="s">
        <v>2294</v>
      </c>
      <c r="I716" t="s">
        <v>41</v>
      </c>
      <c r="J716" t="s">
        <v>27</v>
      </c>
      <c r="K716" t="s">
        <v>2295</v>
      </c>
      <c r="L716" t="s">
        <v>267</v>
      </c>
      <c r="M716">
        <v>10550</v>
      </c>
      <c r="N716" t="s">
        <v>148</v>
      </c>
      <c r="O716" t="s">
        <v>2296</v>
      </c>
      <c r="P716" t="s">
        <v>46</v>
      </c>
      <c r="Q716" t="s">
        <v>78</v>
      </c>
      <c r="R716" t="s">
        <v>2297</v>
      </c>
      <c r="S716">
        <v>281.34000000000003</v>
      </c>
      <c r="T716">
        <v>6</v>
      </c>
      <c r="U716">
        <v>0</v>
      </c>
      <c r="V716">
        <v>109.72260000000001</v>
      </c>
    </row>
    <row r="717" spans="1:22" x14ac:dyDescent="0.3">
      <c r="A717">
        <v>714</v>
      </c>
      <c r="B717" t="s">
        <v>2292</v>
      </c>
      <c r="C717">
        <v>2014</v>
      </c>
      <c r="D717" s="32">
        <v>41779</v>
      </c>
      <c r="E717" s="32">
        <v>41784</v>
      </c>
      <c r="F717" t="s">
        <v>50</v>
      </c>
      <c r="G717" t="s">
        <v>2293</v>
      </c>
      <c r="H717" t="s">
        <v>2294</v>
      </c>
      <c r="I717" t="s">
        <v>41</v>
      </c>
      <c r="J717" t="s">
        <v>27</v>
      </c>
      <c r="K717" t="s">
        <v>2295</v>
      </c>
      <c r="L717" t="s">
        <v>267</v>
      </c>
      <c r="M717">
        <v>10550</v>
      </c>
      <c r="N717" t="s">
        <v>148</v>
      </c>
      <c r="O717" t="s">
        <v>1378</v>
      </c>
      <c r="P717" t="s">
        <v>71</v>
      </c>
      <c r="Q717" t="s">
        <v>72</v>
      </c>
      <c r="R717" t="s">
        <v>1379</v>
      </c>
      <c r="S717">
        <v>307.98</v>
      </c>
      <c r="T717">
        <v>2</v>
      </c>
      <c r="U717">
        <v>0</v>
      </c>
      <c r="V717">
        <v>89.314199999999971</v>
      </c>
    </row>
    <row r="718" spans="1:22" x14ac:dyDescent="0.3">
      <c r="A718">
        <v>715</v>
      </c>
      <c r="B718" t="s">
        <v>2292</v>
      </c>
      <c r="C718">
        <v>2014</v>
      </c>
      <c r="D718" s="32">
        <v>41779</v>
      </c>
      <c r="E718" s="32">
        <v>41784</v>
      </c>
      <c r="F718" t="s">
        <v>50</v>
      </c>
      <c r="G718" t="s">
        <v>2293</v>
      </c>
      <c r="H718" t="s">
        <v>2294</v>
      </c>
      <c r="I718" t="s">
        <v>41</v>
      </c>
      <c r="J718" t="s">
        <v>27</v>
      </c>
      <c r="K718" t="s">
        <v>2295</v>
      </c>
      <c r="L718" t="s">
        <v>267</v>
      </c>
      <c r="M718">
        <v>10550</v>
      </c>
      <c r="N718" t="s">
        <v>148</v>
      </c>
      <c r="O718" t="s">
        <v>2298</v>
      </c>
      <c r="P718" t="s">
        <v>71</v>
      </c>
      <c r="Q718" t="s">
        <v>161</v>
      </c>
      <c r="R718" t="s">
        <v>2299</v>
      </c>
      <c r="S718">
        <v>299.96999999999997</v>
      </c>
      <c r="T718">
        <v>3</v>
      </c>
      <c r="U718">
        <v>0</v>
      </c>
      <c r="V718">
        <v>113.98860000000001</v>
      </c>
    </row>
    <row r="719" spans="1:22" x14ac:dyDescent="0.3">
      <c r="A719">
        <v>1296</v>
      </c>
      <c r="B719" t="s">
        <v>3592</v>
      </c>
      <c r="C719">
        <v>2012</v>
      </c>
      <c r="D719" s="32">
        <v>41054</v>
      </c>
      <c r="E719" s="32">
        <v>41058</v>
      </c>
      <c r="F719" t="s">
        <v>50</v>
      </c>
      <c r="G719" t="s">
        <v>3593</v>
      </c>
      <c r="H719" t="s">
        <v>3594</v>
      </c>
      <c r="I719" t="s">
        <v>26</v>
      </c>
      <c r="J719" t="s">
        <v>27</v>
      </c>
      <c r="K719" t="s">
        <v>3595</v>
      </c>
      <c r="L719" t="s">
        <v>457</v>
      </c>
      <c r="M719">
        <v>81001</v>
      </c>
      <c r="N719" t="s">
        <v>44</v>
      </c>
      <c r="O719" t="s">
        <v>2819</v>
      </c>
      <c r="P719" t="s">
        <v>46</v>
      </c>
      <c r="Q719" t="s">
        <v>78</v>
      </c>
      <c r="R719" t="s">
        <v>2820</v>
      </c>
      <c r="S719">
        <v>845.72799999999995</v>
      </c>
      <c r="T719">
        <v>13</v>
      </c>
      <c r="U719">
        <v>0.2</v>
      </c>
      <c r="V719">
        <v>84.572799999999944</v>
      </c>
    </row>
    <row r="720" spans="1:22" x14ac:dyDescent="0.3">
      <c r="A720">
        <v>1278</v>
      </c>
      <c r="B720" t="s">
        <v>3549</v>
      </c>
      <c r="C720">
        <v>2013</v>
      </c>
      <c r="D720" s="32">
        <v>41397</v>
      </c>
      <c r="E720" s="32">
        <v>41402</v>
      </c>
      <c r="F720" t="s">
        <v>50</v>
      </c>
      <c r="G720" t="s">
        <v>3550</v>
      </c>
      <c r="H720" t="s">
        <v>3551</v>
      </c>
      <c r="I720" t="s">
        <v>26</v>
      </c>
      <c r="J720" t="s">
        <v>27</v>
      </c>
      <c r="K720" t="s">
        <v>184</v>
      </c>
      <c r="L720" t="s">
        <v>104</v>
      </c>
      <c r="M720">
        <v>77070</v>
      </c>
      <c r="N720" t="s">
        <v>105</v>
      </c>
      <c r="O720" t="s">
        <v>3552</v>
      </c>
      <c r="P720" t="s">
        <v>46</v>
      </c>
      <c r="Q720" t="s">
        <v>68</v>
      </c>
      <c r="R720" t="s">
        <v>3553</v>
      </c>
      <c r="S720">
        <v>86.352000000000004</v>
      </c>
      <c r="T720">
        <v>3</v>
      </c>
      <c r="U720">
        <v>0.2</v>
      </c>
      <c r="V720">
        <v>5.3969999999999914</v>
      </c>
    </row>
    <row r="721" spans="1:22" x14ac:dyDescent="0.3">
      <c r="A721">
        <v>1277</v>
      </c>
      <c r="B721" t="s">
        <v>3544</v>
      </c>
      <c r="C721">
        <v>2013</v>
      </c>
      <c r="D721" s="32">
        <v>41421</v>
      </c>
      <c r="E721" s="32">
        <v>41421</v>
      </c>
      <c r="F721" t="s">
        <v>1290</v>
      </c>
      <c r="G721" t="s">
        <v>3166</v>
      </c>
      <c r="H721" t="s">
        <v>3167</v>
      </c>
      <c r="I721" t="s">
        <v>26</v>
      </c>
      <c r="J721" t="s">
        <v>27</v>
      </c>
      <c r="K721" t="s">
        <v>103</v>
      </c>
      <c r="L721" t="s">
        <v>104</v>
      </c>
      <c r="M721">
        <v>76106</v>
      </c>
      <c r="N721" t="s">
        <v>105</v>
      </c>
      <c r="O721" t="s">
        <v>3547</v>
      </c>
      <c r="P721" t="s">
        <v>71</v>
      </c>
      <c r="Q721" t="s">
        <v>161</v>
      </c>
      <c r="R721" t="s">
        <v>3548</v>
      </c>
      <c r="S721">
        <v>63.991999999999997</v>
      </c>
      <c r="T721">
        <v>1</v>
      </c>
      <c r="U721">
        <v>0.2</v>
      </c>
      <c r="V721">
        <v>-7.1990999999999961</v>
      </c>
    </row>
    <row r="722" spans="1:22" x14ac:dyDescent="0.3">
      <c r="A722">
        <v>1276</v>
      </c>
      <c r="B722" t="s">
        <v>3544</v>
      </c>
      <c r="C722">
        <v>2013</v>
      </c>
      <c r="D722" s="32">
        <v>41421</v>
      </c>
      <c r="E722" s="32">
        <v>41421</v>
      </c>
      <c r="F722" t="s">
        <v>1290</v>
      </c>
      <c r="G722" t="s">
        <v>3166</v>
      </c>
      <c r="H722" t="s">
        <v>3167</v>
      </c>
      <c r="I722" t="s">
        <v>26</v>
      </c>
      <c r="J722" t="s">
        <v>27</v>
      </c>
      <c r="K722" t="s">
        <v>103</v>
      </c>
      <c r="L722" t="s">
        <v>104</v>
      </c>
      <c r="M722">
        <v>76106</v>
      </c>
      <c r="N722" t="s">
        <v>105</v>
      </c>
      <c r="O722" t="s">
        <v>451</v>
      </c>
      <c r="P722" t="s">
        <v>46</v>
      </c>
      <c r="Q722" t="s">
        <v>90</v>
      </c>
      <c r="R722" t="s">
        <v>452</v>
      </c>
      <c r="S722">
        <v>14.352000000000002</v>
      </c>
      <c r="T722">
        <v>3</v>
      </c>
      <c r="U722">
        <v>0.2</v>
      </c>
      <c r="V722">
        <v>5.2026000000000003</v>
      </c>
    </row>
    <row r="723" spans="1:22" x14ac:dyDescent="0.3">
      <c r="A723">
        <v>1275</v>
      </c>
      <c r="B723" t="s">
        <v>3544</v>
      </c>
      <c r="C723">
        <v>2013</v>
      </c>
      <c r="D723" s="32">
        <v>41421</v>
      </c>
      <c r="E723" s="32">
        <v>41421</v>
      </c>
      <c r="F723" t="s">
        <v>1290</v>
      </c>
      <c r="G723" t="s">
        <v>3166</v>
      </c>
      <c r="H723" t="s">
        <v>3167</v>
      </c>
      <c r="I723" t="s">
        <v>26</v>
      </c>
      <c r="J723" t="s">
        <v>27</v>
      </c>
      <c r="K723" t="s">
        <v>103</v>
      </c>
      <c r="L723" t="s">
        <v>104</v>
      </c>
      <c r="M723">
        <v>76106</v>
      </c>
      <c r="N723" t="s">
        <v>105</v>
      </c>
      <c r="O723" t="s">
        <v>3545</v>
      </c>
      <c r="P723" t="s">
        <v>32</v>
      </c>
      <c r="Q723" t="s">
        <v>36</v>
      </c>
      <c r="R723" t="s">
        <v>3546</v>
      </c>
      <c r="S723">
        <v>388.42999999999995</v>
      </c>
      <c r="T723">
        <v>5</v>
      </c>
      <c r="U723">
        <v>0.3</v>
      </c>
      <c r="V723">
        <v>-88.783999999999978</v>
      </c>
    </row>
    <row r="724" spans="1:22" x14ac:dyDescent="0.3">
      <c r="A724">
        <v>1274</v>
      </c>
      <c r="B724" t="s">
        <v>3544</v>
      </c>
      <c r="C724">
        <v>2013</v>
      </c>
      <c r="D724" s="32">
        <v>41421</v>
      </c>
      <c r="E724" s="32">
        <v>41421</v>
      </c>
      <c r="F724" t="s">
        <v>1290</v>
      </c>
      <c r="G724" t="s">
        <v>3166</v>
      </c>
      <c r="H724" t="s">
        <v>3167</v>
      </c>
      <c r="I724" t="s">
        <v>26</v>
      </c>
      <c r="J724" t="s">
        <v>27</v>
      </c>
      <c r="K724" t="s">
        <v>103</v>
      </c>
      <c r="L724" t="s">
        <v>104</v>
      </c>
      <c r="M724">
        <v>76106</v>
      </c>
      <c r="N724" t="s">
        <v>105</v>
      </c>
      <c r="O724" t="s">
        <v>2925</v>
      </c>
      <c r="P724" t="s">
        <v>46</v>
      </c>
      <c r="Q724" t="s">
        <v>90</v>
      </c>
      <c r="R724" t="s">
        <v>2926</v>
      </c>
      <c r="S724">
        <v>10.368000000000002</v>
      </c>
      <c r="T724">
        <v>2</v>
      </c>
      <c r="U724">
        <v>0.2</v>
      </c>
      <c r="V724">
        <v>3.6288</v>
      </c>
    </row>
    <row r="725" spans="1:22" x14ac:dyDescent="0.3">
      <c r="A725">
        <v>1245</v>
      </c>
      <c r="B725" t="s">
        <v>3479</v>
      </c>
      <c r="C725">
        <v>2014</v>
      </c>
      <c r="D725" s="32">
        <v>41774</v>
      </c>
      <c r="E725" s="32">
        <v>41781</v>
      </c>
      <c r="F725" t="s">
        <v>50</v>
      </c>
      <c r="G725" t="s">
        <v>3480</v>
      </c>
      <c r="H725" t="s">
        <v>3481</v>
      </c>
      <c r="I725" t="s">
        <v>26</v>
      </c>
      <c r="J725" t="s">
        <v>27</v>
      </c>
      <c r="K725" t="s">
        <v>3482</v>
      </c>
      <c r="L725" t="s">
        <v>1487</v>
      </c>
      <c r="M725">
        <v>39503</v>
      </c>
      <c r="N725" t="s">
        <v>30</v>
      </c>
      <c r="O725" t="s">
        <v>3483</v>
      </c>
      <c r="P725" t="s">
        <v>46</v>
      </c>
      <c r="Q725" t="s">
        <v>173</v>
      </c>
      <c r="R725" t="s">
        <v>3484</v>
      </c>
      <c r="S725">
        <v>48.69</v>
      </c>
      <c r="T725">
        <v>9</v>
      </c>
      <c r="U725">
        <v>0</v>
      </c>
      <c r="V725">
        <v>23.8581</v>
      </c>
    </row>
    <row r="726" spans="1:22" x14ac:dyDescent="0.3">
      <c r="A726">
        <v>1234</v>
      </c>
      <c r="B726" t="s">
        <v>3455</v>
      </c>
      <c r="C726">
        <v>2013</v>
      </c>
      <c r="D726" s="32">
        <v>41425</v>
      </c>
      <c r="E726" s="32">
        <v>41427</v>
      </c>
      <c r="F726" t="s">
        <v>188</v>
      </c>
      <c r="G726" t="s">
        <v>3456</v>
      </c>
      <c r="H726" t="s">
        <v>3457</v>
      </c>
      <c r="I726" t="s">
        <v>41</v>
      </c>
      <c r="J726" t="s">
        <v>27</v>
      </c>
      <c r="K726" t="s">
        <v>1007</v>
      </c>
      <c r="L726" t="s">
        <v>498</v>
      </c>
      <c r="M726">
        <v>45231</v>
      </c>
      <c r="N726" t="s">
        <v>148</v>
      </c>
      <c r="O726" t="s">
        <v>3458</v>
      </c>
      <c r="P726" t="s">
        <v>71</v>
      </c>
      <c r="Q726" t="s">
        <v>1216</v>
      </c>
      <c r="R726" t="s">
        <v>3459</v>
      </c>
      <c r="S726">
        <v>839.98799999999994</v>
      </c>
      <c r="T726">
        <v>2</v>
      </c>
      <c r="U726">
        <v>0.4</v>
      </c>
      <c r="V726">
        <v>69.99899999999991</v>
      </c>
    </row>
    <row r="727" spans="1:22" x14ac:dyDescent="0.3">
      <c r="A727">
        <v>1166</v>
      </c>
      <c r="B727" t="s">
        <v>3346</v>
      </c>
      <c r="C727">
        <v>2011</v>
      </c>
      <c r="D727" s="32">
        <v>40667</v>
      </c>
      <c r="E727" s="32">
        <v>40671</v>
      </c>
      <c r="F727" t="s">
        <v>50</v>
      </c>
      <c r="G727" t="s">
        <v>3347</v>
      </c>
      <c r="H727" t="s">
        <v>3348</v>
      </c>
      <c r="I727" t="s">
        <v>26</v>
      </c>
      <c r="J727" t="s">
        <v>27</v>
      </c>
      <c r="K727" t="s">
        <v>328</v>
      </c>
      <c r="L727" t="s">
        <v>238</v>
      </c>
      <c r="M727">
        <v>49201</v>
      </c>
      <c r="N727" t="s">
        <v>105</v>
      </c>
      <c r="O727" t="s">
        <v>2614</v>
      </c>
      <c r="P727" t="s">
        <v>46</v>
      </c>
      <c r="Q727" t="s">
        <v>75</v>
      </c>
      <c r="R727" t="s">
        <v>2615</v>
      </c>
      <c r="S727">
        <v>46.8</v>
      </c>
      <c r="T727">
        <v>4</v>
      </c>
      <c r="U727">
        <v>0</v>
      </c>
      <c r="V727">
        <v>21.059999999999995</v>
      </c>
    </row>
    <row r="728" spans="1:22" x14ac:dyDescent="0.3">
      <c r="A728">
        <v>1152</v>
      </c>
      <c r="B728" t="s">
        <v>3314</v>
      </c>
      <c r="C728">
        <v>2012</v>
      </c>
      <c r="D728" s="32">
        <v>41037</v>
      </c>
      <c r="E728" s="32">
        <v>41043</v>
      </c>
      <c r="F728" t="s">
        <v>50</v>
      </c>
      <c r="G728" t="s">
        <v>995</v>
      </c>
      <c r="H728" t="s">
        <v>996</v>
      </c>
      <c r="I728" t="s">
        <v>41</v>
      </c>
      <c r="J728" t="s">
        <v>27</v>
      </c>
      <c r="K728" t="s">
        <v>3315</v>
      </c>
      <c r="L728" t="s">
        <v>498</v>
      </c>
      <c r="M728">
        <v>44221</v>
      </c>
      <c r="N728" t="s">
        <v>148</v>
      </c>
      <c r="O728" t="s">
        <v>3316</v>
      </c>
      <c r="P728" t="s">
        <v>32</v>
      </c>
      <c r="Q728" t="s">
        <v>65</v>
      </c>
      <c r="R728" t="s">
        <v>3317</v>
      </c>
      <c r="S728">
        <v>8.3520000000000003</v>
      </c>
      <c r="T728">
        <v>6</v>
      </c>
      <c r="U728">
        <v>0.2</v>
      </c>
      <c r="V728">
        <v>1.2527999999999997</v>
      </c>
    </row>
    <row r="729" spans="1:22" x14ac:dyDescent="0.3">
      <c r="A729">
        <v>1050</v>
      </c>
      <c r="B729" t="s">
        <v>3105</v>
      </c>
      <c r="C729">
        <v>2011</v>
      </c>
      <c r="D729" s="32">
        <v>40690</v>
      </c>
      <c r="E729" s="32">
        <v>40695</v>
      </c>
      <c r="F729" t="s">
        <v>23</v>
      </c>
      <c r="G729" t="s">
        <v>564</v>
      </c>
      <c r="H729" t="s">
        <v>565</v>
      </c>
      <c r="I729" t="s">
        <v>26</v>
      </c>
      <c r="J729" t="s">
        <v>27</v>
      </c>
      <c r="K729" t="s">
        <v>127</v>
      </c>
      <c r="L729" t="s">
        <v>43</v>
      </c>
      <c r="M729">
        <v>94109</v>
      </c>
      <c r="N729" t="s">
        <v>44</v>
      </c>
      <c r="O729" t="s">
        <v>2298</v>
      </c>
      <c r="P729" t="s">
        <v>71</v>
      </c>
      <c r="Q729" t="s">
        <v>161</v>
      </c>
      <c r="R729" t="s">
        <v>2299</v>
      </c>
      <c r="S729">
        <v>99.99</v>
      </c>
      <c r="T729">
        <v>1</v>
      </c>
      <c r="U729">
        <v>0</v>
      </c>
      <c r="V729">
        <v>37.996200000000002</v>
      </c>
    </row>
    <row r="730" spans="1:22" x14ac:dyDescent="0.3">
      <c r="A730">
        <v>1049</v>
      </c>
      <c r="B730" t="s">
        <v>3105</v>
      </c>
      <c r="C730">
        <v>2011</v>
      </c>
      <c r="D730" s="32">
        <v>40690</v>
      </c>
      <c r="E730" s="32">
        <v>40695</v>
      </c>
      <c r="F730" t="s">
        <v>23</v>
      </c>
      <c r="G730" t="s">
        <v>564</v>
      </c>
      <c r="H730" t="s">
        <v>565</v>
      </c>
      <c r="I730" t="s">
        <v>26</v>
      </c>
      <c r="J730" t="s">
        <v>27</v>
      </c>
      <c r="K730" t="s">
        <v>127</v>
      </c>
      <c r="L730" t="s">
        <v>43</v>
      </c>
      <c r="M730">
        <v>94109</v>
      </c>
      <c r="N730" t="s">
        <v>44</v>
      </c>
      <c r="O730" t="s">
        <v>205</v>
      </c>
      <c r="P730" t="s">
        <v>71</v>
      </c>
      <c r="Q730" t="s">
        <v>72</v>
      </c>
      <c r="R730" t="s">
        <v>206</v>
      </c>
      <c r="S730">
        <v>1113.5039999999999</v>
      </c>
      <c r="T730">
        <v>12</v>
      </c>
      <c r="U730">
        <v>0.2</v>
      </c>
      <c r="V730">
        <v>125.2691999999999</v>
      </c>
    </row>
    <row r="731" spans="1:22" x14ac:dyDescent="0.3">
      <c r="A731">
        <v>996</v>
      </c>
      <c r="B731" t="s">
        <v>2975</v>
      </c>
      <c r="C731">
        <v>2011</v>
      </c>
      <c r="D731" s="32">
        <v>40684</v>
      </c>
      <c r="E731" s="32">
        <v>40688</v>
      </c>
      <c r="F731" t="s">
        <v>50</v>
      </c>
      <c r="G731" t="s">
        <v>2976</v>
      </c>
      <c r="H731" t="s">
        <v>2977</v>
      </c>
      <c r="I731" t="s">
        <v>41</v>
      </c>
      <c r="J731" t="s">
        <v>27</v>
      </c>
      <c r="K731" t="s">
        <v>2978</v>
      </c>
      <c r="L731" t="s">
        <v>319</v>
      </c>
      <c r="M731">
        <v>23464</v>
      </c>
      <c r="N731" t="s">
        <v>30</v>
      </c>
      <c r="O731" t="s">
        <v>2487</v>
      </c>
      <c r="P731" t="s">
        <v>71</v>
      </c>
      <c r="Q731" t="s">
        <v>72</v>
      </c>
      <c r="R731" t="s">
        <v>2981</v>
      </c>
      <c r="S731">
        <v>617.97</v>
      </c>
      <c r="T731">
        <v>3</v>
      </c>
      <c r="U731">
        <v>0</v>
      </c>
      <c r="V731">
        <v>173.0316</v>
      </c>
    </row>
    <row r="732" spans="1:22" x14ac:dyDescent="0.3">
      <c r="A732">
        <v>995</v>
      </c>
      <c r="B732" t="s">
        <v>2975</v>
      </c>
      <c r="C732">
        <v>2011</v>
      </c>
      <c r="D732" s="32">
        <v>40684</v>
      </c>
      <c r="E732" s="32">
        <v>40688</v>
      </c>
      <c r="F732" t="s">
        <v>50</v>
      </c>
      <c r="G732" t="s">
        <v>2976</v>
      </c>
      <c r="H732" t="s">
        <v>2977</v>
      </c>
      <c r="I732" t="s">
        <v>41</v>
      </c>
      <c r="J732" t="s">
        <v>27</v>
      </c>
      <c r="K732" t="s">
        <v>2978</v>
      </c>
      <c r="L732" t="s">
        <v>319</v>
      </c>
      <c r="M732">
        <v>23464</v>
      </c>
      <c r="N732" t="s">
        <v>30</v>
      </c>
      <c r="O732" t="s">
        <v>2979</v>
      </c>
      <c r="P732" t="s">
        <v>46</v>
      </c>
      <c r="Q732" t="s">
        <v>75</v>
      </c>
      <c r="R732" t="s">
        <v>2980</v>
      </c>
      <c r="S732">
        <v>2715.9300000000003</v>
      </c>
      <c r="T732">
        <v>7</v>
      </c>
      <c r="U732">
        <v>0</v>
      </c>
      <c r="V732">
        <v>1276.4871000000001</v>
      </c>
    </row>
    <row r="733" spans="1:22" x14ac:dyDescent="0.3">
      <c r="A733">
        <v>990</v>
      </c>
      <c r="B733" t="s">
        <v>2965</v>
      </c>
      <c r="C733">
        <v>2014</v>
      </c>
      <c r="D733" s="32">
        <v>41781</v>
      </c>
      <c r="E733" s="32">
        <v>41786</v>
      </c>
      <c r="F733" t="s">
        <v>50</v>
      </c>
      <c r="G733" t="s">
        <v>1648</v>
      </c>
      <c r="H733" t="s">
        <v>1649</v>
      </c>
      <c r="I733" t="s">
        <v>41</v>
      </c>
      <c r="J733" t="s">
        <v>27</v>
      </c>
      <c r="K733" t="s">
        <v>1560</v>
      </c>
      <c r="L733" t="s">
        <v>267</v>
      </c>
      <c r="M733">
        <v>13021</v>
      </c>
      <c r="N733" t="s">
        <v>148</v>
      </c>
      <c r="O733" t="s">
        <v>2966</v>
      </c>
      <c r="P733" t="s">
        <v>46</v>
      </c>
      <c r="Q733" t="s">
        <v>68</v>
      </c>
      <c r="R733" t="s">
        <v>2967</v>
      </c>
      <c r="S733">
        <v>17.97</v>
      </c>
      <c r="T733">
        <v>3</v>
      </c>
      <c r="U733">
        <v>0</v>
      </c>
      <c r="V733">
        <v>5.2112999999999996</v>
      </c>
    </row>
    <row r="734" spans="1:22" x14ac:dyDescent="0.3">
      <c r="A734">
        <v>989</v>
      </c>
      <c r="B734" t="s">
        <v>2965</v>
      </c>
      <c r="C734">
        <v>2014</v>
      </c>
      <c r="D734" s="32">
        <v>41781</v>
      </c>
      <c r="E734" s="32">
        <v>41786</v>
      </c>
      <c r="F734" t="s">
        <v>50</v>
      </c>
      <c r="G734" t="s">
        <v>1648</v>
      </c>
      <c r="H734" t="s">
        <v>1649</v>
      </c>
      <c r="I734" t="s">
        <v>41</v>
      </c>
      <c r="J734" t="s">
        <v>27</v>
      </c>
      <c r="K734" t="s">
        <v>1560</v>
      </c>
      <c r="L734" t="s">
        <v>267</v>
      </c>
      <c r="M734">
        <v>13021</v>
      </c>
      <c r="N734" t="s">
        <v>148</v>
      </c>
      <c r="O734" t="s">
        <v>2238</v>
      </c>
      <c r="P734" t="s">
        <v>32</v>
      </c>
      <c r="Q734" t="s">
        <v>65</v>
      </c>
      <c r="R734" t="s">
        <v>2239</v>
      </c>
      <c r="S734">
        <v>520.05000000000007</v>
      </c>
      <c r="T734">
        <v>5</v>
      </c>
      <c r="U734">
        <v>0</v>
      </c>
      <c r="V734">
        <v>72.807000000000031</v>
      </c>
    </row>
    <row r="735" spans="1:22" x14ac:dyDescent="0.3">
      <c r="A735">
        <v>979</v>
      </c>
      <c r="B735" t="s">
        <v>2939</v>
      </c>
      <c r="C735">
        <v>2013</v>
      </c>
      <c r="D735" s="32">
        <v>41425</v>
      </c>
      <c r="E735" s="32">
        <v>41426</v>
      </c>
      <c r="F735" t="s">
        <v>188</v>
      </c>
      <c r="G735" t="s">
        <v>2940</v>
      </c>
      <c r="H735" t="s">
        <v>2941</v>
      </c>
      <c r="I735" t="s">
        <v>26</v>
      </c>
      <c r="J735" t="s">
        <v>27</v>
      </c>
      <c r="K735" t="s">
        <v>521</v>
      </c>
      <c r="L735" t="s">
        <v>88</v>
      </c>
      <c r="M735">
        <v>28403</v>
      </c>
      <c r="N735" t="s">
        <v>30</v>
      </c>
      <c r="O735" t="s">
        <v>2018</v>
      </c>
      <c r="P735" t="s">
        <v>46</v>
      </c>
      <c r="Q735" t="s">
        <v>75</v>
      </c>
      <c r="R735" t="s">
        <v>2019</v>
      </c>
      <c r="S735">
        <v>3.2820000000000005</v>
      </c>
      <c r="T735">
        <v>2</v>
      </c>
      <c r="U735">
        <v>0.7</v>
      </c>
      <c r="V735">
        <v>-2.6256000000000004</v>
      </c>
    </row>
    <row r="736" spans="1:22" x14ac:dyDescent="0.3">
      <c r="A736">
        <v>959</v>
      </c>
      <c r="B736" t="s">
        <v>2895</v>
      </c>
      <c r="C736">
        <v>2014</v>
      </c>
      <c r="D736" s="32">
        <v>41775</v>
      </c>
      <c r="E736" s="32">
        <v>41778</v>
      </c>
      <c r="F736" t="s">
        <v>23</v>
      </c>
      <c r="G736" t="s">
        <v>2896</v>
      </c>
      <c r="H736" t="s">
        <v>2897</v>
      </c>
      <c r="I736" t="s">
        <v>26</v>
      </c>
      <c r="J736" t="s">
        <v>27</v>
      </c>
      <c r="K736" t="s">
        <v>544</v>
      </c>
      <c r="L736" t="s">
        <v>310</v>
      </c>
      <c r="M736">
        <v>85023</v>
      </c>
      <c r="N736" t="s">
        <v>44</v>
      </c>
      <c r="O736" t="s">
        <v>2900</v>
      </c>
      <c r="P736" t="s">
        <v>46</v>
      </c>
      <c r="Q736" t="s">
        <v>90</v>
      </c>
      <c r="R736" t="s">
        <v>2901</v>
      </c>
      <c r="S736">
        <v>15.552000000000003</v>
      </c>
      <c r="T736">
        <v>3</v>
      </c>
      <c r="U736">
        <v>0.2</v>
      </c>
      <c r="V736">
        <v>5.6375999999999999</v>
      </c>
    </row>
    <row r="737" spans="1:22" x14ac:dyDescent="0.3">
      <c r="A737">
        <v>958</v>
      </c>
      <c r="B737" t="s">
        <v>2895</v>
      </c>
      <c r="C737">
        <v>2014</v>
      </c>
      <c r="D737" s="32">
        <v>41775</v>
      </c>
      <c r="E737" s="32">
        <v>41778</v>
      </c>
      <c r="F737" t="s">
        <v>23</v>
      </c>
      <c r="G737" t="s">
        <v>2896</v>
      </c>
      <c r="H737" t="s">
        <v>2897</v>
      </c>
      <c r="I737" t="s">
        <v>26</v>
      </c>
      <c r="J737" t="s">
        <v>27</v>
      </c>
      <c r="K737" t="s">
        <v>544</v>
      </c>
      <c r="L737" t="s">
        <v>310</v>
      </c>
      <c r="M737">
        <v>85023</v>
      </c>
      <c r="N737" t="s">
        <v>44</v>
      </c>
      <c r="O737" t="s">
        <v>2898</v>
      </c>
      <c r="P737" t="s">
        <v>46</v>
      </c>
      <c r="Q737" t="s">
        <v>75</v>
      </c>
      <c r="R737" t="s">
        <v>2899</v>
      </c>
      <c r="S737">
        <v>4.7520000000000007</v>
      </c>
      <c r="T737">
        <v>2</v>
      </c>
      <c r="U737">
        <v>0.7</v>
      </c>
      <c r="V737">
        <v>-3.1679999999999993</v>
      </c>
    </row>
    <row r="738" spans="1:22" x14ac:dyDescent="0.3">
      <c r="A738">
        <v>957</v>
      </c>
      <c r="B738" t="s">
        <v>2895</v>
      </c>
      <c r="C738">
        <v>2014</v>
      </c>
      <c r="D738" s="32">
        <v>41775</v>
      </c>
      <c r="E738" s="32">
        <v>41778</v>
      </c>
      <c r="F738" t="s">
        <v>23</v>
      </c>
      <c r="G738" t="s">
        <v>2896</v>
      </c>
      <c r="H738" t="s">
        <v>2897</v>
      </c>
      <c r="I738" t="s">
        <v>26</v>
      </c>
      <c r="J738" t="s">
        <v>27</v>
      </c>
      <c r="K738" t="s">
        <v>544</v>
      </c>
      <c r="L738" t="s">
        <v>310</v>
      </c>
      <c r="M738">
        <v>85023</v>
      </c>
      <c r="N738" t="s">
        <v>44</v>
      </c>
      <c r="O738" t="s">
        <v>2669</v>
      </c>
      <c r="P738" t="s">
        <v>71</v>
      </c>
      <c r="Q738" t="s">
        <v>72</v>
      </c>
      <c r="R738" t="s">
        <v>2670</v>
      </c>
      <c r="S738">
        <v>29.592000000000002</v>
      </c>
      <c r="T738">
        <v>1</v>
      </c>
      <c r="U738">
        <v>0.2</v>
      </c>
      <c r="V738">
        <v>2.5893000000000006</v>
      </c>
    </row>
    <row r="739" spans="1:22" x14ac:dyDescent="0.3">
      <c r="A739">
        <v>946</v>
      </c>
      <c r="B739" t="s">
        <v>2869</v>
      </c>
      <c r="C739">
        <v>2012</v>
      </c>
      <c r="D739" s="32">
        <v>41058</v>
      </c>
      <c r="E739" s="32">
        <v>41063</v>
      </c>
      <c r="F739" t="s">
        <v>50</v>
      </c>
      <c r="G739" t="s">
        <v>1202</v>
      </c>
      <c r="H739" t="s">
        <v>1203</v>
      </c>
      <c r="I739" t="s">
        <v>26</v>
      </c>
      <c r="J739" t="s">
        <v>27</v>
      </c>
      <c r="K739" t="s">
        <v>95</v>
      </c>
      <c r="L739" t="s">
        <v>96</v>
      </c>
      <c r="M739">
        <v>98105</v>
      </c>
      <c r="N739" t="s">
        <v>44</v>
      </c>
      <c r="O739" t="s">
        <v>2872</v>
      </c>
      <c r="P739" t="s">
        <v>46</v>
      </c>
      <c r="Q739" t="s">
        <v>75</v>
      </c>
      <c r="R739" t="s">
        <v>2873</v>
      </c>
      <c r="S739">
        <v>167.76</v>
      </c>
      <c r="T739">
        <v>5</v>
      </c>
      <c r="U739">
        <v>0.2</v>
      </c>
      <c r="V739">
        <v>62.91</v>
      </c>
    </row>
    <row r="740" spans="1:22" x14ac:dyDescent="0.3">
      <c r="A740">
        <v>945</v>
      </c>
      <c r="B740" t="s">
        <v>2869</v>
      </c>
      <c r="C740">
        <v>2012</v>
      </c>
      <c r="D740" s="32">
        <v>41058</v>
      </c>
      <c r="E740" s="32">
        <v>41063</v>
      </c>
      <c r="F740" t="s">
        <v>50</v>
      </c>
      <c r="G740" t="s">
        <v>1202</v>
      </c>
      <c r="H740" t="s">
        <v>1203</v>
      </c>
      <c r="I740" t="s">
        <v>26</v>
      </c>
      <c r="J740" t="s">
        <v>27</v>
      </c>
      <c r="K740" t="s">
        <v>95</v>
      </c>
      <c r="L740" t="s">
        <v>96</v>
      </c>
      <c r="M740">
        <v>98105</v>
      </c>
      <c r="N740" t="s">
        <v>44</v>
      </c>
      <c r="O740" t="s">
        <v>2870</v>
      </c>
      <c r="P740" t="s">
        <v>46</v>
      </c>
      <c r="Q740" t="s">
        <v>59</v>
      </c>
      <c r="R740" t="s">
        <v>2871</v>
      </c>
      <c r="S740">
        <v>540.56999999999994</v>
      </c>
      <c r="T740">
        <v>3</v>
      </c>
      <c r="U740">
        <v>0</v>
      </c>
      <c r="V740">
        <v>140.54820000000001</v>
      </c>
    </row>
    <row r="741" spans="1:22" x14ac:dyDescent="0.3">
      <c r="A741">
        <v>944</v>
      </c>
      <c r="B741" t="s">
        <v>2869</v>
      </c>
      <c r="C741">
        <v>2012</v>
      </c>
      <c r="D741" s="32">
        <v>41058</v>
      </c>
      <c r="E741" s="32">
        <v>41063</v>
      </c>
      <c r="F741" t="s">
        <v>50</v>
      </c>
      <c r="G741" t="s">
        <v>1202</v>
      </c>
      <c r="H741" t="s">
        <v>1203</v>
      </c>
      <c r="I741" t="s">
        <v>26</v>
      </c>
      <c r="J741" t="s">
        <v>27</v>
      </c>
      <c r="K741" t="s">
        <v>95</v>
      </c>
      <c r="L741" t="s">
        <v>96</v>
      </c>
      <c r="M741">
        <v>98105</v>
      </c>
      <c r="N741" t="s">
        <v>44</v>
      </c>
      <c r="O741" t="s">
        <v>1981</v>
      </c>
      <c r="P741" t="s">
        <v>46</v>
      </c>
      <c r="Q741" t="s">
        <v>90</v>
      </c>
      <c r="R741" t="s">
        <v>1982</v>
      </c>
      <c r="S741">
        <v>32.400000000000006</v>
      </c>
      <c r="T741">
        <v>5</v>
      </c>
      <c r="U741">
        <v>0</v>
      </c>
      <c r="V741">
        <v>15.552000000000001</v>
      </c>
    </row>
    <row r="742" spans="1:22" x14ac:dyDescent="0.3">
      <c r="A742">
        <v>913</v>
      </c>
      <c r="B742" t="s">
        <v>2797</v>
      </c>
      <c r="C742">
        <v>2012</v>
      </c>
      <c r="D742" s="32">
        <v>41060</v>
      </c>
      <c r="E742" s="32">
        <v>41067</v>
      </c>
      <c r="F742" t="s">
        <v>50</v>
      </c>
      <c r="G742" t="s">
        <v>2798</v>
      </c>
      <c r="H742" t="s">
        <v>2799</v>
      </c>
      <c r="I742" t="s">
        <v>102</v>
      </c>
      <c r="J742" t="s">
        <v>27</v>
      </c>
      <c r="K742" t="s">
        <v>2800</v>
      </c>
      <c r="L742" t="s">
        <v>747</v>
      </c>
      <c r="M742">
        <v>6360</v>
      </c>
      <c r="N742" t="s">
        <v>148</v>
      </c>
      <c r="O742" t="s">
        <v>1362</v>
      </c>
      <c r="P742" t="s">
        <v>32</v>
      </c>
      <c r="Q742" t="s">
        <v>65</v>
      </c>
      <c r="R742" t="s">
        <v>1363</v>
      </c>
      <c r="S742">
        <v>22.200000000000003</v>
      </c>
      <c r="T742">
        <v>6</v>
      </c>
      <c r="U742">
        <v>0</v>
      </c>
      <c r="V742">
        <v>9.1020000000000021</v>
      </c>
    </row>
    <row r="743" spans="1:22" x14ac:dyDescent="0.3">
      <c r="A743">
        <v>853</v>
      </c>
      <c r="B743" t="s">
        <v>2645</v>
      </c>
      <c r="C743">
        <v>2013</v>
      </c>
      <c r="D743" s="32">
        <v>41423</v>
      </c>
      <c r="E743" s="32">
        <v>41430</v>
      </c>
      <c r="F743" t="s">
        <v>50</v>
      </c>
      <c r="G743" t="s">
        <v>888</v>
      </c>
      <c r="H743" t="s">
        <v>889</v>
      </c>
      <c r="I743" t="s">
        <v>26</v>
      </c>
      <c r="J743" t="s">
        <v>27</v>
      </c>
      <c r="K743" t="s">
        <v>328</v>
      </c>
      <c r="L743" t="s">
        <v>1487</v>
      </c>
      <c r="M743">
        <v>39212</v>
      </c>
      <c r="N743" t="s">
        <v>30</v>
      </c>
      <c r="O743" t="s">
        <v>1159</v>
      </c>
      <c r="P743" t="s">
        <v>46</v>
      </c>
      <c r="Q743" t="s">
        <v>68</v>
      </c>
      <c r="R743" t="s">
        <v>1160</v>
      </c>
      <c r="S743">
        <v>185.88</v>
      </c>
      <c r="T743">
        <v>6</v>
      </c>
      <c r="U743">
        <v>0</v>
      </c>
      <c r="V743">
        <v>50.187599999999996</v>
      </c>
    </row>
    <row r="744" spans="1:22" x14ac:dyDescent="0.3">
      <c r="A744">
        <v>826</v>
      </c>
      <c r="B744" t="s">
        <v>2566</v>
      </c>
      <c r="C744">
        <v>2011</v>
      </c>
      <c r="D744" s="32">
        <v>40672</v>
      </c>
      <c r="E744" s="32">
        <v>40678</v>
      </c>
      <c r="F744" t="s">
        <v>50</v>
      </c>
      <c r="G744" t="s">
        <v>2567</v>
      </c>
      <c r="H744" t="s">
        <v>2568</v>
      </c>
      <c r="I744" t="s">
        <v>26</v>
      </c>
      <c r="J744" t="s">
        <v>27</v>
      </c>
      <c r="K744" t="s">
        <v>127</v>
      </c>
      <c r="L744" t="s">
        <v>43</v>
      </c>
      <c r="M744">
        <v>94110</v>
      </c>
      <c r="N744" t="s">
        <v>44</v>
      </c>
      <c r="O744" t="s">
        <v>856</v>
      </c>
      <c r="P744" t="s">
        <v>71</v>
      </c>
      <c r="Q744" t="s">
        <v>161</v>
      </c>
      <c r="R744" t="s">
        <v>857</v>
      </c>
      <c r="S744">
        <v>167.97</v>
      </c>
      <c r="T744">
        <v>3</v>
      </c>
      <c r="U744">
        <v>0</v>
      </c>
      <c r="V744">
        <v>40.31280000000001</v>
      </c>
    </row>
    <row r="745" spans="1:22" x14ac:dyDescent="0.3">
      <c r="A745">
        <v>825</v>
      </c>
      <c r="B745" t="s">
        <v>2566</v>
      </c>
      <c r="C745">
        <v>2011</v>
      </c>
      <c r="D745" s="32">
        <v>40672</v>
      </c>
      <c r="E745" s="32">
        <v>40678</v>
      </c>
      <c r="F745" t="s">
        <v>50</v>
      </c>
      <c r="G745" t="s">
        <v>2567</v>
      </c>
      <c r="H745" t="s">
        <v>2568</v>
      </c>
      <c r="I745" t="s">
        <v>26</v>
      </c>
      <c r="J745" t="s">
        <v>27</v>
      </c>
      <c r="K745" t="s">
        <v>127</v>
      </c>
      <c r="L745" t="s">
        <v>43</v>
      </c>
      <c r="M745">
        <v>94110</v>
      </c>
      <c r="N745" t="s">
        <v>44</v>
      </c>
      <c r="O745" t="s">
        <v>2569</v>
      </c>
      <c r="P745" t="s">
        <v>71</v>
      </c>
      <c r="Q745" t="s">
        <v>161</v>
      </c>
      <c r="R745" t="s">
        <v>2570</v>
      </c>
      <c r="S745">
        <v>67.8</v>
      </c>
      <c r="T745">
        <v>4</v>
      </c>
      <c r="U745">
        <v>0</v>
      </c>
      <c r="V745">
        <v>4.0679999999999978</v>
      </c>
    </row>
    <row r="746" spans="1:22" x14ac:dyDescent="0.3">
      <c r="A746">
        <v>815</v>
      </c>
      <c r="B746" t="s">
        <v>2539</v>
      </c>
      <c r="C746">
        <v>2014</v>
      </c>
      <c r="D746" s="32">
        <v>41774</v>
      </c>
      <c r="E746" s="32">
        <v>41774</v>
      </c>
      <c r="F746" t="s">
        <v>1290</v>
      </c>
      <c r="G746" t="s">
        <v>2540</v>
      </c>
      <c r="H746" t="s">
        <v>2541</v>
      </c>
      <c r="I746" t="s">
        <v>26</v>
      </c>
      <c r="J746" t="s">
        <v>27</v>
      </c>
      <c r="K746" t="s">
        <v>2542</v>
      </c>
      <c r="L746" t="s">
        <v>43</v>
      </c>
      <c r="M746">
        <v>92704</v>
      </c>
      <c r="N746" t="s">
        <v>44</v>
      </c>
      <c r="O746" t="s">
        <v>2543</v>
      </c>
      <c r="P746" t="s">
        <v>71</v>
      </c>
      <c r="Q746" t="s">
        <v>161</v>
      </c>
      <c r="R746" t="s">
        <v>2544</v>
      </c>
      <c r="S746">
        <v>1399.93</v>
      </c>
      <c r="T746">
        <v>7</v>
      </c>
      <c r="U746">
        <v>0</v>
      </c>
      <c r="V746">
        <v>601.96990000000005</v>
      </c>
    </row>
    <row r="747" spans="1:22" x14ac:dyDescent="0.3">
      <c r="A747">
        <v>814</v>
      </c>
      <c r="B747" t="s">
        <v>2539</v>
      </c>
      <c r="C747">
        <v>2014</v>
      </c>
      <c r="D747" s="32">
        <v>41774</v>
      </c>
      <c r="E747" s="32">
        <v>41774</v>
      </c>
      <c r="F747" t="s">
        <v>1290</v>
      </c>
      <c r="G747" t="s">
        <v>2540</v>
      </c>
      <c r="H747" t="s">
        <v>2541</v>
      </c>
      <c r="I747" t="s">
        <v>26</v>
      </c>
      <c r="J747" t="s">
        <v>27</v>
      </c>
      <c r="K747" t="s">
        <v>2542</v>
      </c>
      <c r="L747" t="s">
        <v>43</v>
      </c>
      <c r="M747">
        <v>92704</v>
      </c>
      <c r="N747" t="s">
        <v>44</v>
      </c>
      <c r="O747" t="s">
        <v>2522</v>
      </c>
      <c r="P747" t="s">
        <v>32</v>
      </c>
      <c r="Q747" t="s">
        <v>65</v>
      </c>
      <c r="R747" t="s">
        <v>2523</v>
      </c>
      <c r="S747">
        <v>18.28</v>
      </c>
      <c r="T747">
        <v>2</v>
      </c>
      <c r="U747">
        <v>0</v>
      </c>
      <c r="V747">
        <v>6.2151999999999994</v>
      </c>
    </row>
    <row r="748" spans="1:22" x14ac:dyDescent="0.3">
      <c r="A748">
        <v>793</v>
      </c>
      <c r="B748" t="s">
        <v>2483</v>
      </c>
      <c r="C748">
        <v>2013</v>
      </c>
      <c r="D748" s="32">
        <v>41415</v>
      </c>
      <c r="E748" s="32">
        <v>41415</v>
      </c>
      <c r="F748" t="s">
        <v>1290</v>
      </c>
      <c r="G748" t="s">
        <v>2484</v>
      </c>
      <c r="H748" t="s">
        <v>2485</v>
      </c>
      <c r="I748" t="s">
        <v>26</v>
      </c>
      <c r="J748" t="s">
        <v>27</v>
      </c>
      <c r="K748" t="s">
        <v>2486</v>
      </c>
      <c r="L748" t="s">
        <v>88</v>
      </c>
      <c r="M748">
        <v>28806</v>
      </c>
      <c r="N748" t="s">
        <v>30</v>
      </c>
      <c r="O748" t="s">
        <v>2487</v>
      </c>
      <c r="P748" t="s">
        <v>71</v>
      </c>
      <c r="Q748" t="s">
        <v>72</v>
      </c>
      <c r="R748" t="s">
        <v>2488</v>
      </c>
      <c r="S748">
        <v>1363.96</v>
      </c>
      <c r="T748">
        <v>5</v>
      </c>
      <c r="U748">
        <v>0.2</v>
      </c>
      <c r="V748">
        <v>85.247500000000002</v>
      </c>
    </row>
    <row r="749" spans="1:22" x14ac:dyDescent="0.3">
      <c r="A749">
        <v>786</v>
      </c>
      <c r="B749" t="s">
        <v>2466</v>
      </c>
      <c r="C749">
        <v>2012</v>
      </c>
      <c r="D749" s="32">
        <v>41052</v>
      </c>
      <c r="E749" s="32">
        <v>41057</v>
      </c>
      <c r="F749" t="s">
        <v>50</v>
      </c>
      <c r="G749" t="s">
        <v>895</v>
      </c>
      <c r="H749" t="s">
        <v>896</v>
      </c>
      <c r="I749" t="s">
        <v>41</v>
      </c>
      <c r="J749" t="s">
        <v>27</v>
      </c>
      <c r="K749" t="s">
        <v>382</v>
      </c>
      <c r="L749" t="s">
        <v>383</v>
      </c>
      <c r="M749">
        <v>29203</v>
      </c>
      <c r="N749" t="s">
        <v>30</v>
      </c>
      <c r="O749" t="s">
        <v>2467</v>
      </c>
      <c r="P749" t="s">
        <v>46</v>
      </c>
      <c r="Q749" t="s">
        <v>173</v>
      </c>
      <c r="R749" t="s">
        <v>2468</v>
      </c>
      <c r="S749">
        <v>186.69</v>
      </c>
      <c r="T749">
        <v>3</v>
      </c>
      <c r="U749">
        <v>0</v>
      </c>
      <c r="V749">
        <v>87.744299999999981</v>
      </c>
    </row>
    <row r="750" spans="1:22" x14ac:dyDescent="0.3">
      <c r="A750">
        <v>747</v>
      </c>
      <c r="B750" t="s">
        <v>2376</v>
      </c>
      <c r="C750">
        <v>2011</v>
      </c>
      <c r="D750" s="32">
        <v>40690</v>
      </c>
      <c r="E750" s="32">
        <v>40690</v>
      </c>
      <c r="F750" t="s">
        <v>1290</v>
      </c>
      <c r="G750" t="s">
        <v>1621</v>
      </c>
      <c r="H750" t="s">
        <v>1622</v>
      </c>
      <c r="I750" t="s">
        <v>41</v>
      </c>
      <c r="J750" t="s">
        <v>27</v>
      </c>
      <c r="K750" t="s">
        <v>947</v>
      </c>
      <c r="L750" t="s">
        <v>43</v>
      </c>
      <c r="M750">
        <v>92105</v>
      </c>
      <c r="N750" t="s">
        <v>44</v>
      </c>
      <c r="O750" t="s">
        <v>925</v>
      </c>
      <c r="P750" t="s">
        <v>32</v>
      </c>
      <c r="Q750" t="s">
        <v>56</v>
      </c>
      <c r="R750" t="s">
        <v>926</v>
      </c>
      <c r="S750">
        <v>567.12</v>
      </c>
      <c r="T750">
        <v>10</v>
      </c>
      <c r="U750">
        <v>0.2</v>
      </c>
      <c r="V750">
        <v>-28.355999999999952</v>
      </c>
    </row>
    <row r="751" spans="1:22" x14ac:dyDescent="0.3">
      <c r="A751">
        <v>748</v>
      </c>
      <c r="B751" t="s">
        <v>2376</v>
      </c>
      <c r="C751">
        <v>2011</v>
      </c>
      <c r="D751" s="32">
        <v>40690</v>
      </c>
      <c r="E751" s="32">
        <v>40690</v>
      </c>
      <c r="F751" t="s">
        <v>1290</v>
      </c>
      <c r="G751" t="s">
        <v>1621</v>
      </c>
      <c r="H751" t="s">
        <v>1622</v>
      </c>
      <c r="I751" t="s">
        <v>41</v>
      </c>
      <c r="J751" t="s">
        <v>27</v>
      </c>
      <c r="K751" t="s">
        <v>947</v>
      </c>
      <c r="L751" t="s">
        <v>43</v>
      </c>
      <c r="M751">
        <v>92105</v>
      </c>
      <c r="N751" t="s">
        <v>44</v>
      </c>
      <c r="O751" t="s">
        <v>1689</v>
      </c>
      <c r="P751" t="s">
        <v>46</v>
      </c>
      <c r="Q751" t="s">
        <v>59</v>
      </c>
      <c r="R751" t="s">
        <v>1690</v>
      </c>
      <c r="S751">
        <v>359.32</v>
      </c>
      <c r="T751">
        <v>4</v>
      </c>
      <c r="U751">
        <v>0</v>
      </c>
      <c r="V751">
        <v>7.1863999999999919</v>
      </c>
    </row>
    <row r="752" spans="1:22" x14ac:dyDescent="0.3">
      <c r="A752">
        <v>770</v>
      </c>
      <c r="B752" t="s">
        <v>2435</v>
      </c>
      <c r="C752">
        <v>2013</v>
      </c>
      <c r="D752" s="32">
        <v>41414</v>
      </c>
      <c r="E752" s="32">
        <v>41419</v>
      </c>
      <c r="F752" t="s">
        <v>50</v>
      </c>
      <c r="G752" t="s">
        <v>824</v>
      </c>
      <c r="H752" t="s">
        <v>825</v>
      </c>
      <c r="I752" t="s">
        <v>26</v>
      </c>
      <c r="J752" t="s">
        <v>27</v>
      </c>
      <c r="K752" t="s">
        <v>1127</v>
      </c>
      <c r="L752" t="s">
        <v>319</v>
      </c>
      <c r="M752">
        <v>22204</v>
      </c>
      <c r="N752" t="s">
        <v>30</v>
      </c>
      <c r="O752" t="s">
        <v>2436</v>
      </c>
      <c r="P752" t="s">
        <v>32</v>
      </c>
      <c r="Q752" t="s">
        <v>36</v>
      </c>
      <c r="R752" t="s">
        <v>2437</v>
      </c>
      <c r="S752">
        <v>641.96</v>
      </c>
      <c r="T752">
        <v>2</v>
      </c>
      <c r="U752">
        <v>0</v>
      </c>
      <c r="V752">
        <v>179.74880000000002</v>
      </c>
    </row>
    <row r="753" spans="1:22" x14ac:dyDescent="0.3">
      <c r="A753">
        <v>769</v>
      </c>
      <c r="B753" t="s">
        <v>2430</v>
      </c>
      <c r="C753">
        <v>2011</v>
      </c>
      <c r="D753" s="32">
        <v>40677</v>
      </c>
      <c r="E753" s="32">
        <v>40683</v>
      </c>
      <c r="F753" t="s">
        <v>50</v>
      </c>
      <c r="G753" t="s">
        <v>2431</v>
      </c>
      <c r="H753" t="s">
        <v>2432</v>
      </c>
      <c r="I753" t="s">
        <v>41</v>
      </c>
      <c r="J753" t="s">
        <v>27</v>
      </c>
      <c r="K753" t="s">
        <v>1151</v>
      </c>
      <c r="L753" t="s">
        <v>54</v>
      </c>
      <c r="M753">
        <v>33710</v>
      </c>
      <c r="N753" t="s">
        <v>30</v>
      </c>
      <c r="O753" t="s">
        <v>2433</v>
      </c>
      <c r="P753" t="s">
        <v>32</v>
      </c>
      <c r="Q753" t="s">
        <v>65</v>
      </c>
      <c r="R753" t="s">
        <v>2434</v>
      </c>
      <c r="S753">
        <v>310.88000000000005</v>
      </c>
      <c r="T753">
        <v>2</v>
      </c>
      <c r="U753">
        <v>0.2</v>
      </c>
      <c r="V753">
        <v>23.315999999999988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25DE1-8566-4AD5-92F0-DE052432E938}">
  <dimension ref="O20"/>
  <sheetViews>
    <sheetView showGridLines="0" showRowColHeaders="0" tabSelected="1" zoomScale="92" zoomScaleNormal="191" workbookViewId="0">
      <selection activeCell="Y20" sqref="Y20"/>
    </sheetView>
  </sheetViews>
  <sheetFormatPr defaultRowHeight="14.4" x14ac:dyDescent="0.3"/>
  <sheetData>
    <row r="20" spans="15:15" ht="16.8" x14ac:dyDescent="0.4">
      <c r="O20" s="31"/>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2A506-79BB-4F2B-A756-86AE0510B5DD}">
  <dimension ref="A3:N17"/>
  <sheetViews>
    <sheetView topLeftCell="A3" zoomScale="55" workbookViewId="0">
      <selection activeCell="K49" sqref="K49:L52"/>
    </sheetView>
  </sheetViews>
  <sheetFormatPr defaultRowHeight="14.4" x14ac:dyDescent="0.3"/>
  <cols>
    <col min="1" max="1" width="18.44140625" bestFit="1" customWidth="1"/>
    <col min="2" max="2" width="16.44140625" bestFit="1" customWidth="1"/>
    <col min="3" max="3" width="2.6640625" customWidth="1"/>
    <col min="4" max="4" width="18.44140625" bestFit="1" customWidth="1"/>
    <col min="5" max="5" width="17.44140625" bestFit="1" customWidth="1"/>
    <col min="6" max="6" width="3.33203125" customWidth="1"/>
    <col min="7" max="7" width="18.44140625" bestFit="1" customWidth="1"/>
    <col min="8" max="8" width="19.6640625" bestFit="1" customWidth="1"/>
    <col min="9" max="9" width="2.5546875" customWidth="1"/>
    <col min="10" max="10" width="18.44140625" bestFit="1" customWidth="1"/>
    <col min="11" max="11" width="21.33203125" bestFit="1" customWidth="1"/>
    <col min="12" max="12" width="3.5546875" customWidth="1"/>
    <col min="13" max="13" width="18.44140625" bestFit="1" customWidth="1"/>
    <col min="14" max="14" width="24.5546875" bestFit="1" customWidth="1"/>
  </cols>
  <sheetData>
    <row r="3" spans="1:14" x14ac:dyDescent="0.3">
      <c r="A3" s="8" t="s">
        <v>10933</v>
      </c>
      <c r="B3" s="14" t="s">
        <v>10947</v>
      </c>
      <c r="D3" s="8" t="s">
        <v>10933</v>
      </c>
      <c r="E3" s="14" t="s">
        <v>10948</v>
      </c>
      <c r="G3" s="8" t="s">
        <v>10933</v>
      </c>
      <c r="H3" s="14" t="s">
        <v>10956</v>
      </c>
      <c r="J3" s="8" t="s">
        <v>10933</v>
      </c>
      <c r="K3" s="14" t="s">
        <v>10957</v>
      </c>
      <c r="M3" s="8" t="s">
        <v>10933</v>
      </c>
      <c r="N3" s="14" t="s">
        <v>10958</v>
      </c>
    </row>
    <row r="4" spans="1:14" x14ac:dyDescent="0.3">
      <c r="A4" s="5" t="s">
        <v>10935</v>
      </c>
      <c r="B4" s="34">
        <v>95365.937600000019</v>
      </c>
      <c r="D4" s="5" t="s">
        <v>10935</v>
      </c>
      <c r="E4" s="34">
        <v>9199.2699999999986</v>
      </c>
      <c r="G4" s="5" t="s">
        <v>10935</v>
      </c>
      <c r="H4" s="34">
        <v>1500</v>
      </c>
      <c r="J4" s="5" t="s">
        <v>10935</v>
      </c>
      <c r="K4" s="34">
        <v>387</v>
      </c>
      <c r="M4" s="5" t="s">
        <v>10935</v>
      </c>
      <c r="N4" s="34">
        <v>9.6462848596792869E-2</v>
      </c>
    </row>
    <row r="5" spans="1:14" x14ac:dyDescent="0.3">
      <c r="A5" s="13" t="s">
        <v>10936</v>
      </c>
      <c r="B5" s="35">
        <v>60172.649400000024</v>
      </c>
      <c r="D5" s="13" t="s">
        <v>10936</v>
      </c>
      <c r="E5" s="35">
        <v>10288.898699999991</v>
      </c>
      <c r="G5" s="13" t="s">
        <v>10936</v>
      </c>
      <c r="H5" s="35">
        <v>1068</v>
      </c>
      <c r="J5" s="13" t="s">
        <v>10936</v>
      </c>
      <c r="K5" s="35">
        <v>301</v>
      </c>
      <c r="M5" s="13" t="s">
        <v>10936</v>
      </c>
      <c r="N5" s="35">
        <v>0.17098962406664425</v>
      </c>
    </row>
    <row r="6" spans="1:14" x14ac:dyDescent="0.3">
      <c r="A6" s="13" t="s">
        <v>10937</v>
      </c>
      <c r="B6" s="35">
        <v>199252.98399999991</v>
      </c>
      <c r="D6" s="13" t="s">
        <v>10937</v>
      </c>
      <c r="E6" s="35">
        <v>26806.573700000015</v>
      </c>
      <c r="G6" s="13" t="s">
        <v>10937</v>
      </c>
      <c r="H6" s="35">
        <v>2491</v>
      </c>
      <c r="J6" s="13" t="s">
        <v>10937</v>
      </c>
      <c r="K6" s="35">
        <v>680</v>
      </c>
      <c r="M6" s="13" t="s">
        <v>10937</v>
      </c>
      <c r="N6" s="35">
        <v>0.13453536886554246</v>
      </c>
    </row>
    <row r="7" spans="1:14" x14ac:dyDescent="0.3">
      <c r="A7" s="13" t="s">
        <v>10938</v>
      </c>
      <c r="B7" s="35">
        <v>141851.5674</v>
      </c>
      <c r="D7" s="13" t="s">
        <v>10938</v>
      </c>
      <c r="E7" s="35">
        <v>13437.806799999998</v>
      </c>
      <c r="G7" s="13" t="s">
        <v>10938</v>
      </c>
      <c r="H7" s="35">
        <v>2441</v>
      </c>
      <c r="J7" s="13" t="s">
        <v>10938</v>
      </c>
      <c r="K7" s="35">
        <v>663</v>
      </c>
      <c r="M7" s="13" t="s">
        <v>10938</v>
      </c>
      <c r="N7" s="35">
        <v>9.4731465053942004E-2</v>
      </c>
    </row>
    <row r="8" spans="1:14" x14ac:dyDescent="0.3">
      <c r="A8" s="13" t="s">
        <v>10939</v>
      </c>
      <c r="B8" s="35">
        <v>156122.28669999994</v>
      </c>
      <c r="D8" s="13" t="s">
        <v>10939</v>
      </c>
      <c r="E8" s="35">
        <v>22308.51279999999</v>
      </c>
      <c r="G8" s="13" t="s">
        <v>10939</v>
      </c>
      <c r="H8" s="35">
        <v>2850</v>
      </c>
      <c r="J8" s="13" t="s">
        <v>10939</v>
      </c>
      <c r="K8" s="35">
        <v>750</v>
      </c>
      <c r="M8" s="13" t="s">
        <v>10939</v>
      </c>
      <c r="N8" s="35">
        <v>0.14289127626517142</v>
      </c>
    </row>
    <row r="9" spans="1:14" x14ac:dyDescent="0.3">
      <c r="A9" s="13" t="s">
        <v>10940</v>
      </c>
      <c r="B9" s="35">
        <v>147082.61130000011</v>
      </c>
      <c r="D9" s="13" t="s">
        <v>10940</v>
      </c>
      <c r="E9" s="35">
        <v>20899.334500000012</v>
      </c>
      <c r="G9" s="13" t="s">
        <v>10940</v>
      </c>
      <c r="H9" s="35">
        <v>2644</v>
      </c>
      <c r="J9" s="13" t="s">
        <v>10940</v>
      </c>
      <c r="K9" s="35">
        <v>709</v>
      </c>
      <c r="M9" s="13" t="s">
        <v>10940</v>
      </c>
      <c r="N9" s="35">
        <v>0.1420924901678027</v>
      </c>
    </row>
    <row r="10" spans="1:14" x14ac:dyDescent="0.3">
      <c r="A10" s="13" t="s">
        <v>10941</v>
      </c>
      <c r="B10" s="35">
        <v>149580.83800000031</v>
      </c>
      <c r="D10" s="13" t="s">
        <v>10941</v>
      </c>
      <c r="E10" s="35">
        <v>13535.38299999998</v>
      </c>
      <c r="G10" s="13" t="s">
        <v>10941</v>
      </c>
      <c r="H10" s="35">
        <v>2705</v>
      </c>
      <c r="J10" s="13" t="s">
        <v>10941</v>
      </c>
      <c r="K10" s="35">
        <v>708</v>
      </c>
      <c r="M10" s="13" t="s">
        <v>10941</v>
      </c>
      <c r="N10" s="35">
        <v>9.0488749635163512E-2</v>
      </c>
    </row>
    <row r="11" spans="1:14" x14ac:dyDescent="0.3">
      <c r="A11" s="13" t="s">
        <v>10942</v>
      </c>
      <c r="B11" s="35">
        <v>159589.45099999988</v>
      </c>
      <c r="D11" s="13" t="s">
        <v>10942</v>
      </c>
      <c r="E11" s="35">
        <v>21896.715399999972</v>
      </c>
      <c r="G11" s="13" t="s">
        <v>10942</v>
      </c>
      <c r="H11" s="35">
        <v>2796</v>
      </c>
      <c r="J11" s="13" t="s">
        <v>10942</v>
      </c>
      <c r="K11" s="35">
        <v>710</v>
      </c>
      <c r="M11" s="13" t="s">
        <v>10942</v>
      </c>
      <c r="N11" s="35">
        <v>0.13720653378273723</v>
      </c>
    </row>
    <row r="12" spans="1:14" x14ac:dyDescent="0.3">
      <c r="A12" s="13" t="s">
        <v>10943</v>
      </c>
      <c r="B12" s="35">
        <v>309770.09970000025</v>
      </c>
      <c r="D12" s="13" t="s">
        <v>10943</v>
      </c>
      <c r="E12" s="35">
        <v>37293.192500000034</v>
      </c>
      <c r="G12" s="13" t="s">
        <v>10943</v>
      </c>
      <c r="H12" s="35">
        <v>5073</v>
      </c>
      <c r="J12" s="13" t="s">
        <v>10943</v>
      </c>
      <c r="K12" s="35">
        <v>1386</v>
      </c>
      <c r="M12" s="13" t="s">
        <v>10943</v>
      </c>
      <c r="N12" s="35">
        <v>0.12038990379031732</v>
      </c>
    </row>
    <row r="13" spans="1:14" x14ac:dyDescent="0.3">
      <c r="A13" s="13" t="s">
        <v>10944</v>
      </c>
      <c r="B13" s="35">
        <v>197115.20170000009</v>
      </c>
      <c r="D13" s="13" t="s">
        <v>10944</v>
      </c>
      <c r="E13" s="35">
        <v>31469.663800000035</v>
      </c>
      <c r="G13" s="13" t="s">
        <v>10944</v>
      </c>
      <c r="H13" s="35">
        <v>3095</v>
      </c>
      <c r="J13" s="13" t="s">
        <v>10944</v>
      </c>
      <c r="K13" s="35">
        <v>817</v>
      </c>
      <c r="M13" s="13" t="s">
        <v>10944</v>
      </c>
      <c r="N13" s="35">
        <v>0.15965112547684351</v>
      </c>
    </row>
    <row r="14" spans="1:14" x14ac:dyDescent="0.3">
      <c r="A14" s="13" t="s">
        <v>10945</v>
      </c>
      <c r="B14" s="35">
        <v>349120.07400000008</v>
      </c>
      <c r="D14" s="13" t="s">
        <v>10945</v>
      </c>
      <c r="E14" s="35">
        <v>35825.536599999927</v>
      </c>
      <c r="G14" s="13" t="s">
        <v>10945</v>
      </c>
      <c r="H14" s="35">
        <v>5741</v>
      </c>
      <c r="J14" s="13" t="s">
        <v>10945</v>
      </c>
      <c r="K14" s="35">
        <v>1462</v>
      </c>
      <c r="M14" s="13" t="s">
        <v>10945</v>
      </c>
      <c r="N14" s="35">
        <v>0.10261666191099604</v>
      </c>
    </row>
    <row r="15" spans="1:14" x14ac:dyDescent="0.3">
      <c r="A15" s="13" t="s">
        <v>10946</v>
      </c>
      <c r="B15" s="35">
        <v>332177.15950000001</v>
      </c>
      <c r="D15" s="13" t="s">
        <v>10946</v>
      </c>
      <c r="E15" s="35">
        <v>43436.13390000003</v>
      </c>
      <c r="G15" s="13" t="s">
        <v>10946</v>
      </c>
      <c r="H15" s="35">
        <v>5469</v>
      </c>
      <c r="J15" s="13" t="s">
        <v>10946</v>
      </c>
      <c r="K15" s="35">
        <v>1421</v>
      </c>
      <c r="M15" s="13" t="s">
        <v>10946</v>
      </c>
      <c r="N15" s="35">
        <v>0.13076195234308405</v>
      </c>
    </row>
    <row r="16" spans="1:14" x14ac:dyDescent="0.3">
      <c r="A16" s="10" t="s">
        <v>10934</v>
      </c>
      <c r="B16" s="36">
        <v>2297200.8603000008</v>
      </c>
      <c r="D16" s="10" t="s">
        <v>10934</v>
      </c>
      <c r="E16" s="36">
        <v>286397.02169999998</v>
      </c>
      <c r="G16" s="10" t="s">
        <v>10934</v>
      </c>
      <c r="H16" s="36">
        <v>37873</v>
      </c>
      <c r="J16" s="10" t="s">
        <v>10934</v>
      </c>
      <c r="K16" s="36">
        <v>9994</v>
      </c>
      <c r="M16" s="10" t="s">
        <v>10934</v>
      </c>
      <c r="N16" s="36">
        <v>0.12467217240315856</v>
      </c>
    </row>
    <row r="17" spans="2:14" x14ac:dyDescent="0.3">
      <c r="B17" s="24">
        <f>GETPIVOTDATA("Sales",$A$3)</f>
        <v>2297200.8603000008</v>
      </c>
      <c r="E17" s="24">
        <f>GETPIVOTDATA("Profit",$D$3)</f>
        <v>286397.02169999998</v>
      </c>
      <c r="H17" s="26">
        <f>GETPIVOTDATA("Quantity",$G$3)</f>
        <v>37873</v>
      </c>
      <c r="K17" s="26">
        <f>GETPIVOTDATA("Order ID",$J$3)</f>
        <v>9994</v>
      </c>
      <c r="N17" s="25">
        <f>GETPIVOTDATA("Profit Margin",$M$3)</f>
        <v>0.12467217240315856</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0504-6365-40ED-8AFC-C32A8927D8E3}">
  <dimension ref="A3:H13"/>
  <sheetViews>
    <sheetView topLeftCell="A2" zoomScale="172" zoomScaleNormal="94" workbookViewId="0">
      <selection activeCell="F9" sqref="F9"/>
    </sheetView>
  </sheetViews>
  <sheetFormatPr defaultColWidth="10.77734375" defaultRowHeight="14.4" x14ac:dyDescent="0.3"/>
  <cols>
    <col min="1" max="1" width="12.5546875" bestFit="1" customWidth="1"/>
    <col min="2" max="3" width="12.109375" bestFit="1" customWidth="1"/>
    <col min="4" max="4" width="14.88671875" bestFit="1" customWidth="1"/>
    <col min="5" max="5" width="15.88671875" bestFit="1" customWidth="1"/>
    <col min="6" max="6" width="18.77734375" bestFit="1" customWidth="1"/>
  </cols>
  <sheetData>
    <row r="3" spans="1:8" x14ac:dyDescent="0.3">
      <c r="A3" s="8" t="s">
        <v>10933</v>
      </c>
      <c r="B3" s="8" t="s">
        <v>10947</v>
      </c>
      <c r="C3" s="27" t="s">
        <v>10948</v>
      </c>
      <c r="D3" s="27" t="s">
        <v>10956</v>
      </c>
      <c r="E3" s="27" t="s">
        <v>10957</v>
      </c>
      <c r="F3" s="9" t="s">
        <v>10958</v>
      </c>
    </row>
    <row r="4" spans="1:8" x14ac:dyDescent="0.3">
      <c r="A4" s="5" t="s">
        <v>10952</v>
      </c>
      <c r="B4" s="37">
        <v>484247.49810000096</v>
      </c>
      <c r="C4" s="39">
        <v>49543.974100000007</v>
      </c>
      <c r="D4" s="39">
        <v>7581</v>
      </c>
      <c r="E4" s="39">
        <v>1993</v>
      </c>
      <c r="F4" s="38">
        <v>0.10231126499236715</v>
      </c>
    </row>
    <row r="5" spans="1:8" x14ac:dyDescent="0.3">
      <c r="A5" s="13" t="s">
        <v>10953</v>
      </c>
      <c r="B5" s="40">
        <v>470532.50899999985</v>
      </c>
      <c r="C5" s="41">
        <v>61618.603700000051</v>
      </c>
      <c r="D5" s="41">
        <v>7979</v>
      </c>
      <c r="E5" s="41">
        <v>2102</v>
      </c>
      <c r="F5" s="42">
        <v>0.13095504034557592</v>
      </c>
    </row>
    <row r="6" spans="1:8" x14ac:dyDescent="0.3">
      <c r="A6" s="13" t="s">
        <v>10954</v>
      </c>
      <c r="B6" s="40">
        <v>608473.83000000066</v>
      </c>
      <c r="C6" s="41">
        <v>81726.930800000177</v>
      </c>
      <c r="D6" s="41">
        <v>9810</v>
      </c>
      <c r="E6" s="41">
        <v>2580</v>
      </c>
      <c r="F6" s="42">
        <v>0.13431461924993568</v>
      </c>
    </row>
    <row r="7" spans="1:8" x14ac:dyDescent="0.3">
      <c r="A7" s="28" t="s">
        <v>10955</v>
      </c>
      <c r="B7" s="43">
        <v>733947.0231999997</v>
      </c>
      <c r="C7" s="44">
        <v>93507.513099999967</v>
      </c>
      <c r="D7" s="44">
        <v>12503</v>
      </c>
      <c r="E7" s="44">
        <v>3319</v>
      </c>
      <c r="F7" s="45">
        <v>0.12740362743390987</v>
      </c>
      <c r="H7" s="29"/>
    </row>
    <row r="9" spans="1:8" ht="16.8" x14ac:dyDescent="0.4">
      <c r="B9" s="31">
        <f xml:space="preserve"> (GETPIVOTDATA("Sum of Sales",$A$3,"Years (Order Date)",2014)/GETPIVOTDATA("Sum of Sales",$A$3,"Years (Order Date)",2013))-1</f>
        <v>0.20620967905883303</v>
      </c>
      <c r="C9" s="31">
        <f xml:space="preserve"> (GETPIVOTDATA("Sum of Profit",$A$3,"Years (Order Date)",2014)/GETPIVOTDATA("Sum of Profit",$A$3,"Years (Order Date)",2013))-1</f>
        <v>0.14414565902185772</v>
      </c>
      <c r="D9" s="31">
        <f xml:space="preserve"> (GETPIVOTDATA("Sum of Quantity",$A$3,"Years (Order Date)",2014)/GETPIVOTDATA("Sum of Quantity",$A$3,"Years (Order Date)",2013))-1</f>
        <v>0.27451580020387367</v>
      </c>
      <c r="E9" s="31">
        <f>(GETPIVOTDATA("Count of Order ID",$A$3,"Years (Order Date)",2014)/GETPIVOTDATA("Count of Order ID",$A$3,"Years (Order Date)",2013))-1</f>
        <v>0.2864341085271318</v>
      </c>
      <c r="F9" s="31">
        <f>(GETPIVOTDATA("Sum of Profit Margin",$A$3,"Years (Order Date)",2014)/GETPIVOTDATA("Sum of Profit Margin",$A$3,"Years (Order Date)",2013))-1</f>
        <v>-5.1453757264990463E-2</v>
      </c>
    </row>
    <row r="13" spans="1:8" x14ac:dyDescent="0.3">
      <c r="B13" s="3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89764-AE4A-4E30-BEE7-7AE4AC39FEEE}">
  <dimension ref="A3:C16"/>
  <sheetViews>
    <sheetView workbookViewId="0">
      <selection activeCell="C10" sqref="C10"/>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8" t="s">
        <v>10933</v>
      </c>
      <c r="B3" s="8" t="s">
        <v>10947</v>
      </c>
      <c r="C3" s="9" t="s">
        <v>10948</v>
      </c>
    </row>
    <row r="4" spans="1:3" x14ac:dyDescent="0.3">
      <c r="A4" s="5" t="s">
        <v>10935</v>
      </c>
      <c r="B4" s="6">
        <v>95365.937600000019</v>
      </c>
      <c r="C4" s="7">
        <v>9199.2699999999986</v>
      </c>
    </row>
    <row r="5" spans="1:3" x14ac:dyDescent="0.3">
      <c r="A5" s="5" t="s">
        <v>10936</v>
      </c>
      <c r="B5" s="6">
        <v>60172.649400000024</v>
      </c>
      <c r="C5" s="7">
        <v>10288.898699999991</v>
      </c>
    </row>
    <row r="6" spans="1:3" x14ac:dyDescent="0.3">
      <c r="A6" s="5" t="s">
        <v>10937</v>
      </c>
      <c r="B6" s="6">
        <v>199252.98399999991</v>
      </c>
      <c r="C6" s="7">
        <v>26806.573700000015</v>
      </c>
    </row>
    <row r="7" spans="1:3" x14ac:dyDescent="0.3">
      <c r="A7" s="5" t="s">
        <v>10938</v>
      </c>
      <c r="B7" s="6">
        <v>141851.5674</v>
      </c>
      <c r="C7" s="7">
        <v>13437.806799999998</v>
      </c>
    </row>
    <row r="8" spans="1:3" x14ac:dyDescent="0.3">
      <c r="A8" s="5" t="s">
        <v>10939</v>
      </c>
      <c r="B8" s="6">
        <v>156122.28669999994</v>
      </c>
      <c r="C8" s="7">
        <v>22308.51279999999</v>
      </c>
    </row>
    <row r="9" spans="1:3" x14ac:dyDescent="0.3">
      <c r="A9" s="5" t="s">
        <v>10940</v>
      </c>
      <c r="B9" s="6">
        <v>147082.61130000011</v>
      </c>
      <c r="C9" s="7">
        <v>20899.334500000012</v>
      </c>
    </row>
    <row r="10" spans="1:3" x14ac:dyDescent="0.3">
      <c r="A10" s="5" t="s">
        <v>10941</v>
      </c>
      <c r="B10" s="6">
        <v>149580.83800000031</v>
      </c>
      <c r="C10" s="7">
        <v>13535.38299999998</v>
      </c>
    </row>
    <row r="11" spans="1:3" x14ac:dyDescent="0.3">
      <c r="A11" s="5" t="s">
        <v>10942</v>
      </c>
      <c r="B11" s="6">
        <v>159589.45099999988</v>
      </c>
      <c r="C11" s="7">
        <v>21896.715399999972</v>
      </c>
    </row>
    <row r="12" spans="1:3" x14ac:dyDescent="0.3">
      <c r="A12" s="5" t="s">
        <v>10943</v>
      </c>
      <c r="B12" s="6">
        <v>309770.09970000025</v>
      </c>
      <c r="C12" s="7">
        <v>37293.192500000034</v>
      </c>
    </row>
    <row r="13" spans="1:3" x14ac:dyDescent="0.3">
      <c r="A13" s="5" t="s">
        <v>10944</v>
      </c>
      <c r="B13" s="6">
        <v>197115.20170000009</v>
      </c>
      <c r="C13" s="7">
        <v>31469.663800000035</v>
      </c>
    </row>
    <row r="14" spans="1:3" x14ac:dyDescent="0.3">
      <c r="A14" s="5" t="s">
        <v>10945</v>
      </c>
      <c r="B14" s="6">
        <v>349120.07400000008</v>
      </c>
      <c r="C14" s="7">
        <v>35825.536599999927</v>
      </c>
    </row>
    <row r="15" spans="1:3" x14ac:dyDescent="0.3">
      <c r="A15" s="5" t="s">
        <v>10946</v>
      </c>
      <c r="B15" s="6">
        <v>332177.15950000001</v>
      </c>
      <c r="C15" s="7">
        <v>43436.13390000003</v>
      </c>
    </row>
    <row r="16" spans="1:3" x14ac:dyDescent="0.3">
      <c r="A16" s="10" t="s">
        <v>10934</v>
      </c>
      <c r="B16" s="11">
        <v>2297200.8603000008</v>
      </c>
      <c r="C16" s="12">
        <v>286397.02169999998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7571-B7A0-4AE7-9A47-9A0A5390328E}">
  <dimension ref="A3:E7"/>
  <sheetViews>
    <sheetView workbookViewId="0">
      <selection activeCell="B5" sqref="B5"/>
    </sheetView>
  </sheetViews>
  <sheetFormatPr defaultRowHeight="14.4" x14ac:dyDescent="0.3"/>
  <cols>
    <col min="1" max="1" width="13.109375" bestFit="1" customWidth="1"/>
    <col min="2" max="2" width="12.109375" bestFit="1" customWidth="1"/>
    <col min="4" max="4" width="13" customWidth="1"/>
    <col min="5" max="5" width="15" customWidth="1"/>
  </cols>
  <sheetData>
    <row r="3" spans="1:5" x14ac:dyDescent="0.3">
      <c r="A3" s="8" t="s">
        <v>10933</v>
      </c>
      <c r="B3" s="14" t="s">
        <v>10948</v>
      </c>
      <c r="D3" s="15" t="s">
        <v>15</v>
      </c>
      <c r="E3" s="15" t="s">
        <v>21</v>
      </c>
    </row>
    <row r="4" spans="1:5" x14ac:dyDescent="0.3">
      <c r="A4" s="5" t="s">
        <v>71</v>
      </c>
      <c r="B4" s="34">
        <v>145454.9480999998</v>
      </c>
      <c r="D4" t="str">
        <f>A4</f>
        <v>Technology</v>
      </c>
      <c r="E4" s="16">
        <f>GETPIVOTDATA("Profit",$A$3,"Category",A4)</f>
        <v>145454.9480999998</v>
      </c>
    </row>
    <row r="5" spans="1:5" x14ac:dyDescent="0.3">
      <c r="A5" s="13" t="s">
        <v>46</v>
      </c>
      <c r="B5" s="35">
        <v>122490.8008000001</v>
      </c>
      <c r="D5" t="str">
        <f t="shared" ref="D5:D6" si="0">A5</f>
        <v>Office Supplies</v>
      </c>
      <c r="E5" s="16">
        <f t="shared" ref="E5:E6" si="1">GETPIVOTDATA("Profit",$A$3,"Category",A5)</f>
        <v>122490.8008000001</v>
      </c>
    </row>
    <row r="6" spans="1:5" x14ac:dyDescent="0.3">
      <c r="A6" s="13" t="s">
        <v>32</v>
      </c>
      <c r="B6" s="35">
        <v>18451.272799999992</v>
      </c>
      <c r="D6" t="str">
        <f t="shared" si="0"/>
        <v>Furniture</v>
      </c>
      <c r="E6" s="16">
        <f t="shared" si="1"/>
        <v>18451.272799999992</v>
      </c>
    </row>
    <row r="7" spans="1:5" x14ac:dyDescent="0.3">
      <c r="A7" s="10" t="s">
        <v>10934</v>
      </c>
      <c r="B7" s="36">
        <v>286397.02169999992</v>
      </c>
      <c r="D7" s="15" t="str">
        <f>A7</f>
        <v>Grand Total</v>
      </c>
      <c r="E7" s="17">
        <f>GETPIVOTDATA("Profit",$A$3)</f>
        <v>286397.02169999992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FC251-FFA6-4D1C-8D3D-9A0CC81CF48A}">
  <dimension ref="A3:B7"/>
  <sheetViews>
    <sheetView workbookViewId="0">
      <selection activeCell="H4" sqref="H4"/>
    </sheetView>
  </sheetViews>
  <sheetFormatPr defaultRowHeight="14.4" x14ac:dyDescent="0.3"/>
  <cols>
    <col min="1" max="1" width="13.109375" bestFit="1" customWidth="1"/>
    <col min="2" max="2" width="11.6640625" bestFit="1" customWidth="1"/>
  </cols>
  <sheetData>
    <row r="3" spans="1:2" x14ac:dyDescent="0.3">
      <c r="A3" s="8" t="s">
        <v>10949</v>
      </c>
      <c r="B3" s="14" t="s">
        <v>10947</v>
      </c>
    </row>
    <row r="4" spans="1:2" x14ac:dyDescent="0.3">
      <c r="A4" s="5" t="s">
        <v>32</v>
      </c>
      <c r="B4" s="18">
        <v>0.32300170530281774</v>
      </c>
    </row>
    <row r="5" spans="1:2" x14ac:dyDescent="0.3">
      <c r="A5" s="13" t="s">
        <v>46</v>
      </c>
      <c r="B5" s="19">
        <v>0.31301008302169103</v>
      </c>
    </row>
    <row r="6" spans="1:2" x14ac:dyDescent="0.3">
      <c r="A6" s="13" t="s">
        <v>71</v>
      </c>
      <c r="B6" s="19">
        <v>0.36398821167549117</v>
      </c>
    </row>
    <row r="7" spans="1:2" x14ac:dyDescent="0.3">
      <c r="A7" s="10" t="s">
        <v>10934</v>
      </c>
      <c r="B7" s="20">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747A-9AD2-4E09-9146-6C211EED6907}">
  <dimension ref="A3:E53"/>
  <sheetViews>
    <sheetView topLeftCell="A21" workbookViewId="0">
      <selection activeCell="J41" sqref="J41"/>
    </sheetView>
  </sheetViews>
  <sheetFormatPr defaultRowHeight="14.4" x14ac:dyDescent="0.3"/>
  <cols>
    <col min="1" max="1" width="17.33203125" bestFit="1" customWidth="1"/>
    <col min="2" max="2" width="12" bestFit="1" customWidth="1"/>
    <col min="4" max="4" width="17" customWidth="1"/>
    <col min="5" max="5" width="16.6640625" customWidth="1"/>
  </cols>
  <sheetData>
    <row r="3" spans="1:5" x14ac:dyDescent="0.3">
      <c r="A3" s="8" t="s">
        <v>10933</v>
      </c>
      <c r="B3" s="14" t="s">
        <v>10947</v>
      </c>
      <c r="D3" s="15" t="s">
        <v>10950</v>
      </c>
      <c r="E3" s="15" t="s">
        <v>10951</v>
      </c>
    </row>
    <row r="4" spans="1:5" x14ac:dyDescent="0.3">
      <c r="A4" s="5" t="s">
        <v>358</v>
      </c>
      <c r="B4" s="34">
        <v>19510.639999999992</v>
      </c>
      <c r="D4" t="str">
        <f>A4</f>
        <v>Alabama</v>
      </c>
      <c r="E4" s="16">
        <f>GETPIVOTDATA("Sales",$A$3,"State",A4)</f>
        <v>19510.639999999992</v>
      </c>
    </row>
    <row r="5" spans="1:5" x14ac:dyDescent="0.3">
      <c r="A5" s="13" t="s">
        <v>310</v>
      </c>
      <c r="B5" s="35">
        <v>35282.000999999997</v>
      </c>
      <c r="D5" t="str">
        <f t="shared" ref="D5:D47" si="0">A5</f>
        <v>Arizona</v>
      </c>
      <c r="E5" s="16">
        <f t="shared" ref="E5:E47" si="1">GETPIVOTDATA("Sales",$A$3,"State",A5)</f>
        <v>35282.000999999997</v>
      </c>
    </row>
    <row r="6" spans="1:5" x14ac:dyDescent="0.3">
      <c r="A6" s="13" t="s">
        <v>1707</v>
      </c>
      <c r="B6" s="35">
        <v>11678.129999999997</v>
      </c>
      <c r="D6" t="str">
        <f t="shared" si="0"/>
        <v>Arkansas</v>
      </c>
      <c r="E6" s="16">
        <f t="shared" si="1"/>
        <v>11678.129999999997</v>
      </c>
    </row>
    <row r="7" spans="1:5" x14ac:dyDescent="0.3">
      <c r="A7" s="13" t="s">
        <v>43</v>
      </c>
      <c r="B7" s="35">
        <v>457687.63150000101</v>
      </c>
      <c r="D7" t="str">
        <f t="shared" si="0"/>
        <v>California</v>
      </c>
      <c r="E7" s="16">
        <f t="shared" si="1"/>
        <v>457687.63150000101</v>
      </c>
    </row>
    <row r="8" spans="1:5" x14ac:dyDescent="0.3">
      <c r="A8" s="13" t="s">
        <v>457</v>
      </c>
      <c r="B8" s="35">
        <v>32108.117999999995</v>
      </c>
      <c r="D8" t="str">
        <f t="shared" si="0"/>
        <v>Colorado</v>
      </c>
      <c r="E8" s="16">
        <f t="shared" si="1"/>
        <v>32108.117999999995</v>
      </c>
    </row>
    <row r="9" spans="1:5" x14ac:dyDescent="0.3">
      <c r="A9" s="13" t="s">
        <v>747</v>
      </c>
      <c r="B9" s="35">
        <v>13384.356999999996</v>
      </c>
      <c r="D9" t="str">
        <f t="shared" si="0"/>
        <v>Connecticut</v>
      </c>
      <c r="E9" s="16">
        <f t="shared" si="1"/>
        <v>13384.356999999996</v>
      </c>
    </row>
    <row r="10" spans="1:5" x14ac:dyDescent="0.3">
      <c r="A10" s="13" t="s">
        <v>245</v>
      </c>
      <c r="B10" s="35">
        <v>27451.068999999992</v>
      </c>
      <c r="D10" t="str">
        <f t="shared" si="0"/>
        <v>Delaware</v>
      </c>
      <c r="E10" s="16">
        <f t="shared" si="1"/>
        <v>27451.068999999992</v>
      </c>
    </row>
    <row r="11" spans="1:5" x14ac:dyDescent="0.3">
      <c r="A11" s="13" t="s">
        <v>3034</v>
      </c>
      <c r="B11" s="35">
        <v>2865.0199999999995</v>
      </c>
      <c r="D11" t="str">
        <f t="shared" si="0"/>
        <v>District of Columbia</v>
      </c>
      <c r="E11" s="16">
        <f t="shared" si="1"/>
        <v>2865.0199999999995</v>
      </c>
    </row>
    <row r="12" spans="1:5" x14ac:dyDescent="0.3">
      <c r="A12" s="13" t="s">
        <v>54</v>
      </c>
      <c r="B12" s="35">
        <v>89473.707999999999</v>
      </c>
      <c r="D12" t="str">
        <f t="shared" si="0"/>
        <v>Florida</v>
      </c>
      <c r="E12" s="16">
        <f t="shared" si="1"/>
        <v>89473.707999999999</v>
      </c>
    </row>
    <row r="13" spans="1:5" x14ac:dyDescent="0.3">
      <c r="A13" s="13" t="s">
        <v>1272</v>
      </c>
      <c r="B13" s="35">
        <v>49095.840000000004</v>
      </c>
      <c r="D13" t="str">
        <f t="shared" si="0"/>
        <v>Georgia</v>
      </c>
      <c r="E13" s="16">
        <f t="shared" si="1"/>
        <v>49095.840000000004</v>
      </c>
    </row>
    <row r="14" spans="1:5" x14ac:dyDescent="0.3">
      <c r="A14" s="13" t="s">
        <v>6260</v>
      </c>
      <c r="B14" s="35">
        <v>4382.4860000000017</v>
      </c>
      <c r="D14" t="str">
        <f t="shared" si="0"/>
        <v>Idaho</v>
      </c>
      <c r="E14" s="16">
        <f t="shared" si="1"/>
        <v>4382.4860000000017</v>
      </c>
    </row>
    <row r="15" spans="1:5" x14ac:dyDescent="0.3">
      <c r="A15" s="13" t="s">
        <v>211</v>
      </c>
      <c r="B15" s="35">
        <v>80166.10099999985</v>
      </c>
      <c r="D15" t="str">
        <f t="shared" si="0"/>
        <v>Illinois</v>
      </c>
      <c r="E15" s="16">
        <f t="shared" si="1"/>
        <v>80166.10099999985</v>
      </c>
    </row>
    <row r="16" spans="1:5" x14ac:dyDescent="0.3">
      <c r="A16" s="13" t="s">
        <v>254</v>
      </c>
      <c r="B16" s="35">
        <v>53555.360000000001</v>
      </c>
      <c r="D16" t="str">
        <f t="shared" si="0"/>
        <v>Indiana</v>
      </c>
      <c r="E16" s="16">
        <f t="shared" si="1"/>
        <v>53555.360000000001</v>
      </c>
    </row>
    <row r="17" spans="1:5" x14ac:dyDescent="0.3">
      <c r="A17" s="13" t="s">
        <v>489</v>
      </c>
      <c r="B17" s="35">
        <v>4579.7599999999993</v>
      </c>
      <c r="D17" t="str">
        <f t="shared" si="0"/>
        <v>Iowa</v>
      </c>
      <c r="E17" s="16">
        <f t="shared" si="1"/>
        <v>4579.7599999999993</v>
      </c>
    </row>
    <row r="18" spans="1:5" x14ac:dyDescent="0.3">
      <c r="A18" s="13" t="s">
        <v>4530</v>
      </c>
      <c r="B18" s="35">
        <v>2914.31</v>
      </c>
      <c r="D18" t="str">
        <f t="shared" si="0"/>
        <v>Kansas</v>
      </c>
      <c r="E18" s="16">
        <f t="shared" si="1"/>
        <v>2914.31</v>
      </c>
    </row>
    <row r="19" spans="1:5" x14ac:dyDescent="0.3">
      <c r="A19" s="13" t="s">
        <v>29</v>
      </c>
      <c r="B19" s="35">
        <v>36591.749999999971</v>
      </c>
      <c r="D19" t="str">
        <f t="shared" si="0"/>
        <v>Kentucky</v>
      </c>
      <c r="E19" s="16">
        <f t="shared" si="1"/>
        <v>36591.749999999971</v>
      </c>
    </row>
    <row r="20" spans="1:5" x14ac:dyDescent="0.3">
      <c r="A20" s="13" t="s">
        <v>736</v>
      </c>
      <c r="B20" s="35">
        <v>9217.0299999999988</v>
      </c>
      <c r="D20" t="str">
        <f t="shared" si="0"/>
        <v>Louisiana</v>
      </c>
      <c r="E20" s="16">
        <f t="shared" si="1"/>
        <v>9217.0299999999988</v>
      </c>
    </row>
    <row r="21" spans="1:5" x14ac:dyDescent="0.3">
      <c r="A21" s="13" t="s">
        <v>5235</v>
      </c>
      <c r="B21" s="35">
        <v>1270.53</v>
      </c>
      <c r="D21" t="str">
        <f t="shared" si="0"/>
        <v>Maine</v>
      </c>
      <c r="E21" s="16">
        <f t="shared" si="1"/>
        <v>1270.53</v>
      </c>
    </row>
    <row r="22" spans="1:5" x14ac:dyDescent="0.3">
      <c r="A22" s="13" t="s">
        <v>2735</v>
      </c>
      <c r="B22" s="35">
        <v>23705.523000000005</v>
      </c>
      <c r="D22" t="str">
        <f t="shared" si="0"/>
        <v>Maryland</v>
      </c>
      <c r="E22" s="16">
        <f t="shared" si="1"/>
        <v>23705.523000000005</v>
      </c>
    </row>
    <row r="23" spans="1:5" x14ac:dyDescent="0.3">
      <c r="A23" s="13" t="s">
        <v>1245</v>
      </c>
      <c r="B23" s="35">
        <v>28634.43399999999</v>
      </c>
      <c r="D23" t="str">
        <f t="shared" si="0"/>
        <v>Massachusetts</v>
      </c>
      <c r="E23" s="16">
        <f t="shared" si="1"/>
        <v>28634.43399999999</v>
      </c>
    </row>
    <row r="24" spans="1:5" x14ac:dyDescent="0.3">
      <c r="A24" s="13" t="s">
        <v>238</v>
      </c>
      <c r="B24" s="35">
        <v>76269.614000000016</v>
      </c>
      <c r="D24" t="str">
        <f t="shared" si="0"/>
        <v>Michigan</v>
      </c>
      <c r="E24" s="16">
        <f t="shared" si="1"/>
        <v>76269.614000000016</v>
      </c>
    </row>
    <row r="25" spans="1:5" x14ac:dyDescent="0.3">
      <c r="A25" s="13" t="s">
        <v>229</v>
      </c>
      <c r="B25" s="35">
        <v>29863.149999999994</v>
      </c>
      <c r="D25" t="str">
        <f t="shared" si="0"/>
        <v>Minnesota</v>
      </c>
      <c r="E25" s="16">
        <f t="shared" si="1"/>
        <v>29863.149999999994</v>
      </c>
    </row>
    <row r="26" spans="1:5" x14ac:dyDescent="0.3">
      <c r="A26" s="13" t="s">
        <v>1487</v>
      </c>
      <c r="B26" s="35">
        <v>10771.34</v>
      </c>
      <c r="D26" t="str">
        <f t="shared" si="0"/>
        <v>Mississippi</v>
      </c>
      <c r="E26" s="16">
        <f t="shared" si="1"/>
        <v>10771.34</v>
      </c>
    </row>
    <row r="27" spans="1:5" x14ac:dyDescent="0.3">
      <c r="A27" s="13" t="s">
        <v>596</v>
      </c>
      <c r="B27" s="35">
        <v>22205.149999999998</v>
      </c>
      <c r="D27" t="str">
        <f t="shared" si="0"/>
        <v>Missouri</v>
      </c>
      <c r="E27" s="16">
        <f t="shared" si="1"/>
        <v>22205.149999999998</v>
      </c>
    </row>
    <row r="28" spans="1:5" x14ac:dyDescent="0.3">
      <c r="A28" s="13" t="s">
        <v>1762</v>
      </c>
      <c r="B28" s="35">
        <v>5589.3519999999971</v>
      </c>
      <c r="D28" t="str">
        <f t="shared" si="0"/>
        <v>Montana</v>
      </c>
      <c r="E28" s="16">
        <f t="shared" si="1"/>
        <v>5589.3519999999971</v>
      </c>
    </row>
    <row r="29" spans="1:5" x14ac:dyDescent="0.3">
      <c r="A29" s="13" t="s">
        <v>138</v>
      </c>
      <c r="B29" s="35">
        <v>7464.9299999999985</v>
      </c>
      <c r="D29" t="str">
        <f t="shared" si="0"/>
        <v>Nebraska</v>
      </c>
      <c r="E29" s="16">
        <f t="shared" si="1"/>
        <v>7464.9299999999985</v>
      </c>
    </row>
    <row r="30" spans="1:5" x14ac:dyDescent="0.3">
      <c r="A30" s="13" t="s">
        <v>1392</v>
      </c>
      <c r="B30" s="35">
        <v>16729.101999999999</v>
      </c>
      <c r="D30" t="str">
        <f t="shared" si="0"/>
        <v>Nevada</v>
      </c>
      <c r="E30" s="16">
        <f t="shared" si="1"/>
        <v>16729.101999999999</v>
      </c>
    </row>
    <row r="31" spans="1:5" x14ac:dyDescent="0.3">
      <c r="A31" s="13" t="s">
        <v>2694</v>
      </c>
      <c r="B31" s="35">
        <v>7292.5239999999994</v>
      </c>
      <c r="D31" t="str">
        <f t="shared" si="0"/>
        <v>New Hampshire</v>
      </c>
      <c r="E31" s="16">
        <f t="shared" si="1"/>
        <v>7292.5239999999994</v>
      </c>
    </row>
    <row r="32" spans="1:5" x14ac:dyDescent="0.3">
      <c r="A32" s="13" t="s">
        <v>788</v>
      </c>
      <c r="B32" s="35">
        <v>35764.312000000013</v>
      </c>
      <c r="D32" t="str">
        <f t="shared" si="0"/>
        <v>New Jersey</v>
      </c>
      <c r="E32" s="16">
        <f t="shared" si="1"/>
        <v>35764.312000000013</v>
      </c>
    </row>
    <row r="33" spans="1:5" x14ac:dyDescent="0.3">
      <c r="A33" s="13" t="s">
        <v>668</v>
      </c>
      <c r="B33" s="35">
        <v>4783.5220000000008</v>
      </c>
      <c r="D33" t="str">
        <f t="shared" si="0"/>
        <v>New Mexico</v>
      </c>
      <c r="E33" s="16">
        <f t="shared" si="1"/>
        <v>4783.5220000000008</v>
      </c>
    </row>
    <row r="34" spans="1:5" x14ac:dyDescent="0.3">
      <c r="A34" s="13" t="s">
        <v>267</v>
      </c>
      <c r="B34" s="35">
        <v>310876.27099999978</v>
      </c>
      <c r="D34" t="str">
        <f t="shared" si="0"/>
        <v>New York</v>
      </c>
      <c r="E34" s="16">
        <f t="shared" si="1"/>
        <v>310876.27099999978</v>
      </c>
    </row>
    <row r="35" spans="1:5" x14ac:dyDescent="0.3">
      <c r="A35" s="13" t="s">
        <v>88</v>
      </c>
      <c r="B35" s="35">
        <v>55603.163999999968</v>
      </c>
      <c r="D35" t="str">
        <f t="shared" si="0"/>
        <v>North Carolina</v>
      </c>
      <c r="E35" s="16">
        <f t="shared" si="1"/>
        <v>55603.163999999968</v>
      </c>
    </row>
    <row r="36" spans="1:5" x14ac:dyDescent="0.3">
      <c r="A36" s="13" t="s">
        <v>7449</v>
      </c>
      <c r="B36" s="35">
        <v>919.91</v>
      </c>
      <c r="D36" t="str">
        <f t="shared" si="0"/>
        <v>North Dakota</v>
      </c>
      <c r="E36" s="16">
        <f t="shared" si="1"/>
        <v>919.91</v>
      </c>
    </row>
    <row r="37" spans="1:5" x14ac:dyDescent="0.3">
      <c r="A37" s="13" t="s">
        <v>498</v>
      </c>
      <c r="B37" s="35">
        <v>78258.135999999926</v>
      </c>
      <c r="D37" t="str">
        <f t="shared" si="0"/>
        <v>Ohio</v>
      </c>
      <c r="E37" s="16">
        <f t="shared" si="1"/>
        <v>78258.135999999926</v>
      </c>
    </row>
    <row r="38" spans="1:5" x14ac:dyDescent="0.3">
      <c r="A38" s="13" t="s">
        <v>649</v>
      </c>
      <c r="B38" s="35">
        <v>19683.390000000003</v>
      </c>
      <c r="D38" t="str">
        <f t="shared" si="0"/>
        <v>Oklahoma</v>
      </c>
      <c r="E38" s="16">
        <f t="shared" si="1"/>
        <v>19683.390000000003</v>
      </c>
    </row>
    <row r="39" spans="1:5" x14ac:dyDescent="0.3">
      <c r="A39" s="13" t="s">
        <v>420</v>
      </c>
      <c r="B39" s="35">
        <v>17431.149999999991</v>
      </c>
      <c r="D39" t="str">
        <f t="shared" si="0"/>
        <v>Oregon</v>
      </c>
      <c r="E39" s="16">
        <f t="shared" si="1"/>
        <v>17431.149999999991</v>
      </c>
    </row>
    <row r="40" spans="1:5" x14ac:dyDescent="0.3">
      <c r="A40" s="13" t="s">
        <v>147</v>
      </c>
      <c r="B40" s="35">
        <v>116511.91400000003</v>
      </c>
      <c r="D40" t="str">
        <f t="shared" si="0"/>
        <v>Pennsylvania</v>
      </c>
      <c r="E40" s="16">
        <f t="shared" si="1"/>
        <v>116511.91400000003</v>
      </c>
    </row>
    <row r="41" spans="1:5" x14ac:dyDescent="0.3">
      <c r="A41" s="13" t="s">
        <v>1399</v>
      </c>
      <c r="B41" s="35">
        <v>22627.955999999995</v>
      </c>
      <c r="D41" t="str">
        <f t="shared" si="0"/>
        <v>Rhode Island</v>
      </c>
      <c r="E41" s="16">
        <f t="shared" si="1"/>
        <v>22627.955999999995</v>
      </c>
    </row>
    <row r="42" spans="1:5" x14ac:dyDescent="0.3">
      <c r="A42" s="13" t="s">
        <v>383</v>
      </c>
      <c r="B42" s="35">
        <v>8481.7099999999991</v>
      </c>
      <c r="D42" t="str">
        <f t="shared" si="0"/>
        <v>South Carolina</v>
      </c>
      <c r="E42" s="16">
        <f t="shared" si="1"/>
        <v>8481.7099999999991</v>
      </c>
    </row>
    <row r="43" spans="1:5" x14ac:dyDescent="0.3">
      <c r="A43" s="13" t="s">
        <v>5326</v>
      </c>
      <c r="B43" s="35">
        <v>1315.5600000000002</v>
      </c>
      <c r="D43" t="str">
        <f t="shared" si="0"/>
        <v>South Dakota</v>
      </c>
      <c r="E43" s="16">
        <f t="shared" si="1"/>
        <v>1315.5600000000002</v>
      </c>
    </row>
    <row r="44" spans="1:5" x14ac:dyDescent="0.3">
      <c r="A44" s="13" t="s">
        <v>335</v>
      </c>
      <c r="B44" s="35">
        <v>30661.872999999981</v>
      </c>
      <c r="D44" t="str">
        <f t="shared" si="0"/>
        <v>Tennessee</v>
      </c>
      <c r="E44" s="16">
        <f t="shared" si="1"/>
        <v>30661.872999999981</v>
      </c>
    </row>
    <row r="45" spans="1:5" x14ac:dyDescent="0.3">
      <c r="A45" s="13" t="s">
        <v>104</v>
      </c>
      <c r="B45" s="35">
        <v>170188.04580000002</v>
      </c>
      <c r="D45" t="str">
        <f t="shared" si="0"/>
        <v>Texas</v>
      </c>
      <c r="E45" s="16">
        <f t="shared" si="1"/>
        <v>170188.04580000002</v>
      </c>
    </row>
    <row r="46" spans="1:5" x14ac:dyDescent="0.3">
      <c r="A46" s="13" t="s">
        <v>121</v>
      </c>
      <c r="B46" s="35">
        <v>11220.055999999999</v>
      </c>
      <c r="D46" t="str">
        <f t="shared" si="0"/>
        <v>Utah</v>
      </c>
      <c r="E46" s="16">
        <f t="shared" si="1"/>
        <v>11220.055999999999</v>
      </c>
    </row>
    <row r="47" spans="1:5" x14ac:dyDescent="0.3">
      <c r="A47" s="13" t="s">
        <v>5203</v>
      </c>
      <c r="B47" s="35">
        <v>8929.369999999999</v>
      </c>
      <c r="D47" t="str">
        <f t="shared" si="0"/>
        <v>Vermont</v>
      </c>
      <c r="E47" s="16">
        <f t="shared" si="1"/>
        <v>8929.369999999999</v>
      </c>
    </row>
    <row r="48" spans="1:5" x14ac:dyDescent="0.3">
      <c r="A48" s="13" t="s">
        <v>319</v>
      </c>
      <c r="B48" s="35">
        <v>70636.719999999987</v>
      </c>
      <c r="E48" s="16"/>
    </row>
    <row r="49" spans="1:5" x14ac:dyDescent="0.3">
      <c r="A49" s="13" t="s">
        <v>96</v>
      </c>
      <c r="B49" s="35">
        <v>138641.26999999993</v>
      </c>
      <c r="E49" s="16"/>
    </row>
    <row r="50" spans="1:5" x14ac:dyDescent="0.3">
      <c r="A50" s="13" t="s">
        <v>9726</v>
      </c>
      <c r="B50" s="35">
        <v>1209.8240000000001</v>
      </c>
      <c r="E50" s="16"/>
    </row>
    <row r="51" spans="1:5" x14ac:dyDescent="0.3">
      <c r="A51" s="13" t="s">
        <v>114</v>
      </c>
      <c r="B51" s="35">
        <v>32114.610000000019</v>
      </c>
      <c r="E51" s="16"/>
    </row>
    <row r="52" spans="1:5" x14ac:dyDescent="0.3">
      <c r="A52" s="13" t="s">
        <v>8542</v>
      </c>
      <c r="B52" s="35">
        <v>1603.1360000000002</v>
      </c>
      <c r="E52" s="16"/>
    </row>
    <row r="53" spans="1:5" x14ac:dyDescent="0.3">
      <c r="A53" s="10" t="s">
        <v>10934</v>
      </c>
      <c r="B53" s="36">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A34B3-D3A3-414F-9CA7-3C8AA5FCAF1C}">
  <dimension ref="A3:B9"/>
  <sheetViews>
    <sheetView topLeftCell="B1" zoomScale="101" workbookViewId="0">
      <selection activeCell="C21" sqref="C21"/>
    </sheetView>
  </sheetViews>
  <sheetFormatPr defaultRowHeight="14.4" x14ac:dyDescent="0.3"/>
  <cols>
    <col min="1" max="1" width="13" bestFit="1" customWidth="1"/>
    <col min="2" max="2" width="11.88671875" bestFit="1" customWidth="1"/>
  </cols>
  <sheetData>
    <row r="3" spans="1:2" x14ac:dyDescent="0.3">
      <c r="A3" s="8" t="s">
        <v>10933</v>
      </c>
      <c r="B3" s="14" t="s">
        <v>10947</v>
      </c>
    </row>
    <row r="4" spans="1:2" x14ac:dyDescent="0.3">
      <c r="A4" s="5" t="s">
        <v>72</v>
      </c>
      <c r="B4" s="21">
        <v>330007.05400000012</v>
      </c>
    </row>
    <row r="5" spans="1:2" x14ac:dyDescent="0.3">
      <c r="A5" s="13" t="s">
        <v>36</v>
      </c>
      <c r="B5" s="22">
        <v>328449.1030000007</v>
      </c>
    </row>
    <row r="6" spans="1:2" x14ac:dyDescent="0.3">
      <c r="A6" s="13" t="s">
        <v>59</v>
      </c>
      <c r="B6" s="22">
        <v>223843.60800000012</v>
      </c>
    </row>
    <row r="7" spans="1:2" x14ac:dyDescent="0.3">
      <c r="A7" s="13" t="s">
        <v>56</v>
      </c>
      <c r="B7" s="22">
        <v>206965.53200000009</v>
      </c>
    </row>
    <row r="8" spans="1:2" x14ac:dyDescent="0.3">
      <c r="A8" s="13" t="s">
        <v>75</v>
      </c>
      <c r="B8" s="22">
        <v>203412.73300000009</v>
      </c>
    </row>
    <row r="9" spans="1:2" x14ac:dyDescent="0.3">
      <c r="A9" s="10" t="s">
        <v>10934</v>
      </c>
      <c r="B9" s="23">
        <v>1292678.0300000012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40" zoomScaleNormal="40"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Detail1</vt:lpstr>
      <vt:lpstr>DashBoard</vt:lpstr>
      <vt:lpstr>Data</vt:lpstr>
      <vt:lpstr>KPI</vt:lpstr>
      <vt:lpstr>KPI YoY</vt:lpstr>
      <vt:lpstr>Combo Chart</vt:lpstr>
      <vt:lpstr>Waterfall chart</vt:lpstr>
      <vt:lpstr>Pie Chart</vt:lpstr>
      <vt:lpstr>Map chart</vt:lpstr>
      <vt:lpstr>sub category</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Ishant ...</cp:lastModifiedBy>
  <dcterms:created xsi:type="dcterms:W3CDTF">2015-06-05T18:17:20Z</dcterms:created>
  <dcterms:modified xsi:type="dcterms:W3CDTF">2025-11-23T10:44:29Z</dcterms:modified>
</cp:coreProperties>
</file>