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C:\University\Курс 2\PRO\лаба 2\"/>
    </mc:Choice>
  </mc:AlternateContent>
  <xr:revisionPtr revIDLastSave="0" documentId="13_ncr:1_{3DDC38FE-4D38-42A2-B77C-55727E6F8686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4" i="1" l="1"/>
  <c r="K51" i="1"/>
  <c r="J51" i="1"/>
  <c r="I51" i="1"/>
  <c r="H51" i="1"/>
  <c r="G51" i="1"/>
  <c r="F51" i="1"/>
  <c r="E51" i="1"/>
  <c r="D51" i="1"/>
  <c r="C51" i="1"/>
  <c r="B51" i="1"/>
  <c r="K50" i="1"/>
  <c r="J50" i="1"/>
  <c r="I50" i="1"/>
  <c r="H50" i="1"/>
  <c r="G50" i="1"/>
  <c r="F50" i="1"/>
  <c r="E50" i="1"/>
  <c r="D50" i="1"/>
  <c r="C50" i="1"/>
  <c r="B50" i="1"/>
  <c r="M50" i="1" s="1"/>
  <c r="M47" i="1"/>
  <c r="M46" i="1"/>
  <c r="M45" i="1"/>
  <c r="M30" i="1"/>
  <c r="J27" i="1"/>
  <c r="I27" i="1"/>
  <c r="H27" i="1"/>
  <c r="G27" i="1"/>
  <c r="F27" i="1"/>
  <c r="E27" i="1"/>
  <c r="D27" i="1"/>
  <c r="C27" i="1"/>
  <c r="B27" i="1"/>
  <c r="J26" i="1"/>
  <c r="I26" i="1"/>
  <c r="H26" i="1"/>
  <c r="G26" i="1"/>
  <c r="F26" i="1"/>
  <c r="E26" i="1"/>
  <c r="D26" i="1"/>
  <c r="C26" i="1"/>
  <c r="B26" i="1"/>
  <c r="K23" i="1"/>
  <c r="M22" i="1"/>
  <c r="M21" i="1"/>
  <c r="D15" i="1"/>
  <c r="C15" i="1"/>
  <c r="B15" i="1"/>
  <c r="D12" i="1"/>
  <c r="C12" i="1"/>
  <c r="M10" i="1"/>
  <c r="K7" i="1"/>
  <c r="J7" i="1"/>
  <c r="I7" i="1"/>
  <c r="H7" i="1"/>
  <c r="G7" i="1"/>
  <c r="F7" i="1"/>
  <c r="E7" i="1"/>
  <c r="D7" i="1"/>
  <c r="C7" i="1"/>
  <c r="B7" i="1"/>
  <c r="K6" i="1"/>
  <c r="J6" i="1"/>
  <c r="I6" i="1"/>
  <c r="H6" i="1"/>
  <c r="G6" i="1"/>
  <c r="F6" i="1"/>
  <c r="E6" i="1"/>
  <c r="D6" i="1"/>
  <c r="C6" i="1"/>
  <c r="B6" i="1"/>
  <c r="M3" i="1"/>
  <c r="M2" i="1"/>
  <c r="M1" i="1"/>
  <c r="D13" i="1" l="1"/>
  <c r="D14" i="1"/>
  <c r="M6" i="1"/>
  <c r="B14" i="1"/>
  <c r="J8" i="1"/>
  <c r="I8" i="1"/>
  <c r="K8" i="1"/>
  <c r="M55" i="1"/>
  <c r="D52" i="1"/>
  <c r="C52" i="1"/>
  <c r="B52" i="1"/>
  <c r="J52" i="1"/>
  <c r="F52" i="1"/>
  <c r="K52" i="1"/>
  <c r="I52" i="1"/>
  <c r="H52" i="1"/>
  <c r="G52" i="1"/>
  <c r="E52" i="1"/>
  <c r="K27" i="1"/>
  <c r="K26" i="1"/>
  <c r="M23" i="1"/>
  <c r="B13" i="1"/>
  <c r="M11" i="1"/>
  <c r="H8" i="1"/>
  <c r="G8" i="1"/>
  <c r="F8" i="1"/>
  <c r="E8" i="1"/>
  <c r="D8" i="1"/>
  <c r="C8" i="1"/>
  <c r="B8" i="1"/>
  <c r="M8" i="1" l="1"/>
  <c r="M26" i="1"/>
  <c r="C14" i="1"/>
  <c r="B28" i="1"/>
  <c r="M28" i="1" s="1"/>
  <c r="C28" i="1"/>
  <c r="D28" i="1"/>
  <c r="E28" i="1"/>
  <c r="F28" i="1"/>
  <c r="G28" i="1"/>
  <c r="H28" i="1"/>
  <c r="I28" i="1"/>
  <c r="J28" i="1"/>
  <c r="M31" i="1"/>
  <c r="K28" i="1"/>
  <c r="C13" i="1"/>
  <c r="M52" i="1"/>
</calcChain>
</file>

<file path=xl/sharedStrings.xml><?xml version="1.0" encoding="utf-8"?>
<sst xmlns="http://schemas.openxmlformats.org/spreadsheetml/2006/main" count="44" uniqueCount="16">
  <si>
    <t>кількість пристроїв;</t>
  </si>
  <si>
    <t>Пікова
продуктивність
ФП</t>
  </si>
  <si>
    <t>пікову продуктивність системи;</t>
  </si>
  <si>
    <t>Реальна
продуктивність
ФП</t>
  </si>
  <si>
    <t>реальну продуктивність системи;</t>
  </si>
  <si>
    <t>Вартість однієї
операції, нс</t>
  </si>
  <si>
    <t>вартість роботи кожного ФП;</t>
  </si>
  <si>
    <t>Вартість роботи системи</t>
  </si>
  <si>
    <t xml:space="preserve">Завантаженість кожного ФП
</t>
  </si>
  <si>
    <t>Зважена завантаженість кожного ФП</t>
  </si>
  <si>
    <t>Зважена завантаженість системи</t>
  </si>
  <si>
    <t>Максимальна пікова продуктивність у системі</t>
  </si>
  <si>
    <t>Прискорення</t>
  </si>
  <si>
    <t>Зведена таблиця</t>
  </si>
  <si>
    <t>Base</t>
  </si>
  <si>
    <t>Реальна продуктивність системи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</si>
</sst>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5"/>
  <sheetViews>
    <sheetView tabSelected="1" zoomScale="70" zoomScaleNormal="70" workbookViewId="0">
      <selection activeCell="F44" sqref="F44"/>
    </sheetView>
  </sheetViews>
  <sheetFormatPr defaultColWidth="12.6640625" defaultRowHeight="15.75" customHeight="1" x14ac:dyDescent="0.25"/>
  <cols>
    <col min="1" max="1" width="23.6640625" customWidth="1"/>
    <col min="12" max="12" width="23.5546875" customWidth="1"/>
    <col min="13" max="13" width="10.33203125" customWidth="1"/>
  </cols>
  <sheetData>
    <row r="1" spans="1:13" x14ac:dyDescent="0.25">
      <c r="K1" s="1"/>
      <c r="L1" s="1" t="s">
        <v>0</v>
      </c>
      <c r="M1" s="1">
        <f>SUM(B4:K4)</f>
        <v>20</v>
      </c>
    </row>
    <row r="2" spans="1:13" x14ac:dyDescent="0.25">
      <c r="A2" s="1" t="s">
        <v>1</v>
      </c>
      <c r="B2" s="1">
        <v>9000</v>
      </c>
      <c r="C2" s="1">
        <v>9000</v>
      </c>
      <c r="D2" s="1">
        <v>9000</v>
      </c>
      <c r="E2" s="1">
        <v>9000</v>
      </c>
      <c r="F2" s="1">
        <v>9000</v>
      </c>
      <c r="G2" s="1">
        <v>9000</v>
      </c>
      <c r="H2" s="1">
        <v>9000</v>
      </c>
      <c r="I2" s="1">
        <v>9000</v>
      </c>
      <c r="J2" s="1">
        <v>9000</v>
      </c>
      <c r="K2" s="1">
        <v>9000</v>
      </c>
      <c r="L2" s="1" t="s">
        <v>2</v>
      </c>
      <c r="M2" s="1">
        <f>SUM(B2:K2)</f>
        <v>90000</v>
      </c>
    </row>
    <row r="3" spans="1:13" x14ac:dyDescent="0.25">
      <c r="A3" s="1" t="s">
        <v>3</v>
      </c>
      <c r="B3" s="1">
        <v>7279</v>
      </c>
      <c r="C3" s="1">
        <v>8965</v>
      </c>
      <c r="D3" s="1">
        <v>8729</v>
      </c>
      <c r="E3" s="1">
        <v>8928</v>
      </c>
      <c r="F3" s="1">
        <v>7647</v>
      </c>
      <c r="G3" s="1">
        <v>8820</v>
      </c>
      <c r="H3" s="1">
        <v>8761</v>
      </c>
      <c r="I3" s="1">
        <v>7245</v>
      </c>
      <c r="J3" s="1">
        <v>8416</v>
      </c>
      <c r="K3" s="1">
        <v>7640</v>
      </c>
      <c r="L3" s="1" t="s">
        <v>4</v>
      </c>
      <c r="M3" s="1">
        <f>SUM(B3:K3)</f>
        <v>82430</v>
      </c>
    </row>
    <row r="4" spans="1:13" x14ac:dyDescent="0.25">
      <c r="A4" s="1" t="s">
        <v>5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/>
    </row>
    <row r="6" spans="1:13" x14ac:dyDescent="0.25">
      <c r="A6" s="1" t="s">
        <v>6</v>
      </c>
      <c r="B6" s="1">
        <f t="shared" ref="B6:K6" si="0">SUM(B4*B3)</f>
        <v>14558</v>
      </c>
      <c r="C6" s="1">
        <f t="shared" si="0"/>
        <v>17930</v>
      </c>
      <c r="D6" s="1">
        <f t="shared" si="0"/>
        <v>17458</v>
      </c>
      <c r="E6" s="1">
        <f t="shared" si="0"/>
        <v>17856</v>
      </c>
      <c r="F6" s="1">
        <f t="shared" si="0"/>
        <v>15294</v>
      </c>
      <c r="G6" s="1">
        <f t="shared" si="0"/>
        <v>17640</v>
      </c>
      <c r="H6" s="1">
        <f t="shared" si="0"/>
        <v>17522</v>
      </c>
      <c r="I6" s="1">
        <f t="shared" si="0"/>
        <v>14490</v>
      </c>
      <c r="J6" s="1">
        <f t="shared" si="0"/>
        <v>16832</v>
      </c>
      <c r="K6" s="1">
        <f t="shared" si="0"/>
        <v>15280</v>
      </c>
      <c r="L6" s="1" t="s">
        <v>7</v>
      </c>
      <c r="M6" s="1">
        <f>SUM(B6:K6)</f>
        <v>164860</v>
      </c>
    </row>
    <row r="7" spans="1:13" x14ac:dyDescent="0.25">
      <c r="A7" s="1" t="s">
        <v>8</v>
      </c>
      <c r="B7" s="2">
        <f t="shared" ref="B7:K7" si="1">SUM(B3/B2)</f>
        <v>0.80877777777777782</v>
      </c>
      <c r="C7" s="2">
        <f t="shared" si="1"/>
        <v>0.99611111111111106</v>
      </c>
      <c r="D7" s="2">
        <f t="shared" si="1"/>
        <v>0.96988888888888891</v>
      </c>
      <c r="E7" s="2">
        <f t="shared" si="1"/>
        <v>0.99199999999999999</v>
      </c>
      <c r="F7" s="2">
        <f t="shared" si="1"/>
        <v>0.84966666666666668</v>
      </c>
      <c r="G7" s="2">
        <f t="shared" si="1"/>
        <v>0.98</v>
      </c>
      <c r="H7" s="2">
        <f t="shared" si="1"/>
        <v>0.97344444444444445</v>
      </c>
      <c r="I7" s="2">
        <f t="shared" si="1"/>
        <v>0.80500000000000005</v>
      </c>
      <c r="J7" s="2">
        <f t="shared" si="1"/>
        <v>0.93511111111111112</v>
      </c>
      <c r="K7" s="2">
        <f t="shared" si="1"/>
        <v>0.84888888888888892</v>
      </c>
    </row>
    <row r="8" spans="1:13" x14ac:dyDescent="0.25">
      <c r="A8" s="1" t="s">
        <v>9</v>
      </c>
      <c r="B8" s="2">
        <f>SUM(B3/M3)</f>
        <v>8.830522867887905E-2</v>
      </c>
      <c r="C8" s="2">
        <f>SUM(C3/M3)</f>
        <v>0.10875894698532088</v>
      </c>
      <c r="D8" s="2">
        <f>SUM(D3/M3)</f>
        <v>0.10589591168263982</v>
      </c>
      <c r="E8" s="2">
        <f>SUM(E3/M3)</f>
        <v>0.10831008128108699</v>
      </c>
      <c r="F8" s="2">
        <f>SUM(F3/M3)</f>
        <v>9.2769622710178329E-2</v>
      </c>
      <c r="G8" s="2">
        <f>SUM(G3/M3)</f>
        <v>0.1069998786849448</v>
      </c>
      <c r="H8" s="2">
        <f>SUM(H3/M3)</f>
        <v>0.10628411985927454</v>
      </c>
      <c r="I8" s="2">
        <f>SUM(I3/M3)</f>
        <v>8.7892757491204662E-2</v>
      </c>
      <c r="J8" s="2">
        <f>SUM(J3/M3)</f>
        <v>0.10209875045493146</v>
      </c>
      <c r="K8" s="2">
        <f>SUM(K3/M3)</f>
        <v>9.2684702171539485E-2</v>
      </c>
      <c r="L8" s="1" t="s">
        <v>10</v>
      </c>
      <c r="M8" s="2">
        <f>SUM(B8:K8)</f>
        <v>0.99999999999999989</v>
      </c>
    </row>
    <row r="10" spans="1:13" x14ac:dyDescent="0.25">
      <c r="L10" s="1" t="s">
        <v>11</v>
      </c>
      <c r="M10" s="1">
        <f>MAX(B2:K2)</f>
        <v>9000</v>
      </c>
    </row>
    <row r="11" spans="1:13" x14ac:dyDescent="0.25">
      <c r="L11" s="1" t="s">
        <v>12</v>
      </c>
      <c r="M11" s="1">
        <f>M3/M10</f>
        <v>9.1588888888888889</v>
      </c>
    </row>
    <row r="12" spans="1:13" x14ac:dyDescent="0.25">
      <c r="A12" s="1" t="s">
        <v>13</v>
      </c>
      <c r="B12" s="1" t="s">
        <v>14</v>
      </c>
      <c r="C12" s="1" t="str">
        <f>"ФП+"</f>
        <v>ФП+</v>
      </c>
      <c r="D12" s="1" t="str">
        <f>"ФП-"</f>
        <v>ФП-</v>
      </c>
    </row>
    <row r="13" spans="1:13" x14ac:dyDescent="0.25">
      <c r="A13" s="1" t="s">
        <v>12</v>
      </c>
      <c r="B13" s="1">
        <f>M3/M10</f>
        <v>9.1588888888888889</v>
      </c>
      <c r="C13" s="1">
        <f>M23/M30</f>
        <v>5.0643888888888888</v>
      </c>
      <c r="D13" s="1">
        <f>M47/M54</f>
        <v>9.0477777777777781</v>
      </c>
    </row>
    <row r="14" spans="1:13" x14ac:dyDescent="0.25">
      <c r="A14" s="1" t="s">
        <v>7</v>
      </c>
      <c r="B14" s="1">
        <f>SUM(B6:K6)</f>
        <v>164860</v>
      </c>
      <c r="C14" s="1">
        <f>SUM(B26:K26)</f>
        <v>182318</v>
      </c>
      <c r="D14" s="1">
        <f>SUM(B50:K50)</f>
        <v>162860</v>
      </c>
    </row>
    <row r="15" spans="1:13" x14ac:dyDescent="0.25">
      <c r="A15" s="1" t="s">
        <v>15</v>
      </c>
      <c r="B15" s="1">
        <f>SUM(B3:K3)</f>
        <v>82430</v>
      </c>
      <c r="C15" s="1">
        <f>SUM(B23:K23)</f>
        <v>91159</v>
      </c>
      <c r="D15" s="1">
        <f>SUM(B47:K47)</f>
        <v>81430</v>
      </c>
    </row>
    <row r="21" spans="1:13" x14ac:dyDescent="0.25">
      <c r="K21" s="1"/>
      <c r="L21" s="1" t="s">
        <v>0</v>
      </c>
      <c r="M21" s="1">
        <f>SUM(B24:K24)</f>
        <v>20</v>
      </c>
    </row>
    <row r="22" spans="1:13" x14ac:dyDescent="0.25">
      <c r="A22" s="1" t="s">
        <v>1</v>
      </c>
      <c r="B22" s="1">
        <v>9000</v>
      </c>
      <c r="C22" s="1">
        <v>9000</v>
      </c>
      <c r="D22" s="1">
        <v>9000</v>
      </c>
      <c r="E22" s="1">
        <v>9000</v>
      </c>
      <c r="F22" s="1">
        <v>9000</v>
      </c>
      <c r="G22" s="1">
        <v>9000</v>
      </c>
      <c r="H22" s="1">
        <v>9000</v>
      </c>
      <c r="I22" s="1">
        <v>9000</v>
      </c>
      <c r="J22" s="1">
        <v>9000</v>
      </c>
      <c r="K22" s="1">
        <v>18000</v>
      </c>
      <c r="L22" s="1" t="s">
        <v>2</v>
      </c>
      <c r="M22" s="1">
        <f>SUM(B22:K22)</f>
        <v>99000</v>
      </c>
    </row>
    <row r="23" spans="1:13" x14ac:dyDescent="0.25">
      <c r="A23" s="1" t="s">
        <v>3</v>
      </c>
      <c r="B23" s="1">
        <v>7279</v>
      </c>
      <c r="C23" s="1">
        <v>8965</v>
      </c>
      <c r="D23" s="1">
        <v>8729</v>
      </c>
      <c r="E23" s="1">
        <v>8928</v>
      </c>
      <c r="F23" s="1">
        <v>7647</v>
      </c>
      <c r="G23" s="1">
        <v>8820</v>
      </c>
      <c r="H23" s="1">
        <v>8761</v>
      </c>
      <c r="I23" s="1">
        <v>7245</v>
      </c>
      <c r="J23" s="1">
        <v>8416</v>
      </c>
      <c r="K23" s="1">
        <f>7640+D23</f>
        <v>16369</v>
      </c>
      <c r="L23" s="1" t="s">
        <v>4</v>
      </c>
      <c r="M23" s="1">
        <f>SUM(B23:K23)</f>
        <v>91159</v>
      </c>
    </row>
    <row r="24" spans="1:13" x14ac:dyDescent="0.25">
      <c r="A24" s="1" t="s">
        <v>5</v>
      </c>
      <c r="B24" s="1">
        <v>2</v>
      </c>
      <c r="C24" s="1">
        <v>2</v>
      </c>
      <c r="D24" s="1">
        <v>2</v>
      </c>
      <c r="E24" s="1">
        <v>2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/>
    </row>
    <row r="26" spans="1:13" x14ac:dyDescent="0.25">
      <c r="A26" s="1" t="s">
        <v>6</v>
      </c>
      <c r="B26" s="1">
        <f t="shared" ref="B26:K26" si="2">SUM(B24*B23)</f>
        <v>14558</v>
      </c>
      <c r="C26" s="1">
        <f t="shared" si="2"/>
        <v>17930</v>
      </c>
      <c r="D26" s="1">
        <f t="shared" si="2"/>
        <v>17458</v>
      </c>
      <c r="E26" s="1">
        <f t="shared" si="2"/>
        <v>17856</v>
      </c>
      <c r="F26" s="1">
        <f t="shared" si="2"/>
        <v>15294</v>
      </c>
      <c r="G26" s="1">
        <f t="shared" si="2"/>
        <v>17640</v>
      </c>
      <c r="H26" s="1">
        <f t="shared" si="2"/>
        <v>17522</v>
      </c>
      <c r="I26" s="1">
        <f t="shared" si="2"/>
        <v>14490</v>
      </c>
      <c r="J26" s="1">
        <f t="shared" si="2"/>
        <v>16832</v>
      </c>
      <c r="K26" s="1">
        <f t="shared" si="2"/>
        <v>32738</v>
      </c>
      <c r="L26" s="1" t="s">
        <v>7</v>
      </c>
      <c r="M26" s="1">
        <f>SUM(B26:K26)</f>
        <v>182318</v>
      </c>
    </row>
    <row r="27" spans="1:13" x14ac:dyDescent="0.25">
      <c r="A27" s="1" t="s">
        <v>8</v>
      </c>
      <c r="B27" s="2">
        <f t="shared" ref="B27:K27" si="3">SUM(B23/B22)</f>
        <v>0.80877777777777782</v>
      </c>
      <c r="C27" s="2">
        <f t="shared" si="3"/>
        <v>0.99611111111111106</v>
      </c>
      <c r="D27" s="2">
        <f t="shared" si="3"/>
        <v>0.96988888888888891</v>
      </c>
      <c r="E27" s="2">
        <f t="shared" si="3"/>
        <v>0.99199999999999999</v>
      </c>
      <c r="F27" s="2">
        <f t="shared" si="3"/>
        <v>0.84966666666666668</v>
      </c>
      <c r="G27" s="2">
        <f t="shared" si="3"/>
        <v>0.98</v>
      </c>
      <c r="H27" s="2">
        <f t="shared" si="3"/>
        <v>0.97344444444444445</v>
      </c>
      <c r="I27" s="2">
        <f t="shared" si="3"/>
        <v>0.80500000000000005</v>
      </c>
      <c r="J27" s="2">
        <f t="shared" si="3"/>
        <v>0.93511111111111112</v>
      </c>
      <c r="K27" s="2">
        <f t="shared" si="3"/>
        <v>0.90938888888888891</v>
      </c>
    </row>
    <row r="28" spans="1:13" x14ac:dyDescent="0.25">
      <c r="A28" s="1" t="s">
        <v>9</v>
      </c>
      <c r="B28" s="2">
        <f>SUM(B23/M23)</f>
        <v>7.9849493741704053E-2</v>
      </c>
      <c r="C28" s="2">
        <f>SUM(C23/M23)</f>
        <v>9.8344650555622595E-2</v>
      </c>
      <c r="D28" s="2">
        <f>SUM(D23/M23)</f>
        <v>9.5755767395429958E-2</v>
      </c>
      <c r="E28" s="2">
        <f>SUM(E23/M23)</f>
        <v>9.7938766331355107E-2</v>
      </c>
      <c r="F28" s="2">
        <f>SUM(F23/M23)</f>
        <v>8.3886396296580706E-2</v>
      </c>
      <c r="G28" s="2">
        <f>SUM(G23/M23)</f>
        <v>9.6754023190250005E-2</v>
      </c>
      <c r="H28" s="2">
        <f>SUM(H23/M23)</f>
        <v>9.6106802400201849E-2</v>
      </c>
      <c r="I28" s="2">
        <f>SUM(I23/M23)</f>
        <v>7.9476519049133929E-2</v>
      </c>
      <c r="J28" s="2">
        <f>SUM(J23/M23)</f>
        <v>9.2322206255004993E-2</v>
      </c>
      <c r="K28" s="2">
        <f>SUM(K23/M23)</f>
        <v>0.17956537478471682</v>
      </c>
      <c r="L28" s="1" t="s">
        <v>10</v>
      </c>
      <c r="M28" s="2">
        <f>SUM(B28:K28)</f>
        <v>1</v>
      </c>
    </row>
    <row r="30" spans="1:13" x14ac:dyDescent="0.25">
      <c r="L30" s="1" t="s">
        <v>11</v>
      </c>
      <c r="M30" s="1">
        <f>MAX(B22:K22)</f>
        <v>18000</v>
      </c>
    </row>
    <row r="31" spans="1:13" x14ac:dyDescent="0.25">
      <c r="L31" s="1" t="s">
        <v>12</v>
      </c>
      <c r="M31" s="1">
        <f>M23/M30</f>
        <v>5.0643888888888888</v>
      </c>
    </row>
    <row r="45" spans="1:13" x14ac:dyDescent="0.25">
      <c r="K45" s="1"/>
      <c r="L45" s="1" t="s">
        <v>0</v>
      </c>
      <c r="M45" s="1">
        <f>SUM(B48:K48)</f>
        <v>20</v>
      </c>
    </row>
    <row r="46" spans="1:13" x14ac:dyDescent="0.25">
      <c r="A46" s="1" t="s">
        <v>1</v>
      </c>
      <c r="B46" s="1">
        <v>9000</v>
      </c>
      <c r="C46" s="1">
        <v>9000</v>
      </c>
      <c r="D46" s="1">
        <v>9000</v>
      </c>
      <c r="E46" s="1">
        <v>9000</v>
      </c>
      <c r="F46" s="1">
        <v>9000</v>
      </c>
      <c r="G46" s="1">
        <v>9000</v>
      </c>
      <c r="H46" s="1">
        <v>9000</v>
      </c>
      <c r="I46" s="1">
        <v>9000</v>
      </c>
      <c r="J46" s="1">
        <v>9000</v>
      </c>
      <c r="K46" s="1">
        <v>8500</v>
      </c>
      <c r="L46" s="1" t="s">
        <v>2</v>
      </c>
      <c r="M46" s="1">
        <f>SUM(B46:K46)</f>
        <v>89500</v>
      </c>
    </row>
    <row r="47" spans="1:13" x14ac:dyDescent="0.25">
      <c r="A47" s="1" t="s">
        <v>3</v>
      </c>
      <c r="B47" s="1">
        <v>7279</v>
      </c>
      <c r="C47" s="1">
        <v>8965</v>
      </c>
      <c r="D47" s="1">
        <v>8729</v>
      </c>
      <c r="E47" s="1">
        <v>8928</v>
      </c>
      <c r="F47" s="1">
        <v>7647</v>
      </c>
      <c r="G47" s="1">
        <v>8820</v>
      </c>
      <c r="H47" s="1">
        <v>8761</v>
      </c>
      <c r="I47" s="1">
        <v>7245</v>
      </c>
      <c r="J47" s="1">
        <v>8416</v>
      </c>
      <c r="K47" s="1">
        <v>6640</v>
      </c>
      <c r="L47" s="1" t="s">
        <v>4</v>
      </c>
      <c r="M47" s="1">
        <f>SUM(B47:K47)</f>
        <v>81430</v>
      </c>
    </row>
    <row r="48" spans="1:13" x14ac:dyDescent="0.25">
      <c r="A48" s="1" t="s">
        <v>5</v>
      </c>
      <c r="B48" s="1">
        <v>2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2</v>
      </c>
      <c r="I48" s="1">
        <v>2</v>
      </c>
      <c r="J48" s="1">
        <v>2</v>
      </c>
      <c r="K48" s="1">
        <v>2</v>
      </c>
      <c r="L48" s="1"/>
    </row>
    <row r="50" spans="1:13" x14ac:dyDescent="0.25">
      <c r="A50" s="1" t="s">
        <v>6</v>
      </c>
      <c r="B50" s="1">
        <f t="shared" ref="B50:K50" si="4">SUM(B48*B47)</f>
        <v>14558</v>
      </c>
      <c r="C50" s="1">
        <f t="shared" si="4"/>
        <v>17930</v>
      </c>
      <c r="D50" s="1">
        <f t="shared" si="4"/>
        <v>17458</v>
      </c>
      <c r="E50" s="1">
        <f t="shared" si="4"/>
        <v>17856</v>
      </c>
      <c r="F50" s="1">
        <f t="shared" si="4"/>
        <v>15294</v>
      </c>
      <c r="G50" s="1">
        <f t="shared" si="4"/>
        <v>17640</v>
      </c>
      <c r="H50" s="1">
        <f t="shared" si="4"/>
        <v>17522</v>
      </c>
      <c r="I50" s="1">
        <f t="shared" si="4"/>
        <v>14490</v>
      </c>
      <c r="J50" s="1">
        <f t="shared" si="4"/>
        <v>16832</v>
      </c>
      <c r="K50" s="1">
        <f t="shared" si="4"/>
        <v>13280</v>
      </c>
      <c r="L50" s="1" t="s">
        <v>7</v>
      </c>
      <c r="M50" s="1">
        <f>SUM(B50:K50)</f>
        <v>162860</v>
      </c>
    </row>
    <row r="51" spans="1:13" x14ac:dyDescent="0.25">
      <c r="A51" s="1" t="s">
        <v>8</v>
      </c>
      <c r="B51" s="2">
        <f t="shared" ref="B51:K51" si="5">SUM(B47/B46)</f>
        <v>0.80877777777777782</v>
      </c>
      <c r="C51" s="2">
        <f t="shared" si="5"/>
        <v>0.99611111111111106</v>
      </c>
      <c r="D51" s="2">
        <f t="shared" si="5"/>
        <v>0.96988888888888891</v>
      </c>
      <c r="E51" s="2">
        <f t="shared" si="5"/>
        <v>0.99199999999999999</v>
      </c>
      <c r="F51" s="2">
        <f t="shared" si="5"/>
        <v>0.84966666666666668</v>
      </c>
      <c r="G51" s="2">
        <f t="shared" si="5"/>
        <v>0.98</v>
      </c>
      <c r="H51" s="2">
        <f t="shared" si="5"/>
        <v>0.97344444444444445</v>
      </c>
      <c r="I51" s="2">
        <f t="shared" si="5"/>
        <v>0.80500000000000005</v>
      </c>
      <c r="J51" s="2">
        <f t="shared" si="5"/>
        <v>0.93511111111111112</v>
      </c>
      <c r="K51" s="2">
        <f t="shared" si="5"/>
        <v>0.78117647058823525</v>
      </c>
    </row>
    <row r="52" spans="1:13" x14ac:dyDescent="0.25">
      <c r="A52" s="1" t="s">
        <v>9</v>
      </c>
      <c r="B52" s="2">
        <f>SUM(B47/M47)</f>
        <v>8.9389659830529294E-2</v>
      </c>
      <c r="C52" s="2">
        <f>SUM(C47/M47)</f>
        <v>0.11009455974456589</v>
      </c>
      <c r="D52" s="2">
        <f>SUM(D47/M47)</f>
        <v>0.10719636497605305</v>
      </c>
      <c r="E52" s="2">
        <f>SUM(E47/M47)</f>
        <v>0.10964018175119734</v>
      </c>
      <c r="F52" s="2">
        <f>SUM(F47/M47)</f>
        <v>9.3908878791600148E-2</v>
      </c>
      <c r="G52" s="2">
        <f>SUM(G47/M47)</f>
        <v>0.1083138892300135</v>
      </c>
      <c r="H52" s="2">
        <f>SUM(H47/M47)</f>
        <v>0.1075893405378853</v>
      </c>
      <c r="I52" s="2">
        <f>SUM(I47/M47)</f>
        <v>8.897212329608252E-2</v>
      </c>
      <c r="J52" s="2">
        <f>SUM(J47/M47)</f>
        <v>0.10335257276188137</v>
      </c>
      <c r="K52" s="2">
        <f>SUM(K47/M47)</f>
        <v>8.1542429080191575E-2</v>
      </c>
      <c r="L52" s="1" t="s">
        <v>10</v>
      </c>
      <c r="M52" s="2">
        <f>SUM(B52:K52)</f>
        <v>0.99999999999999989</v>
      </c>
    </row>
    <row r="54" spans="1:13" x14ac:dyDescent="0.25">
      <c r="L54" s="1" t="s">
        <v>11</v>
      </c>
      <c r="M54" s="1">
        <f>MAX(B46:K46)</f>
        <v>9000</v>
      </c>
    </row>
    <row r="55" spans="1:13" x14ac:dyDescent="0.25">
      <c r="L55" s="1" t="s">
        <v>12</v>
      </c>
      <c r="M55" s="1">
        <f>M47/M54</f>
        <v>9.0477777777777781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Ishchenko Yevhen</cp:lastModifiedBy>
  <dcterms:modified xsi:type="dcterms:W3CDTF">2025-06-05T07:17:43Z</dcterms:modified>
</cp:coreProperties>
</file>