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49" sheetId="98" r:id="rId8"/>
    <sheet name="Chart 50" sheetId="99" state="hidden" r:id="rId9"/>
    <sheet name=" HD2011" sheetId="116" r:id="rId10"/>
    <sheet name="HD2012A" sheetId="117" r:id="rId11"/>
    <sheet name="HD2012B" sheetId="118" r:id="rId12"/>
    <sheet name="HD2013" sheetId="119" r:id="rId13"/>
    <sheet name="HD2014" sheetId="120" r:id="rId14"/>
    <sheet name="HD2015" sheetId="121" r:id="rId15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_46_3_2011" localSheetId="9">' HD2011'!$A$1:$G$23</definedName>
    <definedName name="Chart_46_3_2013" localSheetId="12">'HD2013'!$A$1:$G$26</definedName>
    <definedName name="Chart_46_3_2014" localSheetId="13">'HD2014'!$A$1:$G$28</definedName>
    <definedName name="Chart_46_3_2015" localSheetId="14">'HD2015'!$A$1:$G$23</definedName>
    <definedName name="Chart_46_3_F2012" localSheetId="11">HD2012B!$A$1:$G$25</definedName>
    <definedName name="Chart_46_3_S2012" localSheetId="10">HD2012A!$A$1:$G$25</definedName>
    <definedName name="Chart_47_3_2011" localSheetId="9">' HD2011'!$A$31:$G$53</definedName>
    <definedName name="Chart_47_3_2013" localSheetId="12">'HD2013'!$A$31:$G$56</definedName>
    <definedName name="Chart_47_3_2014" localSheetId="13">'HD2014'!$A$31:$G$58</definedName>
    <definedName name="Chart_47_3_2015" localSheetId="14">'HD2015'!$A$30:$G$51</definedName>
    <definedName name="Chart_47_3_F2012" localSheetId="11">HD2012B!$A$31:$G$55</definedName>
    <definedName name="Chart_47_3_S2012" localSheetId="10">HD2012A!$A$31:$G$55</definedName>
    <definedName name="Chart_48_3_2011" localSheetId="9">' HD2011'!$A$61:$Q$72</definedName>
    <definedName name="Chart_48_3_2013" localSheetId="12">'HD2013'!$A$61:$Q$72</definedName>
    <definedName name="Chart_48_3_2014" localSheetId="13">'HD2014'!$A$61:$Q$72</definedName>
    <definedName name="Chart_48_3_2015" localSheetId="14">'HD2015'!$A$61:$Q$72</definedName>
    <definedName name="Chart_48_3_F2012" localSheetId="11">HD2012B!$A$61:$Q$72</definedName>
    <definedName name="Chart_48_3_S2012" localSheetId="10">HD2012A!$A$61:$Q$72</definedName>
    <definedName name="Chart_49_3_2011" localSheetId="9">' HD2011'!$A$81:$Q$92</definedName>
    <definedName name="Chart_49_3_2013" localSheetId="12">'HD2013'!$A$81:$Q$92</definedName>
    <definedName name="Chart_49_3_2014" localSheetId="13">'HD2014'!$A$81:$Q$92</definedName>
    <definedName name="Chart_49_3_2015" localSheetId="14">'HD2015'!$A$81:$Q$92</definedName>
    <definedName name="Chart_49_3_F2012" localSheetId="11">HD2012B!$A$81:$Q$92</definedName>
    <definedName name="Chart_49_3_S2012" localSheetId="10">HD2012A!$A$82:$Q$93</definedName>
    <definedName name="chart18" localSheetId="0">'Chart 18 Data'!$A$24</definedName>
    <definedName name="chart19" localSheetId="4">'Chart 20'!$C$1</definedName>
    <definedName name="DLLookup5">#REF!</definedName>
    <definedName name="HD2011DI">' HD2011'!$B$6:$G$22</definedName>
    <definedName name="HD2011DT">' HD2011'!$B$68:$Q$71</definedName>
    <definedName name="HD2011UI">' HD2011'!$B$36:$G$52</definedName>
    <definedName name="HD2011UT">' HD2011'!$B$88:$Q$91</definedName>
    <definedName name="HD2012ADI">HD2012A!$B$6:$G$24</definedName>
    <definedName name="HD2012ADT">HD2012A!$B$68:$Q$70</definedName>
    <definedName name="HD2012AUI">HD2012A!$B$36:$G$54</definedName>
    <definedName name="HD2012AUT">HD2012A!$B$89:$Q$91</definedName>
    <definedName name="HD2012BDI">HD2012B!$B$6:$G$24</definedName>
    <definedName name="HD2012BDT">HD2012B!$B$68:$Q$71</definedName>
    <definedName name="HD2012BUI">HD2012B!$B$36:$G$54</definedName>
    <definedName name="HD2012BUT">HD2012B!$B$88:$Q$91</definedName>
    <definedName name="HD2013DI">'HD2013'!$B$6:$G$25</definedName>
    <definedName name="HD2013DT">'HD2013'!$B$68:$Q$71</definedName>
    <definedName name="HD2013UI">'HD2013'!$B$36:$G$55</definedName>
    <definedName name="HD2013UT">'HD2013'!$B$88:$Q$91</definedName>
    <definedName name="HD2014DI">'HD2014'!$B$6:$G$28</definedName>
    <definedName name="HD2014DT">'HD2014'!$B$68:$Q$71</definedName>
    <definedName name="HD2014UI">'HD2014'!$B$36:$G$57</definedName>
    <definedName name="HD2014UT">'HD2014'!$B$88:$Q$91</definedName>
    <definedName name="HD2015DI">'HD2015'!$B$6:$G$22</definedName>
    <definedName name="HD2015DT">'HD2015'!$B$68:$DV$71</definedName>
    <definedName name="HD2015UI">'HD2015'!$B$35:$G$50</definedName>
    <definedName name="HD2015UT">'HD2015'!$B$88:$DV$91</definedName>
    <definedName name="LEGACY" localSheetId="8">'Chart 50'!$A$1:$C$24</definedName>
    <definedName name="_xlnm.Print_Area" localSheetId="7">'Chart 49'!#REF!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S7" i="98" l="1"/>
  <c r="R7" i="98"/>
  <c r="Q7" i="98"/>
  <c r="P7" i="98"/>
  <c r="S6" i="98"/>
  <c r="R6" i="98"/>
  <c r="Q6" i="98"/>
  <c r="P6" i="98"/>
  <c r="O6" i="98"/>
  <c r="N6" i="98"/>
  <c r="S5" i="98"/>
  <c r="R5" i="98"/>
  <c r="Q5" i="98"/>
  <c r="P5" i="98"/>
  <c r="O5" i="98"/>
  <c r="N5" i="98"/>
  <c r="S4" i="98"/>
  <c r="R4" i="98"/>
  <c r="Q4" i="98"/>
  <c r="P4" i="98"/>
  <c r="O4" i="98"/>
  <c r="N4" i="98"/>
  <c r="M7" i="98"/>
  <c r="L7" i="98"/>
  <c r="K7" i="98"/>
  <c r="J7" i="98"/>
  <c r="M6" i="98"/>
  <c r="L6" i="98"/>
  <c r="K6" i="98"/>
  <c r="J6" i="98"/>
  <c r="I6" i="98"/>
  <c r="H6" i="98"/>
  <c r="M5" i="98"/>
  <c r="L5" i="98"/>
  <c r="K5" i="98"/>
  <c r="J5" i="98"/>
  <c r="I5" i="98"/>
  <c r="H5" i="98"/>
  <c r="M4" i="98"/>
  <c r="L4" i="98"/>
  <c r="K4" i="98"/>
  <c r="J4" i="98"/>
  <c r="I4" i="98"/>
  <c r="H4" i="98"/>
  <c r="G7" i="98"/>
  <c r="F7" i="98"/>
  <c r="E7" i="98"/>
  <c r="D7" i="98"/>
  <c r="G6" i="98"/>
  <c r="F6" i="98"/>
  <c r="E6" i="98"/>
  <c r="D6" i="98"/>
  <c r="C6" i="98"/>
  <c r="B6" i="98"/>
  <c r="G5" i="98"/>
  <c r="F5" i="98"/>
  <c r="E5" i="98"/>
  <c r="D5" i="98"/>
  <c r="C5" i="98"/>
  <c r="B5" i="98"/>
  <c r="G4" i="98"/>
  <c r="F4" i="98"/>
  <c r="E4" i="98"/>
  <c r="D4" i="98"/>
  <c r="C4" i="98"/>
  <c r="B4" i="98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Chart 46-3-2011" type="6" refreshedVersion="6" background="1" saveData="1">
    <textPr prompt="0" codePage="437" sourceFile="C:\Users\Andy\Box Sync\Default Sync Folder\SamKnowsFCC2015\OMS\Chart 46-3-2011.TAB">
      <textFields>
        <textField/>
      </textFields>
    </textPr>
  </connection>
  <connection id="4" name="Chart 46-3-2013" type="6" refreshedVersion="6" background="1" saveData="1">
    <textPr prompt="0" codePage="437" sourceFile="C:\Users\Andy\Box Sync\Default Sync Folder\SamKnowsFCC2015\OMS\Chart 46-3-2013.TAB">
      <textFields>
        <textField/>
      </textFields>
    </textPr>
  </connection>
  <connection id="5" name="Chart 46-3-2014" type="6" refreshedVersion="6" background="1" saveData="1">
    <textPr prompt="0" codePage="437" sourceFile="C:\Users\Andy\Box Sync\Default Sync Folder\SamKnowsFCC2015\OMS\Chart 46-3-2014.TAB">
      <textFields>
        <textField/>
      </textFields>
    </textPr>
  </connection>
  <connection id="6" name="Chart 46-3-2015" type="6" refreshedVersion="6" background="1" saveData="1">
    <textPr prompt="0" codePage="437" sourceFile="C:\Users\Andy\Box Sync\Default Sync Folder\SamKnowsFCC2015\OMS\Chart 46-3-2015.TAB">
      <textFields>
        <textField/>
      </textFields>
    </textPr>
  </connection>
  <connection id="7" name="Chart 46-3-F2012" type="6" refreshedVersion="6" background="1" saveData="1">
    <textPr prompt="0" codePage="437" sourceFile="C:\Users\Andy\Box Sync\Default Sync Folder\SamKnowsFCC2015\OMS\Chart 46-3-F2012.TAB">
      <textFields>
        <textField/>
      </textFields>
    </textPr>
  </connection>
  <connection id="8" name="Chart 46-3-S2012" type="6" refreshedVersion="6" background="1" saveData="1">
    <textPr prompt="0" codePage="437" sourceFile="C:\Users\Andy\Box Sync\Default Sync Folder\SamKnowsFCC2015\OMS\Chart 46-3-S2012.TAB">
      <textFields>
        <textField/>
      </textFields>
    </textPr>
  </connection>
  <connection id="9" name="Chart 47-3-2011" type="6" refreshedVersion="6" background="1" saveData="1">
    <textPr prompt="0" codePage="437" sourceFile="C:\Users\Andy\Box Sync\Default Sync Folder\SamKnowsFCC2015\OMS\Chart 47-3-2011.TAB">
      <textFields>
        <textField/>
      </textFields>
    </textPr>
  </connection>
  <connection id="10" name="Chart 47-3-2013" type="6" refreshedVersion="6" background="1" saveData="1">
    <textPr prompt="0" codePage="437" sourceFile="C:\Users\Andy\Box Sync\Default Sync Folder\SamKnowsFCC2015\OMS\Chart 47-3-2013.TAB">
      <textFields>
        <textField/>
      </textFields>
    </textPr>
  </connection>
  <connection id="11" name="Chart 47-3-2014" type="6" refreshedVersion="6" background="1" saveData="1">
    <textPr prompt="0" codePage="437" sourceFile="C:\Users\Andy\Box Sync\Default Sync Folder\SamKnowsFCC2015\OMS\Chart 47-3-2014.TAB">
      <textFields>
        <textField/>
      </textFields>
    </textPr>
  </connection>
  <connection id="12" name="Chart 47-3-2015" type="6" refreshedVersion="6" background="1" saveData="1">
    <textPr prompt="0" codePage="437" sourceFile="C:\Users\Andy\Box Sync\Default Sync Folder\SamKnowsFCC2015\OMS\Chart 47-3-2015.TAB">
      <textFields>
        <textField/>
      </textFields>
    </textPr>
  </connection>
  <connection id="13" name="Chart 47-3-F2012" type="6" refreshedVersion="6" background="1" saveData="1">
    <textPr prompt="0" codePage="437" sourceFile="C:\Users\Andy\Box Sync\Default Sync Folder\SamKnowsFCC2015\OMS\Chart 47-3-F2012.TAB">
      <textFields>
        <textField/>
      </textFields>
    </textPr>
  </connection>
  <connection id="14" name="Chart 47-3-S2012" type="6" refreshedVersion="6" background="1" saveData="1">
    <textPr prompt="0" codePage="437" sourceFile="C:\Users\Andy\Box Sync\Default Sync Folder\SamKnowsFCC2015\OMS\Chart 47-3-S2012.TAB">
      <textFields>
        <textField/>
      </textFields>
    </textPr>
  </connection>
  <connection id="15" name="Chart 48-3-2011" type="6" refreshedVersion="6" background="1" saveData="1">
    <textPr prompt="0" codePage="437" sourceFile="C:\Users\Andy\Box Sync\Default Sync Folder\SamKnowsFCC2015\OMS\Chart 48-3-2011.TAB">
      <textFields>
        <textField/>
      </textFields>
    </textPr>
  </connection>
  <connection id="16" name="Chart 48-3-2013" type="6" refreshedVersion="6" background="1" saveData="1">
    <textPr prompt="0" codePage="437" sourceFile="C:\Users\Andy\Box Sync\Default Sync Folder\SamKnowsFCC2015\OMS\Chart 48-3-2013.TAB">
      <textFields>
        <textField/>
      </textFields>
    </textPr>
  </connection>
  <connection id="17" name="Chart 48-3-2014" type="6" refreshedVersion="6" background="1" saveData="1">
    <textPr prompt="0" codePage="437" sourceFile="C:\Users\Andy\Box Sync\Default Sync Folder\SamKnowsFCC2015\OMS\Chart 48-3-2014.TAB">
      <textFields>
        <textField/>
      </textFields>
    </textPr>
  </connection>
  <connection id="18" name="Chart 48-3-2015" type="6" refreshedVersion="6" background="1" saveData="1">
    <textPr prompt="0" codePage="437" sourceFile="C:\Users\Andy\Box Sync\Default Sync Folder\SamKnowsFCC2015\OMS\Chart 48-3-2015.TAB">
      <textFields>
        <textField/>
      </textFields>
    </textPr>
  </connection>
  <connection id="19" name="Chart 48-3-F2012" type="6" refreshedVersion="6" background="1" saveData="1">
    <textPr prompt="0" codePage="437" sourceFile="C:\Users\Andy\Box Sync\Default Sync Folder\SamKnowsFCC2015\OMS\Chart 48-3-F2012.TAB">
      <textFields>
        <textField/>
      </textFields>
    </textPr>
  </connection>
  <connection id="20" name="Chart 48-3-S2012" type="6" refreshedVersion="6" background="1" saveData="1">
    <textPr prompt="0" codePage="437" sourceFile="C:\Users\Andy\Box Sync\Default Sync Folder\SamKnowsFCC2015\OMS\Chart 48-3-S2012.TAB">
      <textFields>
        <textField/>
      </textFields>
    </textPr>
  </connection>
  <connection id="21" name="Chart 49-3-2011" type="6" refreshedVersion="6" background="1" saveData="1">
    <textPr prompt="0" codePage="437" sourceFile="C:\Users\Andy\Box Sync\Default Sync Folder\SamKnowsFCC2015\OMS\Chart 49-3-2011.TAB">
      <textFields count="2">
        <textField/>
        <textField/>
      </textFields>
    </textPr>
  </connection>
  <connection id="22" name="Chart 49-3-2013" type="6" refreshedVersion="6" background="1" saveData="1">
    <textPr prompt="0" codePage="437" sourceFile="C:\Users\Andy\Box Sync\Default Sync Folder\SamKnowsFCC2015\OMS\Chart 49-3-2013.TAB">
      <textFields count="2">
        <textField/>
        <textField/>
      </textFields>
    </textPr>
  </connection>
  <connection id="23" name="Chart 49-3-2014" type="6" refreshedVersion="6" background="1" saveData="1">
    <textPr prompt="0" codePage="437" sourceFile="C:\Users\Andy\Box Sync\Default Sync Folder\SamKnowsFCC2015\OMS\Chart 49-3-2014.TAB">
      <textFields count="2">
        <textField/>
        <textField/>
      </textFields>
    </textPr>
  </connection>
  <connection id="24" name="Chart 49-3-2015" type="6" refreshedVersion="6" background="1" saveData="1">
    <textPr prompt="0" codePage="437" sourceFile="C:\Users\Andy\Box Sync\Default Sync Folder\SamKnowsFCC2015\OMS\Chart 49-3-2015.TAB">
      <textFields count="2">
        <textField/>
        <textField/>
      </textFields>
    </textPr>
  </connection>
  <connection id="25" name="Chart 49-3-F2012" type="6" refreshedVersion="6" background="1" saveData="1">
    <textPr prompt="0" codePage="437" sourceFile="C:\Users\Andy\Box Sync\Default Sync Folder\SamKnowsFCC2015\OMS\Chart 49-3-F2012.TAB">
      <textFields count="2">
        <textField/>
        <textField/>
      </textFields>
    </textPr>
  </connection>
  <connection id="26" name="Chart 49-3-S2012" type="6" refreshedVersion="6" background="1" saveData="1">
    <textPr prompt="0" codePage="437" sourceFile="C:\Users\Andy\Box Sync\Default Sync Folder\SamKnowsFCC2015\OMS\Chart 49-3-S2012.TAB">
      <textFields count="2">
        <textField/>
        <textField/>
      </textFields>
    </textPr>
  </connection>
  <connection id="27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<sst xmlns="http://schemas.openxmlformats.org/spreadsheetml/2006/main" count="1293" uniqueCount="260">
  <si>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</si>
  <si>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</si>
  <si>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</si>
  <si>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</si>
  <si>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</si>
  <si>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</si>
  <si>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</si>
  <si>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</si>
  <si>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</si>
  <si>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</si>
  <si>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</si>
  <si>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</si>
  <si>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</si>
  <si>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</si>
  <si>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</si>
  <si>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</si>
  <si>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</si>
  <si>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</si>
  <si>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</si>
  <si>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</si>
  <si>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</si>
  <si>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</si>
  <si>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</si>
  <si>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</si>
  <si>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</si>
  <si>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</si>
  <si>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</si>
  <si>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</si>
  <si>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</si>
  <si>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</si>
  <si>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</si>
  <si>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</si>
  <si>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</si>
  <si>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</si>
  <si>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</si>
  <si>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</si>
  <si>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</si>
  <si>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</si>
  <si>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</si>
  <si>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</si>
  <si>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</si>
  <si>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</si>
  <si>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</si>
  <si>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</si>
  <si>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</si>
  <si>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</si>
  <si>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</si>
  <si>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</si>
  <si>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</si>
  <si>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</si>
  <si>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</si>
  <si>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</si>
  <si>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</si>
  <si>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</si>
  <si>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</si>
  <si>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</si>
  <si>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</si>
  <si>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</si>
  <si>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</si>
  <si>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</si>
  <si>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</si>
  <si>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</si>
  <si>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</si>
  <si>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</si>
  <si>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</si>
  <si>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</si>
  <si>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</si>
  <si>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</si>
  <si>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</si>
  <si>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</si>
  <si>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</si>
  <si>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</si>
  <si>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</si>
  <si>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</si>
  <si>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</si>
  <si>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</si>
  <si>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</si>
  <si>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</si>
  <si>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</si>
  <si>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</si>
  <si>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</si>
  <si>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</si>
  <si>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</si>
  <si>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</si>
  <si>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</si>
  <si>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</si>
  <si>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</si>
  <si>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</si>
  <si>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</si>
  <si>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</si>
  <si>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</si>
  <si>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</si>
  <si>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</si>
  <si>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</si>
  <si>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</si>
  <si>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</si>
  <si>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</si>
  <si>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</si>
  <si>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</si>
  <si>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</si>
  <si>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</si>
  <si>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</si>
  <si>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</si>
  <si>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</si>
  <si>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</si>
  <si>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</si>
  <si>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</si>
  <si>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</si>
  <si>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</si>
  <si>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</si>
  <si>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</si>
  <si>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</si>
  <si>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</si>
  <si>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</si>
  <si>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</si>
  <si>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</si>
  <si>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</si>
  <si>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</si>
  <si>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</si>
  <si>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</si>
  <si>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</si>
  <si>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</si>
  <si>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</si>
  <si>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</si>
  <si>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</si>
  <si>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</si>
  <si>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</si>
  <si>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</si>
  <si>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</si>
  <si>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</si>
  <si>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</si>
  <si>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</si>
  <si>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</si>
  <si>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</si>
  <si>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</si>
  <si>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</si>
  <si>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</si>
  <si>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</si>
  <si>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</si>
  <si>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</si>
  <si>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</si>
  <si>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</si>
  <si>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</si>
  <si>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</si>
  <si>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</si>
  <si>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</si>
  <si>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</si>
  <si>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</si>
  <si>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</si>
  <si>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</si>
  <si>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</si>
  <si>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</si>
  <si>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</si>
  <si>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</si>
  <si>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</si>
  <si>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</si>
  <si>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</si>
  <si>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</si>
  <si>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</si>
  <si>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.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</si>
  <si>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</si>
  <si>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</si>
  <si>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</si>
  <si>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</si>
  <si>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</si>
  <si>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</si>
  <si>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</si>
  <si>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</si>
  <si>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</si>
  <si>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</si>
  <si>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</si>
  <si>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</si>
  <si>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</si>
  <si>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</si>
  <si>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</si>
  <si>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</si>
  <si>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</si>
  <si>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</si>
  <si>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</si>
  <si>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</si>
  <si>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</si>
  <si>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</si>
  <si>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</si>
  <si>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</si>
  <si>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</si>
  <si>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</si>
  <si>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</si>
  <si>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</si>
  <si>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</si>
  <si>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ISP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</si>
  <si>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</si>
  <si>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</si>
  <si>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</si>
  <si>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</si>
  <si>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</si>
  <si>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</si>
  <si>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Upload</t>
  </si>
  <si>
    <t>Unweighted Valid N</t>
  </si>
  <si>
    <t>AT&amp;T - DSL</t>
  </si>
  <si>
    <t>Verizon DSL (Max of range)</t>
  </si>
  <si>
    <t>Satellite</t>
  </si>
  <si>
    <t>24-Hr Sat-Sun</t>
  </si>
  <si>
    <t>C:\TEMP\TEMP.TMP</t>
  </si>
  <si>
    <t>DL Without Legacy vs. All</t>
  </si>
  <si>
    <t>All units</t>
  </si>
  <si>
    <t>Without Legacy modems</t>
  </si>
  <si>
    <t>UL Without Legacy vs. All</t>
  </si>
  <si>
    <t>Off Peak</t>
  </si>
  <si>
    <t>Verizon DSL</t>
  </si>
  <si>
    <t>Off-Peak</t>
  </si>
  <si>
    <t>Mar 2011</t>
  </si>
  <si>
    <t>Apr 2012</t>
  </si>
  <si>
    <t>Sep 2012</t>
  </si>
  <si>
    <t>Sep 2013</t>
  </si>
  <si>
    <t>Median</t>
  </si>
  <si>
    <t>24hr Sat-Sun</t>
  </si>
  <si>
    <t>Sep 2014</t>
  </si>
  <si>
    <t>1900-2300 Mon-Fri</t>
  </si>
  <si>
    <t>% Advertised</t>
  </si>
  <si>
    <t>Chart 20:  Cumulative Distribution of User Traffic, by Technology - 2015 Test Data</t>
  </si>
  <si>
    <t>TECHNOLOGY</t>
  </si>
  <si>
    <t>Period</t>
  </si>
  <si>
    <t>Sep 2015</t>
  </si>
  <si>
    <t>2.05 Mbps</t>
  </si>
  <si>
    <t>7 Mbps</t>
  </si>
  <si>
    <t xml:space="preserve"> Mbps</t>
  </si>
  <si>
    <t>Chart 18:  Normalized Average User Traffic - 2015 Test Data</t>
  </si>
  <si>
    <t>1900-2200 Mon-Fri</t>
  </si>
  <si>
    <t>Spring 2012</t>
  </si>
  <si>
    <t>Fall 2012</t>
  </si>
  <si>
    <t>Qwest (CTL)</t>
  </si>
  <si>
    <t>Fall 2013</t>
  </si>
  <si>
    <t>Fall 2014</t>
  </si>
  <si>
    <t>Fall 2011</t>
  </si>
  <si>
    <t>get_sustained_trimmed_mean</t>
  </si>
  <si>
    <t>Clearwire</t>
  </si>
  <si>
    <t>Brighthouse</t>
  </si>
  <si>
    <t>Miscellaneous</t>
  </si>
  <si>
    <t>Fall 2015</t>
  </si>
  <si>
    <t>uploadSustained_Trimmed_Mean</t>
  </si>
  <si>
    <t>Download % of advertised - Technology</t>
  </si>
  <si>
    <t>CABLE</t>
  </si>
  <si>
    <t>Download % of advertised - ISP</t>
  </si>
  <si>
    <t>24hr Mon-Sun</t>
  </si>
  <si>
    <t>Upload % of advertised - Technology</t>
  </si>
  <si>
    <t>Upload % of advertised - ISP</t>
  </si>
  <si>
    <t>WindStream</t>
  </si>
  <si>
    <t>AT&amp;T - IPBB</t>
  </si>
  <si>
    <t>Peak Period Sustained upload speeds by technology</t>
  </si>
  <si>
    <t>PERIOD</t>
  </si>
  <si>
    <t>TEMPVARMEAN</t>
  </si>
  <si>
    <t>TEMPVARMEDIAN</t>
  </si>
  <si>
    <t>WEIGHTED_MEAN</t>
  </si>
  <si>
    <t>WEIGHTED_MEDIAN</t>
  </si>
  <si>
    <t>% Advertised Mean</t>
  </si>
  <si>
    <t>% Advertised Median</t>
  </si>
  <si>
    <t>Actual Speed Mean</t>
  </si>
  <si>
    <t>Actual Speed Median</t>
  </si>
  <si>
    <t>NUM_UNITS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</si>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</sst>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0" fillId="0" borderId="15" xfId="0" applyBorder="1"/>
    <xf numFmtId="0" fontId="0" fillId="0" borderId="16" xfId="0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/>
    <xf numFmtId="2" fontId="0" fillId="0" borderId="8" xfId="0" applyNumberFormat="1" applyBorder="1" applyAlignment="1">
      <alignment horizontal="center"/>
    </xf>
    <xf numFmtId="0" fontId="0" fillId="0" borderId="9" xfId="0" applyBorder="1"/>
    <xf numFmtId="49" fontId="0" fillId="0" borderId="10" xfId="0" applyNumberFormat="1" applyFill="1" applyBorder="1"/>
    <xf numFmtId="49" fontId="0" fillId="0" borderId="17" xfId="0" applyNumberFormat="1" applyBorder="1"/>
    <xf numFmtId="49" fontId="0" fillId="0" borderId="14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548688"/>
        <c:axId val="498549080"/>
      </c:barChart>
      <c:catAx>
        <c:axId val="49854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49080"/>
        <c:crosses val="autoZero"/>
        <c:auto val="1"/>
        <c:lblAlgn val="ctr"/>
        <c:lblOffset val="100"/>
        <c:noMultiLvlLbl val="0"/>
      </c:catAx>
      <c:valAx>
        <c:axId val="498549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98548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03376"/>
        <c:axId val="411103768"/>
      </c:barChart>
      <c:catAx>
        <c:axId val="4111033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1103768"/>
        <c:crosses val="autoZero"/>
        <c:auto val="1"/>
        <c:lblAlgn val="ctr"/>
        <c:lblOffset val="100"/>
        <c:noMultiLvlLbl val="0"/>
      </c:catAx>
      <c:valAx>
        <c:axId val="411103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110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04552"/>
        <c:axId val="411104944"/>
      </c:barChart>
      <c:catAx>
        <c:axId val="4111045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1104944"/>
        <c:crosses val="autoZero"/>
        <c:auto val="1"/>
        <c:lblAlgn val="ctr"/>
        <c:lblOffset val="100"/>
        <c:noMultiLvlLbl val="0"/>
      </c:catAx>
      <c:valAx>
        <c:axId val="41110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11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05728"/>
        <c:axId val="774816664"/>
      </c:barChart>
      <c:catAx>
        <c:axId val="4111057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74816664"/>
        <c:crosses val="autoZero"/>
        <c:auto val="1"/>
        <c:lblAlgn val="ctr"/>
        <c:lblOffset val="100"/>
        <c:noMultiLvlLbl val="0"/>
      </c:catAx>
      <c:valAx>
        <c:axId val="774816664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1105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86299150607651E-2"/>
          <c:y val="2.0151911817628071E-2"/>
          <c:w val="0.957001094345174"/>
          <c:h val="0.93437744481384333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'Chart 49'!$N$3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28FB-439F-B040-EDE7F4637660}"/>
              </c:ext>
            </c:extLst>
          </c:dPt>
          <c:cat>
            <c:strRef>
              <c:f>'Chart 49'!$A$4:$A$7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49'!$N$4:$N$7</c:f>
              <c:numCache>
                <c:formatCode>General</c:formatCode>
                <c:ptCount val="4"/>
                <c:pt idx="0">
                  <c:v>0.75924000000000003</c:v>
                </c:pt>
                <c:pt idx="1">
                  <c:v>1.8721000000000001</c:v>
                </c:pt>
                <c:pt idx="2">
                  <c:v>20.771629999999998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FB-439F-B040-EDE7F4637660}"/>
            </c:ext>
          </c:extLst>
        </c:ser>
        <c:ser>
          <c:idx val="11"/>
          <c:order val="1"/>
          <c:tx>
            <c:strRef>
              <c:f>'Chart 49'!$O$3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49'!$A$4:$A$7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49'!$O$4:$O$7</c:f>
              <c:numCache>
                <c:formatCode>General</c:formatCode>
                <c:ptCount val="4"/>
                <c:pt idx="0">
                  <c:v>0.85045999999999999</c:v>
                </c:pt>
                <c:pt idx="1">
                  <c:v>2.6994699999999998</c:v>
                </c:pt>
                <c:pt idx="2">
                  <c:v>23.71415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FB-439F-B040-EDE7F4637660}"/>
            </c:ext>
          </c:extLst>
        </c:ser>
        <c:ser>
          <c:idx val="12"/>
          <c:order val="2"/>
          <c:tx>
            <c:strRef>
              <c:f>'Chart 49'!$P$3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49'!$A$4:$A$7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49'!$P$4:$P$7</c:f>
              <c:numCache>
                <c:formatCode>General</c:formatCode>
                <c:ptCount val="4"/>
                <c:pt idx="0">
                  <c:v>0.85501000000000005</c:v>
                </c:pt>
                <c:pt idx="1">
                  <c:v>2.8553299999999999</c:v>
                </c:pt>
                <c:pt idx="2">
                  <c:v>25.019819999999999</c:v>
                </c:pt>
                <c:pt idx="3">
                  <c:v>4.9314600000000004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FB-439F-B040-EDE7F4637660}"/>
            </c:ext>
          </c:extLst>
        </c:ser>
        <c:ser>
          <c:idx val="13"/>
          <c:order val="3"/>
          <c:tx>
            <c:strRef>
              <c:f>'Chart 49'!$Q$3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49'!$A$4:$A$7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49'!$Q$4:$Q$7</c:f>
              <c:numCache>
                <c:formatCode>General</c:formatCode>
                <c:ptCount val="4"/>
                <c:pt idx="0">
                  <c:v>0.96211999999999998</c:v>
                </c:pt>
                <c:pt idx="1">
                  <c:v>4.5828199999999999</c:v>
                </c:pt>
                <c:pt idx="2">
                  <c:v>28.106929999999998</c:v>
                </c:pt>
                <c:pt idx="3">
                  <c:v>5.0161100000000003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FB-439F-B040-EDE7F4637660}"/>
            </c:ext>
          </c:extLst>
        </c:ser>
        <c:ser>
          <c:idx val="14"/>
          <c:order val="4"/>
          <c:tx>
            <c:strRef>
              <c:f>'Chart 49'!$R$3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49'!$A$4:$A$7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49'!$R$4:$R$7</c:f>
              <c:numCache>
                <c:formatCode>0.00</c:formatCode>
                <c:ptCount val="4"/>
                <c:pt idx="0">
                  <c:v>1.18198</c:v>
                </c:pt>
                <c:pt idx="1">
                  <c:v>7.1000500000000004</c:v>
                </c:pt>
                <c:pt idx="2">
                  <c:v>44.769190000000002</c:v>
                </c:pt>
                <c:pt idx="3">
                  <c:v>3.06338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FB-439F-B040-EDE7F4637660}"/>
            </c:ext>
          </c:extLst>
        </c:ser>
        <c:ser>
          <c:idx val="0"/>
          <c:order val="5"/>
          <c:tx>
            <c:strRef>
              <c:f>'Chart 49'!$S$3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49'!$A$4:$A$7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49'!$S$4:$S$7</c:f>
              <c:numCache>
                <c:formatCode>General</c:formatCode>
                <c:ptCount val="4"/>
                <c:pt idx="0">
                  <c:v>1.2964199999999999</c:v>
                </c:pt>
                <c:pt idx="1">
                  <c:v>7.0792299999999999</c:v>
                </c:pt>
                <c:pt idx="2">
                  <c:v>54.607129999999998</c:v>
                </c:pt>
                <c:pt idx="3">
                  <c:v>2.9184399999999999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FB-439F-B040-EDE7F463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580368"/>
        <c:axId val="795580760"/>
      </c:barChart>
      <c:catAx>
        <c:axId val="79558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80760"/>
        <c:crosses val="autoZero"/>
        <c:auto val="1"/>
        <c:lblAlgn val="ctr"/>
        <c:lblOffset val="100"/>
        <c:noMultiLvlLbl val="0"/>
      </c:catAx>
      <c:valAx>
        <c:axId val="79558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58036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0122410376872227"/>
          <c:y val="3.0581735995405999E-2"/>
          <c:w val="0.44565693911324655"/>
          <c:h val="7.1690910073154701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49'!$A$5</c:f>
              <c:strCache>
                <c:ptCount val="1"/>
                <c:pt idx="0">
                  <c:v>Cable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49'!$N$3:$S$3</c:f>
              <c:strCache>
                <c:ptCount val="6"/>
                <c:pt idx="0">
                  <c:v>Mar 2011</c:v>
                </c:pt>
                <c:pt idx="1">
                  <c:v>Apr 2012</c:v>
                </c:pt>
                <c:pt idx="2">
                  <c:v>Sep 2012</c:v>
                </c:pt>
                <c:pt idx="3">
                  <c:v>Sep 2013</c:v>
                </c:pt>
                <c:pt idx="4">
                  <c:v>Sep 2014</c:v>
                </c:pt>
                <c:pt idx="5">
                  <c:v>Sep 2015</c:v>
                </c:pt>
              </c:strCache>
            </c:strRef>
          </c:cat>
          <c:val>
            <c:numRef>
              <c:f>'Chart 49'!$N$5:$S$5</c:f>
              <c:numCache>
                <c:formatCode>General</c:formatCode>
                <c:ptCount val="6"/>
                <c:pt idx="0">
                  <c:v>1.8721000000000001</c:v>
                </c:pt>
                <c:pt idx="1">
                  <c:v>2.6994699999999998</c:v>
                </c:pt>
                <c:pt idx="2">
                  <c:v>2.8553299999999999</c:v>
                </c:pt>
                <c:pt idx="3">
                  <c:v>4.5828199999999999</c:v>
                </c:pt>
                <c:pt idx="4" formatCode="0.00">
                  <c:v>7.1000500000000004</c:v>
                </c:pt>
                <c:pt idx="5">
                  <c:v>7.0792299999999999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05-40FF-906C-5522E8FFBD21}"/>
            </c:ext>
          </c:extLst>
        </c:ser>
        <c:ser>
          <c:idx val="1"/>
          <c:order val="1"/>
          <c:tx>
            <c:strRef>
              <c:f>'Chart 49'!$A$4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49'!$N$3:$S$3</c:f>
              <c:strCache>
                <c:ptCount val="6"/>
                <c:pt idx="0">
                  <c:v>Mar 2011</c:v>
                </c:pt>
                <c:pt idx="1">
                  <c:v>Apr 2012</c:v>
                </c:pt>
                <c:pt idx="2">
                  <c:v>Sep 2012</c:v>
                </c:pt>
                <c:pt idx="3">
                  <c:v>Sep 2013</c:v>
                </c:pt>
                <c:pt idx="4">
                  <c:v>Sep 2014</c:v>
                </c:pt>
                <c:pt idx="5">
                  <c:v>Sep 2015</c:v>
                </c:pt>
              </c:strCache>
            </c:strRef>
          </c:cat>
          <c:val>
            <c:numRef>
              <c:f>'Chart 49'!$N$4:$S$4</c:f>
              <c:numCache>
                <c:formatCode>General</c:formatCode>
                <c:ptCount val="6"/>
                <c:pt idx="0">
                  <c:v>0.75924000000000003</c:v>
                </c:pt>
                <c:pt idx="1">
                  <c:v>0.85045999999999999</c:v>
                </c:pt>
                <c:pt idx="2">
                  <c:v>0.85501000000000005</c:v>
                </c:pt>
                <c:pt idx="3">
                  <c:v>0.96211999999999998</c:v>
                </c:pt>
                <c:pt idx="4" formatCode="0.00">
                  <c:v>1.18198</c:v>
                </c:pt>
                <c:pt idx="5">
                  <c:v>1.2964199999999999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05-40FF-906C-5522E8FFBD21}"/>
            </c:ext>
          </c:extLst>
        </c:ser>
        <c:ser>
          <c:idx val="2"/>
          <c:order val="2"/>
          <c:tx>
            <c:strRef>
              <c:f>'Chart 49'!$A$6</c:f>
              <c:strCache>
                <c:ptCount val="1"/>
                <c:pt idx="0">
                  <c:v>Fiber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49'!$N$3:$S$3</c:f>
              <c:strCache>
                <c:ptCount val="6"/>
                <c:pt idx="0">
                  <c:v>Mar 2011</c:v>
                </c:pt>
                <c:pt idx="1">
                  <c:v>Apr 2012</c:v>
                </c:pt>
                <c:pt idx="2">
                  <c:v>Sep 2012</c:v>
                </c:pt>
                <c:pt idx="3">
                  <c:v>Sep 2013</c:v>
                </c:pt>
                <c:pt idx="4">
                  <c:v>Sep 2014</c:v>
                </c:pt>
                <c:pt idx="5">
                  <c:v>Sep 2015</c:v>
                </c:pt>
              </c:strCache>
            </c:strRef>
          </c:cat>
          <c:val>
            <c:numRef>
              <c:f>'Chart 49'!$N$6:$S$6</c:f>
              <c:numCache>
                <c:formatCode>General</c:formatCode>
                <c:ptCount val="6"/>
                <c:pt idx="0">
                  <c:v>20.771629999999998</c:v>
                </c:pt>
                <c:pt idx="1">
                  <c:v>23.71415</c:v>
                </c:pt>
                <c:pt idx="2">
                  <c:v>25.019819999999999</c:v>
                </c:pt>
                <c:pt idx="3">
                  <c:v>28.106929999999998</c:v>
                </c:pt>
                <c:pt idx="4" formatCode="0.00">
                  <c:v>44.769190000000002</c:v>
                </c:pt>
                <c:pt idx="5">
                  <c:v>54.607129999999998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05-40FF-906C-5522E8FF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581544"/>
        <c:axId val="79558193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'Chart 49'!$A$7</c15:sqref>
                        </c15:formulaRef>
                      </c:ext>
                    </c:extLst>
                    <c:strCache>
                      <c:ptCount val="1"/>
                      <c:pt idx="0">
                        <c:v>Satellite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'Chart 49'!$N$3:$S$3</c15:sqref>
                        </c15:formulaRef>
                      </c:ext>
                    </c:extLst>
                    <c:strCache>
                      <c:ptCount val="6"/>
                      <c:pt idx="0">
                        <c:v>Mar 2011</c:v>
                      </c:pt>
                      <c:pt idx="1">
                        <c:v>Apr 2012</c:v>
                      </c:pt>
                      <c:pt idx="2">
                        <c:v>Sep 2012</c:v>
                      </c:pt>
                      <c:pt idx="3">
                        <c:v>Sep 2013</c:v>
                      </c:pt>
                      <c:pt idx="4">
                        <c:v>Sep 2014</c:v>
                      </c:pt>
                      <c:pt idx="5">
                        <c:v>Sep 2015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'Chart 49'!$N$7:$S$7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4.9314600000000004</c:v>
                      </c:pt>
                      <c:pt idx="3">
                        <c:v>5.0161100000000003</c:v>
                      </c:pt>
                      <c:pt idx="4" formatCode="0.00">
                        <c:v>3.06338</c:v>
                      </c:pt>
                      <c:pt idx="5">
                        <c:v>2.9184399999999999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C05-40FF-906C-5522E8FFBD21}"/>
                  </c:ext>
                </c:extLst>
              </c15:ser>
            </c15:filteredBarSeries>
          </c:ext>
        </c:extLst>
      </c:barChart>
      <c:catAx>
        <c:axId val="79558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1936"/>
        <c:crosses val="autoZero"/>
        <c:auto val="1"/>
        <c:lblAlgn val="ctr"/>
        <c:lblOffset val="100"/>
        <c:noMultiLvlLbl val="0"/>
      </c:catAx>
      <c:valAx>
        <c:axId val="795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583112"/>
        <c:axId val="795583504"/>
      </c:barChart>
      <c:catAx>
        <c:axId val="79558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3504"/>
        <c:crosses val="autoZero"/>
        <c:auto val="1"/>
        <c:lblAlgn val="ctr"/>
        <c:lblOffset val="100"/>
        <c:noMultiLvlLbl val="0"/>
      </c:catAx>
      <c:valAx>
        <c:axId val="795583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584288"/>
        <c:axId val="795584680"/>
      </c:barChart>
      <c:catAx>
        <c:axId val="7955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4680"/>
        <c:crosses val="autoZero"/>
        <c:auto val="1"/>
        <c:lblAlgn val="ctr"/>
        <c:lblOffset val="100"/>
        <c:noMultiLvlLbl val="0"/>
      </c:catAx>
      <c:valAx>
        <c:axId val="795584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49864"/>
        <c:axId val="498550256"/>
      </c:scatterChart>
      <c:valAx>
        <c:axId val="49854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98550256"/>
        <c:crosses val="autoZero"/>
        <c:crossBetween val="midCat"/>
      </c:valAx>
      <c:valAx>
        <c:axId val="4985502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98549864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27696"/>
        <c:axId val="489728088"/>
      </c:scatterChart>
      <c:valAx>
        <c:axId val="489727696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9728088"/>
        <c:crosses val="autoZero"/>
        <c:crossBetween val="midCat"/>
        <c:majorUnit val="20"/>
      </c:valAx>
      <c:valAx>
        <c:axId val="4897280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48972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611592"/>
        <c:axId val="584611984"/>
      </c:barChart>
      <c:catAx>
        <c:axId val="5846115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84611984"/>
        <c:crosses val="autoZero"/>
        <c:auto val="1"/>
        <c:lblAlgn val="ctr"/>
        <c:lblOffset val="100"/>
        <c:noMultiLvlLbl val="0"/>
      </c:catAx>
      <c:valAx>
        <c:axId val="58461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8461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612768"/>
        <c:axId val="584613160"/>
      </c:barChart>
      <c:catAx>
        <c:axId val="5846127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84613160"/>
        <c:crosses val="autoZero"/>
        <c:auto val="1"/>
        <c:lblAlgn val="ctr"/>
        <c:lblOffset val="100"/>
        <c:noMultiLvlLbl val="0"/>
      </c:catAx>
      <c:valAx>
        <c:axId val="58461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8461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098280"/>
        <c:axId val="411098672"/>
      </c:barChart>
      <c:catAx>
        <c:axId val="4110982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1098672"/>
        <c:crosses val="autoZero"/>
        <c:auto val="1"/>
        <c:lblAlgn val="ctr"/>
        <c:lblOffset val="100"/>
        <c:noMultiLvlLbl val="0"/>
      </c:catAx>
      <c:valAx>
        <c:axId val="41109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109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099456"/>
        <c:axId val="411099848"/>
      </c:barChart>
      <c:catAx>
        <c:axId val="4110994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1099848"/>
        <c:crosses val="autoZero"/>
        <c:auto val="1"/>
        <c:lblAlgn val="ctr"/>
        <c:lblOffset val="100"/>
        <c:noMultiLvlLbl val="0"/>
      </c:catAx>
      <c:valAx>
        <c:axId val="411099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109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00632"/>
        <c:axId val="411101024"/>
      </c:barChart>
      <c:catAx>
        <c:axId val="4111006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1101024"/>
        <c:crosses val="autoZero"/>
        <c:auto val="1"/>
        <c:lblAlgn val="ctr"/>
        <c:lblOffset val="100"/>
        <c:noMultiLvlLbl val="0"/>
      </c:catAx>
      <c:valAx>
        <c:axId val="41110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110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02200"/>
        <c:axId val="411102592"/>
      </c:barChart>
      <c:catAx>
        <c:axId val="411102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1102592"/>
        <c:crosses val="autoZero"/>
        <c:auto val="1"/>
        <c:lblAlgn val="ctr"/>
        <c:lblOffset val="100"/>
        <c:noMultiLvlLbl val="0"/>
      </c:catAx>
      <c:valAx>
        <c:axId val="41110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110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62752</xdr:rowOff>
    </xdr:from>
    <xdr:to>
      <xdr:col>15</xdr:col>
      <xdr:colOff>571500</xdr:colOff>
      <xdr:row>45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280147</xdr:colOff>
      <xdr:row>6</xdr:row>
      <xdr:rowOff>191620</xdr:rowOff>
    </xdr:from>
    <xdr:to>
      <xdr:col>29</xdr:col>
      <xdr:colOff>67235</xdr:colOff>
      <xdr:row>29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3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hart 46-3-S2012" preserveFormatting="0" adjustColumnWidth="0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hart 49-3-S2012" preserveFormatting="0" adjustColumnWidth="0" connectionId="2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hart 47-3-F2012" preserveFormatting="0" adjustColumnWidth="0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hart 46-3-F2012" preserveFormatting="0" adjustColumnWidth="0" connectionId="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hart 49-3-F2012" preserveFormatting="0" adjustColumnWidth="0" connectionId="2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hart 48-3-F2012" preserveFormatting="0" adjustColumnWidth="0" connectionId="1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hart 46-3-2013" preserveFormatting="0" adjustColumnWidth="0" connectionId="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hart 49-3-2013" preserveFormatting="0" adjustColumnWidth="0" connectionId="2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hart 48-3-2013" preserveFormatting="0" adjustColumnWidth="0" connectionId="1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hart 47-3-2013" preserveFormatting="0" adjustColumnWidth="0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hart 49-3-2014" preserveFormatting="0" adjustColumnWidth="0" connectionId="2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hart 48-3-2014" preserveFormatting="0" adjustColumnWidth="0" connectionId="1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hart 47-3-2014" preserveFormatting="0" adjustColumnWidth="0" connectionId="1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Chart 46-3-2014" preserveFormatting="0" adjustColumnWidth="0" connectionId="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hart 48-3-2015" preserveFormatting="0" adjustColumnWidth="0" connectionId="1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Chart 47-3-2015" preserveFormatting="0" adjustColumnWidth="0" connectionId="12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Chart 46-3-2015" preserveFormatting="0" adjustColumnWidth="0" connectionId="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hart 49-3-2015" preserveFormatting="0" adjustColumnWidth="0" connectionId="2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EGACY" growShrinkType="overwriteClear" preserveFormatting="0" adjustColumnWidth="0" connectionId="2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hart 49-3-2011" preserveFormatting="0" adjustColumnWidth="0" connectionId="2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hart 48-3-2011" preserveFormatting="0" adjustColumnWidth="0" connectionId="1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hart 47-3-2011" preserveFormatting="0" adjustColumnWidth="0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hart 46-3-2011" preserveFormatting="0" adjustColumnWidth="0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hart 48-3-S2012" preserveFormatting="0" adjustColumnWidth="0" connectionId="2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hart 47-3-S2012" preserveFormatting="0" adjustColumnWidth="0" connectionId="1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Relationship Id="rId4" Type="http://schemas.openxmlformats.org/officeDocument/2006/relationships/queryTable" Target="../queryTables/queryTable1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Relationship Id="rId4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Relationship Id="rId4" Type="http://schemas.openxmlformats.org/officeDocument/2006/relationships/queryTable" Target="../queryTables/queryTable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Relationship Id="rId4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226</v>
      </c>
      <c r="E1" s="4"/>
      <c r="F1" t="s">
        <v>160</v>
      </c>
      <c r="I1" s="4"/>
      <c r="N1" s="4"/>
    </row>
    <row r="2" spans="1:14" x14ac:dyDescent="0.25">
      <c r="F2" t="s">
        <v>161</v>
      </c>
    </row>
    <row r="4" spans="1:14" x14ac:dyDescent="0.25">
      <c r="A4" s="5" t="s">
        <v>162</v>
      </c>
      <c r="B4" s="5" t="s">
        <v>163</v>
      </c>
      <c r="D4" s="5" t="s">
        <v>164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173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223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174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175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176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224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177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178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179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180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181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182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183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184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185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193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186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194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225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168</v>
      </c>
      <c r="B45" s="15"/>
      <c r="C45" s="15"/>
      <c r="D45" s="15"/>
    </row>
    <row r="46" spans="1:8" x14ac:dyDescent="0.25">
      <c r="A46" s="15"/>
      <c r="B46" s="15"/>
      <c r="C46" s="15" t="s">
        <v>169</v>
      </c>
      <c r="D46" s="15" t="s">
        <v>170</v>
      </c>
    </row>
    <row r="47" spans="1:8" x14ac:dyDescent="0.25">
      <c r="A47" s="15" t="s">
        <v>171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Q91"/>
  <sheetViews>
    <sheetView topLeftCell="A22" workbookViewId="0">
      <selection activeCell="B51" sqref="B51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229</v>
      </c>
    </row>
    <row r="3" spans="1:7" x14ac:dyDescent="0.25">
      <c r="A3" t="s">
        <v>242</v>
      </c>
    </row>
    <row r="4" spans="1:7" x14ac:dyDescent="0.25">
      <c r="C4" t="s">
        <v>218</v>
      </c>
      <c r="E4" t="s">
        <v>234</v>
      </c>
    </row>
    <row r="5" spans="1:7" x14ac:dyDescent="0.25">
      <c r="C5" t="s">
        <v>157</v>
      </c>
      <c r="D5" t="s">
        <v>214</v>
      </c>
      <c r="E5" t="s">
        <v>157</v>
      </c>
      <c r="F5" t="s">
        <v>214</v>
      </c>
      <c r="G5" t="s">
        <v>158</v>
      </c>
    </row>
    <row r="6" spans="1:7" x14ac:dyDescent="0.25">
      <c r="A6" t="s">
        <v>189</v>
      </c>
      <c r="B6" t="s">
        <v>0</v>
      </c>
      <c r="C6">
        <v>0.88136999999999999</v>
      </c>
      <c r="D6">
        <v>0.85355000000000003</v>
      </c>
      <c r="E6">
        <v>7.5229100000000004</v>
      </c>
      <c r="F6">
        <v>5.1212799999999996</v>
      </c>
      <c r="G6">
        <v>723</v>
      </c>
    </row>
    <row r="7" spans="1:7" x14ac:dyDescent="0.25">
      <c r="B7" t="s">
        <v>259</v>
      </c>
      <c r="C7">
        <v>1.1556200000000001</v>
      </c>
      <c r="D7">
        <v>1.2170799999999999</v>
      </c>
      <c r="E7">
        <v>29.717829999999999</v>
      </c>
      <c r="F7">
        <v>18.256170000000001</v>
      </c>
      <c r="G7">
        <v>229</v>
      </c>
    </row>
    <row r="8" spans="1:7" x14ac:dyDescent="0.25">
      <c r="B8" t="s">
        <v>2</v>
      </c>
      <c r="C8">
        <v>0.92435999999999996</v>
      </c>
      <c r="D8">
        <v>0.92057</v>
      </c>
      <c r="E8">
        <v>5.0116800000000001</v>
      </c>
      <c r="F8">
        <v>4.9118599999999999</v>
      </c>
      <c r="G8">
        <v>278</v>
      </c>
    </row>
    <row r="9" spans="1:7" x14ac:dyDescent="0.25">
      <c r="B9" t="s">
        <v>3</v>
      </c>
      <c r="C9">
        <v>1.0258799999999999</v>
      </c>
      <c r="D9">
        <v>1.0269200000000001</v>
      </c>
      <c r="E9">
        <v>21.833189999999998</v>
      </c>
      <c r="F9">
        <v>15.403729999999999</v>
      </c>
      <c r="G9">
        <v>581</v>
      </c>
    </row>
    <row r="10" spans="1:7" x14ac:dyDescent="0.25">
      <c r="B10" t="s">
        <v>235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1.0504500000000001</v>
      </c>
      <c r="D11">
        <v>1.05281</v>
      </c>
      <c r="E11">
        <v>20.610769999999999</v>
      </c>
      <c r="F11">
        <v>15.79217</v>
      </c>
      <c r="G11">
        <v>1021</v>
      </c>
    </row>
    <row r="12" spans="1:7" x14ac:dyDescent="0.25">
      <c r="B12" t="s">
        <v>5</v>
      </c>
      <c r="C12">
        <v>1.04545</v>
      </c>
      <c r="D12">
        <v>1.03624</v>
      </c>
      <c r="E12">
        <v>17.304189999999998</v>
      </c>
      <c r="F12">
        <v>15.543609999999999</v>
      </c>
      <c r="G12">
        <v>682</v>
      </c>
    </row>
    <row r="13" spans="1:7" x14ac:dyDescent="0.25">
      <c r="B13" t="s">
        <v>6</v>
      </c>
      <c r="C13">
        <v>0.92069999999999996</v>
      </c>
      <c r="D13">
        <v>0.89961999999999998</v>
      </c>
      <c r="E13">
        <v>7.9521300000000004</v>
      </c>
      <c r="F13">
        <v>2.6988500000000002</v>
      </c>
      <c r="G13">
        <v>450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0.88034999999999997</v>
      </c>
      <c r="D15">
        <v>0.90741000000000005</v>
      </c>
      <c r="E15">
        <v>15.487270000000001</v>
      </c>
      <c r="F15">
        <v>16.511399999999998</v>
      </c>
      <c r="G15">
        <v>104</v>
      </c>
    </row>
    <row r="16" spans="1:7" x14ac:dyDescent="0.25">
      <c r="B16" t="s">
        <v>8</v>
      </c>
      <c r="C16">
        <v>1.0199499999999999</v>
      </c>
      <c r="D16">
        <v>1.0306500000000001</v>
      </c>
      <c r="E16">
        <v>15.54792</v>
      </c>
      <c r="F16">
        <v>12.367800000000001</v>
      </c>
      <c r="G16">
        <v>247</v>
      </c>
    </row>
    <row r="17" spans="1:7" x14ac:dyDescent="0.25">
      <c r="B17" t="s">
        <v>9</v>
      </c>
      <c r="C17">
        <v>0.85521000000000003</v>
      </c>
      <c r="D17">
        <v>0.84643999999999997</v>
      </c>
      <c r="E17">
        <v>9.2876499999999993</v>
      </c>
      <c r="F17">
        <v>5.9051900000000002</v>
      </c>
      <c r="G17">
        <v>313</v>
      </c>
    </row>
    <row r="18" spans="1:7" x14ac:dyDescent="0.25">
      <c r="B18" t="s">
        <v>167</v>
      </c>
      <c r="C18">
        <v>0.96187</v>
      </c>
      <c r="D18">
        <v>0.96843999999999997</v>
      </c>
      <c r="E18">
        <v>13.78848</v>
      </c>
      <c r="F18">
        <v>9.6844199999999994</v>
      </c>
      <c r="G18">
        <v>1011</v>
      </c>
    </row>
    <row r="19" spans="1:7" x14ac:dyDescent="0.25">
      <c r="B19" t="s">
        <v>12</v>
      </c>
      <c r="C19">
        <v>1.2463900000000001</v>
      </c>
      <c r="D19">
        <v>1.21275</v>
      </c>
      <c r="E19">
        <v>38.798050000000003</v>
      </c>
      <c r="F19">
        <v>30.230060000000002</v>
      </c>
      <c r="G19">
        <v>631</v>
      </c>
    </row>
    <row r="20" spans="1:7" x14ac:dyDescent="0.25">
      <c r="B20" t="s">
        <v>208</v>
      </c>
      <c r="C20">
        <v>0.93420999999999998</v>
      </c>
      <c r="D20">
        <v>0.92398000000000002</v>
      </c>
      <c r="E20">
        <v>2.6446700000000001</v>
      </c>
      <c r="F20">
        <v>2.7719399999999998</v>
      </c>
      <c r="G20">
        <v>263</v>
      </c>
    </row>
    <row r="21" spans="1:7" x14ac:dyDescent="0.25">
      <c r="B21" t="s">
        <v>187</v>
      </c>
      <c r="C21">
        <v>1.41628</v>
      </c>
      <c r="D21">
        <v>1.41628</v>
      </c>
      <c r="E21">
        <v>16.99531</v>
      </c>
      <c r="F21">
        <v>16.99531</v>
      </c>
      <c r="G21">
        <v>95</v>
      </c>
    </row>
    <row r="22" spans="1:7" x14ac:dyDescent="0.25">
      <c r="B22" t="s">
        <v>11</v>
      </c>
      <c r="C22">
        <v>0.87311000000000005</v>
      </c>
      <c r="D22">
        <v>0.89922000000000002</v>
      </c>
      <c r="E22">
        <v>4.6720300000000003</v>
      </c>
      <c r="F22">
        <v>2.6976499999999999</v>
      </c>
      <c r="G22">
        <v>262</v>
      </c>
    </row>
    <row r="23" spans="1:7" x14ac:dyDescent="0.25">
      <c r="B23" t="s">
        <v>236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237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31" spans="1:7" x14ac:dyDescent="0.25">
      <c r="A31" t="s">
        <v>156</v>
      </c>
    </row>
    <row r="32" spans="1:7" x14ac:dyDescent="0.25">
      <c r="A32" t="s">
        <v>229</v>
      </c>
    </row>
    <row r="33" spans="1:7" x14ac:dyDescent="0.25">
      <c r="A33" t="s">
        <v>245</v>
      </c>
    </row>
    <row r="34" spans="1:7" x14ac:dyDescent="0.25">
      <c r="C34" t="s">
        <v>218</v>
      </c>
      <c r="E34" t="s">
        <v>239</v>
      </c>
    </row>
    <row r="35" spans="1:7" x14ac:dyDescent="0.25">
      <c r="C35" t="s">
        <v>157</v>
      </c>
      <c r="D35" t="s">
        <v>214</v>
      </c>
      <c r="E35" t="s">
        <v>157</v>
      </c>
      <c r="F35" t="s">
        <v>214</v>
      </c>
      <c r="G35" t="s">
        <v>158</v>
      </c>
    </row>
    <row r="36" spans="1:7" x14ac:dyDescent="0.25">
      <c r="A36" t="s">
        <v>189</v>
      </c>
      <c r="B36" t="s">
        <v>0</v>
      </c>
      <c r="C36">
        <v>0.91647999999999996</v>
      </c>
      <c r="D36">
        <v>0.85002</v>
      </c>
      <c r="E36">
        <v>0.98329999999999995</v>
      </c>
      <c r="F36">
        <v>0.65281999999999996</v>
      </c>
      <c r="G36">
        <v>722</v>
      </c>
    </row>
    <row r="37" spans="1:7" x14ac:dyDescent="0.25">
      <c r="B37" t="s">
        <v>259</v>
      </c>
      <c r="C37">
        <v>1.06172</v>
      </c>
      <c r="D37">
        <v>1.0672600000000001</v>
      </c>
      <c r="E37">
        <v>4.2439299999999998</v>
      </c>
      <c r="F37">
        <v>2.1345200000000002</v>
      </c>
      <c r="G37">
        <v>229</v>
      </c>
    </row>
    <row r="38" spans="1:7" x14ac:dyDescent="0.25">
      <c r="B38" t="s">
        <v>2</v>
      </c>
      <c r="C38">
        <v>0.98324</v>
      </c>
      <c r="D38">
        <v>1.0023500000000001</v>
      </c>
      <c r="E38">
        <v>0.61648999999999998</v>
      </c>
      <c r="F38">
        <v>0.64246999999999999</v>
      </c>
      <c r="G38">
        <v>279</v>
      </c>
    </row>
    <row r="39" spans="1:7" x14ac:dyDescent="0.25">
      <c r="B39" t="s">
        <v>3</v>
      </c>
      <c r="C39">
        <v>1.08511</v>
      </c>
      <c r="D39">
        <v>1.0880000000000001</v>
      </c>
      <c r="E39">
        <v>3.64039</v>
      </c>
      <c r="F39">
        <v>3.2639900000000002</v>
      </c>
      <c r="G39">
        <v>583</v>
      </c>
    </row>
    <row r="40" spans="1:7" x14ac:dyDescent="0.25">
      <c r="B40" t="s">
        <v>235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1.1615899999999999</v>
      </c>
      <c r="D41">
        <v>1.0786800000000001</v>
      </c>
      <c r="E41">
        <v>3.7071200000000002</v>
      </c>
      <c r="F41">
        <v>2.1573699999999998</v>
      </c>
      <c r="G41">
        <v>1019</v>
      </c>
    </row>
    <row r="42" spans="1:7" x14ac:dyDescent="0.25">
      <c r="B42" t="s">
        <v>5</v>
      </c>
      <c r="C42">
        <v>1.12069</v>
      </c>
      <c r="D42">
        <v>1.13347</v>
      </c>
      <c r="E42">
        <v>2.8019699999999998</v>
      </c>
      <c r="F42">
        <v>2.26694</v>
      </c>
      <c r="G42">
        <v>679</v>
      </c>
    </row>
    <row r="43" spans="1:7" x14ac:dyDescent="0.25">
      <c r="B43" t="s">
        <v>6</v>
      </c>
      <c r="C43">
        <v>1.1084099999999999</v>
      </c>
      <c r="D43">
        <v>1.15188</v>
      </c>
      <c r="E43">
        <v>4.6019100000000002</v>
      </c>
      <c r="F43">
        <v>0.44231999999999999</v>
      </c>
      <c r="G43">
        <v>449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0.99202000000000001</v>
      </c>
      <c r="D45">
        <v>1.0077</v>
      </c>
      <c r="E45">
        <v>1.5734900000000001</v>
      </c>
      <c r="F45">
        <v>1.43658</v>
      </c>
      <c r="G45">
        <v>104</v>
      </c>
    </row>
    <row r="46" spans="1:7" x14ac:dyDescent="0.25">
      <c r="B46" t="s">
        <v>8</v>
      </c>
      <c r="C46">
        <v>1.18214</v>
      </c>
      <c r="D46">
        <v>1.15004</v>
      </c>
      <c r="E46">
        <v>1.5376799999999999</v>
      </c>
      <c r="F46">
        <v>1.15004</v>
      </c>
      <c r="G46">
        <v>251</v>
      </c>
    </row>
    <row r="47" spans="1:7" x14ac:dyDescent="0.25">
      <c r="B47" t="s">
        <v>9</v>
      </c>
      <c r="C47">
        <v>0.89036999999999999</v>
      </c>
      <c r="D47">
        <v>0.86053000000000002</v>
      </c>
      <c r="E47">
        <v>1.5032099999999999</v>
      </c>
      <c r="F47">
        <v>0.77103999999999995</v>
      </c>
      <c r="G47">
        <v>313</v>
      </c>
    </row>
    <row r="48" spans="1:7" x14ac:dyDescent="0.25">
      <c r="B48" t="s">
        <v>167</v>
      </c>
      <c r="C48">
        <v>0.99724999999999997</v>
      </c>
      <c r="D48">
        <v>0.99168000000000001</v>
      </c>
      <c r="E48">
        <v>1.65465</v>
      </c>
      <c r="F48">
        <v>0.99168000000000001</v>
      </c>
      <c r="G48">
        <v>1015</v>
      </c>
    </row>
    <row r="49" spans="1:7" x14ac:dyDescent="0.25">
      <c r="B49" t="s">
        <v>12</v>
      </c>
      <c r="C49">
        <v>1.0856600000000001</v>
      </c>
      <c r="D49">
        <v>1.08643</v>
      </c>
      <c r="E49">
        <v>26.32245</v>
      </c>
      <c r="F49">
        <v>27.160769999999999</v>
      </c>
      <c r="G49">
        <v>626</v>
      </c>
    </row>
    <row r="50" spans="1:7" x14ac:dyDescent="0.25">
      <c r="B50" t="s">
        <v>208</v>
      </c>
      <c r="C50">
        <v>1.02183</v>
      </c>
      <c r="D50">
        <v>1.04399</v>
      </c>
      <c r="E50">
        <v>0.62966</v>
      </c>
      <c r="F50">
        <v>0.80178000000000005</v>
      </c>
      <c r="G50">
        <v>263</v>
      </c>
    </row>
    <row r="51" spans="1:7" x14ac:dyDescent="0.25">
      <c r="B51" t="s">
        <v>187</v>
      </c>
      <c r="C51">
        <v>1.6438200000000001</v>
      </c>
      <c r="D51">
        <v>1.6438200000000001</v>
      </c>
      <c r="E51">
        <v>4.9314600000000004</v>
      </c>
      <c r="F51">
        <v>4.9314600000000004</v>
      </c>
      <c r="G51">
        <v>95</v>
      </c>
    </row>
    <row r="52" spans="1:7" x14ac:dyDescent="0.25">
      <c r="B52" t="s">
        <v>11</v>
      </c>
      <c r="C52">
        <v>0.88349</v>
      </c>
      <c r="D52">
        <v>0.88366999999999996</v>
      </c>
      <c r="E52">
        <v>0.63254999999999995</v>
      </c>
      <c r="F52">
        <v>0.67864999999999998</v>
      </c>
      <c r="G52">
        <v>258</v>
      </c>
    </row>
    <row r="53" spans="1:7" x14ac:dyDescent="0.25">
      <c r="B53" t="s">
        <v>236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237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61" spans="1:7" x14ac:dyDescent="0.25">
      <c r="A61" t="s">
        <v>156</v>
      </c>
    </row>
    <row r="62" spans="1:7" x14ac:dyDescent="0.25">
      <c r="A62" t="s">
        <v>229</v>
      </c>
    </row>
    <row r="63" spans="1:7" x14ac:dyDescent="0.25">
      <c r="A63" t="s">
        <v>240</v>
      </c>
    </row>
    <row r="64" spans="1:7" x14ac:dyDescent="0.25">
      <c r="C64" t="s">
        <v>221</v>
      </c>
    </row>
    <row r="65" spans="1:17" x14ac:dyDescent="0.25">
      <c r="C65" t="s">
        <v>243</v>
      </c>
      <c r="H65" t="s">
        <v>215</v>
      </c>
      <c r="M65" t="s">
        <v>227</v>
      </c>
    </row>
    <row r="66" spans="1:17" x14ac:dyDescent="0.25">
      <c r="C66" t="s">
        <v>218</v>
      </c>
      <c r="E66" t="s">
        <v>234</v>
      </c>
      <c r="H66" t="s">
        <v>218</v>
      </c>
      <c r="J66" t="s">
        <v>234</v>
      </c>
      <c r="M66" t="s">
        <v>218</v>
      </c>
      <c r="O66" t="s">
        <v>234</v>
      </c>
    </row>
    <row r="67" spans="1:17" x14ac:dyDescent="0.25">
      <c r="C67" t="s">
        <v>157</v>
      </c>
      <c r="D67" t="s">
        <v>214</v>
      </c>
      <c r="E67" t="s">
        <v>157</v>
      </c>
      <c r="F67" t="s">
        <v>214</v>
      </c>
      <c r="G67" t="s">
        <v>158</v>
      </c>
      <c r="H67" t="s">
        <v>157</v>
      </c>
      <c r="I67" t="s">
        <v>214</v>
      </c>
      <c r="J67" t="s">
        <v>157</v>
      </c>
      <c r="K67" t="s">
        <v>214</v>
      </c>
      <c r="L67" t="s">
        <v>158</v>
      </c>
      <c r="M67" t="s">
        <v>157</v>
      </c>
      <c r="N67" t="s">
        <v>214</v>
      </c>
      <c r="O67" t="s">
        <v>157</v>
      </c>
      <c r="P67" t="s">
        <v>214</v>
      </c>
      <c r="Q67" t="s">
        <v>158</v>
      </c>
    </row>
    <row r="68" spans="1:17" x14ac:dyDescent="0.25">
      <c r="A68" t="s">
        <v>220</v>
      </c>
      <c r="B68" t="s">
        <v>14</v>
      </c>
      <c r="C68">
        <v>1.0484899999999999</v>
      </c>
      <c r="D68">
        <v>1.0535699999999999</v>
      </c>
      <c r="E68">
        <v>19.03566</v>
      </c>
      <c r="F68">
        <v>15.848800000000001</v>
      </c>
      <c r="G68">
        <v>3883</v>
      </c>
      <c r="H68">
        <v>1.0433300000000001</v>
      </c>
      <c r="I68">
        <v>1.05033</v>
      </c>
      <c r="J68">
        <v>18.941099999999999</v>
      </c>
      <c r="K68">
        <v>15.81982</v>
      </c>
      <c r="L68">
        <v>3883</v>
      </c>
      <c r="M68">
        <v>1.02223</v>
      </c>
      <c r="N68">
        <v>1.0306500000000001</v>
      </c>
      <c r="O68">
        <v>18.495819999999998</v>
      </c>
      <c r="P68">
        <v>15.79217</v>
      </c>
      <c r="Q68">
        <v>3883</v>
      </c>
    </row>
    <row r="69" spans="1:17" x14ac:dyDescent="0.25">
      <c r="B69" t="s">
        <v>15</v>
      </c>
      <c r="C69">
        <v>0.91695000000000004</v>
      </c>
      <c r="D69">
        <v>0.92876000000000003</v>
      </c>
      <c r="E69">
        <v>6.0152299999999999</v>
      </c>
      <c r="F69">
        <v>4.34741</v>
      </c>
      <c r="G69">
        <v>2187</v>
      </c>
      <c r="H69">
        <v>0.91274</v>
      </c>
      <c r="I69">
        <v>0.91983000000000004</v>
      </c>
      <c r="J69">
        <v>5.9898699999999998</v>
      </c>
      <c r="K69">
        <v>4.3428500000000003</v>
      </c>
      <c r="L69">
        <v>2187</v>
      </c>
      <c r="M69">
        <v>0.88915999999999995</v>
      </c>
      <c r="N69">
        <v>0.89922000000000002</v>
      </c>
      <c r="O69">
        <v>5.8248199999999999</v>
      </c>
      <c r="P69">
        <v>4.24491</v>
      </c>
      <c r="Q69">
        <v>2187</v>
      </c>
    </row>
    <row r="70" spans="1:17" x14ac:dyDescent="0.25">
      <c r="B70" t="s">
        <v>16</v>
      </c>
      <c r="C70">
        <v>1.2363500000000001</v>
      </c>
      <c r="D70">
        <v>1.22359</v>
      </c>
      <c r="E70">
        <v>37.778239999999997</v>
      </c>
      <c r="F70">
        <v>30.589849999999998</v>
      </c>
      <c r="G70">
        <v>743</v>
      </c>
      <c r="H70">
        <v>1.2285699999999999</v>
      </c>
      <c r="I70">
        <v>1.21852</v>
      </c>
      <c r="J70">
        <v>37.585590000000003</v>
      </c>
      <c r="K70">
        <v>30.462990000000001</v>
      </c>
      <c r="L70">
        <v>743</v>
      </c>
      <c r="M70">
        <v>1.21088</v>
      </c>
      <c r="N70">
        <v>1.2092000000000001</v>
      </c>
      <c r="O70">
        <v>36.498690000000003</v>
      </c>
      <c r="P70">
        <v>30.230060000000002</v>
      </c>
      <c r="Q70">
        <v>743</v>
      </c>
    </row>
    <row r="71" spans="1:17" x14ac:dyDescent="0.25">
      <c r="B71" t="s">
        <v>200</v>
      </c>
      <c r="C71">
        <v>1.4585900000000001</v>
      </c>
      <c r="D71">
        <v>1.4585900000000001</v>
      </c>
      <c r="E71">
        <v>17.503039999999999</v>
      </c>
      <c r="F71">
        <v>17.503039999999999</v>
      </c>
      <c r="G71">
        <v>95</v>
      </c>
      <c r="H71">
        <v>1.4522200000000001</v>
      </c>
      <c r="I71">
        <v>1.4522200000000001</v>
      </c>
      <c r="J71">
        <v>17.426639999999999</v>
      </c>
      <c r="K71">
        <v>17.426639999999999</v>
      </c>
      <c r="L71">
        <v>95</v>
      </c>
      <c r="M71">
        <v>1.41628</v>
      </c>
      <c r="N71">
        <v>1.41628</v>
      </c>
      <c r="O71">
        <v>16.99531</v>
      </c>
      <c r="P71">
        <v>16.99531</v>
      </c>
      <c r="Q71">
        <v>95</v>
      </c>
    </row>
    <row r="81" spans="1:17" x14ac:dyDescent="0.25">
      <c r="A81" t="s">
        <v>156</v>
      </c>
    </row>
    <row r="82" spans="1:17" x14ac:dyDescent="0.25">
      <c r="A82" t="s">
        <v>229</v>
      </c>
    </row>
    <row r="83" spans="1:17" x14ac:dyDescent="0.25">
      <c r="A83" t="s">
        <v>244</v>
      </c>
    </row>
    <row r="84" spans="1:17" x14ac:dyDescent="0.25">
      <c r="C84" t="s">
        <v>221</v>
      </c>
    </row>
    <row r="85" spans="1:17" x14ac:dyDescent="0.25">
      <c r="C85" t="s">
        <v>243</v>
      </c>
      <c r="H85" t="s">
        <v>215</v>
      </c>
      <c r="M85" t="s">
        <v>227</v>
      </c>
    </row>
    <row r="86" spans="1:17" x14ac:dyDescent="0.25">
      <c r="C86" t="s">
        <v>218</v>
      </c>
      <c r="E86" t="s">
        <v>239</v>
      </c>
      <c r="H86" t="s">
        <v>218</v>
      </c>
      <c r="J86" t="s">
        <v>239</v>
      </c>
      <c r="M86" t="s">
        <v>218</v>
      </c>
      <c r="O86" t="s">
        <v>239</v>
      </c>
    </row>
    <row r="87" spans="1:17" x14ac:dyDescent="0.25">
      <c r="C87" t="s">
        <v>157</v>
      </c>
      <c r="D87" t="s">
        <v>214</v>
      </c>
      <c r="E87" t="s">
        <v>157</v>
      </c>
      <c r="F87" t="s">
        <v>214</v>
      </c>
      <c r="G87" t="s">
        <v>158</v>
      </c>
      <c r="H87" t="s">
        <v>157</v>
      </c>
      <c r="I87" t="s">
        <v>214</v>
      </c>
      <c r="J87" t="s">
        <v>157</v>
      </c>
      <c r="K87" t="s">
        <v>214</v>
      </c>
      <c r="L87" t="s">
        <v>158</v>
      </c>
      <c r="M87" t="s">
        <v>157</v>
      </c>
      <c r="N87" t="s">
        <v>214</v>
      </c>
      <c r="O87" t="s">
        <v>157</v>
      </c>
      <c r="P87" t="s">
        <v>214</v>
      </c>
      <c r="Q87" t="s">
        <v>158</v>
      </c>
    </row>
    <row r="88" spans="1:17" x14ac:dyDescent="0.25">
      <c r="A88" t="s">
        <v>220</v>
      </c>
      <c r="B88" t="s">
        <v>14</v>
      </c>
      <c r="C88">
        <v>1.0952500000000001</v>
      </c>
      <c r="D88">
        <v>1.0821099999999999</v>
      </c>
      <c r="E88">
        <v>2.86531</v>
      </c>
      <c r="F88">
        <v>2.1642100000000002</v>
      </c>
      <c r="G88">
        <v>3892</v>
      </c>
      <c r="H88">
        <v>1.0927199999999999</v>
      </c>
      <c r="I88">
        <v>1.07988</v>
      </c>
      <c r="J88">
        <v>2.8592599999999999</v>
      </c>
      <c r="K88">
        <v>2.1597499999999998</v>
      </c>
      <c r="L88">
        <v>3892</v>
      </c>
      <c r="M88">
        <v>1.0905100000000001</v>
      </c>
      <c r="N88">
        <v>1.0786800000000001</v>
      </c>
      <c r="O88">
        <v>2.8553299999999999</v>
      </c>
      <c r="P88">
        <v>2.1573699999999998</v>
      </c>
      <c r="Q88">
        <v>3892</v>
      </c>
    </row>
    <row r="89" spans="1:17" x14ac:dyDescent="0.25">
      <c r="B89" t="s">
        <v>15</v>
      </c>
      <c r="C89">
        <v>0.96743999999999997</v>
      </c>
      <c r="D89">
        <v>0.97958000000000001</v>
      </c>
      <c r="E89">
        <v>0.85867000000000004</v>
      </c>
      <c r="F89">
        <v>0.68694999999999995</v>
      </c>
      <c r="G89">
        <v>2184</v>
      </c>
      <c r="H89">
        <v>0.96728999999999998</v>
      </c>
      <c r="I89">
        <v>0.97594999999999998</v>
      </c>
      <c r="J89">
        <v>0.85750999999999999</v>
      </c>
      <c r="K89">
        <v>0.68332999999999999</v>
      </c>
      <c r="L89">
        <v>2184</v>
      </c>
      <c r="M89">
        <v>0.96311000000000002</v>
      </c>
      <c r="N89">
        <v>0.97731999999999997</v>
      </c>
      <c r="O89">
        <v>0.85501000000000005</v>
      </c>
      <c r="P89">
        <v>0.67864999999999998</v>
      </c>
      <c r="Q89">
        <v>2184</v>
      </c>
    </row>
    <row r="90" spans="1:17" x14ac:dyDescent="0.25">
      <c r="B90" t="s">
        <v>16</v>
      </c>
      <c r="C90">
        <v>1.08172</v>
      </c>
      <c r="D90">
        <v>1.08867</v>
      </c>
      <c r="E90">
        <v>25.0563</v>
      </c>
      <c r="F90">
        <v>27.216699999999999</v>
      </c>
      <c r="G90">
        <v>734</v>
      </c>
      <c r="H90">
        <v>1.0796699999999999</v>
      </c>
      <c r="I90">
        <v>1.0877699999999999</v>
      </c>
      <c r="J90">
        <v>25.00198</v>
      </c>
      <c r="K90">
        <v>27.19434</v>
      </c>
      <c r="L90">
        <v>734</v>
      </c>
      <c r="M90">
        <v>1.0783700000000001</v>
      </c>
      <c r="N90">
        <v>1.08643</v>
      </c>
      <c r="O90">
        <v>25.019819999999999</v>
      </c>
      <c r="P90">
        <v>27.160769999999999</v>
      </c>
      <c r="Q90">
        <v>734</v>
      </c>
    </row>
    <row r="91" spans="1:17" x14ac:dyDescent="0.25">
      <c r="B91" t="s">
        <v>200</v>
      </c>
      <c r="C91">
        <v>1.7132700000000001</v>
      </c>
      <c r="D91">
        <v>1.7132700000000001</v>
      </c>
      <c r="E91">
        <v>5.1398099999999998</v>
      </c>
      <c r="F91">
        <v>5.1398099999999998</v>
      </c>
      <c r="G91">
        <v>95</v>
      </c>
      <c r="H91">
        <v>1.7128099999999999</v>
      </c>
      <c r="I91">
        <v>1.7128099999999999</v>
      </c>
      <c r="J91">
        <v>5.13842</v>
      </c>
      <c r="K91">
        <v>5.13842</v>
      </c>
      <c r="L91">
        <v>95</v>
      </c>
      <c r="M91">
        <v>1.6438200000000001</v>
      </c>
      <c r="N91">
        <v>1.6438200000000001</v>
      </c>
      <c r="O91">
        <v>4.9314600000000004</v>
      </c>
      <c r="P91">
        <v>4.9314600000000004</v>
      </c>
      <c r="Q91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Q91"/>
  <sheetViews>
    <sheetView topLeftCell="A7" workbookViewId="0">
      <selection activeCell="C11" sqref="C11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231</v>
      </c>
    </row>
    <row r="3" spans="1:7" x14ac:dyDescent="0.25">
      <c r="A3" t="s">
        <v>242</v>
      </c>
    </row>
    <row r="4" spans="1:7" x14ac:dyDescent="0.25">
      <c r="C4" t="s">
        <v>218</v>
      </c>
      <c r="E4" t="s">
        <v>234</v>
      </c>
    </row>
    <row r="5" spans="1:7" x14ac:dyDescent="0.25">
      <c r="C5" t="s">
        <v>157</v>
      </c>
      <c r="D5" t="s">
        <v>214</v>
      </c>
      <c r="E5" t="s">
        <v>157</v>
      </c>
      <c r="F5" t="s">
        <v>214</v>
      </c>
      <c r="G5" t="s">
        <v>158</v>
      </c>
    </row>
    <row r="6" spans="1:7" x14ac:dyDescent="0.25">
      <c r="A6" t="s">
        <v>189</v>
      </c>
      <c r="B6" t="s">
        <v>0</v>
      </c>
      <c r="C6">
        <v>0.95176000000000005</v>
      </c>
      <c r="D6">
        <v>0.89115999999999995</v>
      </c>
      <c r="E6">
        <v>10.22003</v>
      </c>
      <c r="F6">
        <v>5.3469800000000003</v>
      </c>
      <c r="G6">
        <v>551</v>
      </c>
    </row>
    <row r="7" spans="1:7" x14ac:dyDescent="0.25">
      <c r="B7" t="s">
        <v>259</v>
      </c>
      <c r="C7">
        <v>1.2097500000000001</v>
      </c>
      <c r="D7">
        <v>1.2097500000000001</v>
      </c>
      <c r="E7">
        <v>18.146180000000001</v>
      </c>
      <c r="F7">
        <v>18.146180000000001</v>
      </c>
      <c r="G7">
        <v>104</v>
      </c>
    </row>
    <row r="8" spans="1:7" x14ac:dyDescent="0.25">
      <c r="B8" t="s">
        <v>2</v>
      </c>
      <c r="C8">
        <v>0.93010999999999999</v>
      </c>
      <c r="D8">
        <v>0.94033999999999995</v>
      </c>
      <c r="E8">
        <v>6.0229299999999997</v>
      </c>
      <c r="F8">
        <v>5.5168999999999997</v>
      </c>
      <c r="G8">
        <v>238</v>
      </c>
    </row>
    <row r="9" spans="1:7" x14ac:dyDescent="0.25">
      <c r="B9" t="s">
        <v>3</v>
      </c>
      <c r="C9">
        <v>1.02732</v>
      </c>
      <c r="D9">
        <v>1.0243899999999999</v>
      </c>
      <c r="E9">
        <v>26.60521</v>
      </c>
      <c r="F9">
        <v>30.731829999999999</v>
      </c>
      <c r="G9">
        <v>531</v>
      </c>
    </row>
    <row r="10" spans="1:7" x14ac:dyDescent="0.25">
      <c r="B10" t="s">
        <v>235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1.11483</v>
      </c>
      <c r="D11">
        <v>1.1113900000000001</v>
      </c>
      <c r="E11">
        <v>36.23151</v>
      </c>
      <c r="F11">
        <v>28.290459999999999</v>
      </c>
      <c r="G11">
        <v>1011</v>
      </c>
    </row>
    <row r="12" spans="1:7" x14ac:dyDescent="0.25">
      <c r="B12" t="s">
        <v>5</v>
      </c>
      <c r="C12">
        <v>1.0498700000000001</v>
      </c>
      <c r="D12">
        <v>1.04199</v>
      </c>
      <c r="E12">
        <v>25.206959999999999</v>
      </c>
      <c r="F12">
        <v>25.61788</v>
      </c>
      <c r="G12">
        <v>452</v>
      </c>
    </row>
    <row r="13" spans="1:7" x14ac:dyDescent="0.25">
      <c r="B13" t="s">
        <v>191</v>
      </c>
      <c r="C13">
        <v>1.0098</v>
      </c>
      <c r="D13">
        <v>1.0220499999999999</v>
      </c>
      <c r="E13">
        <v>23.676349999999999</v>
      </c>
      <c r="F13">
        <v>25.55124</v>
      </c>
      <c r="G13">
        <v>154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1.0111399999999999</v>
      </c>
      <c r="D15">
        <v>0.99004000000000003</v>
      </c>
      <c r="E15">
        <v>18.144960000000001</v>
      </c>
      <c r="F15">
        <v>14.85056</v>
      </c>
      <c r="G15">
        <v>69</v>
      </c>
    </row>
    <row r="16" spans="1:7" x14ac:dyDescent="0.25">
      <c r="B16" t="s">
        <v>8</v>
      </c>
      <c r="C16">
        <v>1.08511</v>
      </c>
      <c r="D16">
        <v>1.1243799999999999</v>
      </c>
      <c r="E16">
        <v>23.329180000000001</v>
      </c>
      <c r="F16">
        <v>16.86571</v>
      </c>
      <c r="G16">
        <v>198</v>
      </c>
    </row>
    <row r="17" spans="1:7" x14ac:dyDescent="0.25">
      <c r="B17" t="s">
        <v>230</v>
      </c>
      <c r="C17">
        <v>0.96397999999999995</v>
      </c>
      <c r="D17">
        <v>0.94713000000000003</v>
      </c>
      <c r="E17">
        <v>13.87702</v>
      </c>
      <c r="F17">
        <v>13.24147</v>
      </c>
      <c r="G17">
        <v>343</v>
      </c>
    </row>
    <row r="18" spans="1:7" x14ac:dyDescent="0.25">
      <c r="B18" t="s">
        <v>167</v>
      </c>
      <c r="C18">
        <v>1.0061199999999999</v>
      </c>
      <c r="D18">
        <v>1.0093000000000001</v>
      </c>
      <c r="E18">
        <v>17.243230000000001</v>
      </c>
      <c r="F18">
        <v>15.13946</v>
      </c>
      <c r="G18">
        <v>770</v>
      </c>
    </row>
    <row r="19" spans="1:7" x14ac:dyDescent="0.25">
      <c r="B19" t="s">
        <v>12</v>
      </c>
      <c r="C19">
        <v>1.2212400000000001</v>
      </c>
      <c r="D19">
        <v>1.14341</v>
      </c>
      <c r="E19">
        <v>51.228589999999997</v>
      </c>
      <c r="F19">
        <v>42.30594</v>
      </c>
      <c r="G19">
        <v>564</v>
      </c>
    </row>
    <row r="20" spans="1:7" x14ac:dyDescent="0.25">
      <c r="B20" t="s">
        <v>208</v>
      </c>
      <c r="C20">
        <v>0.96701000000000004</v>
      </c>
      <c r="D20">
        <v>0.91047999999999996</v>
      </c>
      <c r="E20">
        <v>2.8897699999999999</v>
      </c>
      <c r="F20">
        <v>2.7314400000000001</v>
      </c>
      <c r="G20">
        <v>195</v>
      </c>
    </row>
    <row r="21" spans="1:7" x14ac:dyDescent="0.25">
      <c r="B21" t="s">
        <v>187</v>
      </c>
      <c r="C21">
        <v>1.4690000000000001</v>
      </c>
      <c r="D21">
        <v>1.4690000000000001</v>
      </c>
      <c r="E21">
        <v>17.628</v>
      </c>
      <c r="F21">
        <v>17.628</v>
      </c>
      <c r="G21">
        <v>71</v>
      </c>
    </row>
    <row r="22" spans="1:7" x14ac:dyDescent="0.25">
      <c r="B22" t="s">
        <v>11</v>
      </c>
      <c r="C22">
        <v>0.94540999999999997</v>
      </c>
      <c r="D22">
        <v>0.95287999999999995</v>
      </c>
      <c r="E22">
        <v>5.9400300000000001</v>
      </c>
      <c r="F22">
        <v>5.8624999999999998</v>
      </c>
      <c r="G22">
        <v>247</v>
      </c>
    </row>
    <row r="23" spans="1:7" x14ac:dyDescent="0.25">
      <c r="B23" t="s">
        <v>236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237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25" spans="1:7" x14ac:dyDescent="0.25">
      <c r="B25" t="s">
        <v>190</v>
      </c>
      <c r="C25">
        <v>0.93413999999999997</v>
      </c>
      <c r="D25">
        <v>0.88771</v>
      </c>
      <c r="E25">
        <v>3.33786</v>
      </c>
      <c r="F25">
        <v>2.6631200000000002</v>
      </c>
      <c r="G25">
        <v>272</v>
      </c>
    </row>
    <row r="31" spans="1:7" x14ac:dyDescent="0.25">
      <c r="A31" t="s">
        <v>156</v>
      </c>
    </row>
    <row r="32" spans="1:7" x14ac:dyDescent="0.25">
      <c r="A32" t="s">
        <v>231</v>
      </c>
    </row>
    <row r="33" spans="1:7" x14ac:dyDescent="0.25">
      <c r="A33" t="s">
        <v>245</v>
      </c>
    </row>
    <row r="34" spans="1:7" x14ac:dyDescent="0.25">
      <c r="C34" t="s">
        <v>218</v>
      </c>
      <c r="E34" t="s">
        <v>239</v>
      </c>
    </row>
    <row r="35" spans="1:7" x14ac:dyDescent="0.25">
      <c r="C35" t="s">
        <v>157</v>
      </c>
      <c r="D35" t="s">
        <v>214</v>
      </c>
      <c r="E35" t="s">
        <v>157</v>
      </c>
      <c r="F35" t="s">
        <v>214</v>
      </c>
      <c r="G35" t="s">
        <v>158</v>
      </c>
    </row>
    <row r="36" spans="1:7" x14ac:dyDescent="0.25">
      <c r="A36" t="s">
        <v>189</v>
      </c>
      <c r="B36" t="s">
        <v>0</v>
      </c>
      <c r="C36">
        <v>0.9325</v>
      </c>
      <c r="D36">
        <v>0.97974000000000006</v>
      </c>
      <c r="E36">
        <v>1.0477399999999999</v>
      </c>
      <c r="F36">
        <v>1.0657300000000001</v>
      </c>
      <c r="G36">
        <v>548</v>
      </c>
    </row>
    <row r="37" spans="1:7" x14ac:dyDescent="0.25">
      <c r="B37" t="s">
        <v>259</v>
      </c>
      <c r="C37">
        <v>1.03752</v>
      </c>
      <c r="D37">
        <v>1.03752</v>
      </c>
      <c r="E37">
        <v>5.1875900000000001</v>
      </c>
      <c r="F37">
        <v>5.1875900000000001</v>
      </c>
      <c r="G37">
        <v>105</v>
      </c>
    </row>
    <row r="38" spans="1:7" x14ac:dyDescent="0.25">
      <c r="B38" t="s">
        <v>2</v>
      </c>
      <c r="C38">
        <v>0.93240000000000001</v>
      </c>
      <c r="D38">
        <v>0.94859000000000004</v>
      </c>
      <c r="E38">
        <v>0.58592</v>
      </c>
      <c r="F38">
        <v>0.60709999999999997</v>
      </c>
      <c r="G38">
        <v>242</v>
      </c>
    </row>
    <row r="39" spans="1:7" x14ac:dyDescent="0.25">
      <c r="B39" t="s">
        <v>3</v>
      </c>
      <c r="C39">
        <v>1.07786</v>
      </c>
      <c r="D39">
        <v>1.0759700000000001</v>
      </c>
      <c r="E39">
        <v>4.0087700000000002</v>
      </c>
      <c r="F39">
        <v>4.3038800000000004</v>
      </c>
      <c r="G39">
        <v>533</v>
      </c>
    </row>
    <row r="40" spans="1:7" x14ac:dyDescent="0.25">
      <c r="B40" t="s">
        <v>235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1.15489</v>
      </c>
      <c r="D41">
        <v>1.1546799999999999</v>
      </c>
      <c r="E41">
        <v>7.5321499999999997</v>
      </c>
      <c r="F41">
        <v>5.7734100000000002</v>
      </c>
      <c r="G41">
        <v>1016</v>
      </c>
    </row>
    <row r="42" spans="1:7" x14ac:dyDescent="0.25">
      <c r="B42" t="s">
        <v>5</v>
      </c>
      <c r="C42">
        <v>1.0910299999999999</v>
      </c>
      <c r="D42">
        <v>1.0616399999999999</v>
      </c>
      <c r="E42">
        <v>4.77393</v>
      </c>
      <c r="F42">
        <v>5.3082099999999999</v>
      </c>
      <c r="G42">
        <v>452</v>
      </c>
    </row>
    <row r="43" spans="1:7" x14ac:dyDescent="0.25">
      <c r="B43" t="s">
        <v>191</v>
      </c>
      <c r="C43">
        <v>1.089</v>
      </c>
      <c r="D43">
        <v>1.1071299999999999</v>
      </c>
      <c r="E43">
        <v>16.606280000000002</v>
      </c>
      <c r="F43">
        <v>11.43906</v>
      </c>
      <c r="G43">
        <v>150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1.1301000000000001</v>
      </c>
      <c r="D45">
        <v>1.1093</v>
      </c>
      <c r="E45">
        <v>2.0780599999999998</v>
      </c>
      <c r="F45">
        <v>1.1093</v>
      </c>
      <c r="G45">
        <v>73</v>
      </c>
    </row>
    <row r="46" spans="1:7" x14ac:dyDescent="0.25">
      <c r="B46" t="s">
        <v>8</v>
      </c>
      <c r="C46">
        <v>1.2051099999999999</v>
      </c>
      <c r="D46">
        <v>1.22915</v>
      </c>
      <c r="E46">
        <v>2.2098900000000001</v>
      </c>
      <c r="F46">
        <v>1.22915</v>
      </c>
      <c r="G46">
        <v>198</v>
      </c>
    </row>
    <row r="47" spans="1:7" x14ac:dyDescent="0.25">
      <c r="B47" t="s">
        <v>230</v>
      </c>
      <c r="C47">
        <v>0.87224000000000002</v>
      </c>
      <c r="D47">
        <v>0.83499999999999996</v>
      </c>
      <c r="E47">
        <v>1.87256</v>
      </c>
      <c r="F47">
        <v>0.74816000000000005</v>
      </c>
      <c r="G47">
        <v>343</v>
      </c>
    </row>
    <row r="48" spans="1:7" x14ac:dyDescent="0.25">
      <c r="B48" t="s">
        <v>167</v>
      </c>
      <c r="C48">
        <v>1.0829800000000001</v>
      </c>
      <c r="D48">
        <v>1.07578</v>
      </c>
      <c r="E48">
        <v>1.7727999999999999</v>
      </c>
      <c r="F48">
        <v>1.07578</v>
      </c>
      <c r="G48">
        <v>777</v>
      </c>
    </row>
    <row r="49" spans="1:7" x14ac:dyDescent="0.25">
      <c r="B49" t="s">
        <v>12</v>
      </c>
      <c r="C49">
        <v>1.23675</v>
      </c>
      <c r="D49">
        <v>1.09097</v>
      </c>
      <c r="E49">
        <v>31.18197</v>
      </c>
      <c r="F49">
        <v>35.358730000000001</v>
      </c>
      <c r="G49">
        <v>561</v>
      </c>
    </row>
    <row r="50" spans="1:7" x14ac:dyDescent="0.25">
      <c r="B50" t="s">
        <v>208</v>
      </c>
      <c r="C50">
        <v>1.0406500000000001</v>
      </c>
      <c r="D50">
        <v>0.97407999999999995</v>
      </c>
      <c r="E50">
        <v>0.60033000000000003</v>
      </c>
      <c r="F50">
        <v>0.74809000000000003</v>
      </c>
      <c r="G50">
        <v>193</v>
      </c>
    </row>
    <row r="51" spans="1:7" x14ac:dyDescent="0.25">
      <c r="B51" t="s">
        <v>187</v>
      </c>
      <c r="C51">
        <v>1.67204</v>
      </c>
      <c r="D51">
        <v>1.67204</v>
      </c>
      <c r="E51">
        <v>5.0161100000000003</v>
      </c>
      <c r="F51">
        <v>5.0161100000000003</v>
      </c>
      <c r="G51">
        <v>71</v>
      </c>
    </row>
    <row r="52" spans="1:7" x14ac:dyDescent="0.25">
      <c r="B52" t="s">
        <v>11</v>
      </c>
      <c r="C52">
        <v>0.85145000000000004</v>
      </c>
      <c r="D52">
        <v>0.83886000000000005</v>
      </c>
      <c r="E52">
        <v>0.62434999999999996</v>
      </c>
      <c r="F52">
        <v>0.64424999999999999</v>
      </c>
      <c r="G52">
        <v>242</v>
      </c>
    </row>
    <row r="53" spans="1:7" x14ac:dyDescent="0.25">
      <c r="B53" t="s">
        <v>236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237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55" spans="1:7" x14ac:dyDescent="0.25">
      <c r="B55" t="s">
        <v>190</v>
      </c>
      <c r="C55">
        <v>1.0664100000000001</v>
      </c>
      <c r="D55">
        <v>1.1143000000000001</v>
      </c>
      <c r="E55">
        <v>0.52105999999999997</v>
      </c>
      <c r="F55">
        <v>0.42788999999999999</v>
      </c>
      <c r="G55">
        <v>272</v>
      </c>
    </row>
    <row r="61" spans="1:7" x14ac:dyDescent="0.25">
      <c r="A61" t="s">
        <v>156</v>
      </c>
    </row>
    <row r="62" spans="1:7" x14ac:dyDescent="0.25">
      <c r="A62" t="s">
        <v>231</v>
      </c>
    </row>
    <row r="63" spans="1:7" x14ac:dyDescent="0.25">
      <c r="A63" t="s">
        <v>240</v>
      </c>
    </row>
    <row r="64" spans="1:7" x14ac:dyDescent="0.25">
      <c r="C64" t="s">
        <v>221</v>
      </c>
    </row>
    <row r="65" spans="1:17" x14ac:dyDescent="0.25">
      <c r="C65" t="s">
        <v>243</v>
      </c>
      <c r="H65" t="s">
        <v>215</v>
      </c>
      <c r="M65" t="s">
        <v>227</v>
      </c>
    </row>
    <row r="66" spans="1:17" x14ac:dyDescent="0.25">
      <c r="C66" t="s">
        <v>218</v>
      </c>
      <c r="E66" t="s">
        <v>234</v>
      </c>
      <c r="H66" t="s">
        <v>218</v>
      </c>
      <c r="J66" t="s">
        <v>234</v>
      </c>
      <c r="M66" t="s">
        <v>218</v>
      </c>
      <c r="O66" t="s">
        <v>234</v>
      </c>
    </row>
    <row r="67" spans="1:17" x14ac:dyDescent="0.25">
      <c r="C67" t="s">
        <v>157</v>
      </c>
      <c r="D67" t="s">
        <v>214</v>
      </c>
      <c r="E67" t="s">
        <v>157</v>
      </c>
      <c r="F67" t="s">
        <v>214</v>
      </c>
      <c r="G67" t="s">
        <v>158</v>
      </c>
      <c r="H67" t="s">
        <v>157</v>
      </c>
      <c r="I67" t="s">
        <v>214</v>
      </c>
      <c r="J67" t="s">
        <v>157</v>
      </c>
      <c r="K67" t="s">
        <v>214</v>
      </c>
      <c r="L67" t="s">
        <v>158</v>
      </c>
      <c r="M67" t="s">
        <v>157</v>
      </c>
      <c r="N67" t="s">
        <v>214</v>
      </c>
      <c r="O67" t="s">
        <v>157</v>
      </c>
      <c r="P67" t="s">
        <v>214</v>
      </c>
      <c r="Q67" t="s">
        <v>158</v>
      </c>
    </row>
    <row r="68" spans="1:17" x14ac:dyDescent="0.25">
      <c r="A68" t="s">
        <v>220</v>
      </c>
      <c r="B68" t="s">
        <v>14</v>
      </c>
      <c r="C68">
        <v>1.09396</v>
      </c>
      <c r="D68">
        <v>1.0899399999999999</v>
      </c>
      <c r="E68">
        <v>27.455069999999999</v>
      </c>
      <c r="F68">
        <v>22.847329999999999</v>
      </c>
      <c r="G68">
        <v>3162</v>
      </c>
      <c r="H68">
        <v>1.0862400000000001</v>
      </c>
      <c r="I68">
        <v>1.0733200000000001</v>
      </c>
      <c r="J68">
        <v>27.203779999999998</v>
      </c>
      <c r="K68">
        <v>22.761299999999999</v>
      </c>
      <c r="L68">
        <v>3134</v>
      </c>
      <c r="M68">
        <v>1.0630999999999999</v>
      </c>
      <c r="N68">
        <v>1.0426200000000001</v>
      </c>
      <c r="O68">
        <v>26.542750000000002</v>
      </c>
      <c r="P68">
        <v>21.779160000000001</v>
      </c>
      <c r="Q68">
        <v>3150</v>
      </c>
    </row>
    <row r="69" spans="1:17" x14ac:dyDescent="0.25">
      <c r="B69" t="s">
        <v>15</v>
      </c>
      <c r="C69">
        <v>0.97553999999999996</v>
      </c>
      <c r="D69">
        <v>0.9738</v>
      </c>
      <c r="E69">
        <v>8.2662499999999994</v>
      </c>
      <c r="F69">
        <v>5.4890100000000004</v>
      </c>
      <c r="G69">
        <v>1858</v>
      </c>
      <c r="H69">
        <v>0.97260999999999997</v>
      </c>
      <c r="I69">
        <v>0.94233</v>
      </c>
      <c r="J69">
        <v>8.1897300000000008</v>
      </c>
      <c r="K69">
        <v>5.4457599999999999</v>
      </c>
      <c r="L69">
        <v>1842</v>
      </c>
      <c r="M69">
        <v>0.94901999999999997</v>
      </c>
      <c r="N69">
        <v>0.94033999999999995</v>
      </c>
      <c r="O69">
        <v>7.98949</v>
      </c>
      <c r="P69">
        <v>5.3469800000000003</v>
      </c>
      <c r="Q69">
        <v>1851</v>
      </c>
    </row>
    <row r="70" spans="1:17" x14ac:dyDescent="0.25">
      <c r="B70" t="s">
        <v>16</v>
      </c>
      <c r="C70">
        <v>1.1963699999999999</v>
      </c>
      <c r="D70">
        <v>1.16452</v>
      </c>
      <c r="E70">
        <v>46.070509999999999</v>
      </c>
      <c r="F70">
        <v>42.886360000000003</v>
      </c>
      <c r="G70">
        <v>719</v>
      </c>
      <c r="H70">
        <v>1.19371</v>
      </c>
      <c r="I70">
        <v>1.1636599999999999</v>
      </c>
      <c r="J70">
        <v>46.061369999999997</v>
      </c>
      <c r="K70">
        <v>42.822870000000002</v>
      </c>
      <c r="L70">
        <v>713</v>
      </c>
      <c r="M70">
        <v>1.1758900000000001</v>
      </c>
      <c r="N70">
        <v>1.14341</v>
      </c>
      <c r="O70">
        <v>45.31906</v>
      </c>
      <c r="P70">
        <v>42.30594</v>
      </c>
      <c r="Q70">
        <v>718</v>
      </c>
    </row>
    <row r="71" spans="1:17" x14ac:dyDescent="0.25">
      <c r="B71" t="s">
        <v>200</v>
      </c>
      <c r="C71">
        <v>1.53156</v>
      </c>
      <c r="D71">
        <v>1.53156</v>
      </c>
      <c r="E71">
        <v>18.378720000000001</v>
      </c>
      <c r="F71">
        <v>18.378720000000001</v>
      </c>
      <c r="G71">
        <v>71</v>
      </c>
      <c r="H71">
        <v>1.48132</v>
      </c>
      <c r="I71">
        <v>1.48132</v>
      </c>
      <c r="J71">
        <v>17.775880000000001</v>
      </c>
      <c r="K71">
        <v>17.775880000000001</v>
      </c>
      <c r="L71">
        <v>71</v>
      </c>
      <c r="M71">
        <v>1.4690000000000001</v>
      </c>
      <c r="N71">
        <v>1.4690000000000001</v>
      </c>
      <c r="O71">
        <v>17.628</v>
      </c>
      <c r="P71">
        <v>17.628</v>
      </c>
      <c r="Q71">
        <v>71</v>
      </c>
    </row>
    <row r="81" spans="1:17" x14ac:dyDescent="0.25">
      <c r="A81" t="s">
        <v>156</v>
      </c>
    </row>
    <row r="82" spans="1:17" x14ac:dyDescent="0.25">
      <c r="A82" t="s">
        <v>231</v>
      </c>
    </row>
    <row r="83" spans="1:17" x14ac:dyDescent="0.25">
      <c r="A83" t="s">
        <v>244</v>
      </c>
    </row>
    <row r="84" spans="1:17" x14ac:dyDescent="0.25">
      <c r="C84" t="s">
        <v>221</v>
      </c>
    </row>
    <row r="85" spans="1:17" x14ac:dyDescent="0.25">
      <c r="C85" t="s">
        <v>243</v>
      </c>
      <c r="H85" t="s">
        <v>215</v>
      </c>
      <c r="M85" t="s">
        <v>227</v>
      </c>
    </row>
    <row r="86" spans="1:17" x14ac:dyDescent="0.25">
      <c r="C86" t="s">
        <v>218</v>
      </c>
      <c r="E86" t="s">
        <v>239</v>
      </c>
      <c r="H86" t="s">
        <v>218</v>
      </c>
      <c r="J86" t="s">
        <v>239</v>
      </c>
      <c r="M86" t="s">
        <v>218</v>
      </c>
      <c r="O86" t="s">
        <v>239</v>
      </c>
    </row>
    <row r="87" spans="1:17" x14ac:dyDescent="0.25">
      <c r="C87" t="s">
        <v>157</v>
      </c>
      <c r="D87" t="s">
        <v>214</v>
      </c>
      <c r="E87" t="s">
        <v>157</v>
      </c>
      <c r="F87" t="s">
        <v>214</v>
      </c>
      <c r="G87" t="s">
        <v>158</v>
      </c>
      <c r="H87" t="s">
        <v>157</v>
      </c>
      <c r="I87" t="s">
        <v>214</v>
      </c>
      <c r="J87" t="s">
        <v>157</v>
      </c>
      <c r="K87" t="s">
        <v>214</v>
      </c>
      <c r="L87" t="s">
        <v>158</v>
      </c>
      <c r="M87" t="s">
        <v>157</v>
      </c>
      <c r="N87" t="s">
        <v>214</v>
      </c>
      <c r="O87" t="s">
        <v>157</v>
      </c>
      <c r="P87" t="s">
        <v>214</v>
      </c>
      <c r="Q87" t="s">
        <v>158</v>
      </c>
    </row>
    <row r="88" spans="1:17" x14ac:dyDescent="0.25">
      <c r="A88" t="s">
        <v>220</v>
      </c>
      <c r="B88" t="s">
        <v>14</v>
      </c>
      <c r="C88">
        <v>1.1177699999999999</v>
      </c>
      <c r="D88">
        <v>1.0992500000000001</v>
      </c>
      <c r="E88">
        <v>4.6002000000000001</v>
      </c>
      <c r="F88">
        <v>4.3094799999999998</v>
      </c>
      <c r="G88">
        <v>3167</v>
      </c>
      <c r="H88">
        <v>1.1150899999999999</v>
      </c>
      <c r="I88">
        <v>1.09467</v>
      </c>
      <c r="J88">
        <v>4.5805300000000004</v>
      </c>
      <c r="K88">
        <v>4.3043500000000003</v>
      </c>
      <c r="L88">
        <v>3139</v>
      </c>
      <c r="M88">
        <v>1.1133599999999999</v>
      </c>
      <c r="N88">
        <v>1.08612</v>
      </c>
      <c r="O88">
        <v>4.5828199999999999</v>
      </c>
      <c r="P88">
        <v>4.3038800000000004</v>
      </c>
      <c r="Q88">
        <v>3155</v>
      </c>
    </row>
    <row r="89" spans="1:17" x14ac:dyDescent="0.25">
      <c r="B89" t="s">
        <v>15</v>
      </c>
      <c r="C89">
        <v>0.94577</v>
      </c>
      <c r="D89">
        <v>0.95770999999999995</v>
      </c>
      <c r="E89">
        <v>0.96580999999999995</v>
      </c>
      <c r="F89">
        <v>0.75034000000000001</v>
      </c>
      <c r="G89">
        <v>1857</v>
      </c>
      <c r="H89">
        <v>0.94591999999999998</v>
      </c>
      <c r="I89">
        <v>0.95726999999999995</v>
      </c>
      <c r="J89">
        <v>0.96469000000000005</v>
      </c>
      <c r="K89">
        <v>0.74809000000000003</v>
      </c>
      <c r="L89">
        <v>1841</v>
      </c>
      <c r="M89">
        <v>0.94225000000000003</v>
      </c>
      <c r="N89">
        <v>0.94859000000000004</v>
      </c>
      <c r="O89">
        <v>0.96211999999999998</v>
      </c>
      <c r="P89">
        <v>0.74238999999999999</v>
      </c>
      <c r="Q89">
        <v>1850</v>
      </c>
    </row>
    <row r="90" spans="1:17" x14ac:dyDescent="0.25">
      <c r="B90" t="s">
        <v>16</v>
      </c>
      <c r="C90">
        <v>1.24173</v>
      </c>
      <c r="D90">
        <v>1.0933900000000001</v>
      </c>
      <c r="E90">
        <v>29.074120000000001</v>
      </c>
      <c r="F90">
        <v>37.533639999999998</v>
      </c>
      <c r="G90">
        <v>712</v>
      </c>
      <c r="H90">
        <v>1.2353499999999999</v>
      </c>
      <c r="I90">
        <v>1.0922700000000001</v>
      </c>
      <c r="J90">
        <v>28.965029999999999</v>
      </c>
      <c r="K90">
        <v>37.023470000000003</v>
      </c>
      <c r="L90">
        <v>706</v>
      </c>
      <c r="M90">
        <v>1.2055800000000001</v>
      </c>
      <c r="N90">
        <v>1.09097</v>
      </c>
      <c r="O90">
        <v>28.106929999999998</v>
      </c>
      <c r="P90">
        <v>35.358730000000001</v>
      </c>
      <c r="Q90">
        <v>711</v>
      </c>
    </row>
    <row r="91" spans="1:17" x14ac:dyDescent="0.25">
      <c r="B91" t="s">
        <v>200</v>
      </c>
      <c r="C91">
        <v>1.6804300000000001</v>
      </c>
      <c r="D91">
        <v>1.6804300000000001</v>
      </c>
      <c r="E91">
        <v>5.0412999999999997</v>
      </c>
      <c r="F91">
        <v>5.0412999999999997</v>
      </c>
      <c r="G91">
        <v>71</v>
      </c>
      <c r="H91">
        <v>1.65987</v>
      </c>
      <c r="I91">
        <v>1.65987</v>
      </c>
      <c r="J91">
        <v>4.9795999999999996</v>
      </c>
      <c r="K91">
        <v>4.9795999999999996</v>
      </c>
      <c r="L91">
        <v>71</v>
      </c>
      <c r="M91">
        <v>1.67204</v>
      </c>
      <c r="N91">
        <v>1.67204</v>
      </c>
      <c r="O91">
        <v>5.0161100000000003</v>
      </c>
      <c r="P91">
        <v>5.0161100000000003</v>
      </c>
      <c r="Q91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Q91"/>
  <sheetViews>
    <sheetView workbookViewId="0">
      <selection activeCell="B10" sqref="B10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232</v>
      </c>
    </row>
    <row r="3" spans="1:7" x14ac:dyDescent="0.25">
      <c r="A3" t="s">
        <v>242</v>
      </c>
    </row>
    <row r="4" spans="1:7" x14ac:dyDescent="0.25">
      <c r="C4" t="s">
        <v>218</v>
      </c>
      <c r="E4" t="s">
        <v>234</v>
      </c>
    </row>
    <row r="5" spans="1:7" x14ac:dyDescent="0.25">
      <c r="C5" t="s">
        <v>157</v>
      </c>
      <c r="D5" t="s">
        <v>214</v>
      </c>
      <c r="E5" t="s">
        <v>157</v>
      </c>
      <c r="F5" t="s">
        <v>214</v>
      </c>
      <c r="G5" t="s">
        <v>158</v>
      </c>
    </row>
    <row r="6" spans="1:7" x14ac:dyDescent="0.25">
      <c r="A6" t="s">
        <v>189</v>
      </c>
      <c r="B6" t="s">
        <v>247</v>
      </c>
      <c r="C6">
        <v>1.16035</v>
      </c>
      <c r="D6">
        <v>1.1734500000000001</v>
      </c>
      <c r="E6">
        <v>18.24878</v>
      </c>
      <c r="F6">
        <v>21.12219</v>
      </c>
      <c r="G6">
        <v>335</v>
      </c>
    </row>
    <row r="7" spans="1:7" x14ac:dyDescent="0.25">
      <c r="B7" t="s">
        <v>198</v>
      </c>
      <c r="C7">
        <v>0.81947999999999999</v>
      </c>
      <c r="D7">
        <v>0.81623000000000001</v>
      </c>
      <c r="E7">
        <v>3.3699300000000001</v>
      </c>
      <c r="F7">
        <v>4.8973800000000001</v>
      </c>
      <c r="G7">
        <v>109</v>
      </c>
    </row>
    <row r="8" spans="1:7" x14ac:dyDescent="0.25">
      <c r="B8" t="s">
        <v>259</v>
      </c>
      <c r="C8">
        <v>1.1475599999999999</v>
      </c>
      <c r="D8">
        <v>1.1532500000000001</v>
      </c>
      <c r="E8">
        <v>61.669440000000002</v>
      </c>
      <c r="F8">
        <v>57.662520000000001</v>
      </c>
      <c r="G8">
        <v>328</v>
      </c>
    </row>
    <row r="9" spans="1:7" x14ac:dyDescent="0.25">
      <c r="B9" t="s">
        <v>2</v>
      </c>
      <c r="C9">
        <v>0.87931000000000004</v>
      </c>
      <c r="D9">
        <v>0.87331999999999999</v>
      </c>
      <c r="E9">
        <v>11.217750000000001</v>
      </c>
      <c r="F9">
        <v>8.8917400000000004</v>
      </c>
      <c r="G9">
        <v>493</v>
      </c>
    </row>
    <row r="10" spans="1:7" x14ac:dyDescent="0.25">
      <c r="B10" t="s">
        <v>3</v>
      </c>
      <c r="C10">
        <v>1.01928</v>
      </c>
      <c r="D10">
        <v>1.0302800000000001</v>
      </c>
      <c r="E10">
        <v>45.318950000000001</v>
      </c>
      <c r="F10">
        <v>61.817</v>
      </c>
      <c r="G10">
        <v>463</v>
      </c>
    </row>
    <row r="11" spans="1:7" x14ac:dyDescent="0.25">
      <c r="B11" t="s">
        <v>235</v>
      </c>
      <c r="C11" t="s">
        <v>159</v>
      </c>
      <c r="D11" t="s">
        <v>159</v>
      </c>
      <c r="E11" t="s">
        <v>159</v>
      </c>
      <c r="F11" t="s">
        <v>159</v>
      </c>
      <c r="G11">
        <v>0</v>
      </c>
    </row>
    <row r="12" spans="1:7" x14ac:dyDescent="0.25">
      <c r="B12" t="s">
        <v>4</v>
      </c>
      <c r="C12">
        <v>1.14575</v>
      </c>
      <c r="D12">
        <v>1.15178</v>
      </c>
      <c r="E12">
        <v>37.377699999999997</v>
      </c>
      <c r="F12">
        <v>28.794609999999999</v>
      </c>
      <c r="G12">
        <v>805</v>
      </c>
    </row>
    <row r="13" spans="1:7" x14ac:dyDescent="0.25">
      <c r="B13" t="s">
        <v>5</v>
      </c>
      <c r="C13">
        <v>1.0038199999999999</v>
      </c>
      <c r="D13">
        <v>0.99897999999999998</v>
      </c>
      <c r="E13">
        <v>43.624400000000001</v>
      </c>
      <c r="F13">
        <v>24.97447</v>
      </c>
      <c r="G13">
        <v>469</v>
      </c>
    </row>
    <row r="14" spans="1:7" x14ac:dyDescent="0.25">
      <c r="B14" t="s">
        <v>191</v>
      </c>
      <c r="C14">
        <v>0.99724999999999997</v>
      </c>
      <c r="D14">
        <v>1.0019899999999999</v>
      </c>
      <c r="E14">
        <v>24.672550000000001</v>
      </c>
      <c r="F14">
        <v>25.049669999999999</v>
      </c>
      <c r="G14">
        <v>133</v>
      </c>
    </row>
    <row r="15" spans="1:7" x14ac:dyDescent="0.25">
      <c r="B15" t="s">
        <v>192</v>
      </c>
      <c r="C15">
        <v>2.2383000000000002</v>
      </c>
      <c r="D15">
        <v>1.9950000000000001</v>
      </c>
      <c r="E15">
        <v>18.097249999999999</v>
      </c>
      <c r="F15">
        <v>19.94999</v>
      </c>
      <c r="G15">
        <v>104</v>
      </c>
    </row>
    <row r="16" spans="1:7" x14ac:dyDescent="0.25">
      <c r="B16" t="s">
        <v>7</v>
      </c>
      <c r="C16" t="s">
        <v>159</v>
      </c>
      <c r="D16" t="s">
        <v>159</v>
      </c>
      <c r="E16" t="s">
        <v>159</v>
      </c>
      <c r="F16" t="s">
        <v>159</v>
      </c>
      <c r="G16">
        <v>0</v>
      </c>
    </row>
    <row r="17" spans="1:7" x14ac:dyDescent="0.25">
      <c r="B17" t="s">
        <v>8</v>
      </c>
      <c r="C17">
        <v>1.10171</v>
      </c>
      <c r="D17">
        <v>1.2333700000000001</v>
      </c>
      <c r="E17">
        <v>36.260559999999998</v>
      </c>
      <c r="F17">
        <v>18.500509999999998</v>
      </c>
      <c r="G17">
        <v>166</v>
      </c>
    </row>
    <row r="18" spans="1:7" x14ac:dyDescent="0.25">
      <c r="B18" t="s">
        <v>230</v>
      </c>
      <c r="C18" t="s">
        <v>159</v>
      </c>
      <c r="D18" t="s">
        <v>159</v>
      </c>
      <c r="E18" t="s">
        <v>159</v>
      </c>
      <c r="F18" t="s">
        <v>159</v>
      </c>
      <c r="G18">
        <v>0</v>
      </c>
    </row>
    <row r="19" spans="1:7" x14ac:dyDescent="0.25">
      <c r="B19" t="s">
        <v>167</v>
      </c>
      <c r="C19">
        <v>1.02858</v>
      </c>
      <c r="D19">
        <v>1.02407</v>
      </c>
      <c r="E19">
        <v>26.385750000000002</v>
      </c>
      <c r="F19">
        <v>20.36308</v>
      </c>
      <c r="G19">
        <v>779</v>
      </c>
    </row>
    <row r="20" spans="1:7" x14ac:dyDescent="0.25">
      <c r="B20" t="s">
        <v>12</v>
      </c>
      <c r="C20">
        <v>1.1520900000000001</v>
      </c>
      <c r="D20">
        <v>1.1436299999999999</v>
      </c>
      <c r="E20">
        <v>54.994149999999998</v>
      </c>
      <c r="F20">
        <v>57.1813</v>
      </c>
      <c r="G20">
        <v>471</v>
      </c>
    </row>
    <row r="21" spans="1:7" x14ac:dyDescent="0.25">
      <c r="B21" t="s">
        <v>208</v>
      </c>
      <c r="C21">
        <v>1.1938599999999999</v>
      </c>
      <c r="D21">
        <v>1.26935</v>
      </c>
      <c r="E21">
        <v>3.1044</v>
      </c>
      <c r="F21">
        <v>2.60216</v>
      </c>
      <c r="G21">
        <v>298</v>
      </c>
    </row>
    <row r="22" spans="1:7" x14ac:dyDescent="0.25">
      <c r="B22" t="s">
        <v>187</v>
      </c>
      <c r="C22">
        <v>1.1752499999999999</v>
      </c>
      <c r="D22">
        <v>1.1752499999999999</v>
      </c>
      <c r="E22">
        <v>14.103020000000001</v>
      </c>
      <c r="F22">
        <v>14.103020000000001</v>
      </c>
      <c r="G22">
        <v>66</v>
      </c>
    </row>
    <row r="23" spans="1:7" x14ac:dyDescent="0.25">
      <c r="B23" t="s">
        <v>11</v>
      </c>
      <c r="C23">
        <v>0.89341999999999999</v>
      </c>
      <c r="D23">
        <v>0.92798999999999998</v>
      </c>
      <c r="E23">
        <v>7.5779500000000004</v>
      </c>
      <c r="F23">
        <v>5.7374700000000001</v>
      </c>
      <c r="G23">
        <v>257</v>
      </c>
    </row>
    <row r="24" spans="1:7" x14ac:dyDescent="0.25">
      <c r="B24" t="s">
        <v>236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25" spans="1:7" x14ac:dyDescent="0.25">
      <c r="B25" t="s">
        <v>237</v>
      </c>
      <c r="C25" t="s">
        <v>159</v>
      </c>
      <c r="D25" t="s">
        <v>159</v>
      </c>
      <c r="E25" t="s">
        <v>159</v>
      </c>
      <c r="F25" t="s">
        <v>159</v>
      </c>
      <c r="G25">
        <v>0</v>
      </c>
    </row>
    <row r="26" spans="1:7" x14ac:dyDescent="0.25">
      <c r="B26" t="s">
        <v>190</v>
      </c>
      <c r="C26">
        <v>0.87460000000000004</v>
      </c>
      <c r="D26">
        <v>0.89946000000000004</v>
      </c>
      <c r="E26">
        <v>3.7720199999999999</v>
      </c>
      <c r="F26">
        <v>2.5030600000000001</v>
      </c>
      <c r="G26">
        <v>208</v>
      </c>
    </row>
    <row r="27" spans="1:7" x14ac:dyDescent="0.25">
      <c r="B27" t="s">
        <v>199</v>
      </c>
      <c r="C27" t="s">
        <v>159</v>
      </c>
      <c r="D27" t="s">
        <v>159</v>
      </c>
      <c r="E27" t="s">
        <v>159</v>
      </c>
      <c r="F27" t="s">
        <v>159</v>
      </c>
      <c r="G27">
        <v>0</v>
      </c>
    </row>
    <row r="31" spans="1:7" x14ac:dyDescent="0.25">
      <c r="A31" t="s">
        <v>156</v>
      </c>
    </row>
    <row r="32" spans="1:7" x14ac:dyDescent="0.25">
      <c r="A32" t="s">
        <v>232</v>
      </c>
    </row>
    <row r="33" spans="1:7" x14ac:dyDescent="0.25">
      <c r="A33" t="s">
        <v>245</v>
      </c>
    </row>
    <row r="34" spans="1:7" x14ac:dyDescent="0.25">
      <c r="C34" t="s">
        <v>218</v>
      </c>
      <c r="E34" t="s">
        <v>239</v>
      </c>
    </row>
    <row r="35" spans="1:7" x14ac:dyDescent="0.25">
      <c r="C35" t="s">
        <v>157</v>
      </c>
      <c r="D35" t="s">
        <v>214</v>
      </c>
      <c r="E35" t="s">
        <v>157</v>
      </c>
      <c r="F35" t="s">
        <v>214</v>
      </c>
      <c r="G35" t="s">
        <v>158</v>
      </c>
    </row>
    <row r="36" spans="1:7" x14ac:dyDescent="0.25">
      <c r="A36" t="s">
        <v>189</v>
      </c>
      <c r="B36" t="s">
        <v>247</v>
      </c>
      <c r="C36">
        <v>1.2446699999999999</v>
      </c>
      <c r="D36">
        <v>1.23743</v>
      </c>
      <c r="E36">
        <v>2.18268</v>
      </c>
      <c r="F36">
        <v>1.85615</v>
      </c>
      <c r="G36">
        <v>341</v>
      </c>
    </row>
    <row r="37" spans="1:7" x14ac:dyDescent="0.25">
      <c r="B37" t="s">
        <v>198</v>
      </c>
      <c r="C37">
        <v>1.0154099999999999</v>
      </c>
      <c r="D37">
        <v>1.1712</v>
      </c>
      <c r="E37">
        <v>0.45274999999999999</v>
      </c>
      <c r="F37">
        <v>0.59965999999999997</v>
      </c>
      <c r="G37">
        <v>109</v>
      </c>
    </row>
    <row r="38" spans="1:7" x14ac:dyDescent="0.25">
      <c r="B38" t="s">
        <v>259</v>
      </c>
      <c r="C38">
        <v>1.09433</v>
      </c>
      <c r="D38">
        <v>1.12097</v>
      </c>
      <c r="E38">
        <v>25.03633</v>
      </c>
      <c r="F38">
        <v>28.264489999999999</v>
      </c>
      <c r="G38">
        <v>328</v>
      </c>
    </row>
    <row r="39" spans="1:7" x14ac:dyDescent="0.25">
      <c r="B39" t="s">
        <v>2</v>
      </c>
      <c r="C39">
        <v>0.87041999999999997</v>
      </c>
      <c r="D39">
        <v>0.89522000000000002</v>
      </c>
      <c r="E39">
        <v>1.5311600000000001</v>
      </c>
      <c r="F39">
        <v>0.72285999999999995</v>
      </c>
      <c r="G39">
        <v>498</v>
      </c>
    </row>
    <row r="40" spans="1:7" x14ac:dyDescent="0.25">
      <c r="B40" t="s">
        <v>3</v>
      </c>
      <c r="C40">
        <v>1.0545899999999999</v>
      </c>
      <c r="D40">
        <v>1.0533600000000001</v>
      </c>
      <c r="E40">
        <v>4.0601500000000001</v>
      </c>
      <c r="F40">
        <v>4.2134200000000002</v>
      </c>
      <c r="G40">
        <v>463</v>
      </c>
    </row>
    <row r="41" spans="1:7" x14ac:dyDescent="0.25">
      <c r="B41" t="s">
        <v>235</v>
      </c>
      <c r="C41" t="s">
        <v>159</v>
      </c>
      <c r="D41" t="s">
        <v>159</v>
      </c>
      <c r="E41" t="s">
        <v>159</v>
      </c>
      <c r="F41" t="s">
        <v>159</v>
      </c>
      <c r="G41">
        <v>0</v>
      </c>
    </row>
    <row r="42" spans="1:7" x14ac:dyDescent="0.25">
      <c r="B42" t="s">
        <v>4</v>
      </c>
      <c r="C42">
        <v>1.1781299999999999</v>
      </c>
      <c r="D42">
        <v>1.18113</v>
      </c>
      <c r="E42">
        <v>7.0225900000000001</v>
      </c>
      <c r="F42">
        <v>5.9056699999999998</v>
      </c>
      <c r="G42">
        <v>804</v>
      </c>
    </row>
    <row r="43" spans="1:7" x14ac:dyDescent="0.25">
      <c r="B43" t="s">
        <v>5</v>
      </c>
      <c r="C43">
        <v>1.04572</v>
      </c>
      <c r="D43">
        <v>1.0421</v>
      </c>
      <c r="E43">
        <v>6.19794</v>
      </c>
      <c r="F43">
        <v>5.2104900000000001</v>
      </c>
      <c r="G43">
        <v>469</v>
      </c>
    </row>
    <row r="44" spans="1:7" x14ac:dyDescent="0.25">
      <c r="B44" t="s">
        <v>191</v>
      </c>
      <c r="C44">
        <v>1.08847</v>
      </c>
      <c r="D44">
        <v>1.0673600000000001</v>
      </c>
      <c r="E44">
        <v>16.66602</v>
      </c>
      <c r="F44">
        <v>11.66399</v>
      </c>
      <c r="G44">
        <v>133</v>
      </c>
    </row>
    <row r="45" spans="1:7" x14ac:dyDescent="0.25">
      <c r="B45" t="s">
        <v>192</v>
      </c>
      <c r="C45">
        <v>1.6536500000000001</v>
      </c>
      <c r="D45">
        <v>1.6536500000000001</v>
      </c>
      <c r="E45">
        <v>1.6536500000000001</v>
      </c>
      <c r="F45">
        <v>1.6536500000000001</v>
      </c>
      <c r="G45">
        <v>104</v>
      </c>
    </row>
    <row r="46" spans="1:7" x14ac:dyDescent="0.25">
      <c r="B46" t="s">
        <v>7</v>
      </c>
      <c r="C46" t="s">
        <v>159</v>
      </c>
      <c r="D46" t="s">
        <v>159</v>
      </c>
      <c r="E46" t="s">
        <v>159</v>
      </c>
      <c r="F46" t="s">
        <v>159</v>
      </c>
      <c r="G46">
        <v>0</v>
      </c>
    </row>
    <row r="47" spans="1:7" x14ac:dyDescent="0.25">
      <c r="B47" t="s">
        <v>8</v>
      </c>
      <c r="C47">
        <v>1.5566500000000001</v>
      </c>
      <c r="D47">
        <v>1.86467</v>
      </c>
      <c r="E47">
        <v>3.95852</v>
      </c>
      <c r="F47">
        <v>1.86467</v>
      </c>
      <c r="G47">
        <v>166</v>
      </c>
    </row>
    <row r="48" spans="1:7" x14ac:dyDescent="0.25">
      <c r="B48" t="s">
        <v>230</v>
      </c>
      <c r="C48" t="s">
        <v>159</v>
      </c>
      <c r="D48" t="s">
        <v>159</v>
      </c>
      <c r="E48" t="s">
        <v>159</v>
      </c>
      <c r="F48" t="s">
        <v>159</v>
      </c>
      <c r="G48">
        <v>0</v>
      </c>
    </row>
    <row r="49" spans="1:7" x14ac:dyDescent="0.25">
      <c r="B49" t="s">
        <v>167</v>
      </c>
      <c r="C49">
        <v>1.06426</v>
      </c>
      <c r="D49">
        <v>1.06054</v>
      </c>
      <c r="E49">
        <v>2.6682999999999999</v>
      </c>
      <c r="F49">
        <v>2.1210800000000001</v>
      </c>
      <c r="G49">
        <v>777</v>
      </c>
    </row>
    <row r="50" spans="1:7" x14ac:dyDescent="0.25">
      <c r="B50" t="s">
        <v>12</v>
      </c>
      <c r="C50">
        <v>1.1235999999999999</v>
      </c>
      <c r="D50">
        <v>1.11528</v>
      </c>
      <c r="E50">
        <v>52.721789999999999</v>
      </c>
      <c r="F50">
        <v>60.539149999999999</v>
      </c>
      <c r="G50">
        <v>470</v>
      </c>
    </row>
    <row r="51" spans="1:7" x14ac:dyDescent="0.25">
      <c r="B51" t="s">
        <v>208</v>
      </c>
      <c r="C51">
        <v>1.04416</v>
      </c>
      <c r="D51">
        <v>1.1606300000000001</v>
      </c>
      <c r="E51">
        <v>0.60889000000000004</v>
      </c>
      <c r="F51">
        <v>0.66852</v>
      </c>
      <c r="G51">
        <v>298</v>
      </c>
    </row>
    <row r="52" spans="1:7" x14ac:dyDescent="0.25">
      <c r="B52" t="s">
        <v>187</v>
      </c>
      <c r="C52">
        <v>1.76159</v>
      </c>
      <c r="D52">
        <v>1.76159</v>
      </c>
      <c r="E52">
        <v>5.2847799999999996</v>
      </c>
      <c r="F52">
        <v>5.2847799999999996</v>
      </c>
      <c r="G52">
        <v>66</v>
      </c>
    </row>
    <row r="53" spans="1:7" x14ac:dyDescent="0.25">
      <c r="B53" t="s">
        <v>11</v>
      </c>
      <c r="C53">
        <v>0.82033</v>
      </c>
      <c r="D53">
        <v>0.80618000000000001</v>
      </c>
      <c r="E53">
        <v>0.66757999999999995</v>
      </c>
      <c r="F53">
        <v>0.61914999999999998</v>
      </c>
      <c r="G53">
        <v>258</v>
      </c>
    </row>
    <row r="54" spans="1:7" x14ac:dyDescent="0.25">
      <c r="B54" t="s">
        <v>236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55" spans="1:7" x14ac:dyDescent="0.25">
      <c r="B55" t="s">
        <v>237</v>
      </c>
      <c r="C55" t="s">
        <v>159</v>
      </c>
      <c r="D55" t="s">
        <v>159</v>
      </c>
      <c r="E55" t="s">
        <v>159</v>
      </c>
      <c r="F55" t="s">
        <v>159</v>
      </c>
      <c r="G55">
        <v>0</v>
      </c>
    </row>
    <row r="56" spans="1:7" x14ac:dyDescent="0.25">
      <c r="B56" t="s">
        <v>190</v>
      </c>
      <c r="C56">
        <v>0.90232999999999997</v>
      </c>
      <c r="D56">
        <v>0.90200000000000002</v>
      </c>
      <c r="E56">
        <v>0.54447999999999996</v>
      </c>
      <c r="F56">
        <v>0.69272999999999996</v>
      </c>
      <c r="G56">
        <v>209</v>
      </c>
    </row>
    <row r="57" spans="1:7" x14ac:dyDescent="0.25">
      <c r="B57" t="s">
        <v>199</v>
      </c>
      <c r="C57" t="s">
        <v>159</v>
      </c>
      <c r="D57" t="s">
        <v>159</v>
      </c>
      <c r="E57" t="s">
        <v>159</v>
      </c>
      <c r="F57" t="s">
        <v>159</v>
      </c>
      <c r="G57">
        <v>0</v>
      </c>
    </row>
    <row r="61" spans="1:7" x14ac:dyDescent="0.25">
      <c r="A61" t="s">
        <v>156</v>
      </c>
    </row>
    <row r="62" spans="1:7" x14ac:dyDescent="0.25">
      <c r="A62" t="s">
        <v>232</v>
      </c>
    </row>
    <row r="63" spans="1:7" x14ac:dyDescent="0.25">
      <c r="A63" t="s">
        <v>240</v>
      </c>
    </row>
    <row r="64" spans="1:7" x14ac:dyDescent="0.25">
      <c r="C64" t="s">
        <v>221</v>
      </c>
    </row>
    <row r="65" spans="1:17" x14ac:dyDescent="0.25">
      <c r="C65" t="s">
        <v>207</v>
      </c>
      <c r="H65" t="s">
        <v>215</v>
      </c>
      <c r="M65" t="s">
        <v>217</v>
      </c>
    </row>
    <row r="66" spans="1:17" x14ac:dyDescent="0.25">
      <c r="C66" t="s">
        <v>218</v>
      </c>
      <c r="E66" t="s">
        <v>234</v>
      </c>
      <c r="H66" t="s">
        <v>218</v>
      </c>
      <c r="J66" t="s">
        <v>234</v>
      </c>
      <c r="M66" t="s">
        <v>218</v>
      </c>
      <c r="O66" t="s">
        <v>234</v>
      </c>
    </row>
    <row r="67" spans="1:17" x14ac:dyDescent="0.25">
      <c r="C67" t="s">
        <v>157</v>
      </c>
      <c r="D67" t="s">
        <v>214</v>
      </c>
      <c r="E67" t="s">
        <v>157</v>
      </c>
      <c r="F67" t="s">
        <v>214</v>
      </c>
      <c r="G67" t="s">
        <v>158</v>
      </c>
      <c r="H67" t="s">
        <v>157</v>
      </c>
      <c r="I67" t="s">
        <v>214</v>
      </c>
      <c r="J67" t="s">
        <v>157</v>
      </c>
      <c r="K67" t="s">
        <v>214</v>
      </c>
      <c r="L67" t="s">
        <v>158</v>
      </c>
      <c r="M67" t="s">
        <v>157</v>
      </c>
      <c r="N67" t="s">
        <v>214</v>
      </c>
      <c r="O67" t="s">
        <v>157</v>
      </c>
      <c r="P67" t="s">
        <v>214</v>
      </c>
      <c r="Q67" t="s">
        <v>158</v>
      </c>
    </row>
    <row r="68" spans="1:17" x14ac:dyDescent="0.25">
      <c r="A68" t="s">
        <v>220</v>
      </c>
      <c r="B68" t="s">
        <v>14</v>
      </c>
      <c r="C68">
        <v>1.1031200000000001</v>
      </c>
      <c r="D68">
        <v>1.0701499999999999</v>
      </c>
      <c r="E68">
        <v>40.747720000000001</v>
      </c>
      <c r="F68">
        <v>29.30114</v>
      </c>
      <c r="G68">
        <v>3028</v>
      </c>
      <c r="H68">
        <v>1.0940700000000001</v>
      </c>
      <c r="I68">
        <v>1.0596699999999999</v>
      </c>
      <c r="J68">
        <v>40.36016</v>
      </c>
      <c r="K68">
        <v>29.16283</v>
      </c>
      <c r="L68">
        <v>3021</v>
      </c>
      <c r="M68">
        <v>1.07193</v>
      </c>
      <c r="N68">
        <v>1.03505</v>
      </c>
      <c r="O68">
        <v>39.264879999999998</v>
      </c>
      <c r="P68">
        <v>28.794609999999999</v>
      </c>
      <c r="Q68">
        <v>3014</v>
      </c>
    </row>
    <row r="69" spans="1:17" x14ac:dyDescent="0.25">
      <c r="B69" t="s">
        <v>15</v>
      </c>
      <c r="C69">
        <v>1.0418000000000001</v>
      </c>
      <c r="D69">
        <v>0.97145999999999999</v>
      </c>
      <c r="E69">
        <v>9.8212399999999995</v>
      </c>
      <c r="F69">
        <v>5.9407899999999998</v>
      </c>
      <c r="G69">
        <v>1719</v>
      </c>
      <c r="H69">
        <v>1.0278799999999999</v>
      </c>
      <c r="I69">
        <v>0.96726999999999996</v>
      </c>
      <c r="J69">
        <v>9.6009899999999995</v>
      </c>
      <c r="K69">
        <v>5.8898299999999999</v>
      </c>
      <c r="L69">
        <v>1710</v>
      </c>
      <c r="M69">
        <v>0.98577999999999999</v>
      </c>
      <c r="N69">
        <v>0.92798999999999998</v>
      </c>
      <c r="O69">
        <v>9.1724700000000006</v>
      </c>
      <c r="P69">
        <v>5.7374700000000001</v>
      </c>
      <c r="Q69">
        <v>1713</v>
      </c>
    </row>
    <row r="70" spans="1:17" x14ac:dyDescent="0.25">
      <c r="B70" t="s">
        <v>16</v>
      </c>
      <c r="C70">
        <v>1.1609799999999999</v>
      </c>
      <c r="D70">
        <v>1.1547099999999999</v>
      </c>
      <c r="E70">
        <v>49.507260000000002</v>
      </c>
      <c r="F70">
        <v>57.735419999999998</v>
      </c>
      <c r="G70">
        <v>606</v>
      </c>
      <c r="H70">
        <v>1.1529499999999999</v>
      </c>
      <c r="I70">
        <v>1.15073</v>
      </c>
      <c r="J70">
        <v>49.251710000000003</v>
      </c>
      <c r="K70">
        <v>57.536580000000001</v>
      </c>
      <c r="L70">
        <v>605</v>
      </c>
      <c r="M70">
        <v>1.11799</v>
      </c>
      <c r="N70">
        <v>1.1436299999999999</v>
      </c>
      <c r="O70">
        <v>48.317369999999997</v>
      </c>
      <c r="P70">
        <v>57.1813</v>
      </c>
      <c r="Q70">
        <v>604</v>
      </c>
    </row>
    <row r="71" spans="1:17" x14ac:dyDescent="0.25">
      <c r="B71" t="s">
        <v>200</v>
      </c>
      <c r="C71">
        <v>1.9679</v>
      </c>
      <c r="D71">
        <v>2.0645899999999999</v>
      </c>
      <c r="E71">
        <v>18.188030000000001</v>
      </c>
      <c r="F71">
        <v>17.459479999999999</v>
      </c>
      <c r="G71">
        <v>172</v>
      </c>
      <c r="H71">
        <v>1.9212199999999999</v>
      </c>
      <c r="I71">
        <v>2.0400700000000001</v>
      </c>
      <c r="J71">
        <v>17.67062</v>
      </c>
      <c r="K71">
        <v>16.43854</v>
      </c>
      <c r="L71">
        <v>172</v>
      </c>
      <c r="M71">
        <v>1.82559</v>
      </c>
      <c r="N71">
        <v>1.9950000000000001</v>
      </c>
      <c r="O71">
        <v>16.54655</v>
      </c>
      <c r="P71">
        <v>14.103020000000001</v>
      </c>
      <c r="Q71">
        <v>170</v>
      </c>
    </row>
    <row r="81" spans="1:17" x14ac:dyDescent="0.25">
      <c r="A81" t="s">
        <v>156</v>
      </c>
    </row>
    <row r="82" spans="1:17" x14ac:dyDescent="0.25">
      <c r="A82" t="s">
        <v>232</v>
      </c>
    </row>
    <row r="83" spans="1:17" x14ac:dyDescent="0.25">
      <c r="A83" t="s">
        <v>244</v>
      </c>
    </row>
    <row r="84" spans="1:17" x14ac:dyDescent="0.25">
      <c r="C84" t="s">
        <v>221</v>
      </c>
    </row>
    <row r="85" spans="1:17" x14ac:dyDescent="0.25">
      <c r="C85" t="s">
        <v>207</v>
      </c>
      <c r="H85" t="s">
        <v>215</v>
      </c>
      <c r="M85" t="s">
        <v>217</v>
      </c>
    </row>
    <row r="86" spans="1:17" x14ac:dyDescent="0.25">
      <c r="C86" t="s">
        <v>218</v>
      </c>
      <c r="E86" t="s">
        <v>239</v>
      </c>
      <c r="H86" t="s">
        <v>218</v>
      </c>
      <c r="J86" t="s">
        <v>239</v>
      </c>
      <c r="M86" t="s">
        <v>218</v>
      </c>
      <c r="O86" t="s">
        <v>239</v>
      </c>
    </row>
    <row r="87" spans="1:17" x14ac:dyDescent="0.25">
      <c r="C87" t="s">
        <v>157</v>
      </c>
      <c r="D87" t="s">
        <v>214</v>
      </c>
      <c r="E87" t="s">
        <v>157</v>
      </c>
      <c r="F87" t="s">
        <v>214</v>
      </c>
      <c r="G87" t="s">
        <v>158</v>
      </c>
      <c r="H87" t="s">
        <v>157</v>
      </c>
      <c r="I87" t="s">
        <v>214</v>
      </c>
      <c r="J87" t="s">
        <v>157</v>
      </c>
      <c r="K87" t="s">
        <v>214</v>
      </c>
      <c r="L87" t="s">
        <v>158</v>
      </c>
      <c r="M87" t="s">
        <v>157</v>
      </c>
      <c r="N87" t="s">
        <v>214</v>
      </c>
      <c r="O87" t="s">
        <v>157</v>
      </c>
      <c r="P87" t="s">
        <v>214</v>
      </c>
      <c r="Q87" t="s">
        <v>158</v>
      </c>
    </row>
    <row r="88" spans="1:17" x14ac:dyDescent="0.25">
      <c r="A88" t="s">
        <v>220</v>
      </c>
      <c r="B88" t="s">
        <v>14</v>
      </c>
      <c r="C88">
        <v>1.1265700000000001</v>
      </c>
      <c r="D88">
        <v>1.0684899999999999</v>
      </c>
      <c r="E88">
        <v>7.1580899999999996</v>
      </c>
      <c r="F88">
        <v>5.2189199999999998</v>
      </c>
      <c r="G88">
        <v>3025</v>
      </c>
      <c r="H88">
        <v>1.1226799999999999</v>
      </c>
      <c r="I88">
        <v>1.0633600000000001</v>
      </c>
      <c r="J88">
        <v>7.1370699999999996</v>
      </c>
      <c r="K88">
        <v>5.2066699999999999</v>
      </c>
      <c r="L88">
        <v>3018</v>
      </c>
      <c r="M88">
        <v>1.1206400000000001</v>
      </c>
      <c r="N88">
        <v>1.06166</v>
      </c>
      <c r="O88">
        <v>7.1000500000000004</v>
      </c>
      <c r="P88">
        <v>5.2104900000000001</v>
      </c>
      <c r="Q88">
        <v>3011</v>
      </c>
    </row>
    <row r="89" spans="1:17" x14ac:dyDescent="0.25">
      <c r="B89" t="s">
        <v>15</v>
      </c>
      <c r="C89">
        <v>0.98865000000000003</v>
      </c>
      <c r="D89">
        <v>0.91988999999999999</v>
      </c>
      <c r="E89">
        <v>1.1891099999999999</v>
      </c>
      <c r="F89">
        <v>0.70018000000000002</v>
      </c>
      <c r="G89">
        <v>1723</v>
      </c>
      <c r="H89">
        <v>0.98631000000000002</v>
      </c>
      <c r="I89">
        <v>0.91561999999999999</v>
      </c>
      <c r="J89">
        <v>1.1821200000000001</v>
      </c>
      <c r="K89">
        <v>0.68769000000000002</v>
      </c>
      <c r="L89">
        <v>1714</v>
      </c>
      <c r="M89">
        <v>0.98046999999999995</v>
      </c>
      <c r="N89">
        <v>0.91352999999999995</v>
      </c>
      <c r="O89">
        <v>1.18198</v>
      </c>
      <c r="P89">
        <v>0.69272999999999996</v>
      </c>
      <c r="Q89">
        <v>1717</v>
      </c>
    </row>
    <row r="90" spans="1:17" x14ac:dyDescent="0.25">
      <c r="B90" t="s">
        <v>16</v>
      </c>
      <c r="C90">
        <v>1.1298699999999999</v>
      </c>
      <c r="D90">
        <v>1.1352100000000001</v>
      </c>
      <c r="E90">
        <v>45.442309999999999</v>
      </c>
      <c r="F90">
        <v>37.330620000000003</v>
      </c>
      <c r="G90">
        <v>605</v>
      </c>
      <c r="H90">
        <v>1.1287100000000001</v>
      </c>
      <c r="I90">
        <v>1.13629</v>
      </c>
      <c r="J90">
        <v>45.363790000000002</v>
      </c>
      <c r="K90">
        <v>37.325710000000001</v>
      </c>
      <c r="L90">
        <v>604</v>
      </c>
      <c r="M90">
        <v>1.11585</v>
      </c>
      <c r="N90">
        <v>1.11528</v>
      </c>
      <c r="O90">
        <v>44.769190000000002</v>
      </c>
      <c r="P90">
        <v>37.316949999999999</v>
      </c>
      <c r="Q90">
        <v>603</v>
      </c>
    </row>
    <row r="91" spans="1:17" x14ac:dyDescent="0.25">
      <c r="B91" t="s">
        <v>200</v>
      </c>
      <c r="C91">
        <v>1.8626799999999999</v>
      </c>
      <c r="D91">
        <v>1.92509</v>
      </c>
      <c r="E91">
        <v>3.2376299999999998</v>
      </c>
      <c r="F91">
        <v>1.92509</v>
      </c>
      <c r="G91">
        <v>172</v>
      </c>
      <c r="H91">
        <v>1.80071</v>
      </c>
      <c r="I91">
        <v>1.82453</v>
      </c>
      <c r="J91">
        <v>3.1745100000000002</v>
      </c>
      <c r="K91">
        <v>1.82453</v>
      </c>
      <c r="L91">
        <v>172</v>
      </c>
      <c r="M91">
        <v>1.6955499999999999</v>
      </c>
      <c r="N91">
        <v>1.6536500000000001</v>
      </c>
      <c r="O91">
        <v>3.06338</v>
      </c>
      <c r="P91">
        <v>1.6536500000000001</v>
      </c>
      <c r="Q91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Q91"/>
  <sheetViews>
    <sheetView topLeftCell="A68" workbookViewId="0">
      <selection activeCell="F88" sqref="F88"/>
    </sheetView>
  </sheetViews>
  <sheetFormatPr defaultRowHeight="15" x14ac:dyDescent="0.25"/>
  <cols>
    <col min="5" max="5" width="9.7109375" customWidth="1"/>
    <col min="6" max="6" width="15.28515625" customWidth="1"/>
  </cols>
  <sheetData>
    <row r="1" spans="1:7" x14ac:dyDescent="0.25">
      <c r="A1" t="s">
        <v>156</v>
      </c>
    </row>
    <row r="2" spans="1:7" x14ac:dyDescent="0.25">
      <c r="A2" t="s">
        <v>238</v>
      </c>
    </row>
    <row r="3" spans="1:7" x14ac:dyDescent="0.25">
      <c r="A3" t="s">
        <v>242</v>
      </c>
    </row>
    <row r="4" spans="1:7" x14ac:dyDescent="0.25">
      <c r="C4" t="s">
        <v>218</v>
      </c>
      <c r="E4" t="s">
        <v>234</v>
      </c>
    </row>
    <row r="5" spans="1:7" x14ac:dyDescent="0.25">
      <c r="C5" t="s">
        <v>157</v>
      </c>
      <c r="D5" t="s">
        <v>214</v>
      </c>
      <c r="E5" t="s">
        <v>157</v>
      </c>
      <c r="F5" t="s">
        <v>214</v>
      </c>
      <c r="G5" t="s">
        <v>158</v>
      </c>
    </row>
    <row r="6" spans="1:7" x14ac:dyDescent="0.25">
      <c r="A6" t="s">
        <v>189</v>
      </c>
      <c r="B6" t="s">
        <v>247</v>
      </c>
      <c r="C6">
        <v>1.10829</v>
      </c>
      <c r="D6">
        <v>1.11934</v>
      </c>
      <c r="E6">
        <v>15.378080000000001</v>
      </c>
      <c r="F6">
        <v>13.813079999999999</v>
      </c>
      <c r="G6">
        <v>715</v>
      </c>
    </row>
    <row r="7" spans="1:7" x14ac:dyDescent="0.25">
      <c r="B7" t="s">
        <v>198</v>
      </c>
      <c r="C7">
        <v>0.81557000000000002</v>
      </c>
      <c r="D7">
        <v>0.82238</v>
      </c>
      <c r="E7">
        <v>3.8131300000000001</v>
      </c>
      <c r="F7">
        <v>4.9342800000000002</v>
      </c>
      <c r="G7">
        <v>102</v>
      </c>
    </row>
    <row r="8" spans="1:7" x14ac:dyDescent="0.25">
      <c r="B8" t="s">
        <v>259</v>
      </c>
      <c r="C8">
        <v>1.12138</v>
      </c>
      <c r="D8">
        <v>1.1072</v>
      </c>
      <c r="E8">
        <v>44.838569999999997</v>
      </c>
      <c r="F8">
        <v>27.67991</v>
      </c>
      <c r="G8">
        <v>162</v>
      </c>
    </row>
    <row r="9" spans="1:7" x14ac:dyDescent="0.25">
      <c r="B9" t="s">
        <v>2</v>
      </c>
      <c r="C9">
        <v>0.87892000000000003</v>
      </c>
      <c r="D9">
        <v>0.91447000000000001</v>
      </c>
      <c r="E9">
        <v>10.074909999999999</v>
      </c>
      <c r="F9">
        <v>9.1446900000000007</v>
      </c>
      <c r="G9">
        <v>229</v>
      </c>
    </row>
    <row r="10" spans="1:7" x14ac:dyDescent="0.25">
      <c r="B10" t="s">
        <v>3</v>
      </c>
      <c r="C10">
        <v>1.08073</v>
      </c>
      <c r="D10">
        <v>1.0669900000000001</v>
      </c>
      <c r="E10">
        <v>69.236339999999998</v>
      </c>
      <c r="F10">
        <v>64.019679999999994</v>
      </c>
      <c r="G10">
        <v>256</v>
      </c>
    </row>
    <row r="11" spans="1:7" x14ac:dyDescent="0.25">
      <c r="B11" t="s">
        <v>4</v>
      </c>
      <c r="C11">
        <v>1.1427</v>
      </c>
      <c r="D11">
        <v>1.1512100000000001</v>
      </c>
      <c r="E11">
        <v>60.733060000000002</v>
      </c>
      <c r="F11">
        <v>57.560490000000001</v>
      </c>
      <c r="G11">
        <v>1319</v>
      </c>
    </row>
    <row r="12" spans="1:7" x14ac:dyDescent="0.25">
      <c r="B12" t="s">
        <v>5</v>
      </c>
      <c r="C12">
        <v>1.00434</v>
      </c>
      <c r="D12">
        <v>1.0229999999999999</v>
      </c>
      <c r="E12">
        <v>46.134779999999999</v>
      </c>
      <c r="F12">
        <v>51.150129999999997</v>
      </c>
      <c r="G12">
        <v>254</v>
      </c>
    </row>
    <row r="13" spans="1:7" x14ac:dyDescent="0.25">
      <c r="B13" t="s">
        <v>191</v>
      </c>
      <c r="C13">
        <v>0.87795999999999996</v>
      </c>
      <c r="D13">
        <v>0.87795999999999996</v>
      </c>
      <c r="E13">
        <v>21.949090000000002</v>
      </c>
      <c r="F13">
        <v>21.949090000000002</v>
      </c>
      <c r="G13">
        <v>1</v>
      </c>
    </row>
    <row r="14" spans="1:7" x14ac:dyDescent="0.25">
      <c r="B14" t="s">
        <v>192</v>
      </c>
      <c r="C14">
        <v>1.52902</v>
      </c>
      <c r="D14">
        <v>1.35846</v>
      </c>
      <c r="E14">
        <v>12.18778</v>
      </c>
      <c r="F14">
        <v>13.58459</v>
      </c>
      <c r="G14">
        <v>57</v>
      </c>
    </row>
    <row r="15" spans="1:7" x14ac:dyDescent="0.25">
      <c r="B15" t="s">
        <v>8</v>
      </c>
      <c r="C15">
        <v>1.1402099999999999</v>
      </c>
      <c r="D15">
        <v>1.2293700000000001</v>
      </c>
      <c r="E15">
        <v>35.360059999999997</v>
      </c>
      <c r="F15">
        <v>18.44061</v>
      </c>
      <c r="G15">
        <v>48</v>
      </c>
    </row>
    <row r="16" spans="1:7" x14ac:dyDescent="0.25">
      <c r="B16" t="s">
        <v>167</v>
      </c>
      <c r="C16">
        <v>1.1295299999999999</v>
      </c>
      <c r="D16">
        <v>1.1287</v>
      </c>
      <c r="E16">
        <v>38.633769999999998</v>
      </c>
      <c r="F16">
        <v>23.108409999999999</v>
      </c>
      <c r="G16">
        <v>497</v>
      </c>
    </row>
    <row r="17" spans="1:7" x14ac:dyDescent="0.25">
      <c r="B17" t="s">
        <v>12</v>
      </c>
      <c r="C17">
        <v>1.09775</v>
      </c>
      <c r="D17">
        <v>1.1081300000000001</v>
      </c>
      <c r="E17">
        <v>54.469349999999999</v>
      </c>
      <c r="F17">
        <v>55.406469999999999</v>
      </c>
      <c r="G17">
        <v>305</v>
      </c>
    </row>
    <row r="18" spans="1:7" x14ac:dyDescent="0.25">
      <c r="B18" t="s">
        <v>208</v>
      </c>
      <c r="C18">
        <v>1.21027</v>
      </c>
      <c r="D18">
        <v>1.21027</v>
      </c>
      <c r="E18">
        <v>2.4810599999999998</v>
      </c>
      <c r="F18">
        <v>2.4810599999999998</v>
      </c>
      <c r="G18">
        <v>60</v>
      </c>
    </row>
    <row r="19" spans="1:7" x14ac:dyDescent="0.25">
      <c r="B19" t="s">
        <v>187</v>
      </c>
      <c r="C19">
        <v>0.71340999999999999</v>
      </c>
      <c r="D19">
        <v>0.71340999999999999</v>
      </c>
      <c r="E19">
        <v>8.5609699999999993</v>
      </c>
      <c r="F19">
        <v>8.5609699999999993</v>
      </c>
      <c r="G19">
        <v>23</v>
      </c>
    </row>
    <row r="20" spans="1:7" x14ac:dyDescent="0.25">
      <c r="B20" t="s">
        <v>11</v>
      </c>
      <c r="C20">
        <v>0.92127000000000003</v>
      </c>
      <c r="D20">
        <v>0.86519000000000001</v>
      </c>
      <c r="E20">
        <v>5.2913699999999997</v>
      </c>
      <c r="F20">
        <v>2.5955699999999999</v>
      </c>
      <c r="G20">
        <v>50</v>
      </c>
    </row>
    <row r="21" spans="1:7" x14ac:dyDescent="0.25">
      <c r="B21" t="s">
        <v>190</v>
      </c>
      <c r="C21">
        <v>0.89785999999999999</v>
      </c>
      <c r="D21">
        <v>0.85155999999999998</v>
      </c>
      <c r="E21">
        <v>3.5377100000000001</v>
      </c>
      <c r="F21">
        <v>2.5546899999999999</v>
      </c>
      <c r="G21">
        <v>32</v>
      </c>
    </row>
    <row r="22" spans="1:7" x14ac:dyDescent="0.25">
      <c r="B22">
        <v>25</v>
      </c>
      <c r="C22">
        <v>0.82701999999999998</v>
      </c>
      <c r="D22">
        <v>0.82701999999999998</v>
      </c>
      <c r="E22">
        <v>2.4810599999999998</v>
      </c>
      <c r="F22">
        <v>2.4810599999999998</v>
      </c>
      <c r="G22">
        <v>60</v>
      </c>
    </row>
    <row r="30" spans="1:7" x14ac:dyDescent="0.25">
      <c r="A30" t="s">
        <v>156</v>
      </c>
    </row>
    <row r="31" spans="1:7" x14ac:dyDescent="0.25">
      <c r="A31" t="s">
        <v>238</v>
      </c>
    </row>
    <row r="32" spans="1:7" x14ac:dyDescent="0.25">
      <c r="A32" t="s">
        <v>245</v>
      </c>
    </row>
    <row r="33" spans="1:7" x14ac:dyDescent="0.25">
      <c r="C33" t="s">
        <v>218</v>
      </c>
      <c r="E33" t="s">
        <v>239</v>
      </c>
    </row>
    <row r="34" spans="1:7" x14ac:dyDescent="0.25">
      <c r="C34" t="s">
        <v>157</v>
      </c>
      <c r="D34" t="s">
        <v>214</v>
      </c>
      <c r="E34" t="s">
        <v>157</v>
      </c>
      <c r="F34" t="s">
        <v>214</v>
      </c>
      <c r="G34" t="s">
        <v>158</v>
      </c>
    </row>
    <row r="35" spans="1:7" x14ac:dyDescent="0.25">
      <c r="A35" t="s">
        <v>189</v>
      </c>
      <c r="B35" t="s">
        <v>247</v>
      </c>
      <c r="C35">
        <v>1.2200899999999999</v>
      </c>
      <c r="D35">
        <v>1.2188300000000001</v>
      </c>
      <c r="E35">
        <v>1.9226799999999999</v>
      </c>
      <c r="F35">
        <v>1.8282400000000001</v>
      </c>
      <c r="G35">
        <v>747</v>
      </c>
    </row>
    <row r="36" spans="1:7" x14ac:dyDescent="0.25">
      <c r="B36" t="s">
        <v>198</v>
      </c>
      <c r="C36">
        <v>1.04654</v>
      </c>
      <c r="D36">
        <v>1.11504</v>
      </c>
      <c r="E36">
        <v>0.48092000000000001</v>
      </c>
      <c r="F36">
        <v>0.57089999999999996</v>
      </c>
      <c r="G36">
        <v>107</v>
      </c>
    </row>
    <row r="37" spans="1:7" x14ac:dyDescent="0.25">
      <c r="B37" t="s">
        <v>259</v>
      </c>
      <c r="C37">
        <v>1.0695300000000001</v>
      </c>
      <c r="D37">
        <v>1.01284</v>
      </c>
      <c r="E37">
        <v>16.73488</v>
      </c>
      <c r="F37">
        <v>5.0642100000000001</v>
      </c>
      <c r="G37">
        <v>170</v>
      </c>
    </row>
    <row r="38" spans="1:7" x14ac:dyDescent="0.25">
      <c r="B38" t="s">
        <v>2</v>
      </c>
      <c r="C38">
        <v>0.85933999999999999</v>
      </c>
      <c r="D38">
        <v>0.88726000000000005</v>
      </c>
      <c r="E38">
        <v>1.0329999999999999</v>
      </c>
      <c r="F38">
        <v>0.71897</v>
      </c>
      <c r="G38">
        <v>250</v>
      </c>
    </row>
    <row r="39" spans="1:7" x14ac:dyDescent="0.25">
      <c r="B39" t="s">
        <v>3</v>
      </c>
      <c r="C39">
        <v>1.0544899999999999</v>
      </c>
      <c r="D39">
        <v>1.0544899999999999</v>
      </c>
      <c r="E39">
        <v>4.2179599999999997</v>
      </c>
      <c r="F39">
        <v>4.2179599999999997</v>
      </c>
      <c r="G39">
        <v>286</v>
      </c>
    </row>
    <row r="40" spans="1:7" x14ac:dyDescent="0.25">
      <c r="B40" t="s">
        <v>4</v>
      </c>
      <c r="C40">
        <v>1.18259</v>
      </c>
      <c r="D40">
        <v>1.18238</v>
      </c>
      <c r="E40">
        <v>7.4763999999999999</v>
      </c>
      <c r="F40">
        <v>5.9119099999999998</v>
      </c>
      <c r="G40">
        <v>1198</v>
      </c>
    </row>
    <row r="41" spans="1:7" x14ac:dyDescent="0.25">
      <c r="B41" t="s">
        <v>5</v>
      </c>
      <c r="C41">
        <v>1.0473300000000001</v>
      </c>
      <c r="D41">
        <v>1.0376099999999999</v>
      </c>
      <c r="E41">
        <v>5.32402</v>
      </c>
      <c r="F41">
        <v>5.1880499999999996</v>
      </c>
      <c r="G41">
        <v>267</v>
      </c>
    </row>
    <row r="42" spans="1:7" x14ac:dyDescent="0.25">
      <c r="B42" t="s">
        <v>191</v>
      </c>
      <c r="C42">
        <v>1.23299</v>
      </c>
      <c r="D42">
        <v>1.23299</v>
      </c>
      <c r="E42">
        <v>6.1706399999999997</v>
      </c>
      <c r="F42">
        <v>6.1649399999999996</v>
      </c>
      <c r="G42">
        <v>1</v>
      </c>
    </row>
    <row r="43" spans="1:7" x14ac:dyDescent="0.25">
      <c r="B43" t="s">
        <v>192</v>
      </c>
      <c r="C43">
        <v>1.9370099999999999</v>
      </c>
      <c r="D43">
        <v>1.9370099999999999</v>
      </c>
      <c r="E43">
        <v>1.9370099999999999</v>
      </c>
      <c r="F43">
        <v>1.9370099999999999</v>
      </c>
      <c r="G43">
        <v>50</v>
      </c>
    </row>
    <row r="44" spans="1:7" x14ac:dyDescent="0.25">
      <c r="B44" t="s">
        <v>8</v>
      </c>
      <c r="C44">
        <v>1.54342</v>
      </c>
      <c r="D44">
        <v>1.85547</v>
      </c>
      <c r="E44">
        <v>3.85276</v>
      </c>
      <c r="F44">
        <v>1.85547</v>
      </c>
      <c r="G44">
        <v>50</v>
      </c>
    </row>
    <row r="45" spans="1:7" x14ac:dyDescent="0.25">
      <c r="B45" t="s">
        <v>167</v>
      </c>
      <c r="C45">
        <v>1.1606700000000001</v>
      </c>
      <c r="D45">
        <v>1.1489400000000001</v>
      </c>
      <c r="E45">
        <v>4.4261400000000002</v>
      </c>
      <c r="F45">
        <v>2.3506200000000002</v>
      </c>
      <c r="G45">
        <v>636</v>
      </c>
    </row>
    <row r="46" spans="1:7" x14ac:dyDescent="0.25">
      <c r="B46" t="s">
        <v>12</v>
      </c>
      <c r="C46">
        <v>1.1595299999999999</v>
      </c>
      <c r="D46">
        <v>1.14239</v>
      </c>
      <c r="E46">
        <v>54.747079999999997</v>
      </c>
      <c r="F46">
        <v>62.897100000000002</v>
      </c>
      <c r="G46">
        <v>328</v>
      </c>
    </row>
    <row r="47" spans="1:7" x14ac:dyDescent="0.25">
      <c r="B47" t="s">
        <v>208</v>
      </c>
      <c r="C47">
        <v>1.10002</v>
      </c>
      <c r="D47">
        <v>1.10002</v>
      </c>
      <c r="E47">
        <v>0.63361000000000001</v>
      </c>
      <c r="F47">
        <v>0.63361000000000001</v>
      </c>
      <c r="G47">
        <v>115</v>
      </c>
    </row>
    <row r="48" spans="1:7" x14ac:dyDescent="0.25">
      <c r="B48" t="s">
        <v>187</v>
      </c>
      <c r="C48">
        <v>1.64401</v>
      </c>
      <c r="D48">
        <v>1.64401</v>
      </c>
      <c r="E48">
        <v>4.9320199999999996</v>
      </c>
      <c r="F48">
        <v>4.9320199999999996</v>
      </c>
      <c r="G48">
        <v>24</v>
      </c>
    </row>
    <row r="49" spans="1:7" x14ac:dyDescent="0.25">
      <c r="B49" t="s">
        <v>11</v>
      </c>
      <c r="C49">
        <v>0.80439000000000005</v>
      </c>
      <c r="D49">
        <v>0.80439000000000005</v>
      </c>
      <c r="E49">
        <v>0.61778</v>
      </c>
      <c r="F49">
        <v>0.61778</v>
      </c>
      <c r="G49">
        <v>51</v>
      </c>
    </row>
    <row r="50" spans="1:7" x14ac:dyDescent="0.25">
      <c r="B50" t="s">
        <v>190</v>
      </c>
      <c r="C50">
        <v>0.91285000000000005</v>
      </c>
      <c r="D50">
        <v>0.91017000000000003</v>
      </c>
      <c r="E50">
        <v>0.58338000000000001</v>
      </c>
      <c r="F50">
        <v>0.69901000000000002</v>
      </c>
      <c r="G50">
        <v>28</v>
      </c>
    </row>
    <row r="58" spans="1:7" x14ac:dyDescent="0.25">
      <c r="A58" t="s">
        <v>156</v>
      </c>
    </row>
    <row r="59" spans="1:7" x14ac:dyDescent="0.25">
      <c r="A59" t="s">
        <v>238</v>
      </c>
    </row>
    <row r="60" spans="1:7" x14ac:dyDescent="0.25">
      <c r="A60" t="s">
        <v>156</v>
      </c>
    </row>
    <row r="61" spans="1:7" x14ac:dyDescent="0.25">
      <c r="A61" t="s">
        <v>156</v>
      </c>
    </row>
    <row r="62" spans="1:7" x14ac:dyDescent="0.25">
      <c r="A62" t="s">
        <v>238</v>
      </c>
    </row>
    <row r="63" spans="1:7" x14ac:dyDescent="0.25">
      <c r="A63" t="s">
        <v>240</v>
      </c>
    </row>
    <row r="64" spans="1:7" x14ac:dyDescent="0.25">
      <c r="C64" t="s">
        <v>249</v>
      </c>
    </row>
    <row r="65" spans="1:17" x14ac:dyDescent="0.25">
      <c r="C65" t="s">
        <v>207</v>
      </c>
      <c r="H65" t="s">
        <v>215</v>
      </c>
      <c r="M65" t="s">
        <v>217</v>
      </c>
    </row>
    <row r="66" spans="1:17" x14ac:dyDescent="0.25">
      <c r="C66" t="s">
        <v>250</v>
      </c>
      <c r="D66" t="s">
        <v>251</v>
      </c>
      <c r="E66" t="s">
        <v>252</v>
      </c>
      <c r="F66" t="s">
        <v>253</v>
      </c>
      <c r="G66" t="s">
        <v>258</v>
      </c>
      <c r="H66" t="s">
        <v>250</v>
      </c>
      <c r="I66" t="s">
        <v>251</v>
      </c>
      <c r="J66" t="s">
        <v>252</v>
      </c>
      <c r="K66" t="s">
        <v>253</v>
      </c>
      <c r="L66" t="s">
        <v>258</v>
      </c>
      <c r="M66" t="s">
        <v>250</v>
      </c>
      <c r="N66" t="s">
        <v>251</v>
      </c>
      <c r="O66" t="s">
        <v>252</v>
      </c>
      <c r="P66" t="s">
        <v>253</v>
      </c>
      <c r="Q66" t="s">
        <v>258</v>
      </c>
    </row>
    <row r="67" spans="1:17" x14ac:dyDescent="0.25">
      <c r="C67" t="s">
        <v>254</v>
      </c>
      <c r="D67" t="s">
        <v>255</v>
      </c>
      <c r="E67" t="s">
        <v>256</v>
      </c>
      <c r="F67" t="s">
        <v>257</v>
      </c>
      <c r="G67" t="s">
        <v>197</v>
      </c>
      <c r="H67" t="s">
        <v>254</v>
      </c>
      <c r="I67" t="s">
        <v>255</v>
      </c>
      <c r="J67" t="s">
        <v>256</v>
      </c>
      <c r="K67" t="s">
        <v>257</v>
      </c>
      <c r="L67" t="s">
        <v>197</v>
      </c>
      <c r="M67" t="s">
        <v>254</v>
      </c>
      <c r="N67" t="s">
        <v>255</v>
      </c>
      <c r="O67" t="s">
        <v>256</v>
      </c>
      <c r="P67" t="s">
        <v>257</v>
      </c>
      <c r="Q67" t="s">
        <v>197</v>
      </c>
    </row>
    <row r="68" spans="1:17" x14ac:dyDescent="0.25">
      <c r="A68" t="s">
        <v>220</v>
      </c>
      <c r="B68" t="s">
        <v>14</v>
      </c>
      <c r="C68">
        <v>113.08729</v>
      </c>
      <c r="D68">
        <v>115.17613</v>
      </c>
      <c r="E68">
        <v>55.29</v>
      </c>
      <c r="F68">
        <v>56.5</v>
      </c>
      <c r="G68">
        <v>2209</v>
      </c>
      <c r="H68">
        <v>112.02675000000001</v>
      </c>
      <c r="I68">
        <v>114.47264</v>
      </c>
      <c r="J68">
        <v>54.66</v>
      </c>
      <c r="K68">
        <v>56.09</v>
      </c>
      <c r="L68">
        <v>2203</v>
      </c>
      <c r="M68">
        <v>107.97756</v>
      </c>
      <c r="N68">
        <v>111.86055</v>
      </c>
      <c r="O68">
        <v>52.3</v>
      </c>
      <c r="P68">
        <v>54.31</v>
      </c>
      <c r="Q68">
        <v>2189</v>
      </c>
    </row>
    <row r="69" spans="1:17" x14ac:dyDescent="0.25">
      <c r="B69" t="s">
        <v>15</v>
      </c>
      <c r="C69">
        <v>104.78437</v>
      </c>
      <c r="D69">
        <v>110.39649</v>
      </c>
      <c r="E69">
        <v>12.28</v>
      </c>
      <c r="F69">
        <v>12.95</v>
      </c>
      <c r="G69">
        <v>1370</v>
      </c>
      <c r="H69">
        <v>103.14422999999999</v>
      </c>
      <c r="I69">
        <v>108.73981999999999</v>
      </c>
      <c r="J69">
        <v>12.07</v>
      </c>
      <c r="K69">
        <v>12.74</v>
      </c>
      <c r="L69">
        <v>1364</v>
      </c>
      <c r="M69">
        <v>98.324370000000002</v>
      </c>
      <c r="N69">
        <v>103.05423</v>
      </c>
      <c r="O69">
        <v>11.4</v>
      </c>
      <c r="P69">
        <v>11.96</v>
      </c>
      <c r="Q69">
        <v>1357</v>
      </c>
    </row>
    <row r="70" spans="1:17" x14ac:dyDescent="0.25">
      <c r="B70" t="s">
        <v>16</v>
      </c>
      <c r="C70">
        <v>110.25524</v>
      </c>
      <c r="D70">
        <v>114.22711</v>
      </c>
      <c r="E70">
        <v>54.74</v>
      </c>
      <c r="F70">
        <v>56.41</v>
      </c>
      <c r="G70">
        <v>418</v>
      </c>
      <c r="H70">
        <v>109.34972999999999</v>
      </c>
      <c r="I70">
        <v>113.74335000000001</v>
      </c>
      <c r="J70">
        <v>54.21</v>
      </c>
      <c r="K70">
        <v>56.09</v>
      </c>
      <c r="L70">
        <v>415</v>
      </c>
      <c r="M70">
        <v>105.38002</v>
      </c>
      <c r="N70">
        <v>109.71025</v>
      </c>
      <c r="O70">
        <v>52.22</v>
      </c>
      <c r="P70">
        <v>54.37</v>
      </c>
      <c r="Q70">
        <v>414</v>
      </c>
    </row>
    <row r="71" spans="1:17" x14ac:dyDescent="0.25">
      <c r="B71" t="s">
        <v>200</v>
      </c>
      <c r="C71">
        <v>171.31415000000001</v>
      </c>
      <c r="D71">
        <v>179.46442999999999</v>
      </c>
      <c r="E71">
        <v>14.9</v>
      </c>
      <c r="F71">
        <v>15.47</v>
      </c>
      <c r="G71">
        <v>146</v>
      </c>
      <c r="H71">
        <v>160.54123000000001</v>
      </c>
      <c r="I71">
        <v>168.31117</v>
      </c>
      <c r="J71">
        <v>14</v>
      </c>
      <c r="K71">
        <v>14.57</v>
      </c>
      <c r="L71">
        <v>150</v>
      </c>
      <c r="M71">
        <v>124.51475000000001</v>
      </c>
      <c r="N71">
        <v>129.31746999999999</v>
      </c>
      <c r="O71">
        <v>10.73</v>
      </c>
      <c r="P71">
        <v>11.14</v>
      </c>
      <c r="Q71">
        <v>138</v>
      </c>
    </row>
    <row r="78" spans="1:17" x14ac:dyDescent="0.25">
      <c r="A78" t="s">
        <v>156</v>
      </c>
    </row>
    <row r="79" spans="1:17" x14ac:dyDescent="0.25">
      <c r="A79" t="s">
        <v>238</v>
      </c>
    </row>
    <row r="80" spans="1:17" x14ac:dyDescent="0.25">
      <c r="A80" t="s">
        <v>156</v>
      </c>
    </row>
    <row r="81" spans="1:17" x14ac:dyDescent="0.25">
      <c r="A81" t="s">
        <v>156</v>
      </c>
    </row>
    <row r="82" spans="1:17" x14ac:dyDescent="0.25">
      <c r="A82" t="s">
        <v>238</v>
      </c>
    </row>
    <row r="83" spans="1:17" x14ac:dyDescent="0.25">
      <c r="A83" t="s">
        <v>244</v>
      </c>
    </row>
    <row r="84" spans="1:17" x14ac:dyDescent="0.25">
      <c r="C84" t="s">
        <v>221</v>
      </c>
    </row>
    <row r="85" spans="1:17" x14ac:dyDescent="0.25">
      <c r="C85" t="s">
        <v>207</v>
      </c>
      <c r="H85" t="s">
        <v>215</v>
      </c>
      <c r="M85" t="s">
        <v>217</v>
      </c>
    </row>
    <row r="86" spans="1:17" x14ac:dyDescent="0.25">
      <c r="C86" t="s">
        <v>218</v>
      </c>
      <c r="E86" t="s">
        <v>239</v>
      </c>
      <c r="H86" t="s">
        <v>218</v>
      </c>
      <c r="J86" t="s">
        <v>239</v>
      </c>
      <c r="M86" t="s">
        <v>218</v>
      </c>
      <c r="O86" t="s">
        <v>239</v>
      </c>
    </row>
    <row r="87" spans="1:17" x14ac:dyDescent="0.25">
      <c r="C87" t="s">
        <v>157</v>
      </c>
      <c r="D87" t="s">
        <v>214</v>
      </c>
      <c r="E87" t="s">
        <v>157</v>
      </c>
      <c r="F87" t="s">
        <v>214</v>
      </c>
      <c r="G87" t="s">
        <v>158</v>
      </c>
      <c r="H87" t="s">
        <v>157</v>
      </c>
      <c r="I87" t="s">
        <v>214</v>
      </c>
      <c r="J87" t="s">
        <v>157</v>
      </c>
      <c r="K87" t="s">
        <v>214</v>
      </c>
      <c r="L87" t="s">
        <v>158</v>
      </c>
      <c r="M87" t="s">
        <v>157</v>
      </c>
      <c r="N87" t="s">
        <v>214</v>
      </c>
      <c r="O87" t="s">
        <v>157</v>
      </c>
      <c r="P87" t="s">
        <v>214</v>
      </c>
      <c r="Q87" t="s">
        <v>158</v>
      </c>
    </row>
    <row r="88" spans="1:17" x14ac:dyDescent="0.25">
      <c r="A88" t="s">
        <v>220</v>
      </c>
      <c r="B88" t="s">
        <v>14</v>
      </c>
      <c r="C88">
        <v>1.1516999999999999</v>
      </c>
      <c r="D88">
        <v>1.1615599999999999</v>
      </c>
      <c r="E88">
        <v>7.1509499999999999</v>
      </c>
      <c r="F88">
        <v>5.8078200000000004</v>
      </c>
      <c r="G88">
        <v>2210</v>
      </c>
      <c r="H88">
        <v>1.14716</v>
      </c>
      <c r="I88">
        <v>1.1575800000000001</v>
      </c>
      <c r="J88">
        <v>7.11212</v>
      </c>
      <c r="K88">
        <v>5.7879100000000001</v>
      </c>
      <c r="L88">
        <v>2204</v>
      </c>
      <c r="M88">
        <v>1.1442600000000001</v>
      </c>
      <c r="N88">
        <v>1.15476</v>
      </c>
      <c r="O88">
        <v>7.0792299999999999</v>
      </c>
      <c r="P88">
        <v>5.77379</v>
      </c>
      <c r="Q88">
        <v>2184</v>
      </c>
    </row>
    <row r="89" spans="1:17" x14ac:dyDescent="0.25">
      <c r="B89" t="s">
        <v>15</v>
      </c>
      <c r="C89">
        <v>1.0667599999999999</v>
      </c>
      <c r="D89">
        <v>0.92934000000000005</v>
      </c>
      <c r="E89">
        <v>1.3217099999999999</v>
      </c>
      <c r="F89">
        <v>0.72150000000000003</v>
      </c>
      <c r="G89">
        <v>1549</v>
      </c>
      <c r="H89">
        <v>1.06111</v>
      </c>
      <c r="I89">
        <v>0.92391999999999996</v>
      </c>
      <c r="J89">
        <v>1.31149</v>
      </c>
      <c r="K89">
        <v>0.72035000000000005</v>
      </c>
      <c r="L89">
        <v>1543</v>
      </c>
      <c r="M89">
        <v>1.0508599999999999</v>
      </c>
      <c r="N89">
        <v>0.92476999999999998</v>
      </c>
      <c r="O89">
        <v>1.2964199999999999</v>
      </c>
      <c r="P89">
        <v>0.71897</v>
      </c>
      <c r="Q89">
        <v>1532</v>
      </c>
    </row>
    <row r="90" spans="1:17" x14ac:dyDescent="0.25">
      <c r="B90" t="s">
        <v>16</v>
      </c>
      <c r="C90">
        <v>1.1633599999999999</v>
      </c>
      <c r="D90">
        <v>1.14636</v>
      </c>
      <c r="E90">
        <v>55.000950000000003</v>
      </c>
      <c r="F90">
        <v>63.15493</v>
      </c>
      <c r="G90">
        <v>332</v>
      </c>
      <c r="H90">
        <v>1.1610799999999999</v>
      </c>
      <c r="I90">
        <v>1.1439699999999999</v>
      </c>
      <c r="J90">
        <v>54.79045</v>
      </c>
      <c r="K90">
        <v>63.089779999999998</v>
      </c>
      <c r="L90">
        <v>330</v>
      </c>
      <c r="M90">
        <v>1.1597500000000001</v>
      </c>
      <c r="N90">
        <v>1.14239</v>
      </c>
      <c r="O90">
        <v>54.607129999999998</v>
      </c>
      <c r="P90">
        <v>62.897100000000002</v>
      </c>
      <c r="Q90">
        <v>329</v>
      </c>
    </row>
    <row r="91" spans="1:17" x14ac:dyDescent="0.25">
      <c r="B91" t="s">
        <v>200</v>
      </c>
      <c r="C91">
        <v>1.9833499999999999</v>
      </c>
      <c r="D91">
        <v>2.1485799999999999</v>
      </c>
      <c r="E91">
        <v>3.16473</v>
      </c>
      <c r="F91">
        <v>2.1485799999999999</v>
      </c>
      <c r="G91">
        <v>77</v>
      </c>
      <c r="H91">
        <v>1.92553</v>
      </c>
      <c r="I91">
        <v>2.0740500000000002</v>
      </c>
      <c r="J91">
        <v>3.1445699999999999</v>
      </c>
      <c r="K91">
        <v>2.0740500000000002</v>
      </c>
      <c r="L91">
        <v>79</v>
      </c>
      <c r="M91">
        <v>1.8409899999999999</v>
      </c>
      <c r="N91">
        <v>1.9370099999999999</v>
      </c>
      <c r="O91">
        <v>2.9184399999999999</v>
      </c>
      <c r="P91">
        <v>1.9370099999999999</v>
      </c>
      <c r="Q91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195</v>
      </c>
    </row>
    <row r="2" spans="1:14" x14ac:dyDescent="0.25">
      <c r="E2" s="4">
        <v>1</v>
      </c>
      <c r="F2" t="s">
        <v>160</v>
      </c>
      <c r="I2" s="4"/>
      <c r="N2" s="4"/>
    </row>
    <row r="3" spans="1:14" x14ac:dyDescent="0.25">
      <c r="E3">
        <v>2.5999999999999999E-2</v>
      </c>
      <c r="F3" t="s">
        <v>161</v>
      </c>
    </row>
    <row r="5" spans="1:14" x14ac:dyDescent="0.25">
      <c r="A5" s="5" t="s">
        <v>162</v>
      </c>
      <c r="B5" s="5" t="s">
        <v>163</v>
      </c>
      <c r="C5" s="5" t="s">
        <v>164</v>
      </c>
      <c r="E5" s="6" t="s">
        <v>188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219</v>
      </c>
    </row>
    <row r="2" spans="1:22" x14ac:dyDescent="0.25">
      <c r="A2" t="s">
        <v>166</v>
      </c>
    </row>
    <row r="3" spans="1:22" x14ac:dyDescent="0.25">
      <c r="C3" t="s">
        <v>165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172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W31"/>
  <sheetViews>
    <sheetView tabSelected="1" topLeftCell="A3" zoomScale="85" zoomScaleNormal="85" workbookViewId="0">
      <selection activeCell="T6" sqref="T6"/>
    </sheetView>
  </sheetViews>
  <sheetFormatPr defaultRowHeight="15" x14ac:dyDescent="0.25"/>
  <cols>
    <col min="1" max="1" width="15.140625" customWidth="1"/>
    <col min="3" max="3" width="10.42578125" customWidth="1"/>
    <col min="6" max="6" width="10.7109375" customWidth="1"/>
    <col min="9" max="9" width="11" customWidth="1"/>
    <col min="11" max="11" width="17" customWidth="1"/>
  </cols>
  <sheetData>
    <row r="1" spans="1:22" ht="15.75" thickBot="1" x14ac:dyDescent="0.3">
      <c r="A1" t="s">
        <v>196</v>
      </c>
    </row>
    <row r="2" spans="1:22" ht="15.75" thickBot="1" x14ac:dyDescent="0.3">
      <c r="A2" s="39"/>
      <c r="B2" s="36" t="s">
        <v>209</v>
      </c>
      <c r="C2" s="37"/>
      <c r="D2" s="37"/>
      <c r="E2" s="37"/>
      <c r="F2" s="37"/>
      <c r="G2" s="38"/>
      <c r="H2" s="36" t="s">
        <v>201</v>
      </c>
      <c r="I2" s="37"/>
      <c r="J2" s="37"/>
      <c r="K2" s="37"/>
      <c r="L2" s="37"/>
      <c r="M2" s="38"/>
      <c r="N2" s="36" t="s">
        <v>217</v>
      </c>
      <c r="O2" s="37"/>
      <c r="P2" s="37"/>
      <c r="Q2" s="37"/>
      <c r="R2" s="37"/>
      <c r="S2" s="38"/>
    </row>
    <row r="3" spans="1:22" ht="15.75" thickBot="1" x14ac:dyDescent="0.3">
      <c r="A3" s="40"/>
      <c r="B3" s="34" t="s">
        <v>210</v>
      </c>
      <c r="C3" s="35" t="s">
        <v>211</v>
      </c>
      <c r="D3" s="35" t="s">
        <v>212</v>
      </c>
      <c r="E3" s="35" t="s">
        <v>213</v>
      </c>
      <c r="F3" s="35" t="s">
        <v>216</v>
      </c>
      <c r="G3" s="33" t="s">
        <v>222</v>
      </c>
      <c r="H3" s="34" t="s">
        <v>210</v>
      </c>
      <c r="I3" s="35" t="s">
        <v>211</v>
      </c>
      <c r="J3" s="35" t="s">
        <v>212</v>
      </c>
      <c r="K3" s="35" t="s">
        <v>213</v>
      </c>
      <c r="L3" s="35" t="s">
        <v>216</v>
      </c>
      <c r="M3" s="33" t="s">
        <v>222</v>
      </c>
      <c r="N3" s="34" t="s">
        <v>210</v>
      </c>
      <c r="O3" s="35" t="s">
        <v>211</v>
      </c>
      <c r="P3" s="35" t="s">
        <v>212</v>
      </c>
      <c r="Q3" s="35" t="s">
        <v>213</v>
      </c>
      <c r="R3" s="35" t="s">
        <v>216</v>
      </c>
      <c r="S3" s="33" t="s">
        <v>222</v>
      </c>
    </row>
    <row r="4" spans="1:22" x14ac:dyDescent="0.25">
      <c r="A4" s="24" t="s">
        <v>15</v>
      </c>
      <c r="B4" s="22">
        <f>VLOOKUP($A4,HD2011UT,4,FALSE)</f>
        <v>0.76182000000000005</v>
      </c>
      <c r="C4" s="21">
        <f>VLOOKUP($A4,HD2012AUT,4,FALSE)</f>
        <v>0.85816000000000003</v>
      </c>
      <c r="D4" s="21">
        <f>VLOOKUP($A4,HD2012BUT,4,FALSE)</f>
        <v>0.85867000000000004</v>
      </c>
      <c r="E4" s="21">
        <f>VLOOKUP($A4,HD2013UT,4,FALSE)</f>
        <v>0.96580999999999995</v>
      </c>
      <c r="F4" s="28">
        <f>VLOOKUP($A4,HD2014UT,4,FALSE)</f>
        <v>1.1891099999999999</v>
      </c>
      <c r="G4" s="29">
        <f>VLOOKUP($A4,HD2015UT,4,FALSE)</f>
        <v>1.3217099999999999</v>
      </c>
      <c r="H4" s="22">
        <f>VLOOKUP($A4,HD2011UT,9,FALSE)</f>
        <v>0.75941000000000003</v>
      </c>
      <c r="I4" s="21">
        <f>VLOOKUP($A4,HD2012AUT,9,FALSE)</f>
        <v>0.85516000000000003</v>
      </c>
      <c r="J4" s="21">
        <f>VLOOKUP($A4,HD2012BUT,9,FALSE)</f>
        <v>0.85750999999999999</v>
      </c>
      <c r="K4" s="21">
        <f>VLOOKUP($A4,HD2013UT,9,FALSE)</f>
        <v>0.96469000000000005</v>
      </c>
      <c r="L4" s="28">
        <f>VLOOKUP($A4,HD2014UT,9,FALSE)</f>
        <v>1.1821200000000001</v>
      </c>
      <c r="M4" s="29">
        <f>VLOOKUP($A4,HD2015UT,9,FALSE)</f>
        <v>1.31149</v>
      </c>
      <c r="N4" s="22">
        <f>VLOOKUP($A4,HD2011UT,14,FALSE)</f>
        <v>0.75924000000000003</v>
      </c>
      <c r="O4" s="21">
        <f>VLOOKUP($A4,HD2012AUT,14,FALSE)</f>
        <v>0.85045999999999999</v>
      </c>
      <c r="P4" s="21">
        <f>VLOOKUP($A4,HD2012BUT,14,FALSE)</f>
        <v>0.85501000000000005</v>
      </c>
      <c r="Q4" s="21">
        <f>VLOOKUP($A4,HD2013UT,14,FALSE)</f>
        <v>0.96211999999999998</v>
      </c>
      <c r="R4" s="28">
        <f>VLOOKUP($A4,HD2014UT,14,FALSE)</f>
        <v>1.18198</v>
      </c>
      <c r="S4" s="29">
        <f>VLOOKUP($A4,HD2015UT,14,FALSE)</f>
        <v>1.2964199999999999</v>
      </c>
    </row>
    <row r="5" spans="1:22" x14ac:dyDescent="0.25">
      <c r="A5" s="25" t="s">
        <v>14</v>
      </c>
      <c r="B5" s="20">
        <f>VLOOKUP($A5,HD2011UT,4,FALSE)</f>
        <v>1.88219</v>
      </c>
      <c r="C5" s="23">
        <f>VLOOKUP($A5,HD2012AUT,4,FALSE)</f>
        <v>2.71468</v>
      </c>
      <c r="D5" s="23">
        <f>VLOOKUP($A5,HD2012BUT,4,FALSE)</f>
        <v>2.86531</v>
      </c>
      <c r="E5" s="23">
        <f>VLOOKUP($A5,HD2013UT,4,FALSE)</f>
        <v>4.6002000000000001</v>
      </c>
      <c r="F5" s="27">
        <f>VLOOKUP($A5,HD2014UT,4,FALSE)</f>
        <v>7.1580899999999996</v>
      </c>
      <c r="G5" s="30">
        <f>VLOOKUP($A5,HD2015UT,4,FALSE)</f>
        <v>7.1509499999999999</v>
      </c>
      <c r="H5" s="20">
        <f>VLOOKUP($A5,HD2011UT,9,FALSE)</f>
        <v>1.8783700000000001</v>
      </c>
      <c r="I5" s="23">
        <f>VLOOKUP($A5,HD2012AUT,9,FALSE)</f>
        <v>2.70906</v>
      </c>
      <c r="J5" s="23">
        <f>VLOOKUP($A5,HD2012BUT,9,FALSE)</f>
        <v>2.8592599999999999</v>
      </c>
      <c r="K5" s="23">
        <f>VLOOKUP($A5,HD2013UT,9,FALSE)</f>
        <v>4.5805300000000004</v>
      </c>
      <c r="L5" s="27">
        <f>VLOOKUP($A5,HD2014UT,9,FALSE)</f>
        <v>7.1370699999999996</v>
      </c>
      <c r="M5" s="30">
        <f>VLOOKUP($A5,HD2015UT,9,FALSE)</f>
        <v>7.11212</v>
      </c>
      <c r="N5" s="20">
        <f>VLOOKUP($A5,HD2011UT,14,FALSE)</f>
        <v>1.8721000000000001</v>
      </c>
      <c r="O5" s="23">
        <f>VLOOKUP($A5,HD2012AUT,14,FALSE)</f>
        <v>2.6994699999999998</v>
      </c>
      <c r="P5" s="23">
        <f>VLOOKUP($A5,HD2012BUT,14,FALSE)</f>
        <v>2.8553299999999999</v>
      </c>
      <c r="Q5" s="23">
        <f>VLOOKUP($A5,HD2013UT,14,FALSE)</f>
        <v>4.5828199999999999</v>
      </c>
      <c r="R5" s="27">
        <f>VLOOKUP($A5,HD2014UT,14,FALSE)</f>
        <v>7.1000500000000004</v>
      </c>
      <c r="S5" s="30">
        <f>VLOOKUP($A5,HD2015UT,14,FALSE)</f>
        <v>7.0792299999999999</v>
      </c>
    </row>
    <row r="6" spans="1:22" x14ac:dyDescent="0.25">
      <c r="A6" s="25" t="s">
        <v>16</v>
      </c>
      <c r="B6" s="20">
        <f>VLOOKUP($A6,HD2011UT,4,FALSE)</f>
        <v>20.771329999999999</v>
      </c>
      <c r="C6" s="23">
        <f>VLOOKUP($A6,HD2012AUT,4,FALSE)</f>
        <v>23.74661</v>
      </c>
      <c r="D6" s="23">
        <f>VLOOKUP($A6,HD2012BUT,4,FALSE)</f>
        <v>25.0563</v>
      </c>
      <c r="E6" s="23">
        <f>VLOOKUP($A6,HD2013UT,4,FALSE)</f>
        <v>29.074120000000001</v>
      </c>
      <c r="F6" s="27">
        <f>VLOOKUP($A6,HD2014UT,4,FALSE)</f>
        <v>45.442309999999999</v>
      </c>
      <c r="G6" s="30">
        <f>VLOOKUP($A6,HD2015UT,4,FALSE)</f>
        <v>55.000950000000003</v>
      </c>
      <c r="H6" s="20">
        <f>VLOOKUP($A6,HD2011UT,9,FALSE)</f>
        <v>20.726949999999999</v>
      </c>
      <c r="I6" s="23">
        <f>VLOOKUP($A6,HD2012AUT,9,FALSE)</f>
        <v>23.689910000000001</v>
      </c>
      <c r="J6" s="23">
        <f>VLOOKUP($A6,HD2012BUT,9,FALSE)</f>
        <v>25.00198</v>
      </c>
      <c r="K6" s="23">
        <f>VLOOKUP($A6,HD2013UT,9,FALSE)</f>
        <v>28.965029999999999</v>
      </c>
      <c r="L6" s="27">
        <f>VLOOKUP($A6,HD2014UT,9,FALSE)</f>
        <v>45.363790000000002</v>
      </c>
      <c r="M6" s="30">
        <f>VLOOKUP($A6,HD2015UT,9,FALSE)</f>
        <v>54.79045</v>
      </c>
      <c r="N6" s="20">
        <f>VLOOKUP($A6,HD2011UT,14,FALSE)</f>
        <v>20.771629999999998</v>
      </c>
      <c r="O6" s="23">
        <f>VLOOKUP($A6,HD2012AUT,14,FALSE)</f>
        <v>23.71415</v>
      </c>
      <c r="P6" s="23">
        <f>VLOOKUP($A6,HD2012BUT,14,FALSE)</f>
        <v>25.019819999999999</v>
      </c>
      <c r="Q6" s="23">
        <f>VLOOKUP($A6,HD2013UT,14,FALSE)</f>
        <v>28.106929999999998</v>
      </c>
      <c r="R6" s="27">
        <f>VLOOKUP($A6,HD2014UT,14,FALSE)</f>
        <v>44.769190000000002</v>
      </c>
      <c r="S6" s="30">
        <f>VLOOKUP($A6,HD2015UT,14,FALSE)</f>
        <v>54.607129999999998</v>
      </c>
      <c r="V6" t="s">
        <v>248</v>
      </c>
    </row>
    <row r="7" spans="1:22" ht="15.75" thickBot="1" x14ac:dyDescent="0.3">
      <c r="A7" s="26" t="s">
        <v>200</v>
      </c>
      <c r="B7" s="19"/>
      <c r="C7" s="18"/>
      <c r="D7" s="18">
        <f>VLOOKUP($A7,HD2012BUT,4,FALSE)</f>
        <v>5.1398099999999998</v>
      </c>
      <c r="E7" s="18">
        <f>VLOOKUP($A7,HD2013UT,4,FALSE)</f>
        <v>5.0412999999999997</v>
      </c>
      <c r="F7" s="31">
        <f>VLOOKUP($A7,HD2014UT,4,FALSE)</f>
        <v>3.2376299999999998</v>
      </c>
      <c r="G7" s="32">
        <f>VLOOKUP($A7,HD2015UT,4,FALSE)</f>
        <v>3.16473</v>
      </c>
      <c r="H7" s="19"/>
      <c r="I7" s="18"/>
      <c r="J7" s="18">
        <f>VLOOKUP($A7,HD2012BUT,9,FALSE)</f>
        <v>5.13842</v>
      </c>
      <c r="K7" s="18">
        <f>VLOOKUP($A7,HD2013UT,9,FALSE)</f>
        <v>4.9795999999999996</v>
      </c>
      <c r="L7" s="31">
        <f>VLOOKUP($A7,HD2014UT,9,FALSE)</f>
        <v>3.1745100000000002</v>
      </c>
      <c r="M7" s="32">
        <f>VLOOKUP($A7,HD2015UT,9,FALSE)</f>
        <v>3.1445699999999999</v>
      </c>
      <c r="N7" s="19"/>
      <c r="O7" s="18"/>
      <c r="P7" s="18">
        <f>VLOOKUP($A7,HD2012BUT,14,FALSE)</f>
        <v>4.9314600000000004</v>
      </c>
      <c r="Q7" s="18">
        <f>VLOOKUP($A7,HD2013UT,14,FALSE)</f>
        <v>5.0161100000000003</v>
      </c>
      <c r="R7" s="31">
        <f>VLOOKUP($A7,HD2014UT,14,FALSE)</f>
        <v>3.06338</v>
      </c>
      <c r="S7" s="32">
        <f>VLOOKUP($A7,HD2015UT,14,FALSE)</f>
        <v>2.9184399999999999</v>
      </c>
    </row>
    <row r="31" spans="23:23" x14ac:dyDescent="0.25">
      <c r="W31" t="s">
        <v>13</v>
      </c>
    </row>
  </sheetData>
  <mergeCells count="4">
    <mergeCell ref="A2:A3"/>
    <mergeCell ref="B2:G2"/>
    <mergeCell ref="H2:M2"/>
    <mergeCell ref="N2:S2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202</v>
      </c>
    </row>
    <row r="3" spans="1:3" x14ac:dyDescent="0.25">
      <c r="A3" t="s">
        <v>13</v>
      </c>
    </row>
    <row r="4" spans="1:3" x14ac:dyDescent="0.25">
      <c r="A4" t="s">
        <v>203</v>
      </c>
    </row>
    <row r="5" spans="1:3" x14ac:dyDescent="0.25">
      <c r="C5" t="s">
        <v>157</v>
      </c>
    </row>
    <row r="6" spans="1:3" x14ac:dyDescent="0.25">
      <c r="B6" t="s">
        <v>204</v>
      </c>
      <c r="C6" t="s">
        <v>205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203</v>
      </c>
    </row>
    <row r="9" spans="1:3" x14ac:dyDescent="0.25">
      <c r="C9" t="s">
        <v>158</v>
      </c>
    </row>
    <row r="10" spans="1:3" x14ac:dyDescent="0.25">
      <c r="B10" t="s">
        <v>204</v>
      </c>
      <c r="C10" t="s">
        <v>205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202</v>
      </c>
    </row>
    <row r="15" spans="1:3" x14ac:dyDescent="0.25">
      <c r="A15" t="s">
        <v>13</v>
      </c>
    </row>
    <row r="16" spans="1:3" x14ac:dyDescent="0.25">
      <c r="A16" t="s">
        <v>206</v>
      </c>
    </row>
    <row r="17" spans="1:3" x14ac:dyDescent="0.25">
      <c r="C17" t="s">
        <v>157</v>
      </c>
    </row>
    <row r="18" spans="1:3" x14ac:dyDescent="0.25">
      <c r="B18" t="s">
        <v>204</v>
      </c>
      <c r="C18" t="s">
        <v>205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206</v>
      </c>
    </row>
    <row r="21" spans="1:3" x14ac:dyDescent="0.25">
      <c r="C21" t="s">
        <v>158</v>
      </c>
    </row>
    <row r="22" spans="1:3" x14ac:dyDescent="0.25">
      <c r="B22" t="s">
        <v>204</v>
      </c>
      <c r="C22" t="s">
        <v>205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Q91"/>
  <sheetViews>
    <sheetView workbookViewId="0">
      <selection activeCell="D13" sqref="D13"/>
    </sheetView>
  </sheetViews>
  <sheetFormatPr defaultRowHeight="15" x14ac:dyDescent="0.25"/>
  <cols>
    <col min="2" max="2" width="18.42578125" customWidth="1"/>
  </cols>
  <sheetData>
    <row r="1" spans="1:7" x14ac:dyDescent="0.25">
      <c r="A1" t="s">
        <v>156</v>
      </c>
    </row>
    <row r="2" spans="1:7" x14ac:dyDescent="0.25">
      <c r="A2" t="s">
        <v>233</v>
      </c>
    </row>
    <row r="3" spans="1:7" x14ac:dyDescent="0.25">
      <c r="A3" t="s">
        <v>242</v>
      </c>
    </row>
    <row r="4" spans="1:7" x14ac:dyDescent="0.25">
      <c r="C4" t="s">
        <v>218</v>
      </c>
      <c r="E4" t="s">
        <v>234</v>
      </c>
    </row>
    <row r="5" spans="1:7" x14ac:dyDescent="0.25">
      <c r="C5" t="s">
        <v>157</v>
      </c>
      <c r="D5" t="s">
        <v>214</v>
      </c>
      <c r="E5" t="s">
        <v>157</v>
      </c>
      <c r="F5" t="s">
        <v>214</v>
      </c>
      <c r="G5" t="s">
        <v>158</v>
      </c>
    </row>
    <row r="6" spans="1:7" x14ac:dyDescent="0.25">
      <c r="A6" t="s">
        <v>189</v>
      </c>
      <c r="B6" t="s">
        <v>0</v>
      </c>
      <c r="C6">
        <v>0.84655999999999998</v>
      </c>
      <c r="D6">
        <v>0.82647000000000004</v>
      </c>
      <c r="E6">
        <v>5.7000900000000003</v>
      </c>
      <c r="F6">
        <v>4.91113</v>
      </c>
      <c r="G6">
        <v>1083</v>
      </c>
    </row>
    <row r="7" spans="1:7" x14ac:dyDescent="0.25">
      <c r="B7" t="s">
        <v>259</v>
      </c>
      <c r="C7">
        <v>0.44979000000000002</v>
      </c>
      <c r="D7">
        <v>0.39068999999999998</v>
      </c>
      <c r="E7">
        <v>8.8731399999999994</v>
      </c>
      <c r="F7">
        <v>5.86029</v>
      </c>
      <c r="G7">
        <v>156</v>
      </c>
    </row>
    <row r="8" spans="1:7" x14ac:dyDescent="0.25">
      <c r="B8" t="s">
        <v>2</v>
      </c>
      <c r="C8">
        <v>0.93018999999999996</v>
      </c>
      <c r="D8">
        <v>0.95789000000000002</v>
      </c>
      <c r="E8">
        <v>4.0499200000000002</v>
      </c>
      <c r="F8">
        <v>2.8736600000000001</v>
      </c>
      <c r="G8">
        <v>303</v>
      </c>
    </row>
    <row r="9" spans="1:7" x14ac:dyDescent="0.25">
      <c r="B9" t="s">
        <v>3</v>
      </c>
      <c r="C9">
        <v>1.0190300000000001</v>
      </c>
      <c r="D9">
        <v>1.0495300000000001</v>
      </c>
      <c r="E9">
        <v>15.484500000000001</v>
      </c>
      <c r="F9">
        <v>12.594379999999999</v>
      </c>
      <c r="G9">
        <v>617</v>
      </c>
    </row>
    <row r="10" spans="1:7" x14ac:dyDescent="0.25">
      <c r="B10" t="s">
        <v>235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1.04749</v>
      </c>
      <c r="D11">
        <v>1.0417700000000001</v>
      </c>
      <c r="E11">
        <v>14.37017</v>
      </c>
      <c r="F11">
        <v>12.501289999999999</v>
      </c>
      <c r="G11">
        <v>1095</v>
      </c>
    </row>
    <row r="12" spans="1:7" x14ac:dyDescent="0.25">
      <c r="B12" t="s">
        <v>5</v>
      </c>
      <c r="C12">
        <v>0.98495999999999995</v>
      </c>
      <c r="D12">
        <v>1.0523400000000001</v>
      </c>
      <c r="E12">
        <v>13.77441</v>
      </c>
      <c r="F12">
        <v>12.628030000000001</v>
      </c>
      <c r="G12">
        <v>553</v>
      </c>
    </row>
    <row r="13" spans="1:7" x14ac:dyDescent="0.25">
      <c r="B13" t="s">
        <v>6</v>
      </c>
      <c r="C13">
        <v>0.77900000000000003</v>
      </c>
      <c r="D13">
        <v>0.68820000000000003</v>
      </c>
      <c r="E13">
        <v>5.0131300000000003</v>
      </c>
      <c r="F13">
        <v>2.0646100000000001</v>
      </c>
      <c r="G13">
        <v>68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0.93579000000000001</v>
      </c>
      <c r="D15">
        <v>0.94747000000000003</v>
      </c>
      <c r="E15">
        <v>13.30172</v>
      </c>
      <c r="F15">
        <v>9.4747000000000003</v>
      </c>
      <c r="G15">
        <v>49</v>
      </c>
    </row>
    <row r="16" spans="1:7" x14ac:dyDescent="0.25">
      <c r="B16" t="s">
        <v>8</v>
      </c>
      <c r="C16">
        <v>0.79337999999999997</v>
      </c>
      <c r="D16">
        <v>0.79066000000000003</v>
      </c>
      <c r="E16">
        <v>10.6311</v>
      </c>
      <c r="F16">
        <v>9.4878800000000005</v>
      </c>
      <c r="G16">
        <v>110</v>
      </c>
    </row>
    <row r="17" spans="1:7" x14ac:dyDescent="0.25">
      <c r="B17" t="s">
        <v>9</v>
      </c>
      <c r="C17">
        <v>0.80717000000000005</v>
      </c>
      <c r="D17">
        <v>0.84121999999999997</v>
      </c>
      <c r="E17">
        <v>5.6260300000000001</v>
      </c>
      <c r="F17">
        <v>5.2907099999999998</v>
      </c>
      <c r="G17">
        <v>345</v>
      </c>
    </row>
    <row r="18" spans="1:7" x14ac:dyDescent="0.25">
      <c r="B18" t="s">
        <v>167</v>
      </c>
      <c r="C18">
        <v>0.95669999999999999</v>
      </c>
      <c r="D18">
        <v>0.95904999999999996</v>
      </c>
      <c r="E18">
        <v>10.4053</v>
      </c>
      <c r="F18">
        <v>9.5904900000000008</v>
      </c>
      <c r="G18">
        <v>1189</v>
      </c>
    </row>
    <row r="19" spans="1:7" x14ac:dyDescent="0.25">
      <c r="B19" t="s">
        <v>208</v>
      </c>
      <c r="C19">
        <v>0.93101</v>
      </c>
      <c r="D19">
        <v>0.90005999999999997</v>
      </c>
      <c r="E19">
        <v>2.2101500000000001</v>
      </c>
      <c r="F19">
        <v>2.7001900000000001</v>
      </c>
      <c r="G19">
        <v>359</v>
      </c>
    </row>
    <row r="20" spans="1:7" x14ac:dyDescent="0.25">
      <c r="B20" t="s">
        <v>12</v>
      </c>
      <c r="C20">
        <v>1.17239</v>
      </c>
      <c r="D20">
        <v>1.2033499999999999</v>
      </c>
      <c r="E20">
        <v>27.867979999999999</v>
      </c>
      <c r="F20">
        <v>30.083680000000001</v>
      </c>
      <c r="G20">
        <v>497</v>
      </c>
    </row>
    <row r="21" spans="1:7" x14ac:dyDescent="0.25">
      <c r="B21" t="s">
        <v>187</v>
      </c>
      <c r="C21" t="s">
        <v>159</v>
      </c>
      <c r="D21" t="s">
        <v>159</v>
      </c>
      <c r="E21" t="s">
        <v>159</v>
      </c>
      <c r="F21" t="s">
        <v>159</v>
      </c>
      <c r="G21">
        <v>0</v>
      </c>
    </row>
    <row r="22" spans="1:7" x14ac:dyDescent="0.25">
      <c r="B22" t="s">
        <v>246</v>
      </c>
      <c r="C22">
        <v>0.89898</v>
      </c>
      <c r="D22">
        <v>0.88055000000000005</v>
      </c>
      <c r="E22">
        <v>4.5938600000000003</v>
      </c>
      <c r="F22">
        <v>2.6416599999999999</v>
      </c>
      <c r="G22">
        <v>250</v>
      </c>
    </row>
    <row r="31" spans="1:7" x14ac:dyDescent="0.25">
      <c r="A31" t="s">
        <v>156</v>
      </c>
    </row>
    <row r="32" spans="1:7" x14ac:dyDescent="0.25">
      <c r="A32" t="s">
        <v>233</v>
      </c>
    </row>
    <row r="33" spans="1:7" x14ac:dyDescent="0.25">
      <c r="A33" t="s">
        <v>245</v>
      </c>
    </row>
    <row r="34" spans="1:7" x14ac:dyDescent="0.25">
      <c r="C34" t="s">
        <v>218</v>
      </c>
      <c r="E34" t="s">
        <v>239</v>
      </c>
    </row>
    <row r="35" spans="1:7" x14ac:dyDescent="0.25">
      <c r="C35" t="s">
        <v>157</v>
      </c>
      <c r="D35" t="s">
        <v>214</v>
      </c>
      <c r="E35" t="s">
        <v>157</v>
      </c>
      <c r="F35" t="s">
        <v>214</v>
      </c>
      <c r="G35" t="s">
        <v>158</v>
      </c>
    </row>
    <row r="36" spans="1:7" x14ac:dyDescent="0.25">
      <c r="A36" t="s">
        <v>189</v>
      </c>
      <c r="B36" t="s">
        <v>0</v>
      </c>
      <c r="C36">
        <v>0.90603</v>
      </c>
      <c r="D36">
        <v>0.86584000000000005</v>
      </c>
      <c r="E36">
        <v>0.79164000000000001</v>
      </c>
      <c r="F36">
        <v>0.66496999999999995</v>
      </c>
      <c r="G36">
        <v>1083</v>
      </c>
    </row>
    <row r="37" spans="1:7" x14ac:dyDescent="0.25">
      <c r="B37" t="s">
        <v>259</v>
      </c>
      <c r="C37">
        <v>1.06534</v>
      </c>
      <c r="D37">
        <v>1.06616</v>
      </c>
      <c r="E37">
        <v>2.8048000000000002</v>
      </c>
      <c r="F37">
        <v>2.13232</v>
      </c>
      <c r="G37">
        <v>156</v>
      </c>
    </row>
    <row r="38" spans="1:7" x14ac:dyDescent="0.25">
      <c r="B38" t="s">
        <v>2</v>
      </c>
      <c r="C38">
        <v>1.00874</v>
      </c>
      <c r="D38">
        <v>1.00322</v>
      </c>
      <c r="E38">
        <v>0.59236</v>
      </c>
      <c r="F38">
        <v>0.65683000000000002</v>
      </c>
      <c r="G38">
        <v>299</v>
      </c>
    </row>
    <row r="39" spans="1:7" x14ac:dyDescent="0.25">
      <c r="B39" t="s">
        <v>3</v>
      </c>
      <c r="C39">
        <v>1.0835600000000001</v>
      </c>
      <c r="D39">
        <v>1.0866100000000001</v>
      </c>
      <c r="E39">
        <v>1.6251500000000001</v>
      </c>
      <c r="F39">
        <v>1.0866100000000001</v>
      </c>
      <c r="G39">
        <v>616</v>
      </c>
    </row>
    <row r="40" spans="1:7" x14ac:dyDescent="0.25">
      <c r="B40" t="s">
        <v>235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1.07927</v>
      </c>
      <c r="D41">
        <v>1.08375</v>
      </c>
      <c r="E41">
        <v>2.69428</v>
      </c>
      <c r="F41">
        <v>2.1675</v>
      </c>
      <c r="G41">
        <v>1098</v>
      </c>
    </row>
    <row r="42" spans="1:7" x14ac:dyDescent="0.25">
      <c r="B42" t="s">
        <v>5</v>
      </c>
      <c r="C42">
        <v>1.2326299999999999</v>
      </c>
      <c r="D42">
        <v>1.1301399999999999</v>
      </c>
      <c r="E42">
        <v>2.35059</v>
      </c>
      <c r="F42">
        <v>2.2602899999999999</v>
      </c>
      <c r="G42">
        <v>557</v>
      </c>
    </row>
    <row r="43" spans="1:7" x14ac:dyDescent="0.25">
      <c r="B43" t="s">
        <v>6</v>
      </c>
      <c r="C43">
        <v>1.0841499999999999</v>
      </c>
      <c r="D43">
        <v>1.0063500000000001</v>
      </c>
      <c r="E43">
        <v>4.40402</v>
      </c>
      <c r="F43">
        <v>0.38644000000000001</v>
      </c>
      <c r="G43">
        <v>75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0.97624999999999995</v>
      </c>
      <c r="D45">
        <v>0.98163</v>
      </c>
      <c r="E45">
        <v>1.17807</v>
      </c>
      <c r="F45">
        <v>0.98163</v>
      </c>
      <c r="G45">
        <v>48</v>
      </c>
    </row>
    <row r="46" spans="1:7" x14ac:dyDescent="0.25">
      <c r="B46" t="s">
        <v>8</v>
      </c>
      <c r="C46">
        <v>0.97138999999999998</v>
      </c>
      <c r="D46">
        <v>0.97016999999999998</v>
      </c>
      <c r="E46">
        <v>1.1124499999999999</v>
      </c>
      <c r="F46">
        <v>0.97016999999999998</v>
      </c>
      <c r="G46">
        <v>111</v>
      </c>
    </row>
    <row r="47" spans="1:7" x14ac:dyDescent="0.25">
      <c r="B47" t="s">
        <v>9</v>
      </c>
      <c r="C47">
        <v>0.86248999999999998</v>
      </c>
      <c r="D47">
        <v>0.85790999999999995</v>
      </c>
      <c r="E47">
        <v>1.1222799999999999</v>
      </c>
      <c r="F47">
        <v>0.76868000000000003</v>
      </c>
      <c r="G47">
        <v>344</v>
      </c>
    </row>
    <row r="48" spans="1:7" x14ac:dyDescent="0.25">
      <c r="B48" t="s">
        <v>167</v>
      </c>
      <c r="C48">
        <v>0.97797000000000001</v>
      </c>
      <c r="D48">
        <v>0.97584000000000004</v>
      </c>
      <c r="E48">
        <v>0.97472999999999999</v>
      </c>
      <c r="F48">
        <v>0.99085999999999996</v>
      </c>
      <c r="G48">
        <v>1193</v>
      </c>
    </row>
    <row r="49" spans="1:7" x14ac:dyDescent="0.25">
      <c r="B49" t="s">
        <v>208</v>
      </c>
      <c r="C49">
        <v>1.0146999999999999</v>
      </c>
      <c r="D49">
        <v>1.02532</v>
      </c>
      <c r="E49">
        <v>0.59477999999999998</v>
      </c>
      <c r="F49">
        <v>0.78744000000000003</v>
      </c>
      <c r="G49">
        <v>361</v>
      </c>
    </row>
    <row r="50" spans="1:7" x14ac:dyDescent="0.25">
      <c r="B50" t="s">
        <v>12</v>
      </c>
      <c r="C50">
        <v>1.1318900000000001</v>
      </c>
      <c r="D50">
        <v>1.07778</v>
      </c>
      <c r="E50">
        <v>20.749479999999998</v>
      </c>
      <c r="F50">
        <v>27.112670000000001</v>
      </c>
      <c r="G50">
        <v>497</v>
      </c>
    </row>
    <row r="51" spans="1:7" x14ac:dyDescent="0.25">
      <c r="B51" t="s">
        <v>187</v>
      </c>
      <c r="C51" t="s">
        <v>159</v>
      </c>
      <c r="D51" t="s">
        <v>159</v>
      </c>
      <c r="E51" t="s">
        <v>159</v>
      </c>
      <c r="F51" t="s">
        <v>159</v>
      </c>
      <c r="G51">
        <v>0</v>
      </c>
    </row>
    <row r="52" spans="1:7" x14ac:dyDescent="0.25">
      <c r="B52" t="s">
        <v>246</v>
      </c>
      <c r="C52">
        <v>0.88795999999999997</v>
      </c>
      <c r="D52">
        <v>0.89276</v>
      </c>
      <c r="E52">
        <v>0.62966999999999995</v>
      </c>
      <c r="F52">
        <v>0.68564000000000003</v>
      </c>
      <c r="G52">
        <v>247</v>
      </c>
    </row>
    <row r="61" spans="1:7" x14ac:dyDescent="0.25">
      <c r="A61" t="s">
        <v>156</v>
      </c>
    </row>
    <row r="62" spans="1:7" x14ac:dyDescent="0.25">
      <c r="A62" t="s">
        <v>233</v>
      </c>
    </row>
    <row r="63" spans="1:7" x14ac:dyDescent="0.25">
      <c r="A63" t="s">
        <v>240</v>
      </c>
    </row>
    <row r="64" spans="1:7" x14ac:dyDescent="0.25">
      <c r="C64" t="s">
        <v>221</v>
      </c>
    </row>
    <row r="65" spans="1:17" x14ac:dyDescent="0.25">
      <c r="C65" t="s">
        <v>243</v>
      </c>
      <c r="H65" t="s">
        <v>215</v>
      </c>
      <c r="M65" t="s">
        <v>227</v>
      </c>
    </row>
    <row r="66" spans="1:17" x14ac:dyDescent="0.25">
      <c r="C66" t="s">
        <v>218</v>
      </c>
      <c r="E66" t="s">
        <v>234</v>
      </c>
      <c r="H66" t="s">
        <v>218</v>
      </c>
      <c r="J66" t="s">
        <v>234</v>
      </c>
      <c r="M66" t="s">
        <v>218</v>
      </c>
      <c r="O66" t="s">
        <v>234</v>
      </c>
    </row>
    <row r="67" spans="1:17" x14ac:dyDescent="0.25">
      <c r="C67" t="s">
        <v>157</v>
      </c>
      <c r="D67" t="s">
        <v>214</v>
      </c>
      <c r="E67" t="s">
        <v>157</v>
      </c>
      <c r="F67" t="s">
        <v>214</v>
      </c>
      <c r="G67" t="s">
        <v>158</v>
      </c>
      <c r="H67" t="s">
        <v>157</v>
      </c>
      <c r="I67" t="s">
        <v>214</v>
      </c>
      <c r="J67" t="s">
        <v>157</v>
      </c>
      <c r="K67" t="s">
        <v>214</v>
      </c>
      <c r="L67" t="s">
        <v>158</v>
      </c>
      <c r="M67" t="s">
        <v>157</v>
      </c>
      <c r="N67" t="s">
        <v>214</v>
      </c>
      <c r="O67" t="s">
        <v>157</v>
      </c>
      <c r="P67" t="s">
        <v>214</v>
      </c>
      <c r="Q67" t="s">
        <v>158</v>
      </c>
    </row>
    <row r="68" spans="1:17" x14ac:dyDescent="0.25">
      <c r="A68" t="s">
        <v>220</v>
      </c>
      <c r="B68" t="s">
        <v>241</v>
      </c>
      <c r="C68">
        <v>1.01847</v>
      </c>
      <c r="D68">
        <v>1.0535099999999999</v>
      </c>
      <c r="E68">
        <v>13.653879999999999</v>
      </c>
      <c r="F68">
        <v>12.840949999999999</v>
      </c>
      <c r="G68">
        <v>3794</v>
      </c>
      <c r="H68">
        <v>1.0062199999999999</v>
      </c>
      <c r="I68">
        <v>1.0446800000000001</v>
      </c>
      <c r="J68">
        <v>13.45247</v>
      </c>
      <c r="K68">
        <v>12.64166</v>
      </c>
      <c r="L68">
        <v>3791</v>
      </c>
      <c r="M68">
        <v>0.97153</v>
      </c>
      <c r="N68">
        <v>0.98936000000000002</v>
      </c>
      <c r="O68">
        <v>12.86978</v>
      </c>
      <c r="P68">
        <v>12.501289999999999</v>
      </c>
      <c r="Q68">
        <v>3794</v>
      </c>
    </row>
    <row r="69" spans="1:17" x14ac:dyDescent="0.25">
      <c r="B69" t="s">
        <v>15</v>
      </c>
      <c r="C69">
        <v>0.89983999999999997</v>
      </c>
      <c r="D69">
        <v>0.86262000000000005</v>
      </c>
      <c r="E69">
        <v>4.9481599999999997</v>
      </c>
      <c r="F69">
        <v>2.9198200000000001</v>
      </c>
      <c r="G69">
        <v>2408</v>
      </c>
      <c r="H69">
        <v>0.89298</v>
      </c>
      <c r="I69">
        <v>0.86007</v>
      </c>
      <c r="J69">
        <v>4.9097600000000003</v>
      </c>
      <c r="K69">
        <v>2.8839199999999998</v>
      </c>
      <c r="L69">
        <v>2403</v>
      </c>
      <c r="M69">
        <v>0.86665999999999999</v>
      </c>
      <c r="N69">
        <v>0.84740000000000004</v>
      </c>
      <c r="O69">
        <v>4.76309</v>
      </c>
      <c r="P69">
        <v>2.7001900000000001</v>
      </c>
      <c r="Q69">
        <v>2407</v>
      </c>
    </row>
    <row r="70" spans="1:17" x14ac:dyDescent="0.25">
      <c r="B70" t="s">
        <v>16</v>
      </c>
      <c r="C70">
        <v>1.17662</v>
      </c>
      <c r="D70">
        <v>1.21035</v>
      </c>
      <c r="E70">
        <v>27.955860000000001</v>
      </c>
      <c r="F70">
        <v>30.258759999999999</v>
      </c>
      <c r="G70">
        <v>514</v>
      </c>
      <c r="H70">
        <v>1.1749700000000001</v>
      </c>
      <c r="I70">
        <v>1.208</v>
      </c>
      <c r="J70">
        <v>27.91328</v>
      </c>
      <c r="K70">
        <v>30.19999</v>
      </c>
      <c r="L70">
        <v>514</v>
      </c>
      <c r="M70">
        <v>1.1672199999999999</v>
      </c>
      <c r="N70">
        <v>1.2033499999999999</v>
      </c>
      <c r="O70">
        <v>27.716899999999999</v>
      </c>
      <c r="P70">
        <v>30.083680000000001</v>
      </c>
      <c r="Q70">
        <v>514</v>
      </c>
    </row>
    <row r="71" spans="1:17" x14ac:dyDescent="0.25">
      <c r="B71" t="s">
        <v>200</v>
      </c>
      <c r="C71" t="s">
        <v>159</v>
      </c>
      <c r="D71" t="s">
        <v>159</v>
      </c>
      <c r="E71" t="s">
        <v>159</v>
      </c>
      <c r="F71" t="s">
        <v>159</v>
      </c>
      <c r="G71">
        <v>0</v>
      </c>
      <c r="H71" t="s">
        <v>159</v>
      </c>
      <c r="I71" t="s">
        <v>159</v>
      </c>
      <c r="J71" t="s">
        <v>159</v>
      </c>
      <c r="K71" t="s">
        <v>159</v>
      </c>
      <c r="L71">
        <v>0</v>
      </c>
      <c r="M71" t="s">
        <v>159</v>
      </c>
      <c r="N71" t="s">
        <v>159</v>
      </c>
      <c r="O71" t="s">
        <v>159</v>
      </c>
      <c r="P71" t="s">
        <v>159</v>
      </c>
      <c r="Q71">
        <v>0</v>
      </c>
    </row>
    <row r="81" spans="1:17" x14ac:dyDescent="0.25">
      <c r="A81" t="s">
        <v>156</v>
      </c>
    </row>
    <row r="82" spans="1:17" x14ac:dyDescent="0.25">
      <c r="A82" t="s">
        <v>233</v>
      </c>
    </row>
    <row r="83" spans="1:17" x14ac:dyDescent="0.25">
      <c r="A83" t="s">
        <v>244</v>
      </c>
    </row>
    <row r="84" spans="1:17" x14ac:dyDescent="0.25">
      <c r="C84" t="s">
        <v>221</v>
      </c>
    </row>
    <row r="85" spans="1:17" x14ac:dyDescent="0.25">
      <c r="C85" t="s">
        <v>243</v>
      </c>
      <c r="H85" t="s">
        <v>215</v>
      </c>
      <c r="M85" t="s">
        <v>227</v>
      </c>
    </row>
    <row r="86" spans="1:17" x14ac:dyDescent="0.25">
      <c r="C86" t="s">
        <v>218</v>
      </c>
      <c r="E86" t="s">
        <v>239</v>
      </c>
      <c r="H86" t="s">
        <v>218</v>
      </c>
      <c r="J86" t="s">
        <v>239</v>
      </c>
      <c r="M86" t="s">
        <v>218</v>
      </c>
      <c r="O86" t="s">
        <v>239</v>
      </c>
    </row>
    <row r="87" spans="1:17" x14ac:dyDescent="0.25">
      <c r="C87" t="s">
        <v>157</v>
      </c>
      <c r="D87" t="s">
        <v>214</v>
      </c>
      <c r="E87" t="s">
        <v>157</v>
      </c>
      <c r="F87" t="s">
        <v>214</v>
      </c>
      <c r="G87" t="s">
        <v>158</v>
      </c>
      <c r="H87" t="s">
        <v>157</v>
      </c>
      <c r="I87" t="s">
        <v>214</v>
      </c>
      <c r="J87" t="s">
        <v>157</v>
      </c>
      <c r="K87" t="s">
        <v>214</v>
      </c>
      <c r="L87" t="s">
        <v>158</v>
      </c>
      <c r="M87" t="s">
        <v>157</v>
      </c>
      <c r="N87" t="s">
        <v>214</v>
      </c>
      <c r="O87" t="s">
        <v>157</v>
      </c>
      <c r="P87" t="s">
        <v>214</v>
      </c>
      <c r="Q87" t="s">
        <v>158</v>
      </c>
    </row>
    <row r="88" spans="1:17" x14ac:dyDescent="0.25">
      <c r="A88" t="s">
        <v>220</v>
      </c>
      <c r="B88" t="s">
        <v>241</v>
      </c>
      <c r="C88">
        <v>1.0686199999999999</v>
      </c>
      <c r="D88">
        <v>1.0823700000000001</v>
      </c>
      <c r="E88">
        <v>1.88219</v>
      </c>
      <c r="F88">
        <v>1.8455999999999999</v>
      </c>
      <c r="G88">
        <v>3798</v>
      </c>
      <c r="H88">
        <v>1.06673</v>
      </c>
      <c r="I88">
        <v>1.08104</v>
      </c>
      <c r="J88">
        <v>1.8783700000000001</v>
      </c>
      <c r="K88">
        <v>1.8311200000000001</v>
      </c>
      <c r="L88">
        <v>3795</v>
      </c>
      <c r="M88">
        <v>1.0653600000000001</v>
      </c>
      <c r="N88">
        <v>1.0803700000000001</v>
      </c>
      <c r="O88">
        <v>1.8721000000000001</v>
      </c>
      <c r="P88">
        <v>1.84748</v>
      </c>
      <c r="Q88">
        <v>3798</v>
      </c>
    </row>
    <row r="89" spans="1:17" x14ac:dyDescent="0.25">
      <c r="B89" t="s">
        <v>15</v>
      </c>
      <c r="C89">
        <v>0.93798999999999999</v>
      </c>
      <c r="D89">
        <v>0.89197000000000004</v>
      </c>
      <c r="E89">
        <v>0.76182000000000005</v>
      </c>
      <c r="F89">
        <v>0.66712000000000005</v>
      </c>
      <c r="G89">
        <v>2418</v>
      </c>
      <c r="H89">
        <v>0.93342000000000003</v>
      </c>
      <c r="I89">
        <v>0.89305999999999996</v>
      </c>
      <c r="J89">
        <v>0.75941000000000003</v>
      </c>
      <c r="K89">
        <v>0.66627000000000003</v>
      </c>
      <c r="L89">
        <v>2413</v>
      </c>
      <c r="M89">
        <v>0.93315999999999999</v>
      </c>
      <c r="N89">
        <v>0.89276</v>
      </c>
      <c r="O89">
        <v>0.75924000000000003</v>
      </c>
      <c r="P89">
        <v>0.66496999999999995</v>
      </c>
      <c r="Q89">
        <v>2417</v>
      </c>
    </row>
    <row r="90" spans="1:17" x14ac:dyDescent="0.25">
      <c r="B90" t="s">
        <v>16</v>
      </c>
      <c r="C90">
        <v>1.13334</v>
      </c>
      <c r="D90">
        <v>1.0844499999999999</v>
      </c>
      <c r="E90">
        <v>20.771329999999999</v>
      </c>
      <c r="F90">
        <v>27.111170000000001</v>
      </c>
      <c r="G90">
        <v>515</v>
      </c>
      <c r="H90">
        <v>1.12975</v>
      </c>
      <c r="I90">
        <v>1.0844199999999999</v>
      </c>
      <c r="J90">
        <v>20.726949999999999</v>
      </c>
      <c r="K90">
        <v>27.110569999999999</v>
      </c>
      <c r="L90">
        <v>515</v>
      </c>
      <c r="M90">
        <v>1.13323</v>
      </c>
      <c r="N90">
        <v>1.0845100000000001</v>
      </c>
      <c r="O90">
        <v>20.771629999999998</v>
      </c>
      <c r="P90">
        <v>27.112670000000001</v>
      </c>
      <c r="Q90">
        <v>515</v>
      </c>
    </row>
    <row r="91" spans="1:17" x14ac:dyDescent="0.25">
      <c r="B91" t="s">
        <v>200</v>
      </c>
      <c r="C91" t="s">
        <v>159</v>
      </c>
      <c r="D91" t="s">
        <v>159</v>
      </c>
      <c r="E91" t="s">
        <v>159</v>
      </c>
      <c r="F91" t="s">
        <v>159</v>
      </c>
      <c r="G91">
        <v>0</v>
      </c>
      <c r="H91" t="s">
        <v>159</v>
      </c>
      <c r="I91" t="s">
        <v>159</v>
      </c>
      <c r="J91" t="s">
        <v>159</v>
      </c>
      <c r="K91" t="s">
        <v>159</v>
      </c>
      <c r="L91">
        <v>0</v>
      </c>
      <c r="M91" t="s">
        <v>159</v>
      </c>
      <c r="N91" t="s">
        <v>159</v>
      </c>
      <c r="O91" t="s">
        <v>159</v>
      </c>
      <c r="P91" t="s">
        <v>159</v>
      </c>
      <c r="Q9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Q92"/>
  <sheetViews>
    <sheetView topLeftCell="A25" workbookViewId="0">
      <selection activeCell="B48" sqref="B48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228</v>
      </c>
    </row>
    <row r="3" spans="1:7" x14ac:dyDescent="0.25">
      <c r="A3" t="s">
        <v>242</v>
      </c>
    </row>
    <row r="4" spans="1:7" x14ac:dyDescent="0.25">
      <c r="C4" t="s">
        <v>218</v>
      </c>
      <c r="E4" t="s">
        <v>234</v>
      </c>
    </row>
    <row r="5" spans="1:7" x14ac:dyDescent="0.25">
      <c r="C5" t="s">
        <v>157</v>
      </c>
      <c r="D5" t="s">
        <v>214</v>
      </c>
      <c r="E5" t="s">
        <v>157</v>
      </c>
      <c r="F5" t="s">
        <v>214</v>
      </c>
      <c r="G5" t="s">
        <v>158</v>
      </c>
    </row>
    <row r="6" spans="1:7" x14ac:dyDescent="0.25">
      <c r="A6" t="s">
        <v>189</v>
      </c>
      <c r="B6" t="s">
        <v>0</v>
      </c>
      <c r="C6">
        <v>0.88024999999999998</v>
      </c>
      <c r="D6">
        <v>0.85351999999999995</v>
      </c>
      <c r="E6">
        <v>7.14994</v>
      </c>
      <c r="F6">
        <v>5.1211000000000002</v>
      </c>
      <c r="G6">
        <v>861</v>
      </c>
    </row>
    <row r="7" spans="1:7" x14ac:dyDescent="0.25">
      <c r="B7" t="s">
        <v>259</v>
      </c>
      <c r="C7">
        <v>1.2264600000000001</v>
      </c>
      <c r="D7">
        <v>1.33836</v>
      </c>
      <c r="E7">
        <v>32.324390000000001</v>
      </c>
      <c r="F7">
        <v>20.075330000000001</v>
      </c>
      <c r="G7">
        <v>245</v>
      </c>
    </row>
    <row r="8" spans="1:7" x14ac:dyDescent="0.25">
      <c r="B8" t="s">
        <v>2</v>
      </c>
      <c r="C8">
        <v>0.94115000000000004</v>
      </c>
      <c r="D8">
        <v>0.95737000000000005</v>
      </c>
      <c r="E8">
        <v>4.5953299999999997</v>
      </c>
      <c r="F8">
        <v>2.8767900000000002</v>
      </c>
      <c r="G8">
        <v>298</v>
      </c>
    </row>
    <row r="9" spans="1:7" x14ac:dyDescent="0.25">
      <c r="B9" t="s">
        <v>3</v>
      </c>
      <c r="C9">
        <v>1.0270300000000001</v>
      </c>
      <c r="D9">
        <v>1.0270600000000001</v>
      </c>
      <c r="E9">
        <v>20.334099999999999</v>
      </c>
      <c r="F9">
        <v>15.405860000000001</v>
      </c>
      <c r="G9">
        <v>598</v>
      </c>
    </row>
    <row r="10" spans="1:7" x14ac:dyDescent="0.25">
      <c r="B10" t="s">
        <v>235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1.0409900000000001</v>
      </c>
      <c r="D11">
        <v>1.05274</v>
      </c>
      <c r="E11">
        <v>18.219719999999999</v>
      </c>
      <c r="F11">
        <v>15.79111</v>
      </c>
      <c r="G11">
        <v>1086</v>
      </c>
    </row>
    <row r="12" spans="1:7" x14ac:dyDescent="0.25">
      <c r="B12" t="s">
        <v>5</v>
      </c>
      <c r="C12">
        <v>1.01366</v>
      </c>
      <c r="D12">
        <v>1.0182599999999999</v>
      </c>
      <c r="E12">
        <v>16.68581</v>
      </c>
      <c r="F12">
        <v>15.27388</v>
      </c>
      <c r="G12">
        <v>692</v>
      </c>
    </row>
    <row r="13" spans="1:7" x14ac:dyDescent="0.25">
      <c r="B13" t="s">
        <v>6</v>
      </c>
      <c r="C13">
        <v>0.84836</v>
      </c>
      <c r="D13">
        <v>0.79552</v>
      </c>
      <c r="E13">
        <v>7.6257700000000002</v>
      </c>
      <c r="F13">
        <v>2.3865599999999998</v>
      </c>
      <c r="G13">
        <v>512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0.96296999999999999</v>
      </c>
      <c r="D15">
        <v>0.99017999999999995</v>
      </c>
      <c r="E15">
        <v>14.4735</v>
      </c>
      <c r="F15">
        <v>9.9017999999999997</v>
      </c>
      <c r="G15">
        <v>120</v>
      </c>
    </row>
    <row r="16" spans="1:7" x14ac:dyDescent="0.25">
      <c r="B16" t="s">
        <v>8</v>
      </c>
      <c r="C16">
        <v>1.03965</v>
      </c>
      <c r="D16">
        <v>1.04362</v>
      </c>
      <c r="E16">
        <v>15.798959999999999</v>
      </c>
      <c r="F16">
        <v>12.52347</v>
      </c>
      <c r="G16">
        <v>277</v>
      </c>
    </row>
    <row r="17" spans="1:7" x14ac:dyDescent="0.25">
      <c r="B17" t="s">
        <v>9</v>
      </c>
      <c r="C17">
        <v>0.85653999999999997</v>
      </c>
      <c r="D17">
        <v>0.84685999999999995</v>
      </c>
      <c r="E17">
        <v>8.1682699999999997</v>
      </c>
      <c r="F17">
        <v>5.8603899999999998</v>
      </c>
      <c r="G17">
        <v>327</v>
      </c>
    </row>
    <row r="18" spans="1:7" x14ac:dyDescent="0.25">
      <c r="B18" t="s">
        <v>167</v>
      </c>
      <c r="C18">
        <v>0.98211000000000004</v>
      </c>
      <c r="D18">
        <v>0.97375</v>
      </c>
      <c r="E18">
        <v>13.92633</v>
      </c>
      <c r="F18">
        <v>9.7374700000000001</v>
      </c>
      <c r="G18">
        <v>1130</v>
      </c>
    </row>
    <row r="19" spans="1:7" x14ac:dyDescent="0.25">
      <c r="B19" t="s">
        <v>12</v>
      </c>
      <c r="C19">
        <v>1.1926399999999999</v>
      </c>
      <c r="D19">
        <v>1.2235</v>
      </c>
      <c r="E19">
        <v>31.875160000000001</v>
      </c>
      <c r="F19">
        <v>30.587530000000001</v>
      </c>
      <c r="G19">
        <v>698</v>
      </c>
    </row>
    <row r="20" spans="1:7" x14ac:dyDescent="0.25">
      <c r="B20" t="s">
        <v>208</v>
      </c>
      <c r="C20">
        <v>0.93642999999999998</v>
      </c>
      <c r="D20">
        <v>0.91942000000000002</v>
      </c>
      <c r="E20">
        <v>2.55477</v>
      </c>
      <c r="F20">
        <v>2.75827</v>
      </c>
      <c r="G20">
        <v>299</v>
      </c>
    </row>
    <row r="21" spans="1:7" x14ac:dyDescent="0.25">
      <c r="B21" t="s">
        <v>187</v>
      </c>
      <c r="C21" t="s">
        <v>159</v>
      </c>
      <c r="D21" t="s">
        <v>159</v>
      </c>
      <c r="E21" t="s">
        <v>159</v>
      </c>
      <c r="F21" t="s">
        <v>159</v>
      </c>
      <c r="G21">
        <v>0</v>
      </c>
    </row>
    <row r="22" spans="1:7" x14ac:dyDescent="0.25">
      <c r="B22" t="s">
        <v>11</v>
      </c>
      <c r="C22">
        <v>0.88717999999999997</v>
      </c>
      <c r="D22">
        <v>0.89778999999999998</v>
      </c>
      <c r="E22">
        <v>4.6741000000000001</v>
      </c>
      <c r="F22">
        <v>2.74627</v>
      </c>
      <c r="G22">
        <v>300</v>
      </c>
    </row>
    <row r="23" spans="1:7" x14ac:dyDescent="0.25">
      <c r="B23" t="s">
        <v>236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237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31" spans="1:7" x14ac:dyDescent="0.25">
      <c r="A31" t="s">
        <v>156</v>
      </c>
    </row>
    <row r="32" spans="1:7" x14ac:dyDescent="0.25">
      <c r="A32" t="s">
        <v>228</v>
      </c>
    </row>
    <row r="33" spans="1:7" x14ac:dyDescent="0.25">
      <c r="A33" t="s">
        <v>245</v>
      </c>
    </row>
    <row r="34" spans="1:7" x14ac:dyDescent="0.25">
      <c r="C34" t="s">
        <v>218</v>
      </c>
      <c r="E34" t="s">
        <v>239</v>
      </c>
    </row>
    <row r="35" spans="1:7" x14ac:dyDescent="0.25">
      <c r="C35" t="s">
        <v>157</v>
      </c>
      <c r="D35" t="s">
        <v>214</v>
      </c>
      <c r="E35" t="s">
        <v>157</v>
      </c>
      <c r="F35" t="s">
        <v>214</v>
      </c>
      <c r="G35" t="s">
        <v>158</v>
      </c>
    </row>
    <row r="36" spans="1:7" x14ac:dyDescent="0.25">
      <c r="A36" t="s">
        <v>189</v>
      </c>
      <c r="B36" t="s">
        <v>0</v>
      </c>
      <c r="C36">
        <v>0.93264999999999998</v>
      </c>
      <c r="D36">
        <v>0.91144000000000003</v>
      </c>
      <c r="E36">
        <v>0.93264000000000002</v>
      </c>
      <c r="F36">
        <v>0.65929000000000004</v>
      </c>
      <c r="G36">
        <v>857</v>
      </c>
    </row>
    <row r="37" spans="1:7" x14ac:dyDescent="0.25">
      <c r="B37" t="s">
        <v>259</v>
      </c>
      <c r="C37">
        <v>1.0521100000000001</v>
      </c>
      <c r="D37">
        <v>1.0696000000000001</v>
      </c>
      <c r="E37">
        <v>4.3483999999999998</v>
      </c>
      <c r="F37">
        <v>2.1392000000000002</v>
      </c>
      <c r="G37">
        <v>245</v>
      </c>
    </row>
    <row r="38" spans="1:7" x14ac:dyDescent="0.25">
      <c r="B38" t="s">
        <v>2</v>
      </c>
      <c r="C38">
        <v>1.0046600000000001</v>
      </c>
      <c r="D38">
        <v>0.99302000000000001</v>
      </c>
      <c r="E38">
        <v>0.61385999999999996</v>
      </c>
      <c r="F38">
        <v>0.65022000000000002</v>
      </c>
      <c r="G38">
        <v>297</v>
      </c>
    </row>
    <row r="39" spans="1:7" x14ac:dyDescent="0.25">
      <c r="B39" t="s">
        <v>3</v>
      </c>
      <c r="C39">
        <v>1.0869599999999999</v>
      </c>
      <c r="D39">
        <v>1.0866</v>
      </c>
      <c r="E39">
        <v>3.5084200000000001</v>
      </c>
      <c r="F39">
        <v>3.2597900000000002</v>
      </c>
      <c r="G39">
        <v>598</v>
      </c>
    </row>
    <row r="40" spans="1:7" x14ac:dyDescent="0.25">
      <c r="B40" t="s">
        <v>235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1.1913499999999999</v>
      </c>
      <c r="D41">
        <v>1.0821099999999999</v>
      </c>
      <c r="E41">
        <v>3.3500999999999999</v>
      </c>
      <c r="F41">
        <v>2.1642100000000002</v>
      </c>
      <c r="G41">
        <v>1085</v>
      </c>
    </row>
    <row r="42" spans="1:7" x14ac:dyDescent="0.25">
      <c r="B42" t="s">
        <v>5</v>
      </c>
      <c r="C42">
        <v>1.1419699999999999</v>
      </c>
      <c r="D42">
        <v>1.1361300000000001</v>
      </c>
      <c r="E42">
        <v>2.84775</v>
      </c>
      <c r="F42">
        <v>2.2722500000000001</v>
      </c>
      <c r="G42">
        <v>690</v>
      </c>
    </row>
    <row r="43" spans="1:7" x14ac:dyDescent="0.25">
      <c r="B43" t="s">
        <v>6</v>
      </c>
      <c r="C43">
        <v>1.1140099999999999</v>
      </c>
      <c r="D43">
        <v>1.11879</v>
      </c>
      <c r="E43">
        <v>4.8580500000000004</v>
      </c>
      <c r="F43">
        <v>0.87831000000000004</v>
      </c>
      <c r="G43">
        <v>520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1.0105</v>
      </c>
      <c r="D45">
        <v>1.02118</v>
      </c>
      <c r="E45">
        <v>1.3215600000000001</v>
      </c>
      <c r="F45">
        <v>1.02118</v>
      </c>
      <c r="G45">
        <v>120</v>
      </c>
    </row>
    <row r="46" spans="1:7" x14ac:dyDescent="0.25">
      <c r="B46" t="s">
        <v>8</v>
      </c>
      <c r="C46">
        <v>1.2095800000000001</v>
      </c>
      <c r="D46">
        <v>1.22183</v>
      </c>
      <c r="E46">
        <v>1.5383500000000001</v>
      </c>
      <c r="F46">
        <v>1.22183</v>
      </c>
      <c r="G46">
        <v>280</v>
      </c>
    </row>
    <row r="47" spans="1:7" x14ac:dyDescent="0.25">
      <c r="B47" t="s">
        <v>9</v>
      </c>
      <c r="C47">
        <v>0.89454999999999996</v>
      </c>
      <c r="D47">
        <v>0.86294999999999999</v>
      </c>
      <c r="E47">
        <v>1.3609800000000001</v>
      </c>
      <c r="F47">
        <v>0.77320999999999995</v>
      </c>
      <c r="G47">
        <v>324</v>
      </c>
    </row>
    <row r="48" spans="1:7" x14ac:dyDescent="0.25">
      <c r="B48" t="s">
        <v>167</v>
      </c>
      <c r="C48">
        <v>1.0993599999999999</v>
      </c>
      <c r="D48">
        <v>0.99272000000000005</v>
      </c>
      <c r="E48">
        <v>1.62076</v>
      </c>
      <c r="F48">
        <v>0.99272000000000005</v>
      </c>
      <c r="G48">
        <v>1137</v>
      </c>
    </row>
    <row r="49" spans="1:7" x14ac:dyDescent="0.25">
      <c r="B49" t="s">
        <v>12</v>
      </c>
      <c r="C49">
        <v>1.0831500000000001</v>
      </c>
      <c r="D49">
        <v>1.0832599999999999</v>
      </c>
      <c r="E49">
        <v>24.771239999999999</v>
      </c>
      <c r="F49">
        <v>27.081499999999998</v>
      </c>
      <c r="G49">
        <v>694</v>
      </c>
    </row>
    <row r="50" spans="1:7" x14ac:dyDescent="0.25">
      <c r="B50" t="s">
        <v>208</v>
      </c>
      <c r="C50">
        <v>1.1850000000000001</v>
      </c>
      <c r="D50">
        <v>1.06386</v>
      </c>
      <c r="E50">
        <v>0.69633</v>
      </c>
      <c r="F50">
        <v>0.81703999999999999</v>
      </c>
      <c r="G50">
        <v>302</v>
      </c>
    </row>
    <row r="51" spans="1:7" x14ac:dyDescent="0.25">
      <c r="B51" t="s">
        <v>187</v>
      </c>
      <c r="C51" t="s">
        <v>159</v>
      </c>
      <c r="D51" t="s">
        <v>159</v>
      </c>
      <c r="E51" t="s">
        <v>159</v>
      </c>
      <c r="F51" t="s">
        <v>159</v>
      </c>
      <c r="G51">
        <v>0</v>
      </c>
    </row>
    <row r="52" spans="1:7" x14ac:dyDescent="0.25">
      <c r="B52" t="s">
        <v>11</v>
      </c>
      <c r="C52">
        <v>0.92584</v>
      </c>
      <c r="D52">
        <v>0.91168000000000005</v>
      </c>
      <c r="E52">
        <v>0.67993000000000003</v>
      </c>
      <c r="F52">
        <v>0.70016999999999996</v>
      </c>
      <c r="G52">
        <v>300</v>
      </c>
    </row>
    <row r="53" spans="1:7" x14ac:dyDescent="0.25">
      <c r="B53" t="s">
        <v>236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237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61" spans="1:7" x14ac:dyDescent="0.25">
      <c r="A61" t="s">
        <v>156</v>
      </c>
    </row>
    <row r="62" spans="1:7" x14ac:dyDescent="0.25">
      <c r="A62" t="s">
        <v>228</v>
      </c>
    </row>
    <row r="63" spans="1:7" x14ac:dyDescent="0.25">
      <c r="A63" t="s">
        <v>240</v>
      </c>
    </row>
    <row r="64" spans="1:7" x14ac:dyDescent="0.25">
      <c r="C64" t="s">
        <v>221</v>
      </c>
    </row>
    <row r="65" spans="1:17" x14ac:dyDescent="0.25">
      <c r="C65" t="s">
        <v>243</v>
      </c>
      <c r="H65" t="s">
        <v>215</v>
      </c>
      <c r="M65" t="s">
        <v>227</v>
      </c>
    </row>
    <row r="66" spans="1:17" x14ac:dyDescent="0.25">
      <c r="C66" t="s">
        <v>218</v>
      </c>
      <c r="E66" t="s">
        <v>234</v>
      </c>
      <c r="H66" t="s">
        <v>218</v>
      </c>
      <c r="J66" t="s">
        <v>234</v>
      </c>
      <c r="M66" t="s">
        <v>218</v>
      </c>
      <c r="O66" t="s">
        <v>234</v>
      </c>
    </row>
    <row r="67" spans="1:17" x14ac:dyDescent="0.25">
      <c r="C67" t="s">
        <v>157</v>
      </c>
      <c r="D67" t="s">
        <v>214</v>
      </c>
      <c r="E67" t="s">
        <v>157</v>
      </c>
      <c r="F67" t="s">
        <v>214</v>
      </c>
      <c r="G67" t="s">
        <v>158</v>
      </c>
      <c r="H67" t="s">
        <v>157</v>
      </c>
      <c r="I67" t="s">
        <v>214</v>
      </c>
      <c r="J67" t="s">
        <v>157</v>
      </c>
      <c r="K67" t="s">
        <v>214</v>
      </c>
      <c r="L67" t="s">
        <v>158</v>
      </c>
      <c r="M67" t="s">
        <v>157</v>
      </c>
      <c r="N67" t="s">
        <v>214</v>
      </c>
      <c r="O67" t="s">
        <v>157</v>
      </c>
      <c r="P67" t="s">
        <v>214</v>
      </c>
      <c r="Q67" t="s">
        <v>158</v>
      </c>
    </row>
    <row r="68" spans="1:17" x14ac:dyDescent="0.25">
      <c r="A68" t="s">
        <v>220</v>
      </c>
      <c r="B68" t="s">
        <v>14</v>
      </c>
      <c r="C68">
        <v>1.0491200000000001</v>
      </c>
      <c r="D68">
        <v>1.0536099999999999</v>
      </c>
      <c r="E68">
        <v>18.107669999999999</v>
      </c>
      <c r="F68">
        <v>15.852959999999999</v>
      </c>
      <c r="G68">
        <v>4159</v>
      </c>
      <c r="H68">
        <v>1.04339</v>
      </c>
      <c r="I68">
        <v>1.0404100000000001</v>
      </c>
      <c r="J68">
        <v>18.00526</v>
      </c>
      <c r="K68">
        <v>15.82428</v>
      </c>
      <c r="L68">
        <v>4159</v>
      </c>
      <c r="M68">
        <v>1.0267200000000001</v>
      </c>
      <c r="N68">
        <v>1.02302</v>
      </c>
      <c r="O68">
        <v>17.689419999999998</v>
      </c>
      <c r="P68">
        <v>15.42548</v>
      </c>
      <c r="Q68">
        <v>4159</v>
      </c>
    </row>
    <row r="69" spans="1:17" x14ac:dyDescent="0.25">
      <c r="B69" t="s">
        <v>15</v>
      </c>
      <c r="C69">
        <v>0.90722000000000003</v>
      </c>
      <c r="D69">
        <v>0.87073</v>
      </c>
      <c r="E69">
        <v>5.6142500000000002</v>
      </c>
      <c r="F69">
        <v>2.9268900000000002</v>
      </c>
      <c r="G69">
        <v>2487</v>
      </c>
      <c r="H69">
        <v>0.90212000000000003</v>
      </c>
      <c r="I69">
        <v>0.87051000000000001</v>
      </c>
      <c r="J69">
        <v>5.58894</v>
      </c>
      <c r="K69">
        <v>2.9232100000000001</v>
      </c>
      <c r="L69">
        <v>2487</v>
      </c>
      <c r="M69">
        <v>0.88082000000000005</v>
      </c>
      <c r="N69">
        <v>0.85658000000000001</v>
      </c>
      <c r="O69">
        <v>5.4627800000000004</v>
      </c>
      <c r="P69">
        <v>2.8767900000000002</v>
      </c>
      <c r="Q69">
        <v>2487</v>
      </c>
    </row>
    <row r="70" spans="1:17" x14ac:dyDescent="0.25">
      <c r="B70" t="s">
        <v>16</v>
      </c>
      <c r="C70">
        <v>1.16683</v>
      </c>
      <c r="D70">
        <v>1.2264299999999999</v>
      </c>
      <c r="E70">
        <v>30.623370000000001</v>
      </c>
      <c r="F70">
        <v>30.66065</v>
      </c>
      <c r="G70">
        <v>825</v>
      </c>
      <c r="H70">
        <v>1.16431</v>
      </c>
      <c r="I70">
        <v>1.2236800000000001</v>
      </c>
      <c r="J70">
        <v>30.554349999999999</v>
      </c>
      <c r="K70">
        <v>30.592079999999999</v>
      </c>
      <c r="L70">
        <v>825</v>
      </c>
      <c r="M70">
        <v>1.1606799999999999</v>
      </c>
      <c r="N70">
        <v>1.2235</v>
      </c>
      <c r="O70">
        <v>30.462789999999998</v>
      </c>
      <c r="P70">
        <v>30.587530000000001</v>
      </c>
      <c r="Q70">
        <v>824</v>
      </c>
    </row>
    <row r="71" spans="1:17" x14ac:dyDescent="0.25">
      <c r="B71" t="s">
        <v>200</v>
      </c>
      <c r="C71" t="s">
        <v>159</v>
      </c>
      <c r="D71" t="s">
        <v>159</v>
      </c>
      <c r="E71" t="s">
        <v>159</v>
      </c>
      <c r="F71" t="s">
        <v>159</v>
      </c>
      <c r="G71">
        <v>0</v>
      </c>
      <c r="H71" t="s">
        <v>159</v>
      </c>
      <c r="I71" t="s">
        <v>159</v>
      </c>
      <c r="J71" t="s">
        <v>159</v>
      </c>
      <c r="K71" t="s">
        <v>159</v>
      </c>
      <c r="L71">
        <v>0</v>
      </c>
      <c r="M71" t="s">
        <v>159</v>
      </c>
      <c r="N71" t="s">
        <v>159</v>
      </c>
      <c r="O71" t="s">
        <v>159</v>
      </c>
      <c r="P71" t="s">
        <v>159</v>
      </c>
      <c r="Q71">
        <v>0</v>
      </c>
    </row>
    <row r="82" spans="1:17" x14ac:dyDescent="0.25">
      <c r="A82" t="s">
        <v>156</v>
      </c>
    </row>
    <row r="83" spans="1:17" x14ac:dyDescent="0.25">
      <c r="A83" t="s">
        <v>228</v>
      </c>
    </row>
    <row r="84" spans="1:17" x14ac:dyDescent="0.25">
      <c r="A84" t="s">
        <v>244</v>
      </c>
    </row>
    <row r="85" spans="1:17" x14ac:dyDescent="0.25">
      <c r="C85" t="s">
        <v>221</v>
      </c>
    </row>
    <row r="86" spans="1:17" x14ac:dyDescent="0.25">
      <c r="C86" t="s">
        <v>243</v>
      </c>
      <c r="H86" t="s">
        <v>215</v>
      </c>
      <c r="M86" t="s">
        <v>227</v>
      </c>
    </row>
    <row r="87" spans="1:17" x14ac:dyDescent="0.25">
      <c r="C87" t="s">
        <v>218</v>
      </c>
      <c r="E87" t="s">
        <v>239</v>
      </c>
      <c r="H87" t="s">
        <v>218</v>
      </c>
      <c r="J87" t="s">
        <v>239</v>
      </c>
      <c r="M87" t="s">
        <v>218</v>
      </c>
      <c r="O87" t="s">
        <v>239</v>
      </c>
    </row>
    <row r="88" spans="1:17" x14ac:dyDescent="0.25">
      <c r="C88" t="s">
        <v>157</v>
      </c>
      <c r="D88" t="s">
        <v>214</v>
      </c>
      <c r="E88" t="s">
        <v>157</v>
      </c>
      <c r="F88" t="s">
        <v>214</v>
      </c>
      <c r="G88" t="s">
        <v>158</v>
      </c>
      <c r="H88" t="s">
        <v>157</v>
      </c>
      <c r="I88" t="s">
        <v>214</v>
      </c>
      <c r="J88" t="s">
        <v>157</v>
      </c>
      <c r="K88" t="s">
        <v>214</v>
      </c>
      <c r="L88" t="s">
        <v>158</v>
      </c>
      <c r="M88" t="s">
        <v>157</v>
      </c>
      <c r="N88" t="s">
        <v>214</v>
      </c>
      <c r="O88" t="s">
        <v>157</v>
      </c>
      <c r="P88" t="s">
        <v>214</v>
      </c>
      <c r="Q88" t="s">
        <v>158</v>
      </c>
    </row>
    <row r="89" spans="1:17" x14ac:dyDescent="0.25">
      <c r="A89" t="s">
        <v>220</v>
      </c>
      <c r="B89" t="s">
        <v>14</v>
      </c>
      <c r="C89">
        <v>1.13636</v>
      </c>
      <c r="D89">
        <v>1.0847500000000001</v>
      </c>
      <c r="E89">
        <v>2.71468</v>
      </c>
      <c r="F89">
        <v>2.1694900000000001</v>
      </c>
      <c r="G89">
        <v>4161</v>
      </c>
      <c r="H89">
        <v>1.13364</v>
      </c>
      <c r="I89">
        <v>1.08297</v>
      </c>
      <c r="J89">
        <v>2.70906</v>
      </c>
      <c r="K89">
        <v>2.16594</v>
      </c>
      <c r="L89">
        <v>4161</v>
      </c>
      <c r="M89">
        <v>1.1306700000000001</v>
      </c>
      <c r="N89">
        <v>1.0821099999999999</v>
      </c>
      <c r="O89">
        <v>2.6994699999999998</v>
      </c>
      <c r="P89">
        <v>2.1642100000000002</v>
      </c>
      <c r="Q89">
        <v>4161</v>
      </c>
    </row>
    <row r="90" spans="1:17" x14ac:dyDescent="0.25">
      <c r="B90" t="s">
        <v>15</v>
      </c>
      <c r="C90">
        <v>1.0099400000000001</v>
      </c>
      <c r="D90">
        <v>0.99292999999999998</v>
      </c>
      <c r="E90">
        <v>0.85816000000000003</v>
      </c>
      <c r="F90">
        <v>0.70501999999999998</v>
      </c>
      <c r="G90">
        <v>2491</v>
      </c>
      <c r="H90">
        <v>1.0029300000000001</v>
      </c>
      <c r="I90">
        <v>0.98987999999999998</v>
      </c>
      <c r="J90">
        <v>0.85516000000000003</v>
      </c>
      <c r="K90">
        <v>0.70584000000000002</v>
      </c>
      <c r="L90">
        <v>2491</v>
      </c>
      <c r="M90">
        <v>0.99634</v>
      </c>
      <c r="N90">
        <v>0.99148000000000003</v>
      </c>
      <c r="O90">
        <v>0.85045999999999999</v>
      </c>
      <c r="P90">
        <v>0.70016999999999996</v>
      </c>
      <c r="Q90">
        <v>2491</v>
      </c>
    </row>
    <row r="91" spans="1:17" x14ac:dyDescent="0.25">
      <c r="B91" t="s">
        <v>16</v>
      </c>
      <c r="C91">
        <v>1.08131</v>
      </c>
      <c r="D91">
        <v>1.08436</v>
      </c>
      <c r="E91">
        <v>23.74661</v>
      </c>
      <c r="F91">
        <v>27.109059999999999</v>
      </c>
      <c r="G91">
        <v>821</v>
      </c>
      <c r="H91">
        <v>1.0792200000000001</v>
      </c>
      <c r="I91">
        <v>1.0838000000000001</v>
      </c>
      <c r="J91">
        <v>23.689910000000001</v>
      </c>
      <c r="K91">
        <v>27.095030000000001</v>
      </c>
      <c r="L91">
        <v>821</v>
      </c>
      <c r="M91">
        <v>1.07988</v>
      </c>
      <c r="N91">
        <v>1.0832599999999999</v>
      </c>
      <c r="O91">
        <v>23.71415</v>
      </c>
      <c r="P91">
        <v>27.081499999999998</v>
      </c>
      <c r="Q91">
        <v>820</v>
      </c>
    </row>
    <row r="92" spans="1:17" x14ac:dyDescent="0.25">
      <c r="B92" t="s">
        <v>200</v>
      </c>
      <c r="C92" t="s">
        <v>159</v>
      </c>
      <c r="D92" t="s">
        <v>159</v>
      </c>
      <c r="E92" t="s">
        <v>159</v>
      </c>
      <c r="F92" t="s">
        <v>159</v>
      </c>
      <c r="G92">
        <v>0</v>
      </c>
      <c r="H92" t="s">
        <v>159</v>
      </c>
      <c r="I92" t="s">
        <v>159</v>
      </c>
      <c r="J92" t="s">
        <v>159</v>
      </c>
      <c r="K92" t="s">
        <v>159</v>
      </c>
      <c r="L92">
        <v>0</v>
      </c>
      <c r="M92" t="s">
        <v>159</v>
      </c>
      <c r="N92" t="s">
        <v>159</v>
      </c>
      <c r="O92" t="s">
        <v>159</v>
      </c>
      <c r="P92" t="s">
        <v>159</v>
      </c>
      <c r="Q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53</vt:i4>
      </vt:variant>
    </vt:vector>
  </HeadingPairs>
  <TitlesOfParts>
    <vt:vector size="68" baseType="lpstr">
      <vt:lpstr>Chart 18 Data</vt:lpstr>
      <vt:lpstr>Chart 19 Data</vt:lpstr>
      <vt:lpstr>Chart 20</vt:lpstr>
      <vt:lpstr>Chart 7-2</vt:lpstr>
      <vt:lpstr>Chart 8-2</vt:lpstr>
      <vt:lpstr>Chart 49</vt:lpstr>
      <vt:lpstr>Chart 50</vt:lpstr>
      <vt:lpstr> HD2011</vt:lpstr>
      <vt:lpstr>HD2012A</vt:lpstr>
      <vt:lpstr>HD2012B</vt:lpstr>
      <vt:lpstr>HD2013</vt:lpstr>
      <vt:lpstr>HD2014</vt:lpstr>
      <vt:lpstr>HD2015</vt:lpstr>
      <vt:lpstr>Chart 18</vt:lpstr>
      <vt:lpstr>Chart 19</vt:lpstr>
      <vt:lpstr>'Chart 18 Data'!_201209_18</vt:lpstr>
      <vt:lpstr>'Chart 20'!_201209_19_1</vt:lpstr>
      <vt:lpstr>' HD2011'!Chart_46_3_2011</vt:lpstr>
      <vt:lpstr>'HD2013'!Chart_46_3_2013</vt:lpstr>
      <vt:lpstr>'HD2014'!Chart_46_3_2014</vt:lpstr>
      <vt:lpstr>'HD2015'!Chart_46_3_2015</vt:lpstr>
      <vt:lpstr>HD2012B!Chart_46_3_F2012</vt:lpstr>
      <vt:lpstr>HD2012A!Chart_46_3_S2012</vt:lpstr>
      <vt:lpstr>' HD2011'!Chart_47_3_2011</vt:lpstr>
      <vt:lpstr>'HD2013'!Chart_47_3_2013</vt:lpstr>
      <vt:lpstr>'HD2014'!Chart_47_3_2014</vt:lpstr>
      <vt:lpstr>'HD2015'!Chart_47_3_2015</vt:lpstr>
      <vt:lpstr>HD2012B!Chart_47_3_F2012</vt:lpstr>
      <vt:lpstr>HD2012A!Chart_47_3_S2012</vt:lpstr>
      <vt:lpstr>' HD2011'!Chart_48_3_2011</vt:lpstr>
      <vt:lpstr>'HD2013'!Chart_48_3_2013</vt:lpstr>
      <vt:lpstr>'HD2014'!Chart_48_3_2014</vt:lpstr>
      <vt:lpstr>'HD2015'!Chart_48_3_2015</vt:lpstr>
      <vt:lpstr>HD2012B!Chart_48_3_F2012</vt:lpstr>
      <vt:lpstr>HD2012A!Chart_48_3_S2012</vt:lpstr>
      <vt:lpstr>' HD2011'!Chart_49_3_2011</vt:lpstr>
      <vt:lpstr>'HD2013'!Chart_49_3_2013</vt:lpstr>
      <vt:lpstr>'HD2014'!Chart_49_3_2014</vt:lpstr>
      <vt:lpstr>'HD2015'!Chart_49_3_2015</vt:lpstr>
      <vt:lpstr>HD2012B!Chart_49_3_F2012</vt:lpstr>
      <vt:lpstr>HD2012A!Chart_49_3_S2012</vt:lpstr>
      <vt:lpstr>'Chart 18 Data'!chart18</vt:lpstr>
      <vt:lpstr>'Chart 20'!chart19</vt:lpstr>
      <vt:lpstr>HD2011DI</vt:lpstr>
      <vt:lpstr>HD2011DT</vt:lpstr>
      <vt:lpstr>HD2011UI</vt:lpstr>
      <vt:lpstr>HD2011UT</vt:lpstr>
      <vt:lpstr>HD2012ADI</vt:lpstr>
      <vt:lpstr>HD2012ADT</vt:lpstr>
      <vt:lpstr>HD2012AUI</vt:lpstr>
      <vt:lpstr>HD2012AUT</vt:lpstr>
      <vt:lpstr>HD2012BDI</vt:lpstr>
      <vt:lpstr>HD2012BDT</vt:lpstr>
      <vt:lpstr>HD2012BUI</vt:lpstr>
      <vt:lpstr>HD2012BUT</vt:lpstr>
      <vt:lpstr>HD2013DI</vt:lpstr>
      <vt:lpstr>HD2013DT</vt:lpstr>
      <vt:lpstr>HD2013UI</vt:lpstr>
      <vt:lpstr>HD2013UT</vt:lpstr>
      <vt:lpstr>HD2014DI</vt:lpstr>
      <vt:lpstr>HD2014DT</vt:lpstr>
      <vt:lpstr>HD2014UI</vt:lpstr>
      <vt:lpstr>HD2014UT</vt:lpstr>
      <vt:lpstr>HD2015DI</vt:lpstr>
      <vt:lpstr>HD2015DT</vt:lpstr>
      <vt:lpstr>HD2015UI</vt:lpstr>
      <vt:lpstr>HD2015UT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2016-11-09T15:42:59Z</dcterms:modified>
</cp:coreProperties>
</file>