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chartsheets/sheet2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6.xml" ContentType="application/vnd.openxmlformats-officedocument.drawing+xml"/>
  <Override PartName="/xl/queryTables/queryTable3.xml" ContentType="application/vnd.openxmlformats-officedocument.spreadsheetml.queryTable+xml"/>
  <Override PartName="/xl/charts/chart13.xml" ContentType="application/vnd.openxmlformats-officedocument.drawingml.chart+xml"/>
  <Override PartName="/xl/drawings/drawing7.xml" ContentType="application/vnd.openxmlformats-officedocument.drawingml.chartshapes+xml"/>
  <Override PartName="/xl/drawings/drawing8.xml" ContentType="application/vnd.openxmlformats-officedocument.drawing+xml"/>
  <Override PartName="/xl/queryTables/queryTable4.xml" ContentType="application/vnd.openxmlformats-officedocument.spreadsheetml.queryTable+xml"/>
  <Override PartName="/xl/charts/chart1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1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K:\Projects\Measuring Broadband America- Fixed Line\Data for 2016 MBA Report\Charts for MBA 2016 Report\Separated Charts-Optimum\"/>
    </mc:Choice>
  </mc:AlternateContent>
  <bookViews>
    <workbookView xWindow="0" yWindow="0" windowWidth="28800" windowHeight="11835" tabRatio="794" firstSheet="7" activeTab="7"/>
  </bookViews>
  <sheets>
    <sheet name="Chart 18 Data" sheetId="48" state="hidden" r:id="rId1"/>
    <sheet name="Chart 18" sheetId="49" state="hidden" r:id="rId2"/>
    <sheet name="Chart 19 Data" sheetId="56" state="hidden" r:id="rId3"/>
    <sheet name="Chart 19" sheetId="57" state="hidden" r:id="rId4"/>
    <sheet name="Chart 20" sheetId="52" state="hidden" r:id="rId5"/>
    <sheet name="Chart 7-2" sheetId="7" state="hidden" r:id="rId6"/>
    <sheet name="Chart 8-2" sheetId="8" state="hidden" r:id="rId7"/>
    <sheet name="Chart 35" sheetId="71" r:id="rId8"/>
    <sheet name="Chart 50" sheetId="99" state="hidden" r:id="rId9"/>
  </sheets>
  <definedNames>
    <definedName name="_2">#REF!</definedName>
    <definedName name="_201209_18" localSheetId="0">'Chart 18 Data'!$A$45:$D$63</definedName>
    <definedName name="_201209_19_1" localSheetId="4">'Chart 20'!$A$2:$V$8</definedName>
    <definedName name="Chart_35" localSheetId="7">'Chart 35'!$A$1:$F$21</definedName>
    <definedName name="chart18" localSheetId="0">'Chart 18 Data'!$A$24</definedName>
    <definedName name="chart19" localSheetId="4">'Chart 20'!$C$1</definedName>
    <definedName name="DLLookup5">#REF!</definedName>
    <definedName name="HD2011DI">#REF!</definedName>
    <definedName name="HD2011DT">#REF!</definedName>
    <definedName name="HD2011UI">#REF!</definedName>
    <definedName name="HD2011UT">#REF!</definedName>
    <definedName name="HD2012ADI">#REF!</definedName>
    <definedName name="HD2012ADT">#REF!</definedName>
    <definedName name="HD2012AUI">#REF!</definedName>
    <definedName name="HD2012AUT">#REF!</definedName>
    <definedName name="HD2012BDI">#REF!</definedName>
    <definedName name="HD2012BDT">#REF!</definedName>
    <definedName name="HD2012BUI">#REF!</definedName>
    <definedName name="HD2012BUT">#REF!</definedName>
    <definedName name="HD2013DI">#REF!</definedName>
    <definedName name="HD2013DT">#REF!</definedName>
    <definedName name="HD2013UI">#REF!</definedName>
    <definedName name="HD2013UT">#REF!</definedName>
    <definedName name="HD2014DI">#REF!</definedName>
    <definedName name="HD2014DT">#REF!</definedName>
    <definedName name="HD2014UI">#REF!</definedName>
    <definedName name="HD2014UT">#REF!</definedName>
    <definedName name="HD2015DI">#REF!</definedName>
    <definedName name="HD2015DT">#REF!</definedName>
    <definedName name="HD2015UI">#REF!</definedName>
    <definedName name="HD2015UT">#REF!</definedName>
    <definedName name="LEGACY" localSheetId="8">'Chart 50'!$A$1:$C$24</definedName>
    <definedName name="TECH_2011_USTM">#REF!</definedName>
    <definedName name="TECH_2012F_USTM">#REF!</definedName>
    <definedName name="TECH_2012S_USTM">#REF!</definedName>
    <definedName name="TECH_2013_USTM">#REF!</definedName>
    <definedName name="TECH_2014_USTM">#REF!</definedName>
    <definedName name="TECH_2015_USTM">#REF!</definedName>
    <definedName name="TECH_2016_USTM">#REF!</definedName>
    <definedName name="TECH_2016F_USTM">#REF!</definedName>
    <definedName name="TECH_2016S_USTM">#REF!</definedName>
    <definedName name="TechnologyLookup">#REF!</definedName>
    <definedName name="UPLOOK6">#REF!</definedName>
    <definedName name="WebLT11">#REF!</definedName>
  </definedNames>
  <calcPr calcId="152511"/>
</workbook>
</file>

<file path=xl/calcChain.xml><?xml version="1.0" encoding="utf-8"?>
<calcChain xmlns="http://schemas.openxmlformats.org/spreadsheetml/2006/main">
  <c r="B18" i="48" l="1"/>
  <c r="B17" i="48"/>
  <c r="E47" i="48" l="1"/>
  <c r="E48" i="48"/>
  <c r="A42" i="71" l="1"/>
  <c r="A39" i="71"/>
  <c r="A35" i="71"/>
  <c r="A31" i="71"/>
  <c r="D44" i="71"/>
  <c r="C44" i="71"/>
  <c r="B44" i="71"/>
  <c r="D43" i="71"/>
  <c r="C43" i="71"/>
  <c r="B43" i="71"/>
  <c r="D42" i="71"/>
  <c r="C42" i="71"/>
  <c r="B42" i="71"/>
  <c r="D41" i="71"/>
  <c r="C41" i="71"/>
  <c r="B41" i="71"/>
  <c r="D40" i="71"/>
  <c r="C40" i="71"/>
  <c r="B40" i="71"/>
  <c r="D39" i="71"/>
  <c r="C39" i="71"/>
  <c r="B39" i="71"/>
  <c r="D38" i="71"/>
  <c r="C38" i="71"/>
  <c r="B38" i="71"/>
  <c r="D37" i="71"/>
  <c r="C37" i="71"/>
  <c r="B37" i="71"/>
  <c r="D36" i="71"/>
  <c r="C36" i="71"/>
  <c r="B36" i="71"/>
  <c r="D35" i="71"/>
  <c r="C35" i="71"/>
  <c r="B35" i="71"/>
  <c r="D34" i="71"/>
  <c r="C34" i="71"/>
  <c r="B34" i="71"/>
  <c r="D33" i="71"/>
  <c r="C33" i="71"/>
  <c r="B33" i="71"/>
  <c r="D32" i="71"/>
  <c r="C32" i="71"/>
  <c r="B32" i="71"/>
  <c r="D31" i="71" l="1"/>
  <c r="C31" i="71"/>
  <c r="B31" i="71"/>
  <c r="B16" i="48"/>
  <c r="B15" i="48"/>
  <c r="B14" i="48"/>
  <c r="B13" i="48"/>
  <c r="B12" i="48"/>
  <c r="B11" i="48"/>
  <c r="B10" i="48"/>
  <c r="B9" i="48"/>
  <c r="B8" i="48"/>
  <c r="B7" i="48"/>
  <c r="B6" i="48"/>
  <c r="C43" i="48"/>
  <c r="C42" i="48"/>
  <c r="C41" i="48"/>
  <c r="C40" i="48"/>
  <c r="C39" i="48"/>
  <c r="C18" i="48" s="1"/>
  <c r="C38" i="48"/>
  <c r="C17" i="48" s="1"/>
  <c r="C37" i="48"/>
  <c r="C16" i="48" s="1"/>
  <c r="C36" i="48"/>
  <c r="C15" i="48" s="1"/>
  <c r="C35" i="48"/>
  <c r="C14" i="48" s="1"/>
  <c r="C34" i="48"/>
  <c r="C13" i="48" s="1"/>
  <c r="C33" i="48"/>
  <c r="C12" i="48" s="1"/>
  <c r="C32" i="48"/>
  <c r="C11" i="48" s="1"/>
  <c r="C31" i="48"/>
  <c r="C10" i="48" s="1"/>
  <c r="C30" i="48"/>
  <c r="C9" i="48" s="1"/>
  <c r="C29" i="48"/>
  <c r="C8" i="48" s="1"/>
  <c r="C28" i="48"/>
  <c r="C7" i="48" s="1"/>
  <c r="C27" i="48"/>
  <c r="C6" i="48" s="1"/>
  <c r="C26" i="48"/>
  <c r="A44" i="48"/>
  <c r="A43" i="48"/>
  <c r="A42" i="48"/>
  <c r="A41" i="48"/>
  <c r="A40" i="48"/>
  <c r="A39" i="48"/>
  <c r="A18" i="48" s="1"/>
  <c r="A38" i="48"/>
  <c r="A17" i="48" s="1"/>
  <c r="A37" i="48"/>
  <c r="A16" i="48" s="1"/>
  <c r="A36" i="48"/>
  <c r="A15" i="48" s="1"/>
  <c r="A35" i="48"/>
  <c r="A14" i="48" s="1"/>
  <c r="A34" i="48"/>
  <c r="A13" i="48" s="1"/>
  <c r="A33" i="48"/>
  <c r="A12" i="48" s="1"/>
  <c r="A32" i="48"/>
  <c r="A11" i="48" s="1"/>
  <c r="A31" i="48"/>
  <c r="A10" i="48" s="1"/>
  <c r="A30" i="48"/>
  <c r="A9" i="48" s="1"/>
  <c r="A29" i="48"/>
  <c r="A8" i="48" s="1"/>
  <c r="A28" i="48"/>
  <c r="A7" i="48" s="1"/>
  <c r="A27" i="48"/>
  <c r="A6" i="48" s="1"/>
  <c r="A26" i="48"/>
  <c r="B5" i="48"/>
  <c r="E67" i="48" l="1"/>
  <c r="E66" i="48"/>
  <c r="E65" i="48"/>
  <c r="E64" i="48"/>
  <c r="E63" i="48"/>
  <c r="E62" i="48"/>
  <c r="E61" i="48"/>
  <c r="E60" i="48"/>
  <c r="E59" i="48"/>
  <c r="E58" i="48"/>
  <c r="E57" i="48"/>
  <c r="E56" i="48"/>
  <c r="E55" i="48"/>
  <c r="E54" i="48"/>
  <c r="E53" i="48"/>
  <c r="E52" i="48"/>
  <c r="E51" i="48"/>
  <c r="E50" i="48"/>
  <c r="E49" i="48"/>
  <c r="C69" i="48"/>
  <c r="H61" i="48" s="1"/>
  <c r="H54" i="48" l="1"/>
  <c r="H55" i="48"/>
  <c r="H62" i="48"/>
  <c r="H63" i="48"/>
  <c r="E69" i="48"/>
  <c r="H65" i="48"/>
  <c r="H50" i="48"/>
  <c r="H58" i="48"/>
  <c r="H66" i="48"/>
  <c r="H56" i="48"/>
  <c r="H64" i="48"/>
  <c r="H57" i="48"/>
  <c r="H51" i="48"/>
  <c r="H59" i="48"/>
  <c r="H67" i="48"/>
  <c r="H52" i="48"/>
  <c r="H60" i="48"/>
  <c r="H53" i="48"/>
  <c r="H49" i="48" l="1"/>
  <c r="H47" i="48"/>
  <c r="H48" i="48"/>
  <c r="B23" i="56" l="1"/>
  <c r="E23" i="56" s="1"/>
  <c r="A23" i="56"/>
  <c r="B22" i="56" l="1"/>
  <c r="E22" i="56" s="1"/>
  <c r="A22" i="56"/>
  <c r="B21" i="56"/>
  <c r="E21" i="56" s="1"/>
  <c r="B20" i="56"/>
  <c r="E20" i="56" s="1"/>
  <c r="B19" i="56"/>
  <c r="E19" i="56" s="1"/>
  <c r="B18" i="56"/>
  <c r="E18" i="56" s="1"/>
  <c r="B17" i="56"/>
  <c r="E17" i="56" s="1"/>
  <c r="B16" i="56"/>
  <c r="E16" i="56" s="1"/>
  <c r="B15" i="56"/>
  <c r="E15" i="56" s="1"/>
  <c r="B14" i="56"/>
  <c r="E14" i="56" s="1"/>
  <c r="B13" i="56"/>
  <c r="E13" i="56" s="1"/>
  <c r="B12" i="56"/>
  <c r="E12" i="56" s="1"/>
  <c r="B11" i="56"/>
  <c r="E11" i="56" s="1"/>
  <c r="B10" i="56"/>
  <c r="E10" i="56" s="1"/>
  <c r="B9" i="56"/>
  <c r="E9" i="56" s="1"/>
  <c r="B8" i="56"/>
  <c r="E8" i="56" s="1"/>
  <c r="B7" i="56"/>
  <c r="E7" i="56" s="1"/>
  <c r="B6" i="56"/>
  <c r="E6" i="56" l="1"/>
  <c r="C5" i="48" l="1"/>
  <c r="A21" i="56"/>
  <c r="A20" i="56"/>
  <c r="A19" i="56"/>
  <c r="A18" i="56"/>
  <c r="A17" i="56"/>
  <c r="A16" i="56"/>
  <c r="A15" i="56"/>
  <c r="A14" i="56"/>
  <c r="A13" i="56"/>
  <c r="A12" i="56"/>
  <c r="A11" i="56"/>
  <c r="A10" i="56"/>
  <c r="A9" i="56"/>
  <c r="A8" i="56"/>
  <c r="A7" i="56"/>
  <c r="A5" i="48"/>
  <c r="A6" i="56" s="1"/>
  <c r="D17" i="48" l="1"/>
  <c r="N20" i="48" s="1"/>
  <c r="D18" i="48"/>
  <c r="N21" i="48" s="1"/>
  <c r="D5" i="48"/>
  <c r="D11" i="48"/>
  <c r="C23" i="56"/>
  <c r="C21" i="56"/>
  <c r="D7" i="48"/>
  <c r="D14" i="48"/>
  <c r="D13" i="48"/>
  <c r="D15" i="48"/>
  <c r="D6" i="48"/>
  <c r="D8" i="48"/>
  <c r="C20" i="56"/>
  <c r="D16" i="48"/>
  <c r="D10" i="48"/>
  <c r="D12" i="48"/>
  <c r="D9" i="48"/>
  <c r="C22" i="56"/>
  <c r="C18" i="56" l="1"/>
  <c r="C8" i="56"/>
  <c r="N7" i="48"/>
  <c r="C17" i="56"/>
  <c r="N19" i="48"/>
  <c r="C13" i="56"/>
  <c r="N14" i="48"/>
  <c r="C19" i="56"/>
  <c r="C9" i="56"/>
  <c r="N9" i="48"/>
  <c r="C7" i="56"/>
  <c r="N6" i="48"/>
  <c r="C12" i="56"/>
  <c r="N13" i="48"/>
  <c r="C10" i="56"/>
  <c r="N11" i="48"/>
  <c r="C16" i="56"/>
  <c r="N17" i="48"/>
  <c r="C6" i="56"/>
  <c r="D23" i="48"/>
  <c r="N5" i="48"/>
  <c r="C14" i="56"/>
  <c r="N15" i="48"/>
  <c r="C11" i="56"/>
  <c r="N12" i="48"/>
  <c r="C15" i="56"/>
  <c r="N16" i="48"/>
</calcChain>
</file>

<file path=xl/connections.xml><?xml version="1.0" encoding="utf-8"?>
<connections xmlns="http://schemas.openxmlformats.org/spreadsheetml/2006/main">
  <connection id="1" name="201209-18" type="6" refreshedVersion="6" background="1" saveData="1">
    <textPr prompt="0" codePage="437" sourceFile="C:\Users\Andy\Box Sync\Default Sync Folder\SamKnowsFCC2015\OMS\201209-18.TAB">
      <textFields>
        <textField/>
      </textFields>
    </textPr>
  </connection>
  <connection id="2" name="201209-19" type="6" refreshedVersion="6" background="1" saveData="1">
    <textPr prompt="0" codePage="437" sourceFile="C:\Users\Andy\Box Sync\Default Sync Folder\SamKnowsFCC2015\OMS\201209-19.TAB">
      <textFields>
        <textField/>
      </textFields>
    </textPr>
  </connection>
  <connection id="3" name="Chart 35" type="6" refreshedVersion="6" background="1" saveData="1">
    <textPr prompt="0" codePage="437" sourceFile="C:\Users\Andy\Box Sync\Default Sync Folder\SamKnowsFCC2015\OMS\Chart 35.TAB">
      <textFields count="4">
        <textField/>
        <textField/>
        <textField/>
        <textField/>
      </textFields>
    </textPr>
  </connection>
  <connection id="4" name="Chart 50" type="6" refreshedVersion="6" background="1" saveData="1">
    <textPr prompt="0" codePage="437" sourceFile="E:\My Jobs\My Box Files\Default Sync Folder\SamKnowsFCC2014\OMS\LEGACY.TAB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<sst xmlns="http://schemas.openxmlformats.org/spreadsheetml/2006/main" count="306" uniqueCount="206">
  <si>
    <t>AT&amp;T</t>
  </si>
  <si>
    <t>Cablevision</t>
  </si>
  <si>
    <t>CenturyLink</t>
  </si>
  <si>
    <t>Charter</t>
  </si>
  <si>
    <t>Comcast</t>
  </si>
  <si>
    <t>Cox</t>
  </si>
  <si>
    <t>Frontier</t>
  </si>
  <si>
    <t>Insight</t>
  </si>
  <si>
    <t>Mediacom</t>
  </si>
  <si>
    <t>Qwest</t>
  </si>
  <si>
    <t>TimeWarner</t>
  </si>
  <si>
    <t>Windstream</t>
  </si>
  <si>
    <t xml:space="preserve"> </t>
  </si>
  <si>
    <t>Cable</t>
  </si>
  <si>
    <t>DSL</t>
  </si>
  <si>
    <t>Fiber</t>
  </si>
  <si>
    <t>0.512 Mbit/s</t>
  </si>
  <si>
    <t>0.768 Mbit/s</t>
  </si>
  <si>
    <t>1 Mbit/s</t>
  </si>
  <si>
    <t>1.5 Mbit/s</t>
  </si>
  <si>
    <t>2 Mbit/s</t>
  </si>
  <si>
    <t>3 Mbit/s</t>
  </si>
  <si>
    <t>4 Mbit/s</t>
  </si>
  <si>
    <t>5 Mbit/s</t>
  </si>
  <si>
    <t>6 Mbit/s</t>
  </si>
  <si>
    <t>7 Mbit/s</t>
  </si>
  <si>
    <t>8 Mbit/s</t>
  </si>
  <si>
    <t>9 Mbit/s</t>
  </si>
  <si>
    <t>10 Mbit/s</t>
  </si>
  <si>
    <t>12 Mbit/s</t>
  </si>
  <si>
    <t>15 Mbit/s</t>
  </si>
  <si>
    <t>16 Mbit/s</t>
  </si>
  <si>
    <t>18 Mbit/s</t>
  </si>
  <si>
    <t>20 Mbit/s</t>
  </si>
  <si>
    <t>22 Mbit/s</t>
  </si>
  <si>
    <t>24 Mbit/s</t>
  </si>
  <si>
    <t>25 Mbit/s</t>
  </si>
  <si>
    <t>28 Mbit/s</t>
  </si>
  <si>
    <t>30 Mbit/s</t>
  </si>
  <si>
    <t>35 Mbit/s</t>
  </si>
  <si>
    <t>40 Mbit/s</t>
  </si>
  <si>
    <t>50 Mbit/s</t>
  </si>
  <si>
    <t>100 Mbit/s</t>
  </si>
  <si>
    <t>AT&amp;T - 1 Mbit/s</t>
  </si>
  <si>
    <t>Frontier - 1 Mbit/s</t>
  </si>
  <si>
    <t>Insight - 1 Mbit/s</t>
  </si>
  <si>
    <t>Mediacom - 1 Mbit/s</t>
  </si>
  <si>
    <t>TimeWarner - 1 Mbit/s</t>
  </si>
  <si>
    <t>AT&amp;T - 1.5 Mbit/s</t>
  </si>
  <si>
    <t>CenturyLink - 1.5 Mbit/s</t>
  </si>
  <si>
    <t>Insight - 1.5 Mbit/s</t>
  </si>
  <si>
    <t>Qwest - 1.5 Mbit/s</t>
  </si>
  <si>
    <t>Windstream - 1.5 Mbit/s</t>
  </si>
  <si>
    <t>Cablevision - 2 Mbit/s</t>
  </si>
  <si>
    <t>Comcast - 2 Mbit/s</t>
  </si>
  <si>
    <t>Cox - 2 Mbit/s</t>
  </si>
  <si>
    <t>Mediacom - 2 Mbit/s</t>
  </si>
  <si>
    <t>TimeWarner - 2 Mbit/s</t>
  </si>
  <si>
    <t>AT&amp;T - 3 Mbit/s</t>
  </si>
  <si>
    <t>CenturyLink - 3 Mbit/s</t>
  </si>
  <si>
    <t>Charter - 3 Mbit/s</t>
  </si>
  <si>
    <t>Cox - 3 Mbit/s</t>
  </si>
  <si>
    <t>Frontier - 3 Mbit/s</t>
  </si>
  <si>
    <t>TimeWarner - 3 Mbit/s</t>
  </si>
  <si>
    <t>Windstream - 3 Mbit/s</t>
  </si>
  <si>
    <t>Charter - 4 Mbit/s</t>
  </si>
  <si>
    <t>Comcast - 4 Mbit/s</t>
  </si>
  <si>
    <t>Cox - 4 Mbit/s</t>
  </si>
  <si>
    <t>Cablevision - 5 Mbit/s</t>
  </si>
  <si>
    <t>Cox - 5 Mbit/s</t>
  </si>
  <si>
    <t>Frontier - 5 Mbit/s</t>
  </si>
  <si>
    <t>TimeWarner - 5 Mbit/s</t>
  </si>
  <si>
    <t>AT&amp;T - 6 Mbit/s</t>
  </si>
  <si>
    <t>Frontier - 6 Mbit/s</t>
  </si>
  <si>
    <t>Windstream - 6 Mbit/s</t>
  </si>
  <si>
    <t>Frontier - 7 Mbit/s</t>
  </si>
  <si>
    <t>Qwest - 7 Mbit/s</t>
  </si>
  <si>
    <t>Cablevision - 8 Mbit/s</t>
  </si>
  <si>
    <t>Comcast - 8 Mbit/s</t>
  </si>
  <si>
    <t>CenturyLink - 10 Mbit/s</t>
  </si>
  <si>
    <t>Frontier - 10 Mbit/s</t>
  </si>
  <si>
    <t>Insight - 10 Mbit/s</t>
  </si>
  <si>
    <t>TimeWarner - 10 Mbit/s</t>
  </si>
  <si>
    <t>AT&amp;T - 12 Mbit/s</t>
  </si>
  <si>
    <t>Comcast - 12 Mbit/s</t>
  </si>
  <si>
    <t>Cox - 12 Mbit/s</t>
  </si>
  <si>
    <t>Mediacom - 12 Mbit/s</t>
  </si>
  <si>
    <t>Qwest - 12 Mbit/s</t>
  </si>
  <si>
    <t>Windstream - 12 Mbit/s</t>
  </si>
  <si>
    <t>Cablevision - 15 Mbit/s</t>
  </si>
  <si>
    <t>Charter - 15 Mbit/s</t>
  </si>
  <si>
    <t>Comcast - 15 Mbit/s</t>
  </si>
  <si>
    <t>Cox - 15 Mbit/s</t>
  </si>
  <si>
    <t>Frontier - 15 Mbit/s</t>
  </si>
  <si>
    <t>Mediacom - 15 Mbit/s</t>
  </si>
  <si>
    <t>TimeWarner - 15 Mbit/s</t>
  </si>
  <si>
    <t>AT&amp;T - 18 Mbit/s</t>
  </si>
  <si>
    <t>Cox - 18 Mbit/s</t>
  </si>
  <si>
    <t>Frontier - 20 Mbit/s</t>
  </si>
  <si>
    <t>Insight - 20 Mbit/s</t>
  </si>
  <si>
    <t>Mediacom - 20 Mbit/s</t>
  </si>
  <si>
    <t>Qwest - 20 Mbit/s</t>
  </si>
  <si>
    <t>TimeWarner - 20 Mbit/s</t>
  </si>
  <si>
    <t>Cox - 22 Mbit/s</t>
  </si>
  <si>
    <t>AT&amp;T - 24 Mbit/s</t>
  </si>
  <si>
    <t>Charter - 25 Mbit/s</t>
  </si>
  <si>
    <t>Comcast - 25 Mbit/s</t>
  </si>
  <si>
    <t>Cox - 25 Mbit/s</t>
  </si>
  <si>
    <t>Frontier - 25 Mbit/s</t>
  </si>
  <si>
    <t>Cablevision - 30 Mbit/s</t>
  </si>
  <si>
    <t>Charter - 30 Mbit/s</t>
  </si>
  <si>
    <t>TimeWarner - 30 Mbit/s</t>
  </si>
  <si>
    <t>Frontier - 35 Mbit/s</t>
  </si>
  <si>
    <t>Cablevision - 50 Mbit/s</t>
  </si>
  <si>
    <t>0.128 Mbit/s</t>
  </si>
  <si>
    <t>0.256 Mbit/s</t>
  </si>
  <si>
    <t>0.384 Mbit/s</t>
  </si>
  <si>
    <t>0.64 Mbit/s</t>
  </si>
  <si>
    <t>0.896 Mbit/s</t>
  </si>
  <si>
    <t>2.5 Mbit/s</t>
  </si>
  <si>
    <t>CenturyLink - 0.256 Mbit/s</t>
  </si>
  <si>
    <t>AT&amp;T - 0.384 Mbit/s</t>
  </si>
  <si>
    <t>Frontier - 0.384 Mbit/s</t>
  </si>
  <si>
    <t>AT&amp;T - 0.512 Mbit/s</t>
  </si>
  <si>
    <t>CenturyLink - 0.512 Mbit/s</t>
  </si>
  <si>
    <t>Cox - 0.512 Mbit/s</t>
  </si>
  <si>
    <t>TimeWarner - 0.512 Mbit/s</t>
  </si>
  <si>
    <t>CenturyLink - 0.64 Mbit/s</t>
  </si>
  <si>
    <t>Qwest - 0.64 Mbit/s</t>
  </si>
  <si>
    <t>AT&amp;T - 0.768 Mbit/s</t>
  </si>
  <si>
    <t>CenturyLink - 0.768 Mbit/s</t>
  </si>
  <si>
    <t>Cox - 0.768 Mbit/s</t>
  </si>
  <si>
    <t>Frontier - 0.768 Mbit/s</t>
  </si>
  <si>
    <t>Windstream - 0.768 Mbit/s</t>
  </si>
  <si>
    <t>CenturyLink - 0.896 Mbit/s</t>
  </si>
  <si>
    <t>Qwest - 0.896 Mbit/s</t>
  </si>
  <si>
    <t>Chart 7: Average peak period burst download speeds as a percentage of advertised speed, by provider</t>
  </si>
  <si>
    <t>Burst Download Ratio</t>
  </si>
  <si>
    <t>Verion FIBRE</t>
  </si>
  <si>
    <t>Verion DSL</t>
  </si>
  <si>
    <t>Verion DSL - 1 Mbit/s</t>
  </si>
  <si>
    <t>Verion DSL - 1.5 Mbit/s</t>
  </si>
  <si>
    <t>Verion DSL - 3 Mbit/s</t>
  </si>
  <si>
    <t>Verion DSL - 7 Mbit/s</t>
  </si>
  <si>
    <t>Chart 8: Average peak period burst upload speed as a percentage of advertised speed, by provider</t>
  </si>
  <si>
    <t>Burst Upload Ratio</t>
  </si>
  <si>
    <t>Verion DSL - 0.384 Mbit/s</t>
  </si>
  <si>
    <t>Verion DSL - 0.768 Mbit/s</t>
  </si>
  <si>
    <t>Verion Fiber- 35 Mbit/s</t>
  </si>
  <si>
    <t>Verion Fiber</t>
  </si>
  <si>
    <t>Verion Fiber - 5 Mbit/s</t>
  </si>
  <si>
    <t>Verion Fiber - 35 Mbit/s</t>
  </si>
  <si>
    <t>Verion Fiber - 25 Mbit/s</t>
  </si>
  <si>
    <t>Verion Fiber - 20 Mbit/s</t>
  </si>
  <si>
    <t>Verion Fiber - 15 Mbit/s</t>
  </si>
  <si>
    <t>Custom Tables</t>
  </si>
  <si>
    <t>Mean</t>
  </si>
  <si>
    <t>Valid N</t>
  </si>
  <si>
    <t>.</t>
  </si>
  <si>
    <t>growth per decade</t>
  </si>
  <si>
    <t>value at 1 Mbps tier</t>
  </si>
  <si>
    <t>Service Tier</t>
  </si>
  <si>
    <t>Down rate</t>
  </si>
  <si>
    <t>Normalized traffic</t>
  </si>
  <si>
    <t>Count</t>
  </si>
  <si>
    <t>CDF USAGE TECH</t>
  </si>
  <si>
    <t>HIST USAGE DOWNLOAD</t>
  </si>
  <si>
    <t>Unweighted Count</t>
  </si>
  <si>
    <t>Column N %</t>
  </si>
  <si>
    <t>DOWN_CAT</t>
  </si>
  <si>
    <t>SAT</t>
  </si>
  <si>
    <t>1.5 Mbps</t>
  </si>
  <si>
    <t>3 Mbps</t>
  </si>
  <si>
    <t>5 Mbps</t>
  </si>
  <si>
    <t>6 Mbps</t>
  </si>
  <si>
    <t>10 Mbps</t>
  </si>
  <si>
    <t>12 Mbps</t>
  </si>
  <si>
    <t>15 Mbps</t>
  </si>
  <si>
    <t>18 Mbps</t>
  </si>
  <si>
    <t>20 Mbps</t>
  </si>
  <si>
    <t>25 Mbps</t>
  </si>
  <si>
    <t>30 Mbps</t>
  </si>
  <si>
    <t>35 Mbps</t>
  </si>
  <si>
    <t>50 Mbps</t>
  </si>
  <si>
    <t>75 Mbps</t>
  </si>
  <si>
    <t>Estimate</t>
  </si>
  <si>
    <t>60 Mbps</t>
  </si>
  <si>
    <t>100 Mbps</t>
  </si>
  <si>
    <t>Chart 19: Normalized Average User Traffic - 2014 Test Data</t>
  </si>
  <si>
    <t>Average Tier Speed</t>
  </si>
  <si>
    <t>Sustained Download Speed</t>
  </si>
  <si>
    <t>NORTHEAST</t>
  </si>
  <si>
    <t>SOUTH</t>
  </si>
  <si>
    <t>MIDWEST</t>
  </si>
  <si>
    <t>WEST</t>
  </si>
  <si>
    <t>Chart 35 - Average Sustained Speed and Tier Speed for all subscribers and Measurements for Region in Technology</t>
  </si>
  <si>
    <t>C:\TEMP\TEMP.TMP</t>
  </si>
  <si>
    <t>DL Without Legacy vs. All</t>
  </si>
  <si>
    <t>All units</t>
  </si>
  <si>
    <t>Without Legacy modems</t>
  </si>
  <si>
    <t>UL Without Legacy vs. All</t>
  </si>
  <si>
    <t>Chart 20:  Cumulative Distribution of User Traffic, by Technology - 2015 Test Data</t>
  </si>
  <si>
    <t>2.05 Mbps</t>
  </si>
  <si>
    <t>7 Mbps</t>
  </si>
  <si>
    <t xml:space="preserve"> Mbps</t>
  </si>
  <si>
    <t>Chart 18:  Normalized Average User Traffic - 2015 Test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</si>
</sst>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0.000"/>
    <numFmt numFmtId="166" formatCode="0.00000000"/>
  </numFmts>
  <fonts count="1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0"/>
      <color theme="1"/>
      <name val="Arial"/>
      <family val="2"/>
    </font>
    <font>
      <b/>
      <sz val="12"/>
      <color rgb="FF1D4D66"/>
      <name val="Verdana"/>
      <family val="2"/>
    </font>
    <font>
      <b/>
      <sz val="11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4" fillId="0" borderId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9" fontId="10" fillId="0" borderId="0" applyFont="0" applyFill="0" applyBorder="0" applyAlignment="0" applyProtection="0"/>
    <xf numFmtId="9" fontId="11" fillId="0" borderId="0" applyFont="0" applyFill="0" applyBorder="0" applyAlignment="0" applyProtection="0"/>
  </cellStyleXfs>
  <cellXfs count="18">
    <xf numFmtId="0" fontId="0" fillId="0" borderId="0" xfId="0"/>
    <xf numFmtId="0" fontId="2" fillId="0" borderId="0" xfId="0" applyFont="1" applyFill="1"/>
    <xf numFmtId="9" fontId="0" fillId="0" borderId="0" xfId="2" applyFont="1"/>
    <xf numFmtId="0" fontId="5" fillId="0" borderId="0" xfId="0" applyFont="1" applyAlignment="1"/>
    <xf numFmtId="9" fontId="0" fillId="0" borderId="0" xfId="0" applyNumberFormat="1"/>
    <xf numFmtId="0" fontId="6" fillId="0" borderId="1" xfId="0" applyFont="1" applyBorder="1"/>
    <xf numFmtId="0" fontId="6" fillId="0" borderId="0" xfId="0" applyFont="1"/>
    <xf numFmtId="2" fontId="7" fillId="0" borderId="1" xfId="0" applyNumberFormat="1" applyFont="1" applyBorder="1" applyAlignment="1">
      <alignment horizontal="left" vertical="top" wrapText="1"/>
    </xf>
    <xf numFmtId="165" fontId="7" fillId="0" borderId="1" xfId="0" applyNumberFormat="1" applyFont="1" applyBorder="1" applyAlignment="1">
      <alignment wrapText="1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66" fontId="0" fillId="0" borderId="1" xfId="0" applyNumberFormat="1" applyBorder="1"/>
    <xf numFmtId="2" fontId="8" fillId="0" borderId="0" xfId="0" applyNumberFormat="1" applyFont="1" applyBorder="1" applyAlignment="1">
      <alignment horizontal="left" vertical="top" wrapText="1"/>
    </xf>
    <xf numFmtId="2" fontId="0" fillId="0" borderId="0" xfId="0" applyNumberFormat="1" applyBorder="1"/>
    <xf numFmtId="2" fontId="0" fillId="0" borderId="0" xfId="0" applyNumberFormat="1"/>
    <xf numFmtId="0" fontId="0" fillId="0" borderId="0" xfId="0" applyFont="1" applyFill="1"/>
    <xf numFmtId="10" fontId="0" fillId="0" borderId="0" xfId="0" applyNumberFormat="1" applyFont="1" applyFill="1"/>
    <xf numFmtId="0" fontId="0" fillId="0" borderId="0" xfId="0" applyNumberFormat="1" applyFont="1" applyFill="1"/>
  </cellXfs>
  <cellStyles count="8">
    <cellStyle name="Normal" xfId="0" builtinId="0"/>
    <cellStyle name="Normal 2" xfId="1"/>
    <cellStyle name="Normal 2 2" xfId="5"/>
    <cellStyle name="Normal 3" xfId="4"/>
    <cellStyle name="Percent" xfId="2" builtinId="5"/>
    <cellStyle name="Percent 2" xfId="3"/>
    <cellStyle name="Percent 3" xfId="6"/>
    <cellStyle name="Percent 4" xfId="7"/>
  </cellStyles>
  <dxfs count="0"/>
  <tableStyles count="0" defaultTableStyle="TableStyleMedium2" defaultPivotStyle="PivotStyleLight16"/>
  <colors>
    <mruColors>
      <color rgb="FFC80000"/>
      <color rgb="FFFAFA00"/>
      <color rgb="FF0000A8"/>
      <color rgb="FFF5F500"/>
      <color rgb="FFA80000"/>
      <color rgb="FFF0F000"/>
      <color rgb="FF4F7ACA"/>
      <color rgb="FFD5A986"/>
      <color rgb="FFFDEADA"/>
      <color rgb="FFE9CAB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worksheet" Target="worksheets/sheet5.xml"/><Relationship Id="rId12" Type="http://schemas.openxmlformats.org/officeDocument/2006/relationships/styles" Target="style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4.xml"/><Relationship Id="rId11" Type="http://schemas.openxmlformats.org/officeDocument/2006/relationships/connections" Target="connections.xml"/><Relationship Id="rId5" Type="http://schemas.openxmlformats.org/officeDocument/2006/relationships/worksheet" Target="worksheets/sheet3.xml"/><Relationship Id="rId10" Type="http://schemas.openxmlformats.org/officeDocument/2006/relationships/theme" Target="theme/theme1.xml"/><Relationship Id="rId4" Type="http://schemas.openxmlformats.org/officeDocument/2006/relationships/chartsheet" Target="chartsheets/sheet2.xml"/><Relationship Id="rId9" Type="http://schemas.openxmlformats.org/officeDocument/2006/relationships/worksheet" Target="worksheets/sheet7.xml"/><Relationship Id="rId14" Type="http://schemas.openxmlformats.org/officeDocument/2006/relationships/calcChain" Target="calcChain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Normalized Average User Traffic Per Tier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'Chart 18 Data'!$A$5:$A$18</c:f>
              <c:strCache>
                <c:ptCount val="14"/>
                <c:pt idx="0">
                  <c:v>1.5 Mbps</c:v>
                </c:pt>
                <c:pt idx="1">
                  <c:v>2.05 Mbps</c:v>
                </c:pt>
                <c:pt idx="2">
                  <c:v>3 Mbps</c:v>
                </c:pt>
                <c:pt idx="3">
                  <c:v>5 Mbps</c:v>
                </c:pt>
                <c:pt idx="4">
                  <c:v>6 Mbps</c:v>
                </c:pt>
                <c:pt idx="5">
                  <c:v>7 Mbps</c:v>
                </c:pt>
                <c:pt idx="6">
                  <c:v>10 Mbps</c:v>
                </c:pt>
                <c:pt idx="7">
                  <c:v>12 Mbps</c:v>
                </c:pt>
                <c:pt idx="8">
                  <c:v>15 Mbps</c:v>
                </c:pt>
                <c:pt idx="9">
                  <c:v>18 Mbps</c:v>
                </c:pt>
                <c:pt idx="10">
                  <c:v>20 Mbps</c:v>
                </c:pt>
                <c:pt idx="11">
                  <c:v>25 Mbps</c:v>
                </c:pt>
                <c:pt idx="12">
                  <c:v>30 Mbps</c:v>
                </c:pt>
                <c:pt idx="13">
                  <c:v>50 Mbps</c:v>
                </c:pt>
              </c:strCache>
            </c:strRef>
          </c:tx>
          <c:invertIfNegative val="0"/>
          <c:trendline>
            <c:name>Power Regression Demonstrating Correlation Between Higher Tier and User Traffic</c:name>
            <c:trendlineType val="power"/>
            <c:dispRSqr val="1"/>
            <c:dispEq val="1"/>
            <c:trendlineLbl>
              <c:layout>
                <c:manualLayout>
                  <c:x val="2.766532232251484E-2"/>
                  <c:y val="-3.3755347954050691E-2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/>
                      <a:t>          y = 0.0125x0.6364
R² = 0.7849</a:t>
                    </a:r>
                  </a:p>
                </c:rich>
              </c:tx>
              <c:numFmt formatCode="General" sourceLinked="0"/>
            </c:trendlineLbl>
          </c:trendline>
          <c:cat>
            <c:strRef>
              <c:f>'Chart 18 Data'!$A$5:$A$18</c:f>
              <c:strCache>
                <c:ptCount val="14"/>
                <c:pt idx="0">
                  <c:v>1.5 Mbps</c:v>
                </c:pt>
                <c:pt idx="1">
                  <c:v>2.05 Mbps</c:v>
                </c:pt>
                <c:pt idx="2">
                  <c:v>3 Mbps</c:v>
                </c:pt>
                <c:pt idx="3">
                  <c:v>5 Mbps</c:v>
                </c:pt>
                <c:pt idx="4">
                  <c:v>6 Mbps</c:v>
                </c:pt>
                <c:pt idx="5">
                  <c:v>7 Mbps</c:v>
                </c:pt>
                <c:pt idx="6">
                  <c:v>10 Mbps</c:v>
                </c:pt>
                <c:pt idx="7">
                  <c:v>12 Mbps</c:v>
                </c:pt>
                <c:pt idx="8">
                  <c:v>15 Mbps</c:v>
                </c:pt>
                <c:pt idx="9">
                  <c:v>18 Mbps</c:v>
                </c:pt>
                <c:pt idx="10">
                  <c:v>20 Mbps</c:v>
                </c:pt>
                <c:pt idx="11">
                  <c:v>25 Mbps</c:v>
                </c:pt>
                <c:pt idx="12">
                  <c:v>30 Mbps</c:v>
                </c:pt>
                <c:pt idx="13">
                  <c:v>50 Mbps</c:v>
                </c:pt>
              </c:strCache>
            </c:strRef>
          </c:cat>
          <c:val>
            <c:numRef>
              <c:f>'Chart 18 Data'!$D$5:$D$18</c:f>
              <c:numCache>
                <c:formatCode>General</c:formatCode>
                <c:ptCount val="14"/>
                <c:pt idx="0">
                  <c:v>3.8022260811238062E-3</c:v>
                </c:pt>
                <c:pt idx="1">
                  <c:v>8.8632231726180673E-3</c:v>
                </c:pt>
                <c:pt idx="2">
                  <c:v>2.7119336503405912E-2</c:v>
                </c:pt>
                <c:pt idx="3">
                  <c:v>1.9368408609230195E-4</c:v>
                </c:pt>
                <c:pt idx="4">
                  <c:v>2.6139473076114219E-2</c:v>
                </c:pt>
                <c:pt idx="5">
                  <c:v>0</c:v>
                </c:pt>
                <c:pt idx="6">
                  <c:v>1.7896637281630209E-2</c:v>
                </c:pt>
                <c:pt idx="7">
                  <c:v>3.8485389535505891E-2</c:v>
                </c:pt>
                <c:pt idx="8">
                  <c:v>0.15700001562948859</c:v>
                </c:pt>
                <c:pt idx="9">
                  <c:v>3.4630343671867896E-2</c:v>
                </c:pt>
                <c:pt idx="10">
                  <c:v>3.560928526596336E-2</c:v>
                </c:pt>
                <c:pt idx="11">
                  <c:v>0.30960832851438497</c:v>
                </c:pt>
                <c:pt idx="12">
                  <c:v>2.921120618524551E-2</c:v>
                </c:pt>
                <c:pt idx="13">
                  <c:v>0.31144085099655927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548-45D7-A340-89EC1FD8E4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3054944"/>
        <c:axId val="173052984"/>
      </c:barChart>
      <c:catAx>
        <c:axId val="1730549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3052984"/>
        <c:crosses val="autoZero"/>
        <c:auto val="1"/>
        <c:lblAlgn val="ctr"/>
        <c:lblOffset val="100"/>
        <c:noMultiLvlLbl val="0"/>
      </c:catAx>
      <c:valAx>
        <c:axId val="173052984"/>
        <c:scaling>
          <c:orientation val="minMax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1730549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/>
      </a:pPr>
      <a:endParaRPr lang="en-US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0.768</a:t>
            </a:r>
            <a:r>
              <a:rPr lang="en-US" baseline="0"/>
              <a:t> - 1.5 Mbit/s Service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634563957807202"/>
          <c:y val="0.11238489497755902"/>
          <c:w val="0.86635876293765157"/>
          <c:h val="0.847497599385443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>
                  <a:defRPr sz="1100"/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'Chart 8-2'!$A$28:$A$42</c:f>
              <c:strCache>
                <c:ptCount val="15"/>
                <c:pt idx="0">
                  <c:v>AT&amp;T - 0.768 Mbit/s</c:v>
                </c:pt>
                <c:pt idx="1">
                  <c:v>CenturyLink - 0.768 Mbit/s</c:v>
                </c:pt>
                <c:pt idx="2">
                  <c:v>Cox - 0.768 Mbit/s</c:v>
                </c:pt>
                <c:pt idx="3">
                  <c:v>Frontier - 0.768 Mbit/s</c:v>
                </c:pt>
                <c:pt idx="4">
                  <c:v>Verion DSL - 0.768 Mbit/s</c:v>
                </c:pt>
                <c:pt idx="5">
                  <c:v>Windstream - 0.768 Mbit/s</c:v>
                </c:pt>
                <c:pt idx="6">
                  <c:v>CenturyLink - 0.896 Mbit/s</c:v>
                </c:pt>
                <c:pt idx="7">
                  <c:v>Qwest - 0.896 Mbit/s</c:v>
                </c:pt>
                <c:pt idx="8">
                  <c:v>AT&amp;T - 1 Mbit/s</c:v>
                </c:pt>
                <c:pt idx="9">
                  <c:v>Frontier - 1 Mbit/s</c:v>
                </c:pt>
                <c:pt idx="10">
                  <c:v>Insight - 1 Mbit/s</c:v>
                </c:pt>
                <c:pt idx="11">
                  <c:v>Mediacom - 1 Mbit/s</c:v>
                </c:pt>
                <c:pt idx="12">
                  <c:v>TimeWarner - 1 Mbit/s</c:v>
                </c:pt>
                <c:pt idx="13">
                  <c:v>AT&amp;T - 1.5 Mbit/s</c:v>
                </c:pt>
                <c:pt idx="14">
                  <c:v>Insight - 1.5 Mbit/s</c:v>
                </c:pt>
              </c:strCache>
            </c:strRef>
          </c:cat>
          <c:val>
            <c:numRef>
              <c:f>'Chart 8-2'!$B$28:$B$42</c:f>
              <c:numCache>
                <c:formatCode>General</c:formatCode>
                <c:ptCount val="15"/>
                <c:pt idx="0">
                  <c:v>0.81769999999999998</c:v>
                </c:pt>
                <c:pt idx="1">
                  <c:v>0.95679999999999998</c:v>
                </c:pt>
                <c:pt idx="2">
                  <c:v>1.0859000000000001</c:v>
                </c:pt>
                <c:pt idx="3">
                  <c:v>0.76949999999999996</c:v>
                </c:pt>
                <c:pt idx="4">
                  <c:v>0.85270000000000001</c:v>
                </c:pt>
                <c:pt idx="5">
                  <c:v>0.78449999999999998</c:v>
                </c:pt>
                <c:pt idx="6">
                  <c:v>0.88600000000000001</c:v>
                </c:pt>
                <c:pt idx="7">
                  <c:v>0.89759999999999995</c:v>
                </c:pt>
                <c:pt idx="8">
                  <c:v>1.0175000000000001</c:v>
                </c:pt>
                <c:pt idx="9">
                  <c:v>0.40150000000000002</c:v>
                </c:pt>
                <c:pt idx="10">
                  <c:v>1.0570999999999999</c:v>
                </c:pt>
                <c:pt idx="11">
                  <c:v>1.2149000000000001</c:v>
                </c:pt>
                <c:pt idx="12">
                  <c:v>1.0379</c:v>
                </c:pt>
                <c:pt idx="13">
                  <c:v>0.95520000000000005</c:v>
                </c:pt>
                <c:pt idx="14">
                  <c:v>0.92730000000000001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E9D-4508-9B3D-06C9D5DD39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33062992"/>
        <c:axId val="633063384"/>
      </c:barChart>
      <c:catAx>
        <c:axId val="633062992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one"/>
        <c:crossAx val="633063384"/>
        <c:crosses val="autoZero"/>
        <c:auto val="1"/>
        <c:lblAlgn val="ctr"/>
        <c:lblOffset val="100"/>
        <c:noMultiLvlLbl val="0"/>
      </c:catAx>
      <c:valAx>
        <c:axId val="6330633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100"/>
                  <a:t>Actual/</a:t>
                </a:r>
              </a:p>
              <a:p>
                <a:pPr>
                  <a:defRPr/>
                </a:pPr>
                <a:r>
                  <a:rPr lang="en-US" sz="1100"/>
                  <a:t>Advertised speed (%)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crossAx val="6330629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2 -</a:t>
            </a:r>
            <a:r>
              <a:rPr lang="en-US" baseline="0"/>
              <a:t> 5 Mbit/s Service</a:t>
            </a:r>
            <a:endParaRPr lang="en-US"/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5935490437373"/>
          <c:y val="0.11856886310263798"/>
          <c:w val="0.86682988363235358"/>
          <c:h val="0.84042460066453528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>
                  <a:defRPr sz="1100"/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'Chart 8-2'!$A$43:$A$58</c:f>
              <c:strCache>
                <c:ptCount val="16"/>
                <c:pt idx="0">
                  <c:v>Cablevision - 2 Mbit/s</c:v>
                </c:pt>
                <c:pt idx="1">
                  <c:v>Comcast - 2 Mbit/s</c:v>
                </c:pt>
                <c:pt idx="2">
                  <c:v>Cox - 2 Mbit/s</c:v>
                </c:pt>
                <c:pt idx="3">
                  <c:v>Mediacom - 2 Mbit/s</c:v>
                </c:pt>
                <c:pt idx="4">
                  <c:v>TimeWarner - 2 Mbit/s</c:v>
                </c:pt>
                <c:pt idx="5">
                  <c:v>AT&amp;T - 3 Mbit/s</c:v>
                </c:pt>
                <c:pt idx="6">
                  <c:v>Charter - 3 Mbit/s</c:v>
                </c:pt>
                <c:pt idx="7">
                  <c:v>Cox - 3 Mbit/s</c:v>
                </c:pt>
                <c:pt idx="8">
                  <c:v>Charter - 4 Mbit/s</c:v>
                </c:pt>
                <c:pt idx="9">
                  <c:v>Comcast - 4 Mbit/s</c:v>
                </c:pt>
                <c:pt idx="10">
                  <c:v>Cox - 4 Mbit/s</c:v>
                </c:pt>
                <c:pt idx="11">
                  <c:v>Cablevision - 5 Mbit/s</c:v>
                </c:pt>
                <c:pt idx="12">
                  <c:v>Cox - 5 Mbit/s</c:v>
                </c:pt>
                <c:pt idx="13">
                  <c:v>Frontier - 5 Mbit/s</c:v>
                </c:pt>
                <c:pt idx="14">
                  <c:v>TimeWarner - 5 Mbit/s</c:v>
                </c:pt>
                <c:pt idx="15">
                  <c:v>Verion Fiber - 5 Mbit/s</c:v>
                </c:pt>
              </c:strCache>
            </c:strRef>
          </c:cat>
          <c:val>
            <c:numRef>
              <c:f>'Chart 8-2'!$B$43:$B$58</c:f>
              <c:numCache>
                <c:formatCode>General</c:formatCode>
                <c:ptCount val="16"/>
                <c:pt idx="0">
                  <c:v>1.0288999999999999</c:v>
                </c:pt>
                <c:pt idx="1">
                  <c:v>1.9079999999999999</c:v>
                </c:pt>
                <c:pt idx="2">
                  <c:v>1.5063</c:v>
                </c:pt>
                <c:pt idx="3">
                  <c:v>1.1500999999999999</c:v>
                </c:pt>
                <c:pt idx="4">
                  <c:v>0.91900000000000004</c:v>
                </c:pt>
                <c:pt idx="5">
                  <c:v>1.4051</c:v>
                </c:pt>
                <c:pt idx="6">
                  <c:v>1.0506</c:v>
                </c:pt>
                <c:pt idx="7">
                  <c:v>1.2954000000000001</c:v>
                </c:pt>
                <c:pt idx="8">
                  <c:v>1.0385</c:v>
                </c:pt>
                <c:pt idx="9">
                  <c:v>1.4085000000000001</c:v>
                </c:pt>
                <c:pt idx="10">
                  <c:v>1.2262999999999999</c:v>
                </c:pt>
                <c:pt idx="11">
                  <c:v>1.0476000000000001</c:v>
                </c:pt>
                <c:pt idx="12">
                  <c:v>1.0908</c:v>
                </c:pt>
                <c:pt idx="13">
                  <c:v>1.0767</c:v>
                </c:pt>
                <c:pt idx="14">
                  <c:v>0.9839</c:v>
                </c:pt>
                <c:pt idx="15">
                  <c:v>1.0737000000000001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64B-40D6-851C-D10F94AE8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33064168"/>
        <c:axId val="633064560"/>
      </c:barChart>
      <c:catAx>
        <c:axId val="633064168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one"/>
        <c:crossAx val="633064560"/>
        <c:crosses val="autoZero"/>
        <c:auto val="1"/>
        <c:lblAlgn val="ctr"/>
        <c:lblOffset val="100"/>
        <c:noMultiLvlLbl val="0"/>
      </c:catAx>
      <c:valAx>
        <c:axId val="6330645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100"/>
                  <a:t>Actual/</a:t>
                </a:r>
              </a:p>
              <a:p>
                <a:pPr>
                  <a:defRPr/>
                </a:pPr>
                <a:r>
                  <a:rPr lang="en-US" sz="1100"/>
                  <a:t>Advertised speed</a:t>
                </a:r>
                <a:r>
                  <a:rPr lang="en-US" sz="1100" baseline="0"/>
                  <a:t> (%)</a:t>
                </a:r>
                <a:endParaRPr lang="en-US" sz="1100"/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crossAx val="6330641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8 -</a:t>
            </a:r>
            <a:r>
              <a:rPr lang="en-US" baseline="0"/>
              <a:t> 35 Mbit/s Service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54396325459301"/>
          <c:y val="0.14399314668999846"/>
          <c:w val="0.76390048118985165"/>
          <c:h val="0.80460629921259963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>
                  <a:defRPr sz="1100"/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'Chart 8-2'!$A$59:$A$61</c:f>
              <c:strCache>
                <c:ptCount val="3"/>
                <c:pt idx="0">
                  <c:v>Cablevision - 8 Mbit/s</c:v>
                </c:pt>
                <c:pt idx="1">
                  <c:v>Frontier - 35 Mbit/s</c:v>
                </c:pt>
                <c:pt idx="2">
                  <c:v>Verion Fiber- 35 Mbit/s</c:v>
                </c:pt>
              </c:strCache>
            </c:strRef>
          </c:cat>
          <c:val>
            <c:numRef>
              <c:f>'Chart 8-2'!$B$59:$B$61</c:f>
              <c:numCache>
                <c:formatCode>General</c:formatCode>
                <c:ptCount val="3"/>
                <c:pt idx="0">
                  <c:v>1.0113000000000001</c:v>
                </c:pt>
                <c:pt idx="1">
                  <c:v>1.0588</c:v>
                </c:pt>
                <c:pt idx="2">
                  <c:v>1.0498000000000001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E45-485F-A358-F3FB0AEE8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33065344"/>
        <c:axId val="633065736"/>
      </c:barChart>
      <c:catAx>
        <c:axId val="633065344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one"/>
        <c:crossAx val="633065736"/>
        <c:crosses val="autoZero"/>
        <c:auto val="1"/>
        <c:lblAlgn val="ctr"/>
        <c:lblOffset val="100"/>
        <c:noMultiLvlLbl val="0"/>
      </c:catAx>
      <c:valAx>
        <c:axId val="633065736"/>
        <c:scaling>
          <c:orientation val="minMax"/>
          <c:max val="1.2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100"/>
                  <a:t>Actual/</a:t>
                </a:r>
              </a:p>
              <a:p>
                <a:pPr>
                  <a:defRPr/>
                </a:pPr>
                <a:r>
                  <a:rPr lang="en-US" sz="1100"/>
                  <a:t>Advertised</a:t>
                </a:r>
                <a:r>
                  <a:rPr lang="en-US" sz="1100" baseline="0"/>
                  <a:t> speed (%)</a:t>
                </a:r>
                <a:endParaRPr lang="en-US" sz="1100"/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crossAx val="6330653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2"/>
          <c:order val="0"/>
          <c:tx>
            <c:strRef>
              <c:f>'Chart 35'!$C$30</c:f>
              <c:strCache>
                <c:ptCount val="1"/>
                <c:pt idx="0">
                  <c:v>Average Tier Speed</c:v>
                </c:pt>
              </c:strCache>
            </c:strRef>
          </c:tx>
          <c:spPr>
            <a:solidFill>
              <a:srgbClr val="558ED5"/>
            </a:solidFill>
            <a:ln>
              <a:noFill/>
            </a:ln>
            <a:effectLst/>
          </c:spPr>
          <c:invertIfNegative val="0"/>
          <c:cat>
            <c:multiLvlStrRef>
              <c:f>'Chart 35'!$A$31:$B$44</c:f>
              <c:multiLvlStrCache>
                <c:ptCount val="14"/>
                <c:lvl>
                  <c:pt idx="0">
                    <c:v>NORTHEAST</c:v>
                  </c:pt>
                  <c:pt idx="1">
                    <c:v>SOUTH</c:v>
                  </c:pt>
                  <c:pt idx="2">
                    <c:v>MIDWEST</c:v>
                  </c:pt>
                  <c:pt idx="3">
                    <c:v>WEST</c:v>
                  </c:pt>
                  <c:pt idx="4">
                    <c:v>NORTHEAST</c:v>
                  </c:pt>
                  <c:pt idx="5">
                    <c:v>SOUTH</c:v>
                  </c:pt>
                  <c:pt idx="6">
                    <c:v>MIDWEST</c:v>
                  </c:pt>
                  <c:pt idx="7">
                    <c:v>WEST</c:v>
                  </c:pt>
                  <c:pt idx="8">
                    <c:v>NORTHEAST</c:v>
                  </c:pt>
                  <c:pt idx="9">
                    <c:v>SOUTH</c:v>
                  </c:pt>
                  <c:pt idx="10">
                    <c:v>WEST</c:v>
                  </c:pt>
                  <c:pt idx="11">
                    <c:v>SOUTH</c:v>
                  </c:pt>
                  <c:pt idx="12">
                    <c:v>MIDWEST</c:v>
                  </c:pt>
                  <c:pt idx="13">
                    <c:v>WEST</c:v>
                  </c:pt>
                </c:lvl>
                <c:lvl>
                  <c:pt idx="0">
                    <c:v>Cable</c:v>
                  </c:pt>
                  <c:pt idx="4">
                    <c:v>DSL</c:v>
                  </c:pt>
                  <c:pt idx="8">
                    <c:v>Fiber</c:v>
                  </c:pt>
                  <c:pt idx="11">
                    <c:v>SAT</c:v>
                  </c:pt>
                </c:lvl>
              </c:multiLvlStrCache>
            </c:multiLvlStrRef>
          </c:cat>
          <c:val>
            <c:numRef>
              <c:f>'Chart 35'!$C$31:$C$44</c:f>
              <c:numCache>
                <c:formatCode>General</c:formatCode>
                <c:ptCount val="14"/>
                <c:pt idx="0">
                  <c:v>39.22</c:v>
                </c:pt>
                <c:pt idx="1">
                  <c:v>48.43</c:v>
                </c:pt>
                <c:pt idx="2">
                  <c:v>49.85</c:v>
                </c:pt>
                <c:pt idx="3">
                  <c:v>58.47</c:v>
                </c:pt>
                <c:pt idx="4">
                  <c:v>5.19</c:v>
                </c:pt>
                <c:pt idx="5">
                  <c:v>11.33</c:v>
                </c:pt>
                <c:pt idx="6">
                  <c:v>11.99</c:v>
                </c:pt>
                <c:pt idx="7">
                  <c:v>12.3</c:v>
                </c:pt>
                <c:pt idx="8">
                  <c:v>50.17</c:v>
                </c:pt>
                <c:pt idx="9">
                  <c:v>49.72</c:v>
                </c:pt>
                <c:pt idx="10">
                  <c:v>50.34</c:v>
                </c:pt>
                <c:pt idx="11">
                  <c:v>9.15</c:v>
                </c:pt>
                <c:pt idx="12">
                  <c:v>9.7200000000000006</c:v>
                </c:pt>
                <c:pt idx="13">
                  <c:v>9.6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4FA-45F9-8F84-36DF512738CE}"/>
            </c:ext>
          </c:extLst>
        </c:ser>
        <c:ser>
          <c:idx val="0"/>
          <c:order val="1"/>
          <c:tx>
            <c:strRef>
              <c:f>'Chart 35'!$D$30</c:f>
              <c:strCache>
                <c:ptCount val="1"/>
                <c:pt idx="0">
                  <c:v>Sustained Download Speed</c:v>
                </c:pt>
              </c:strCache>
            </c:strRef>
          </c:tx>
          <c:spPr>
            <a:solidFill>
              <a:srgbClr val="4166B2"/>
            </a:solidFill>
            <a:ln>
              <a:noFill/>
            </a:ln>
            <a:effectLst/>
          </c:spPr>
          <c:invertIfNegative val="0"/>
          <c:cat>
            <c:multiLvlStrRef>
              <c:f>'Chart 35'!$A$31:$B$44</c:f>
              <c:multiLvlStrCache>
                <c:ptCount val="14"/>
                <c:lvl>
                  <c:pt idx="0">
                    <c:v>NORTHEAST</c:v>
                  </c:pt>
                  <c:pt idx="1">
                    <c:v>SOUTH</c:v>
                  </c:pt>
                  <c:pt idx="2">
                    <c:v>MIDWEST</c:v>
                  </c:pt>
                  <c:pt idx="3">
                    <c:v>WEST</c:v>
                  </c:pt>
                  <c:pt idx="4">
                    <c:v>NORTHEAST</c:v>
                  </c:pt>
                  <c:pt idx="5">
                    <c:v>SOUTH</c:v>
                  </c:pt>
                  <c:pt idx="6">
                    <c:v>MIDWEST</c:v>
                  </c:pt>
                  <c:pt idx="7">
                    <c:v>WEST</c:v>
                  </c:pt>
                  <c:pt idx="8">
                    <c:v>NORTHEAST</c:v>
                  </c:pt>
                  <c:pt idx="9">
                    <c:v>SOUTH</c:v>
                  </c:pt>
                  <c:pt idx="10">
                    <c:v>WEST</c:v>
                  </c:pt>
                  <c:pt idx="11">
                    <c:v>SOUTH</c:v>
                  </c:pt>
                  <c:pt idx="12">
                    <c:v>MIDWEST</c:v>
                  </c:pt>
                  <c:pt idx="13">
                    <c:v>WEST</c:v>
                  </c:pt>
                </c:lvl>
                <c:lvl>
                  <c:pt idx="0">
                    <c:v>Cable</c:v>
                  </c:pt>
                  <c:pt idx="4">
                    <c:v>DSL</c:v>
                  </c:pt>
                  <c:pt idx="8">
                    <c:v>Fiber</c:v>
                  </c:pt>
                  <c:pt idx="11">
                    <c:v>SAT</c:v>
                  </c:pt>
                </c:lvl>
              </c:multiLvlStrCache>
            </c:multiLvlStrRef>
          </c:cat>
          <c:val>
            <c:numRef>
              <c:f>'Chart 35'!$D$31:$D$44</c:f>
              <c:numCache>
                <c:formatCode>General</c:formatCode>
                <c:ptCount val="14"/>
                <c:pt idx="0">
                  <c:v>43.02</c:v>
                </c:pt>
                <c:pt idx="1">
                  <c:v>52.03</c:v>
                </c:pt>
                <c:pt idx="2">
                  <c:v>56.05</c:v>
                </c:pt>
                <c:pt idx="3">
                  <c:v>62.23</c:v>
                </c:pt>
                <c:pt idx="4">
                  <c:v>5.51</c:v>
                </c:pt>
                <c:pt idx="5">
                  <c:v>11.74</c:v>
                </c:pt>
                <c:pt idx="6">
                  <c:v>12.4</c:v>
                </c:pt>
                <c:pt idx="7">
                  <c:v>12.06</c:v>
                </c:pt>
                <c:pt idx="8">
                  <c:v>53.83</c:v>
                </c:pt>
                <c:pt idx="9">
                  <c:v>53.98</c:v>
                </c:pt>
                <c:pt idx="10">
                  <c:v>55.14</c:v>
                </c:pt>
                <c:pt idx="11">
                  <c:v>10.07</c:v>
                </c:pt>
                <c:pt idx="12">
                  <c:v>11.59</c:v>
                </c:pt>
                <c:pt idx="13">
                  <c:v>11.21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4FA-45F9-8F84-36DF512738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20886024"/>
        <c:axId val="520886416"/>
      </c:barChart>
      <c:catAx>
        <c:axId val="52088602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886416"/>
        <c:crosses val="autoZero"/>
        <c:auto val="1"/>
        <c:lblAlgn val="ctr"/>
        <c:lblOffset val="100"/>
        <c:noMultiLvlLbl val="0"/>
      </c:catAx>
      <c:valAx>
        <c:axId val="520886416"/>
        <c:scaling>
          <c:orientation val="minMax"/>
          <c:max val="75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Download</a:t>
                </a:r>
                <a:r>
                  <a:rPr lang="en-US" baseline="0"/>
                  <a:t> Speed (Mbps)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in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886024"/>
        <c:crosses val="max"/>
        <c:crossBetween val="between"/>
        <c:majorUnit val="25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Download</a:t>
            </a:r>
            <a:r>
              <a:rPr lang="en-US" baseline="0"/>
              <a:t> Legacy Modem analysis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 50'!$B$6</c:f>
              <c:strCache>
                <c:ptCount val="1"/>
                <c:pt idx="0">
                  <c:v>All units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'Chart 50'!$B$6:$C$6</c:f>
              <c:strCache>
                <c:ptCount val="2"/>
                <c:pt idx="0">
                  <c:v>All units</c:v>
                </c:pt>
                <c:pt idx="1">
                  <c:v>Without Legacy modems</c:v>
                </c:pt>
              </c:strCache>
            </c:strRef>
          </c:cat>
          <c:val>
            <c:numRef>
              <c:f>'Chart 50'!$B$7</c:f>
              <c:numCache>
                <c:formatCode>General</c:formatCode>
                <c:ptCount val="1"/>
                <c:pt idx="0">
                  <c:v>1.0302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DFD-47D9-8DC2-6D0AA6748B7A}"/>
            </c:ext>
          </c:extLst>
        </c:ser>
        <c:ser>
          <c:idx val="1"/>
          <c:order val="1"/>
          <c:tx>
            <c:strRef>
              <c:f>'Chart 50'!$C$6</c:f>
              <c:strCache>
                <c:ptCount val="1"/>
                <c:pt idx="0">
                  <c:v>Without Legacy modems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'Chart 50'!$C$7</c:f>
              <c:numCache>
                <c:formatCode>General</c:formatCode>
                <c:ptCount val="1"/>
                <c:pt idx="0">
                  <c:v>1.0304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DFD-47D9-8DC2-6D0AA6748B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8417064"/>
        <c:axId val="498417456"/>
      </c:barChart>
      <c:catAx>
        <c:axId val="498417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417456"/>
        <c:crosses val="autoZero"/>
        <c:auto val="1"/>
        <c:lblAlgn val="ctr"/>
        <c:lblOffset val="100"/>
        <c:noMultiLvlLbl val="0"/>
      </c:catAx>
      <c:valAx>
        <c:axId val="49841745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417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Upload </a:t>
            </a:r>
            <a:r>
              <a:rPr lang="en-US" baseline="0"/>
              <a:t>Legacy Modem analysis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 50'!$B$18</c:f>
              <c:strCache>
                <c:ptCount val="1"/>
                <c:pt idx="0">
                  <c:v>All units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'Chart 50'!$B$6:$C$6</c:f>
              <c:strCache>
                <c:ptCount val="2"/>
                <c:pt idx="0">
                  <c:v>All units</c:v>
                </c:pt>
                <c:pt idx="1">
                  <c:v>Without Legacy modems</c:v>
                </c:pt>
              </c:strCache>
            </c:strRef>
          </c:cat>
          <c:val>
            <c:numRef>
              <c:f>'Chart 50'!$B$19</c:f>
              <c:numCache>
                <c:formatCode>General</c:formatCode>
                <c:ptCount val="1"/>
                <c:pt idx="0">
                  <c:v>1.0996999999999999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4CA-4BB4-8111-C5E39259363E}"/>
            </c:ext>
          </c:extLst>
        </c:ser>
        <c:ser>
          <c:idx val="1"/>
          <c:order val="1"/>
          <c:tx>
            <c:strRef>
              <c:f>'Chart 50'!$C$18</c:f>
              <c:strCache>
                <c:ptCount val="1"/>
                <c:pt idx="0">
                  <c:v>Without Legacy modems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'Chart 50'!$C$19</c:f>
              <c:numCache>
                <c:formatCode>General</c:formatCode>
                <c:ptCount val="1"/>
                <c:pt idx="0">
                  <c:v>1.1008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4CA-4BB4-8111-C5E3925936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8418240"/>
        <c:axId val="498418632"/>
      </c:barChart>
      <c:catAx>
        <c:axId val="498418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418632"/>
        <c:crosses val="autoZero"/>
        <c:auto val="1"/>
        <c:lblAlgn val="ctr"/>
        <c:lblOffset val="100"/>
        <c:noMultiLvlLbl val="0"/>
      </c:catAx>
      <c:valAx>
        <c:axId val="49841863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418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10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</c:spPr>
          </c:marker>
          <c:trendline>
            <c:name>Log regression showing correlation between service tier and user traffic</c:name>
            <c:trendlineType val="log"/>
            <c:dispRSqr val="1"/>
            <c:dispEq val="1"/>
            <c:trendlineLbl>
              <c:layout>
                <c:manualLayout>
                  <c:x val="-0.12109482180992474"/>
                  <c:y val="2.0723862046871213E-3"/>
                </c:manualLayout>
              </c:layout>
              <c:numFmt formatCode="General" sourceLinked="0"/>
            </c:trendlineLbl>
          </c:trendline>
          <c:xVal>
            <c:numRef>
              <c:f>'Chart 19 Data'!$B$6:$B$17</c:f>
              <c:numCache>
                <c:formatCode>General</c:formatCode>
                <c:ptCount val="12"/>
                <c:pt idx="0">
                  <c:v>1.5</c:v>
                </c:pt>
                <c:pt idx="1">
                  <c:v>2.0499999999999998</c:v>
                </c:pt>
                <c:pt idx="2">
                  <c:v>3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20</c:v>
                </c:pt>
                <c:pt idx="11">
                  <c:v>25</c:v>
                </c:pt>
              </c:numCache>
            </c:numRef>
          </c:xVal>
          <c:yVal>
            <c:numRef>
              <c:f>'Chart 19 Data'!$C$6:$C$17</c:f>
              <c:numCache>
                <c:formatCode>General</c:formatCode>
                <c:ptCount val="12"/>
                <c:pt idx="0">
                  <c:v>3.8022260811238062E-3</c:v>
                </c:pt>
                <c:pt idx="1">
                  <c:v>8.8632231726180673E-3</c:v>
                </c:pt>
                <c:pt idx="2">
                  <c:v>2.7119336503405912E-2</c:v>
                </c:pt>
                <c:pt idx="3">
                  <c:v>1.9368408609230195E-4</c:v>
                </c:pt>
                <c:pt idx="4">
                  <c:v>2.6139473076114219E-2</c:v>
                </c:pt>
                <c:pt idx="5">
                  <c:v>0</c:v>
                </c:pt>
                <c:pt idx="6">
                  <c:v>1.7896637281630209E-2</c:v>
                </c:pt>
                <c:pt idx="7">
                  <c:v>3.8485389535505891E-2</c:v>
                </c:pt>
                <c:pt idx="8">
                  <c:v>0.15700001562948859</c:v>
                </c:pt>
                <c:pt idx="9">
                  <c:v>3.4630343671867896E-2</c:v>
                </c:pt>
                <c:pt idx="10">
                  <c:v>3.560928526596336E-2</c:v>
                </c:pt>
                <c:pt idx="11">
                  <c:v>0.30960832851438497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FE4-4DF6-91AC-4AC3AB5EB8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489608"/>
        <c:axId val="544418008"/>
      </c:scatterChart>
      <c:valAx>
        <c:axId val="172489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Downstream service rate (Mbps)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544418008"/>
        <c:crosses val="autoZero"/>
        <c:crossBetween val="midCat"/>
      </c:valAx>
      <c:valAx>
        <c:axId val="544418008"/>
        <c:scaling>
          <c:orientation val="minMax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172489608"/>
        <c:crosses val="autoZero"/>
        <c:crossBetween val="midCat"/>
      </c:valAx>
      <c:spPr>
        <a:noFill/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746550395212304"/>
          <c:y val="8.4570267874090568E-2"/>
          <c:w val="0.74674225217040979"/>
          <c:h val="0.78542389430139403"/>
        </c:manualLayout>
      </c:layout>
      <c:scatterChart>
        <c:scatterStyle val="smoothMarker"/>
        <c:varyColors val="0"/>
        <c:ser>
          <c:idx val="7"/>
          <c:order val="0"/>
          <c:tx>
            <c:strRef>
              <c:f>'Chart 20'!$A$4</c:f>
              <c:strCache>
                <c:ptCount val="1"/>
                <c:pt idx="0">
                  <c:v>Cable</c:v>
                </c:pt>
              </c:strCache>
            </c:strRef>
          </c:tx>
          <c:spPr>
            <a:ln w="19050">
              <a:solidFill>
                <a:srgbClr val="008080"/>
              </a:solidFill>
              <a:prstDash val="solid"/>
            </a:ln>
          </c:spPr>
          <c:marker>
            <c:symbol val="none"/>
          </c:marker>
          <c:xVal>
            <c:numRef>
              <c:f>'Chart 20'!$D$4:$V$4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19.384599999999999</c:v>
                </c:pt>
                <c:pt idx="3">
                  <c:v>34.456099999999999</c:v>
                </c:pt>
                <c:pt idx="4">
                  <c:v>58.5777</c:v>
                </c:pt>
                <c:pt idx="5">
                  <c:v>77.347300000000004</c:v>
                </c:pt>
                <c:pt idx="6">
                  <c:v>94.779799999999994</c:v>
                </c:pt>
                <c:pt idx="7">
                  <c:v>126.8359</c:v>
                </c:pt>
                <c:pt idx="8">
                  <c:v>159.36420000000001</c:v>
                </c:pt>
                <c:pt idx="9">
                  <c:v>192.86760000000001</c:v>
                </c:pt>
                <c:pt idx="10">
                  <c:v>244.29339999999999</c:v>
                </c:pt>
                <c:pt idx="11">
                  <c:v>301.11799999999999</c:v>
                </c:pt>
                <c:pt idx="12">
                  <c:v>412.42970000000003</c:v>
                </c:pt>
                <c:pt idx="13">
                  <c:v>465.77120000000002</c:v>
                </c:pt>
                <c:pt idx="14">
                  <c:v>579.21090000000004</c:v>
                </c:pt>
                <c:pt idx="15">
                  <c:v>771.87549999999999</c:v>
                </c:pt>
                <c:pt idx="16">
                  <c:v>937.15269999999998</c:v>
                </c:pt>
                <c:pt idx="17">
                  <c:v>1297.6956</c:v>
                </c:pt>
                <c:pt idx="18">
                  <c:v>1785.2521999999999</c:v>
                </c:pt>
              </c:numCache>
            </c:numRef>
          </c:xVal>
          <c:yVal>
            <c:numRef>
              <c:f>'Chart 20'!$D$3:$V$3</c:f>
              <c:numCache>
                <c:formatCode>0%</c:formatCode>
                <c:ptCount val="19"/>
                <c:pt idx="0">
                  <c:v>1</c:v>
                </c:pt>
                <c:pt idx="1">
                  <c:v>0.99</c:v>
                </c:pt>
                <c:pt idx="2">
                  <c:v>0.97</c:v>
                </c:pt>
                <c:pt idx="3">
                  <c:v>0.95</c:v>
                </c:pt>
                <c:pt idx="4">
                  <c:v>0.9</c:v>
                </c:pt>
                <c:pt idx="5">
                  <c:v>0.85</c:v>
                </c:pt>
                <c:pt idx="6">
                  <c:v>0.8</c:v>
                </c:pt>
                <c:pt idx="7">
                  <c:v>0.7</c:v>
                </c:pt>
                <c:pt idx="8">
                  <c:v>0.6</c:v>
                </c:pt>
                <c:pt idx="9">
                  <c:v>0.5</c:v>
                </c:pt>
                <c:pt idx="10">
                  <c:v>0.4</c:v>
                </c:pt>
                <c:pt idx="11">
                  <c:v>0.3</c:v>
                </c:pt>
                <c:pt idx="12">
                  <c:v>0.2</c:v>
                </c:pt>
                <c:pt idx="13">
                  <c:v>0.15</c:v>
                </c:pt>
                <c:pt idx="14">
                  <c:v>0.1</c:v>
                </c:pt>
                <c:pt idx="15">
                  <c:v>0.05</c:v>
                </c:pt>
                <c:pt idx="16">
                  <c:v>0.03</c:v>
                </c:pt>
                <c:pt idx="17">
                  <c:v>0.01</c:v>
                </c:pt>
                <c:pt idx="18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77FE-4C7B-955E-E0E85D27B8C3}"/>
            </c:ext>
          </c:extLst>
        </c:ser>
        <c:ser>
          <c:idx val="5"/>
          <c:order val="1"/>
          <c:tx>
            <c:strRef>
              <c:f>'Chart 20'!$A$5</c:f>
              <c:strCache>
                <c:ptCount val="1"/>
                <c:pt idx="0">
                  <c:v>DSL</c:v>
                </c:pt>
              </c:strCache>
            </c:strRef>
          </c:tx>
          <c:spPr>
            <a:ln w="19050">
              <a:solidFill>
                <a:srgbClr val="0099FF"/>
              </a:solidFill>
              <a:prstDash val="solid"/>
            </a:ln>
          </c:spPr>
          <c:marker>
            <c:symbol val="none"/>
          </c:marker>
          <c:xVal>
            <c:numRef>
              <c:f>'Chart 20'!$D$5:$V$5</c:f>
              <c:numCache>
                <c:formatCode>0%</c:formatCode>
                <c:ptCount val="19"/>
                <c:pt idx="0">
                  <c:v>0</c:v>
                </c:pt>
                <c:pt idx="1">
                  <c:v>1.8601000000000001</c:v>
                </c:pt>
                <c:pt idx="2">
                  <c:v>7.7980999999999998</c:v>
                </c:pt>
                <c:pt idx="3">
                  <c:v>11.4392</c:v>
                </c:pt>
                <c:pt idx="4">
                  <c:v>15.0189</c:v>
                </c:pt>
                <c:pt idx="5">
                  <c:v>19.029</c:v>
                </c:pt>
                <c:pt idx="6">
                  <c:v>23.752099999999999</c:v>
                </c:pt>
                <c:pt idx="7">
                  <c:v>33.015799999999999</c:v>
                </c:pt>
                <c:pt idx="8">
                  <c:v>39.725499999999997</c:v>
                </c:pt>
                <c:pt idx="9">
                  <c:v>60.042200000000001</c:v>
                </c:pt>
                <c:pt idx="10">
                  <c:v>91.281300000000002</c:v>
                </c:pt>
                <c:pt idx="11">
                  <c:v>140.87280000000001</c:v>
                </c:pt>
                <c:pt idx="12">
                  <c:v>182.691</c:v>
                </c:pt>
                <c:pt idx="13">
                  <c:v>249.63919999999999</c:v>
                </c:pt>
                <c:pt idx="14">
                  <c:v>343.6105</c:v>
                </c:pt>
                <c:pt idx="15">
                  <c:v>447.08049999999997</c:v>
                </c:pt>
                <c:pt idx="16">
                  <c:v>520.39329999999995</c:v>
                </c:pt>
                <c:pt idx="17">
                  <c:v>1115.4449999999999</c:v>
                </c:pt>
                <c:pt idx="18">
                  <c:v>2529.1833999999999</c:v>
                </c:pt>
              </c:numCache>
            </c:numRef>
          </c:xVal>
          <c:yVal>
            <c:numRef>
              <c:f>'Chart 20'!$D$3:$V$3</c:f>
              <c:numCache>
                <c:formatCode>0%</c:formatCode>
                <c:ptCount val="19"/>
                <c:pt idx="0">
                  <c:v>1</c:v>
                </c:pt>
                <c:pt idx="1">
                  <c:v>0.99</c:v>
                </c:pt>
                <c:pt idx="2">
                  <c:v>0.97</c:v>
                </c:pt>
                <c:pt idx="3">
                  <c:v>0.95</c:v>
                </c:pt>
                <c:pt idx="4">
                  <c:v>0.9</c:v>
                </c:pt>
                <c:pt idx="5">
                  <c:v>0.85</c:v>
                </c:pt>
                <c:pt idx="6">
                  <c:v>0.8</c:v>
                </c:pt>
                <c:pt idx="7">
                  <c:v>0.7</c:v>
                </c:pt>
                <c:pt idx="8">
                  <c:v>0.6</c:v>
                </c:pt>
                <c:pt idx="9">
                  <c:v>0.5</c:v>
                </c:pt>
                <c:pt idx="10">
                  <c:v>0.4</c:v>
                </c:pt>
                <c:pt idx="11">
                  <c:v>0.3</c:v>
                </c:pt>
                <c:pt idx="12">
                  <c:v>0.2</c:v>
                </c:pt>
                <c:pt idx="13">
                  <c:v>0.15</c:v>
                </c:pt>
                <c:pt idx="14">
                  <c:v>0.1</c:v>
                </c:pt>
                <c:pt idx="15">
                  <c:v>0.05</c:v>
                </c:pt>
                <c:pt idx="16">
                  <c:v>0.03</c:v>
                </c:pt>
                <c:pt idx="17">
                  <c:v>0.01</c:v>
                </c:pt>
                <c:pt idx="18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77FE-4C7B-955E-E0E85D27B8C3}"/>
            </c:ext>
          </c:extLst>
        </c:ser>
        <c:ser>
          <c:idx val="0"/>
          <c:order val="2"/>
          <c:tx>
            <c:strRef>
              <c:f>'Chart 20'!$A$6</c:f>
              <c:strCache>
                <c:ptCount val="1"/>
                <c:pt idx="0">
                  <c:v>Fiber</c:v>
                </c:pt>
              </c:strCache>
            </c:strRef>
          </c:tx>
          <c:spPr>
            <a:ln w="19050">
              <a:solidFill>
                <a:srgbClr val="E46C0A"/>
              </a:solidFill>
              <a:prstDash val="solid"/>
            </a:ln>
          </c:spPr>
          <c:marker>
            <c:symbol val="none"/>
          </c:marker>
          <c:xVal>
            <c:numRef>
              <c:f>'Chart 20'!$D$6:$V$6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21.569199999999999</c:v>
                </c:pt>
                <c:pt idx="3">
                  <c:v>41.488199999999999</c:v>
                </c:pt>
                <c:pt idx="4">
                  <c:v>50.036000000000001</c:v>
                </c:pt>
                <c:pt idx="5">
                  <c:v>71.5625</c:v>
                </c:pt>
                <c:pt idx="6">
                  <c:v>75.627099999999999</c:v>
                </c:pt>
                <c:pt idx="7">
                  <c:v>90.872699999999995</c:v>
                </c:pt>
                <c:pt idx="8">
                  <c:v>108.23739999999999</c:v>
                </c:pt>
                <c:pt idx="9">
                  <c:v>127.58</c:v>
                </c:pt>
                <c:pt idx="10">
                  <c:v>154.51949999999999</c:v>
                </c:pt>
                <c:pt idx="11">
                  <c:v>195.80869999999999</c:v>
                </c:pt>
                <c:pt idx="12">
                  <c:v>250.3973</c:v>
                </c:pt>
                <c:pt idx="13">
                  <c:v>311.0822</c:v>
                </c:pt>
                <c:pt idx="14">
                  <c:v>412.1354</c:v>
                </c:pt>
                <c:pt idx="15">
                  <c:v>539.60739999999998</c:v>
                </c:pt>
                <c:pt idx="16">
                  <c:v>832.41430000000003</c:v>
                </c:pt>
                <c:pt idx="17">
                  <c:v>1140.2369000000001</c:v>
                </c:pt>
                <c:pt idx="18">
                  <c:v>1529.2502999999999</c:v>
                </c:pt>
              </c:numCache>
            </c:numRef>
          </c:xVal>
          <c:yVal>
            <c:numRef>
              <c:f>'Chart 20'!$D$3:$V$3</c:f>
              <c:numCache>
                <c:formatCode>0%</c:formatCode>
                <c:ptCount val="19"/>
                <c:pt idx="0">
                  <c:v>1</c:v>
                </c:pt>
                <c:pt idx="1">
                  <c:v>0.99</c:v>
                </c:pt>
                <c:pt idx="2">
                  <c:v>0.97</c:v>
                </c:pt>
                <c:pt idx="3">
                  <c:v>0.95</c:v>
                </c:pt>
                <c:pt idx="4">
                  <c:v>0.9</c:v>
                </c:pt>
                <c:pt idx="5">
                  <c:v>0.85</c:v>
                </c:pt>
                <c:pt idx="6">
                  <c:v>0.8</c:v>
                </c:pt>
                <c:pt idx="7">
                  <c:v>0.7</c:v>
                </c:pt>
                <c:pt idx="8">
                  <c:v>0.6</c:v>
                </c:pt>
                <c:pt idx="9">
                  <c:v>0.5</c:v>
                </c:pt>
                <c:pt idx="10">
                  <c:v>0.4</c:v>
                </c:pt>
                <c:pt idx="11">
                  <c:v>0.3</c:v>
                </c:pt>
                <c:pt idx="12">
                  <c:v>0.2</c:v>
                </c:pt>
                <c:pt idx="13">
                  <c:v>0.15</c:v>
                </c:pt>
                <c:pt idx="14">
                  <c:v>0.1</c:v>
                </c:pt>
                <c:pt idx="15">
                  <c:v>0.05</c:v>
                </c:pt>
                <c:pt idx="16">
                  <c:v>0.03</c:v>
                </c:pt>
                <c:pt idx="17">
                  <c:v>0.01</c:v>
                </c:pt>
                <c:pt idx="18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77FE-4C7B-955E-E0E85D27B8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4419184"/>
        <c:axId val="544419576"/>
      </c:scatterChart>
      <c:valAx>
        <c:axId val="544419184"/>
        <c:scaling>
          <c:orientation val="minMax"/>
          <c:max val="16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GB</a:t>
                </a:r>
                <a:r>
                  <a:rPr lang="en-US" baseline="0"/>
                  <a:t> Used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44419576"/>
        <c:crosses val="autoZero"/>
        <c:crossBetween val="midCat"/>
        <c:majorUnit val="20"/>
      </c:valAx>
      <c:valAx>
        <c:axId val="544419576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crossAx val="5444191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baseline="0"/>
      </a:pPr>
      <a:endParaRPr lang="en-US"/>
    </a:p>
  </c:txPr>
  <c:printSettings>
    <c:headerFooter/>
    <c:pageMargins b="0" l="0" r="0" t="0" header="0" footer="0"/>
    <c:pageSetup paperSize="32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1 - 3 Mbit/s</a:t>
            </a:r>
            <a:r>
              <a:rPr lang="en-US" baseline="0"/>
              <a:t> Service</a:t>
            </a:r>
            <a:endParaRPr lang="en-US"/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262681568249698"/>
          <c:y val="0.11058670569751"/>
          <c:w val="0.87063041615666859"/>
          <c:h val="0.84993767980747403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>
                  <a:defRPr sz="1100"/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'Chart 7-2'!$A$18:$A$31</c:f>
              <c:strCache>
                <c:ptCount val="14"/>
                <c:pt idx="0">
                  <c:v>Frontier - 1 Mbit/s</c:v>
                </c:pt>
                <c:pt idx="1">
                  <c:v>Verion DSL - 1 Mbit/s</c:v>
                </c:pt>
                <c:pt idx="2">
                  <c:v>AT&amp;T - 1.5 Mbit/s</c:v>
                </c:pt>
                <c:pt idx="3">
                  <c:v>CenturyLink - 1.5 Mbit/s</c:v>
                </c:pt>
                <c:pt idx="4">
                  <c:v>Qwest - 1.5 Mbit/s</c:v>
                </c:pt>
                <c:pt idx="5">
                  <c:v>Verion DSL - 1.5 Mbit/s</c:v>
                </c:pt>
                <c:pt idx="6">
                  <c:v>Windstream - 1.5 Mbit/s</c:v>
                </c:pt>
                <c:pt idx="7">
                  <c:v>AT&amp;T - 3 Mbit/s</c:v>
                </c:pt>
                <c:pt idx="8">
                  <c:v>CenturyLink - 3 Mbit/s</c:v>
                </c:pt>
                <c:pt idx="9">
                  <c:v>Cox - 3 Mbit/s</c:v>
                </c:pt>
                <c:pt idx="10">
                  <c:v>Frontier - 3 Mbit/s</c:v>
                </c:pt>
                <c:pt idx="11">
                  <c:v>TimeWarner - 3 Mbit/s</c:v>
                </c:pt>
                <c:pt idx="12">
                  <c:v>Verion DSL - 3 Mbit/s</c:v>
                </c:pt>
                <c:pt idx="13">
                  <c:v>Windstream - 3 Mbit/s</c:v>
                </c:pt>
              </c:strCache>
            </c:strRef>
          </c:cat>
          <c:val>
            <c:numRef>
              <c:f>'Chart 7-2'!$B$18:$B$31</c:f>
              <c:numCache>
                <c:formatCode>General</c:formatCode>
                <c:ptCount val="14"/>
                <c:pt idx="0">
                  <c:v>1.0249999999999999</c:v>
                </c:pt>
                <c:pt idx="1">
                  <c:v>0.81740000000000002</c:v>
                </c:pt>
                <c:pt idx="2">
                  <c:v>0.83640000000000003</c:v>
                </c:pt>
                <c:pt idx="3">
                  <c:v>0.89229999999999998</c:v>
                </c:pt>
                <c:pt idx="4">
                  <c:v>0.80920000000000003</c:v>
                </c:pt>
                <c:pt idx="5">
                  <c:v>0.98719999999999997</c:v>
                </c:pt>
                <c:pt idx="6">
                  <c:v>0.75919999999999999</c:v>
                </c:pt>
                <c:pt idx="7">
                  <c:v>0.83499999999999996</c:v>
                </c:pt>
                <c:pt idx="8">
                  <c:v>0.88890000000000002</c:v>
                </c:pt>
                <c:pt idx="9">
                  <c:v>1.054</c:v>
                </c:pt>
                <c:pt idx="10">
                  <c:v>0.75429999999999997</c:v>
                </c:pt>
                <c:pt idx="11">
                  <c:v>0.8931</c:v>
                </c:pt>
                <c:pt idx="12">
                  <c:v>0.78180000000000005</c:v>
                </c:pt>
                <c:pt idx="13">
                  <c:v>0.89139999999999997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BE8-47E8-8257-9E631C69BE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35325272"/>
        <c:axId val="635325664"/>
      </c:barChart>
      <c:catAx>
        <c:axId val="635325272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one"/>
        <c:crossAx val="635325664"/>
        <c:crosses val="autoZero"/>
        <c:auto val="1"/>
        <c:lblAlgn val="ctr"/>
        <c:lblOffset val="100"/>
        <c:noMultiLvlLbl val="0"/>
      </c:catAx>
      <c:valAx>
        <c:axId val="6353256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100"/>
                  <a:t>Actual/</a:t>
                </a:r>
              </a:p>
              <a:p>
                <a:pPr>
                  <a:defRPr/>
                </a:pPr>
                <a:r>
                  <a:rPr lang="en-US" sz="1100"/>
                  <a:t>Advertised speed (%)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crossAx val="6353252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6</a:t>
            </a:r>
            <a:r>
              <a:rPr lang="en-US" baseline="0"/>
              <a:t> - 10 Mbit/s Service</a:t>
            </a:r>
            <a:endParaRPr lang="en-US"/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2498406342309"/>
          <c:y val="0.11965796380715595"/>
          <c:w val="0.87077791444827002"/>
          <c:h val="0.84138582677165297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>
                  <a:defRPr sz="1100"/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'Chart 7-2'!$A$32:$A$42</c:f>
              <c:strCache>
                <c:ptCount val="11"/>
                <c:pt idx="0">
                  <c:v>AT&amp;T - 6 Mbit/s</c:v>
                </c:pt>
                <c:pt idx="1">
                  <c:v>Frontier - 6 Mbit/s</c:v>
                </c:pt>
                <c:pt idx="2">
                  <c:v>Windstream - 6 Mbit/s</c:v>
                </c:pt>
                <c:pt idx="3">
                  <c:v>Frontier - 7 Mbit/s</c:v>
                </c:pt>
                <c:pt idx="4">
                  <c:v>Qwest - 7 Mbit/s</c:v>
                </c:pt>
                <c:pt idx="5">
                  <c:v>Verion DSL - 7 Mbit/s</c:v>
                </c:pt>
                <c:pt idx="6">
                  <c:v>Comcast - 8 Mbit/s</c:v>
                </c:pt>
                <c:pt idx="7">
                  <c:v>CenturyLink - 10 Mbit/s</c:v>
                </c:pt>
                <c:pt idx="8">
                  <c:v>Frontier - 10 Mbit/s</c:v>
                </c:pt>
                <c:pt idx="9">
                  <c:v>Insight - 10 Mbit/s</c:v>
                </c:pt>
                <c:pt idx="10">
                  <c:v>TimeWarner - 10 Mbit/s</c:v>
                </c:pt>
              </c:strCache>
            </c:strRef>
          </c:cat>
          <c:val>
            <c:numRef>
              <c:f>'Chart 7-2'!$B$32:$B$42</c:f>
              <c:numCache>
                <c:formatCode>General</c:formatCode>
                <c:ptCount val="11"/>
                <c:pt idx="0">
                  <c:v>0.86629999999999996</c:v>
                </c:pt>
                <c:pt idx="1">
                  <c:v>0.49509999999999998</c:v>
                </c:pt>
                <c:pt idx="2">
                  <c:v>0.87450000000000006</c:v>
                </c:pt>
                <c:pt idx="3">
                  <c:v>0.49080000000000001</c:v>
                </c:pt>
                <c:pt idx="4">
                  <c:v>0.81040000000000001</c:v>
                </c:pt>
                <c:pt idx="5">
                  <c:v>0.74690000000000001</c:v>
                </c:pt>
                <c:pt idx="6">
                  <c:v>2.1501999999999999</c:v>
                </c:pt>
                <c:pt idx="7">
                  <c:v>0.92789999999999995</c:v>
                </c:pt>
                <c:pt idx="8">
                  <c:v>0.33750000000000002</c:v>
                </c:pt>
                <c:pt idx="9">
                  <c:v>0.95760000000000001</c:v>
                </c:pt>
                <c:pt idx="10">
                  <c:v>1.7988999999999999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B3B-4DFB-85BB-DC1A459685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35326448"/>
        <c:axId val="635326840"/>
      </c:barChart>
      <c:catAx>
        <c:axId val="635326448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one"/>
        <c:crossAx val="635326840"/>
        <c:crosses val="autoZero"/>
        <c:auto val="1"/>
        <c:lblAlgn val="ctr"/>
        <c:lblOffset val="100"/>
        <c:noMultiLvlLbl val="0"/>
      </c:catAx>
      <c:valAx>
        <c:axId val="6353268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100"/>
                  <a:t>Actual/</a:t>
                </a:r>
              </a:p>
              <a:p>
                <a:pPr>
                  <a:defRPr/>
                </a:pPr>
                <a:r>
                  <a:rPr lang="en-US" sz="1100"/>
                  <a:t>Advertised speed (%)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crossAx val="6353264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12 - 15 Mbit/s Service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262682918059959"/>
          <c:y val="0.141163322326645"/>
          <c:w val="0.87063040065197894"/>
          <c:h val="0.81542506600164699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>
                  <a:defRPr sz="1100"/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'Chart 7-2'!$A$43:$A$56</c:f>
              <c:strCache>
                <c:ptCount val="14"/>
                <c:pt idx="0">
                  <c:v>AT&amp;T - 12 Mbit/s</c:v>
                </c:pt>
                <c:pt idx="1">
                  <c:v>Comcast - 12 Mbit/s</c:v>
                </c:pt>
                <c:pt idx="2">
                  <c:v>Cox - 12 Mbit/s</c:v>
                </c:pt>
                <c:pt idx="3">
                  <c:v>Mediacom - 12 Mbit/s</c:v>
                </c:pt>
                <c:pt idx="4">
                  <c:v>Qwest - 12 Mbit/s</c:v>
                </c:pt>
                <c:pt idx="5">
                  <c:v>Windstream - 12 Mbit/s</c:v>
                </c:pt>
                <c:pt idx="6">
                  <c:v>Cablevision - 15 Mbit/s</c:v>
                </c:pt>
                <c:pt idx="7">
                  <c:v>Charter - 15 Mbit/s</c:v>
                </c:pt>
                <c:pt idx="8">
                  <c:v>Comcast - 15 Mbit/s</c:v>
                </c:pt>
                <c:pt idx="9">
                  <c:v>Cox - 15 Mbit/s</c:v>
                </c:pt>
                <c:pt idx="10">
                  <c:v>Frontier - 15 Mbit/s</c:v>
                </c:pt>
                <c:pt idx="11">
                  <c:v>Mediacom - 15 Mbit/s</c:v>
                </c:pt>
                <c:pt idx="12">
                  <c:v>TimeWarner - 15 Mbit/s</c:v>
                </c:pt>
                <c:pt idx="13">
                  <c:v>Verion Fiber - 15 Mbit/s</c:v>
                </c:pt>
              </c:strCache>
            </c:strRef>
          </c:cat>
          <c:val>
            <c:numRef>
              <c:f>'Chart 7-2'!$B$43:$B$56</c:f>
              <c:numCache>
                <c:formatCode>General</c:formatCode>
                <c:ptCount val="14"/>
                <c:pt idx="0">
                  <c:v>0.91490000000000005</c:v>
                </c:pt>
                <c:pt idx="1">
                  <c:v>1.9931000000000001</c:v>
                </c:pt>
                <c:pt idx="2">
                  <c:v>1.1822999999999999</c:v>
                </c:pt>
                <c:pt idx="3">
                  <c:v>1.6569</c:v>
                </c:pt>
                <c:pt idx="4">
                  <c:v>0.85089999999999999</c:v>
                </c:pt>
                <c:pt idx="5">
                  <c:v>0.78839999999999999</c:v>
                </c:pt>
                <c:pt idx="6">
                  <c:v>1.2896000000000001</c:v>
                </c:pt>
                <c:pt idx="7">
                  <c:v>1.3046</c:v>
                </c:pt>
                <c:pt idx="8">
                  <c:v>1.5077</c:v>
                </c:pt>
                <c:pt idx="9">
                  <c:v>1.1967000000000001</c:v>
                </c:pt>
                <c:pt idx="10">
                  <c:v>1.0003</c:v>
                </c:pt>
                <c:pt idx="11">
                  <c:v>1.4291</c:v>
                </c:pt>
                <c:pt idx="12">
                  <c:v>1.3406</c:v>
                </c:pt>
                <c:pt idx="13">
                  <c:v>1.2972999999999999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ADB-4B78-8CEC-C3DF85AB3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35327624"/>
        <c:axId val="635328016"/>
      </c:barChart>
      <c:catAx>
        <c:axId val="635327624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one"/>
        <c:crossAx val="635328016"/>
        <c:crosses val="autoZero"/>
        <c:auto val="1"/>
        <c:lblAlgn val="ctr"/>
        <c:lblOffset val="100"/>
        <c:noMultiLvlLbl val="0"/>
      </c:catAx>
      <c:valAx>
        <c:axId val="6353280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100"/>
                  <a:t>Actual/</a:t>
                </a:r>
              </a:p>
              <a:p>
                <a:pPr>
                  <a:defRPr/>
                </a:pPr>
                <a:r>
                  <a:rPr lang="en-US" sz="1100"/>
                  <a:t>Advertised speed (%)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crossAx val="6353276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18 - 25 Mbit/s Service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237027603895802"/>
          <c:y val="0.11951016209429198"/>
          <c:w val="0.87092509222224601"/>
          <c:h val="0.83782885928884943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>
                  <a:defRPr sz="1100"/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'Chart 7-2'!$A$57:$A$71</c:f>
              <c:strCache>
                <c:ptCount val="15"/>
                <c:pt idx="0">
                  <c:v>AT&amp;T - 18 Mbit/s</c:v>
                </c:pt>
                <c:pt idx="1">
                  <c:v>Cox - 18 Mbit/s</c:v>
                </c:pt>
                <c:pt idx="2">
                  <c:v>Frontier - 20 Mbit/s</c:v>
                </c:pt>
                <c:pt idx="3">
                  <c:v>Insight - 20 Mbit/s</c:v>
                </c:pt>
                <c:pt idx="4">
                  <c:v>Mediacom - 20 Mbit/s</c:v>
                </c:pt>
                <c:pt idx="5">
                  <c:v>Qwest - 20 Mbit/s</c:v>
                </c:pt>
                <c:pt idx="6">
                  <c:v>TimeWarner - 20 Mbit/s</c:v>
                </c:pt>
                <c:pt idx="7">
                  <c:v>Verion Fiber - 20 Mbit/s</c:v>
                </c:pt>
                <c:pt idx="8">
                  <c:v>Cox - 22 Mbit/s</c:v>
                </c:pt>
                <c:pt idx="9">
                  <c:v>AT&amp;T - 24 Mbit/s</c:v>
                </c:pt>
                <c:pt idx="10">
                  <c:v>Charter - 25 Mbit/s</c:v>
                </c:pt>
                <c:pt idx="11">
                  <c:v>Comcast - 25 Mbit/s</c:v>
                </c:pt>
                <c:pt idx="12">
                  <c:v>Cox - 25 Mbit/s</c:v>
                </c:pt>
                <c:pt idx="13">
                  <c:v>Frontier - 25 Mbit/s</c:v>
                </c:pt>
                <c:pt idx="14">
                  <c:v>Verion Fiber - 25 Mbit/s</c:v>
                </c:pt>
              </c:strCache>
            </c:strRef>
          </c:cat>
          <c:val>
            <c:numRef>
              <c:f>'Chart 7-2'!$B$57:$B$71</c:f>
              <c:numCache>
                <c:formatCode>General</c:formatCode>
                <c:ptCount val="15"/>
                <c:pt idx="0">
                  <c:v>0.92569999999999997</c:v>
                </c:pt>
                <c:pt idx="1">
                  <c:v>1.0860000000000001</c:v>
                </c:pt>
                <c:pt idx="2">
                  <c:v>0.94540000000000002</c:v>
                </c:pt>
                <c:pt idx="3">
                  <c:v>0.92090000000000005</c:v>
                </c:pt>
                <c:pt idx="4">
                  <c:v>1.2710999999999999</c:v>
                </c:pt>
                <c:pt idx="5">
                  <c:v>0.86429999999999996</c:v>
                </c:pt>
                <c:pt idx="6">
                  <c:v>1.1597999999999999</c:v>
                </c:pt>
                <c:pt idx="7">
                  <c:v>1.1964999999999999</c:v>
                </c:pt>
                <c:pt idx="8">
                  <c:v>0.99660000000000004</c:v>
                </c:pt>
                <c:pt idx="9">
                  <c:v>0.90490000000000004</c:v>
                </c:pt>
                <c:pt idx="10">
                  <c:v>1.1047</c:v>
                </c:pt>
                <c:pt idx="11">
                  <c:v>1.2567999999999999</c:v>
                </c:pt>
                <c:pt idx="12">
                  <c:v>1.0868</c:v>
                </c:pt>
                <c:pt idx="13">
                  <c:v>0.96660000000000001</c:v>
                </c:pt>
                <c:pt idx="14">
                  <c:v>1.1791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1D-4BBC-8BF1-45268A0190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35328800"/>
        <c:axId val="635329192"/>
      </c:barChart>
      <c:catAx>
        <c:axId val="635328800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one"/>
        <c:crossAx val="635329192"/>
        <c:crosses val="autoZero"/>
        <c:auto val="1"/>
        <c:lblAlgn val="ctr"/>
        <c:lblOffset val="100"/>
        <c:noMultiLvlLbl val="0"/>
      </c:catAx>
      <c:valAx>
        <c:axId val="6353291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100"/>
                  <a:t>Actual/</a:t>
                </a:r>
              </a:p>
              <a:p>
                <a:pPr>
                  <a:defRPr/>
                </a:pPr>
                <a:r>
                  <a:rPr lang="en-US" sz="1100"/>
                  <a:t>Advertised speed (%)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crossAx val="6353288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30</a:t>
            </a:r>
            <a:r>
              <a:rPr lang="en-US" baseline="0"/>
              <a:t> - 50 Mbit/s Service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191606627630626"/>
          <c:y val="0.13508151871895388"/>
          <c:w val="0.84139834398025659"/>
          <c:h val="0.8166990689681789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>
                  <a:defRPr sz="1100"/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'Chart 7-2'!$A$72:$A$76</c:f>
              <c:strCache>
                <c:ptCount val="5"/>
                <c:pt idx="0">
                  <c:v>Cablevision - 30 Mbit/s</c:v>
                </c:pt>
                <c:pt idx="1">
                  <c:v>Charter - 30 Mbit/s</c:v>
                </c:pt>
                <c:pt idx="2">
                  <c:v>TimeWarner - 30 Mbit/s</c:v>
                </c:pt>
                <c:pt idx="3">
                  <c:v>Verion Fiber - 35 Mbit/s</c:v>
                </c:pt>
                <c:pt idx="4">
                  <c:v>Cablevision - 50 Mbit/s</c:v>
                </c:pt>
              </c:strCache>
            </c:strRef>
          </c:cat>
          <c:val>
            <c:numRef>
              <c:f>'Chart 7-2'!$B$72:$B$76</c:f>
              <c:numCache>
                <c:formatCode>General</c:formatCode>
                <c:ptCount val="5"/>
                <c:pt idx="0">
                  <c:v>0.9768</c:v>
                </c:pt>
                <c:pt idx="1">
                  <c:v>1.0478000000000001</c:v>
                </c:pt>
                <c:pt idx="2">
                  <c:v>1.0013000000000001</c:v>
                </c:pt>
                <c:pt idx="3">
                  <c:v>1.1963999999999999</c:v>
                </c:pt>
                <c:pt idx="4">
                  <c:v>1.1253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62B-4EA3-8971-6F768A2C4D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35329976"/>
        <c:axId val="635330368"/>
      </c:barChart>
      <c:catAx>
        <c:axId val="635329976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one"/>
        <c:crossAx val="635330368"/>
        <c:crosses val="autoZero"/>
        <c:auto val="1"/>
        <c:lblAlgn val="ctr"/>
        <c:lblOffset val="100"/>
        <c:noMultiLvlLbl val="0"/>
      </c:catAx>
      <c:valAx>
        <c:axId val="6353303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100"/>
                  <a:t>Actual/</a:t>
                </a:r>
              </a:p>
              <a:p>
                <a:pPr>
                  <a:defRPr/>
                </a:pPr>
                <a:r>
                  <a:rPr lang="en-US" sz="1100"/>
                  <a:t>Advertised</a:t>
                </a:r>
                <a:r>
                  <a:rPr lang="en-US" sz="1100" baseline="0"/>
                  <a:t> speed (%)</a:t>
                </a:r>
                <a:endParaRPr lang="en-US" sz="1100"/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crossAx val="635329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0.256 - 0.64 Mbit/s Service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634563957807202"/>
          <c:y val="0.107435301157304"/>
          <c:w val="0.86635876293765157"/>
          <c:h val="0.85421402635551813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>
                  <a:defRPr sz="1100"/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'Chart 8-2'!$A$18:$A$27</c:f>
              <c:strCache>
                <c:ptCount val="10"/>
                <c:pt idx="0">
                  <c:v>CenturyLink - 0.256 Mbit/s</c:v>
                </c:pt>
                <c:pt idx="1">
                  <c:v>AT&amp;T - 0.384 Mbit/s</c:v>
                </c:pt>
                <c:pt idx="2">
                  <c:v>Frontier - 0.384 Mbit/s</c:v>
                </c:pt>
                <c:pt idx="3">
                  <c:v>Verion DSL - 0.384 Mbit/s</c:v>
                </c:pt>
                <c:pt idx="4">
                  <c:v>AT&amp;T - 0.512 Mbit/s</c:v>
                </c:pt>
                <c:pt idx="5">
                  <c:v>CenturyLink - 0.512 Mbit/s</c:v>
                </c:pt>
                <c:pt idx="6">
                  <c:v>Cox - 0.512 Mbit/s</c:v>
                </c:pt>
                <c:pt idx="7">
                  <c:v>TimeWarner - 0.512 Mbit/s</c:v>
                </c:pt>
                <c:pt idx="8">
                  <c:v>CenturyLink - 0.64 Mbit/s</c:v>
                </c:pt>
                <c:pt idx="9">
                  <c:v>Qwest - 0.64 Mbit/s</c:v>
                </c:pt>
              </c:strCache>
            </c:strRef>
          </c:cat>
          <c:val>
            <c:numRef>
              <c:f>'Chart 8-2'!$B$18:$B$27</c:f>
              <c:numCache>
                <c:formatCode>General</c:formatCode>
                <c:ptCount val="10"/>
                <c:pt idx="0">
                  <c:v>1.2793000000000001</c:v>
                </c:pt>
                <c:pt idx="1">
                  <c:v>0.91469999999999996</c:v>
                </c:pt>
                <c:pt idx="2">
                  <c:v>1.2730999999999999</c:v>
                </c:pt>
                <c:pt idx="3">
                  <c:v>1.2337</c:v>
                </c:pt>
                <c:pt idx="4">
                  <c:v>0.88390000000000002</c:v>
                </c:pt>
                <c:pt idx="5">
                  <c:v>0.97040000000000004</c:v>
                </c:pt>
                <c:pt idx="6">
                  <c:v>1.5121</c:v>
                </c:pt>
                <c:pt idx="7">
                  <c:v>1.8759999999999999</c:v>
                </c:pt>
                <c:pt idx="8">
                  <c:v>0.98670000000000002</c:v>
                </c:pt>
                <c:pt idx="9">
                  <c:v>1.0591999999999999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DAD-40A7-82B0-5C625F9AD6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33061816"/>
        <c:axId val="633062208"/>
      </c:barChart>
      <c:catAx>
        <c:axId val="633061816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one"/>
        <c:crossAx val="633062208"/>
        <c:crosses val="autoZero"/>
        <c:auto val="1"/>
        <c:lblAlgn val="ctr"/>
        <c:lblOffset val="100"/>
        <c:noMultiLvlLbl val="0"/>
      </c:catAx>
      <c:valAx>
        <c:axId val="6330622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100"/>
                  <a:t>Acutal/</a:t>
                </a:r>
              </a:p>
              <a:p>
                <a:pPr>
                  <a:defRPr/>
                </a:pPr>
                <a:r>
                  <a:rPr lang="en-US" sz="1100"/>
                  <a:t>Advertised</a:t>
                </a:r>
                <a:r>
                  <a:rPr lang="en-US" sz="1100" baseline="0"/>
                  <a:t> speed (%)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crossAx val="6330618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22"/>
  <sheetViews>
    <sheetView zoomScale="103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 codeName="Chart23"/>
  <sheetViews>
    <sheetView zoomScale="10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4223" cy="629759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1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4223" cy="629759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1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495300</xdr:colOff>
      <xdr:row>9</xdr:row>
      <xdr:rowOff>142875</xdr:rowOff>
    </xdr:from>
    <xdr:to>
      <xdr:col>17</xdr:col>
      <xdr:colOff>495300</xdr:colOff>
      <xdr:row>33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1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295275</xdr:colOff>
      <xdr:row>17</xdr:row>
      <xdr:rowOff>19050</xdr:rowOff>
    </xdr:from>
    <xdr:to>
      <xdr:col>16</xdr:col>
      <xdr:colOff>104775</xdr:colOff>
      <xdr:row>35</xdr:row>
      <xdr:rowOff>161925</xdr:rowOff>
    </xdr:to>
    <xdr:graphicFrame macro="">
      <xdr:nvGraphicFramePr>
        <xdr:cNvPr id="32769" name="Chart 1">
          <a:extLst>
            <a:ext uri="{FF2B5EF4-FFF2-40B4-BE49-F238E27FC236}">
              <a16:creationId xmlns:a16="http://schemas.microsoft.com/office/drawing/2014/main" xmlns="" id="{00000000-0008-0000-1900-0000018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295275</xdr:colOff>
      <xdr:row>36</xdr:row>
      <xdr:rowOff>38100</xdr:rowOff>
    </xdr:from>
    <xdr:to>
      <xdr:col>16</xdr:col>
      <xdr:colOff>114300</xdr:colOff>
      <xdr:row>55</xdr:row>
      <xdr:rowOff>38100</xdr:rowOff>
    </xdr:to>
    <xdr:graphicFrame macro="">
      <xdr:nvGraphicFramePr>
        <xdr:cNvPr id="32770" name="Chart 2">
          <a:extLst>
            <a:ext uri="{FF2B5EF4-FFF2-40B4-BE49-F238E27FC236}">
              <a16:creationId xmlns:a16="http://schemas.microsoft.com/office/drawing/2014/main" xmlns="" id="{00000000-0008-0000-1900-0000028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285750</xdr:colOff>
      <xdr:row>55</xdr:row>
      <xdr:rowOff>85725</xdr:rowOff>
    </xdr:from>
    <xdr:to>
      <xdr:col>16</xdr:col>
      <xdr:colOff>95250</xdr:colOff>
      <xdr:row>73</xdr:row>
      <xdr:rowOff>0</xdr:rowOff>
    </xdr:to>
    <xdr:graphicFrame macro="">
      <xdr:nvGraphicFramePr>
        <xdr:cNvPr id="32771" name="Chart 3">
          <a:extLst>
            <a:ext uri="{FF2B5EF4-FFF2-40B4-BE49-F238E27FC236}">
              <a16:creationId xmlns:a16="http://schemas.microsoft.com/office/drawing/2014/main" xmlns="" id="{00000000-0008-0000-1900-0000038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276225</xdr:colOff>
      <xdr:row>73</xdr:row>
      <xdr:rowOff>47625</xdr:rowOff>
    </xdr:from>
    <xdr:to>
      <xdr:col>16</xdr:col>
      <xdr:colOff>104775</xdr:colOff>
      <xdr:row>90</xdr:row>
      <xdr:rowOff>114300</xdr:rowOff>
    </xdr:to>
    <xdr:graphicFrame macro="">
      <xdr:nvGraphicFramePr>
        <xdr:cNvPr id="32772" name="Chart 4">
          <a:extLst>
            <a:ext uri="{FF2B5EF4-FFF2-40B4-BE49-F238E27FC236}">
              <a16:creationId xmlns:a16="http://schemas.microsoft.com/office/drawing/2014/main" xmlns="" id="{00000000-0008-0000-1900-0000048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276225</xdr:colOff>
      <xdr:row>90</xdr:row>
      <xdr:rowOff>190500</xdr:rowOff>
    </xdr:from>
    <xdr:to>
      <xdr:col>12</xdr:col>
      <xdr:colOff>600075</xdr:colOff>
      <xdr:row>110</xdr:row>
      <xdr:rowOff>142875</xdr:rowOff>
    </xdr:to>
    <xdr:graphicFrame macro="">
      <xdr:nvGraphicFramePr>
        <xdr:cNvPr id="32773" name="Chart 5">
          <a:extLst>
            <a:ext uri="{FF2B5EF4-FFF2-40B4-BE49-F238E27FC236}">
              <a16:creationId xmlns:a16="http://schemas.microsoft.com/office/drawing/2014/main" xmlns="" id="{00000000-0008-0000-1900-0000058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114300</xdr:colOff>
      <xdr:row>16</xdr:row>
      <xdr:rowOff>171450</xdr:rowOff>
    </xdr:from>
    <xdr:to>
      <xdr:col>15</xdr:col>
      <xdr:colOff>266700</xdr:colOff>
      <xdr:row>36</xdr:row>
      <xdr:rowOff>38100</xdr:rowOff>
    </xdr:to>
    <xdr:graphicFrame macro="">
      <xdr:nvGraphicFramePr>
        <xdr:cNvPr id="41985" name="Chart 1">
          <a:extLst>
            <a:ext uri="{FF2B5EF4-FFF2-40B4-BE49-F238E27FC236}">
              <a16:creationId xmlns:a16="http://schemas.microsoft.com/office/drawing/2014/main" xmlns="" id="{00000000-0008-0000-1A00-000001A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114300</xdr:colOff>
      <xdr:row>36</xdr:row>
      <xdr:rowOff>85725</xdr:rowOff>
    </xdr:from>
    <xdr:to>
      <xdr:col>15</xdr:col>
      <xdr:colOff>266700</xdr:colOff>
      <xdr:row>54</xdr:row>
      <xdr:rowOff>171450</xdr:rowOff>
    </xdr:to>
    <xdr:graphicFrame macro="">
      <xdr:nvGraphicFramePr>
        <xdr:cNvPr id="41986" name="Chart 2">
          <a:extLst>
            <a:ext uri="{FF2B5EF4-FFF2-40B4-BE49-F238E27FC236}">
              <a16:creationId xmlns:a16="http://schemas.microsoft.com/office/drawing/2014/main" xmlns="" id="{00000000-0008-0000-1A00-000002A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114300</xdr:colOff>
      <xdr:row>55</xdr:row>
      <xdr:rowOff>19050</xdr:rowOff>
    </xdr:from>
    <xdr:to>
      <xdr:col>15</xdr:col>
      <xdr:colOff>295275</xdr:colOff>
      <xdr:row>73</xdr:row>
      <xdr:rowOff>152400</xdr:rowOff>
    </xdr:to>
    <xdr:graphicFrame macro="">
      <xdr:nvGraphicFramePr>
        <xdr:cNvPr id="41987" name="Chart 3">
          <a:extLst>
            <a:ext uri="{FF2B5EF4-FFF2-40B4-BE49-F238E27FC236}">
              <a16:creationId xmlns:a16="http://schemas.microsoft.com/office/drawing/2014/main" xmlns="" id="{00000000-0008-0000-1A00-000003A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104775</xdr:colOff>
      <xdr:row>74</xdr:row>
      <xdr:rowOff>38100</xdr:rowOff>
    </xdr:from>
    <xdr:to>
      <xdr:col>9</xdr:col>
      <xdr:colOff>409575</xdr:colOff>
      <xdr:row>88</xdr:row>
      <xdr:rowOff>114300</xdr:rowOff>
    </xdr:to>
    <xdr:graphicFrame macro="">
      <xdr:nvGraphicFramePr>
        <xdr:cNvPr id="41988" name="Chart 4">
          <a:extLst>
            <a:ext uri="{FF2B5EF4-FFF2-40B4-BE49-F238E27FC236}">
              <a16:creationId xmlns:a16="http://schemas.microsoft.com/office/drawing/2014/main" xmlns="" id="{00000000-0008-0000-1A00-000004A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342900</xdr:colOff>
      <xdr:row>19</xdr:row>
      <xdr:rowOff>19050</xdr:rowOff>
    </xdr:from>
    <xdr:to>
      <xdr:col>21</xdr:col>
      <xdr:colOff>28575</xdr:colOff>
      <xdr:row>46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2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0.40556</cdr:x>
      <cdr:y>0.02602</cdr:y>
    </cdr:from>
    <cdr:to>
      <cdr:x>0.40556</cdr:x>
      <cdr:y>0.83271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xmlns="" id="{438CFE82-997B-4F05-BC49-E11C5BD5FFD3}"/>
            </a:ext>
          </a:extLst>
        </cdr:cNvPr>
        <cdr:cNvCxnSpPr/>
      </cdr:nvCxnSpPr>
      <cdr:spPr>
        <a:xfrm xmlns:a="http://schemas.openxmlformats.org/drawingml/2006/main">
          <a:off x="3333750" y="133350"/>
          <a:ext cx="0" cy="413385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10</xdr:row>
      <xdr:rowOff>90487</xdr:rowOff>
    </xdr:from>
    <xdr:to>
      <xdr:col>13</xdr:col>
      <xdr:colOff>381000</xdr:colOff>
      <xdr:row>24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3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26</xdr:row>
      <xdr:rowOff>0</xdr:rowOff>
    </xdr:from>
    <xdr:to>
      <xdr:col>13</xdr:col>
      <xdr:colOff>304800</xdr:colOff>
      <xdr:row>40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3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201209-18" growShrinkType="overwriteClear" preserveFormatting="0" adjustColumnWidth="0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201209-19_1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Chart 35" growShrinkType="overwriteClear" preserveFormatting="0" adjustColumnWidth="0" connectionId="3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LEGACY" growShrinkType="overwriteClear" preserveFormatting="0" adjustColumnWidth="0" connectionId="4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N69"/>
  <sheetViews>
    <sheetView workbookViewId="0">
      <selection activeCell="C48" sqref="C48"/>
    </sheetView>
  </sheetViews>
  <sheetFormatPr defaultRowHeight="15" x14ac:dyDescent="0.25"/>
  <cols>
    <col min="1" max="1" width="22.85546875" customWidth="1"/>
    <col min="2" max="2" width="7.85546875" customWidth="1"/>
    <col min="3" max="3" width="17.85546875" customWidth="1"/>
    <col min="4" max="4" width="11.7109375" bestFit="1" customWidth="1"/>
    <col min="5" max="5" width="12.42578125" customWidth="1"/>
  </cols>
  <sheetData>
    <row r="1" spans="1:14" ht="15.75" x14ac:dyDescent="0.25">
      <c r="A1" s="3" t="s">
        <v>205</v>
      </c>
      <c r="E1" s="4"/>
      <c r="F1" t="s">
        <v>159</v>
      </c>
      <c r="I1" s="4"/>
      <c r="N1" s="4"/>
    </row>
    <row r="2" spans="1:14" x14ac:dyDescent="0.25">
      <c r="F2" t="s">
        <v>160</v>
      </c>
    </row>
    <row r="4" spans="1:14" x14ac:dyDescent="0.25">
      <c r="A4" s="5" t="s">
        <v>161</v>
      </c>
      <c r="B4" s="5" t="s">
        <v>162</v>
      </c>
      <c r="D4" s="5" t="s">
        <v>163</v>
      </c>
      <c r="E4" s="6"/>
    </row>
    <row r="5" spans="1:14" x14ac:dyDescent="0.25">
      <c r="A5" s="7" t="str">
        <f t="shared" ref="A5:A18" si="0">A26</f>
        <v>1.5 Mbps</v>
      </c>
      <c r="B5" s="8">
        <f>B47</f>
        <v>1.5</v>
      </c>
      <c r="C5" s="11">
        <f t="shared" ref="C5:C18" si="1">C26</f>
        <v>2.6412104500000001E-3</v>
      </c>
      <c r="D5">
        <f>C5/SUM($C$5:$C$22)</f>
        <v>3.8022260811238062E-3</v>
      </c>
      <c r="J5" t="s">
        <v>171</v>
      </c>
      <c r="K5">
        <v>1.5</v>
      </c>
      <c r="L5">
        <v>6.3547277299999998E-3</v>
      </c>
      <c r="M5">
        <v>6.3547277300635471E-3</v>
      </c>
      <c r="N5">
        <f>D5-M5</f>
        <v>-2.5525016489397409E-3</v>
      </c>
    </row>
    <row r="6" spans="1:14" x14ac:dyDescent="0.25">
      <c r="A6" s="7" t="str">
        <f t="shared" si="0"/>
        <v>2.05 Mbps</v>
      </c>
      <c r="B6" s="8">
        <f t="shared" ref="B6:B18" si="2">B48</f>
        <v>2.0499999999999998</v>
      </c>
      <c r="C6" s="11">
        <f t="shared" si="1"/>
        <v>6.1568242299999999E-3</v>
      </c>
      <c r="D6">
        <f t="shared" ref="D6:D16" si="3">C6/SUM($C$5:$C$22)</f>
        <v>8.8632231726180673E-3</v>
      </c>
      <c r="J6" t="s">
        <v>202</v>
      </c>
      <c r="K6">
        <v>2.0499999999999998</v>
      </c>
      <c r="L6">
        <v>6.4625063700000001E-3</v>
      </c>
      <c r="M6">
        <v>6.4625063700646255E-3</v>
      </c>
      <c r="N6">
        <f>D6-M6</f>
        <v>2.4007168025534419E-3</v>
      </c>
    </row>
    <row r="7" spans="1:14" x14ac:dyDescent="0.25">
      <c r="A7" s="7" t="str">
        <f t="shared" si="0"/>
        <v>3 Mbps</v>
      </c>
      <c r="B7" s="8">
        <f t="shared" si="2"/>
        <v>3</v>
      </c>
      <c r="C7" s="11">
        <f t="shared" si="1"/>
        <v>1.8838405039999999E-2</v>
      </c>
      <c r="D7">
        <f t="shared" si="3"/>
        <v>2.7119336503405912E-2</v>
      </c>
      <c r="J7" t="s">
        <v>172</v>
      </c>
      <c r="K7">
        <v>3</v>
      </c>
      <c r="L7">
        <v>2.7359456479999999E-2</v>
      </c>
      <c r="M7">
        <v>2.7359456480273592E-2</v>
      </c>
      <c r="N7">
        <f>D7-M7</f>
        <v>-2.4011997686768094E-4</v>
      </c>
    </row>
    <row r="8" spans="1:14" x14ac:dyDescent="0.25">
      <c r="A8" s="7" t="str">
        <f t="shared" si="0"/>
        <v>5 Mbps</v>
      </c>
      <c r="B8" s="8">
        <f t="shared" si="2"/>
        <v>5</v>
      </c>
      <c r="C8" s="11">
        <f t="shared" si="1"/>
        <v>1.3454235000000001E-4</v>
      </c>
      <c r="D8">
        <f t="shared" si="3"/>
        <v>1.9368408609230195E-4</v>
      </c>
      <c r="J8" t="s">
        <v>173</v>
      </c>
      <c r="K8">
        <v>5</v>
      </c>
      <c r="L8">
        <v>1.883149122E-2</v>
      </c>
      <c r="M8">
        <v>1.8831491220188314E-2</v>
      </c>
    </row>
    <row r="9" spans="1:14" x14ac:dyDescent="0.25">
      <c r="A9" s="7" t="str">
        <f t="shared" si="0"/>
        <v>6 Mbps</v>
      </c>
      <c r="B9" s="8">
        <f t="shared" si="2"/>
        <v>6</v>
      </c>
      <c r="C9" s="11">
        <f t="shared" si="1"/>
        <v>1.8157744430000001E-2</v>
      </c>
      <c r="D9">
        <f t="shared" si="3"/>
        <v>2.6139473076114219E-2</v>
      </c>
      <c r="J9" t="s">
        <v>174</v>
      </c>
      <c r="K9">
        <v>6</v>
      </c>
      <c r="L9">
        <v>3.2589211030000002E-2</v>
      </c>
      <c r="M9">
        <v>3.2589211030325894E-2</v>
      </c>
      <c r="N9">
        <f>D8-M9</f>
        <v>-3.2395526944233595E-2</v>
      </c>
    </row>
    <row r="10" spans="1:14" x14ac:dyDescent="0.25">
      <c r="A10" s="7" t="str">
        <f t="shared" si="0"/>
        <v>7 Mbps</v>
      </c>
      <c r="B10" s="8">
        <f t="shared" si="2"/>
        <v>7</v>
      </c>
      <c r="C10" s="11">
        <f t="shared" si="1"/>
        <v>0</v>
      </c>
      <c r="D10">
        <f t="shared" si="3"/>
        <v>0</v>
      </c>
      <c r="G10" t="s">
        <v>17</v>
      </c>
      <c r="H10">
        <v>0.76800000000000002</v>
      </c>
      <c r="I10">
        <v>1.4957542673945069E-2</v>
      </c>
      <c r="J10" t="s">
        <v>203</v>
      </c>
      <c r="K10">
        <v>7</v>
      </c>
      <c r="L10">
        <v>6.35288196E-3</v>
      </c>
      <c r="M10">
        <v>6.352881960063529E-3</v>
      </c>
    </row>
    <row r="11" spans="1:14" x14ac:dyDescent="0.25">
      <c r="A11" s="7" t="str">
        <f t="shared" si="0"/>
        <v>10 Mbps</v>
      </c>
      <c r="B11" s="8">
        <f t="shared" si="2"/>
        <v>10</v>
      </c>
      <c r="C11" s="11">
        <f t="shared" si="1"/>
        <v>1.243187133E-2</v>
      </c>
      <c r="D11">
        <f t="shared" si="3"/>
        <v>1.7896637281630209E-2</v>
      </c>
      <c r="G11" t="s">
        <v>18</v>
      </c>
      <c r="H11">
        <v>1</v>
      </c>
      <c r="I11">
        <v>1.8141842128065161E-2</v>
      </c>
      <c r="J11" t="s">
        <v>175</v>
      </c>
      <c r="K11">
        <v>10</v>
      </c>
      <c r="L11">
        <v>2.136300683E-2</v>
      </c>
      <c r="M11">
        <v>2.1363006830213631E-2</v>
      </c>
      <c r="N11">
        <f t="shared" ref="N11:N17" si="4">D9-M11</f>
        <v>4.7764662459005881E-3</v>
      </c>
    </row>
    <row r="12" spans="1:14" x14ac:dyDescent="0.25">
      <c r="A12" s="7" t="str">
        <f t="shared" si="0"/>
        <v>12 Mbps</v>
      </c>
      <c r="B12" s="8">
        <f t="shared" si="2"/>
        <v>12</v>
      </c>
      <c r="C12" s="11">
        <f t="shared" si="1"/>
        <v>2.6733816149999999E-2</v>
      </c>
      <c r="D12">
        <f t="shared" si="3"/>
        <v>3.8485389535505891E-2</v>
      </c>
      <c r="G12" t="s">
        <v>19</v>
      </c>
      <c r="H12">
        <v>1.5</v>
      </c>
      <c r="I12">
        <v>2.5192790919331087E-2</v>
      </c>
      <c r="J12" t="s">
        <v>176</v>
      </c>
      <c r="K12">
        <v>12</v>
      </c>
      <c r="L12">
        <v>2.8406237389999998E-2</v>
      </c>
      <c r="M12">
        <v>2.8406237390284059E-2</v>
      </c>
      <c r="N12">
        <f t="shared" si="4"/>
        <v>-2.8406237390284059E-2</v>
      </c>
    </row>
    <row r="13" spans="1:14" x14ac:dyDescent="0.25">
      <c r="A13" s="7" t="str">
        <f t="shared" si="0"/>
        <v>15 Mbps</v>
      </c>
      <c r="B13" s="8">
        <f t="shared" si="2"/>
        <v>15</v>
      </c>
      <c r="C13" s="11">
        <f t="shared" si="1"/>
        <v>0.10905981735</v>
      </c>
      <c r="D13">
        <f t="shared" si="3"/>
        <v>0.15700001562948859</v>
      </c>
      <c r="G13" t="s">
        <v>21</v>
      </c>
      <c r="H13">
        <v>3</v>
      </c>
      <c r="I13">
        <v>3.8514860064119236E-2</v>
      </c>
      <c r="J13" t="s">
        <v>177</v>
      </c>
      <c r="K13">
        <v>15</v>
      </c>
      <c r="L13">
        <v>0.1624311712</v>
      </c>
      <c r="M13">
        <v>0.16243117120162431</v>
      </c>
      <c r="N13">
        <f t="shared" si="4"/>
        <v>-0.1445345339199941</v>
      </c>
    </row>
    <row r="14" spans="1:14" x14ac:dyDescent="0.25">
      <c r="A14" s="7" t="str">
        <f t="shared" si="0"/>
        <v>18 Mbps</v>
      </c>
      <c r="B14" s="8">
        <f t="shared" si="2"/>
        <v>18</v>
      </c>
      <c r="C14" s="11">
        <f t="shared" si="1"/>
        <v>2.4055914519999999E-2</v>
      </c>
      <c r="D14">
        <f t="shared" si="3"/>
        <v>3.4630343671867896E-2</v>
      </c>
      <c r="G14" t="s">
        <v>23</v>
      </c>
      <c r="H14">
        <v>5</v>
      </c>
      <c r="I14">
        <v>4.2533142708604116E-2</v>
      </c>
      <c r="J14" t="s">
        <v>178</v>
      </c>
      <c r="K14">
        <v>18</v>
      </c>
      <c r="L14">
        <v>1.9221470309999999E-2</v>
      </c>
      <c r="M14">
        <v>1.9221470310192213E-2</v>
      </c>
      <c r="N14">
        <f t="shared" si="4"/>
        <v>1.9263919225313678E-2</v>
      </c>
    </row>
    <row r="15" spans="1:14" x14ac:dyDescent="0.25">
      <c r="A15" s="7" t="str">
        <f t="shared" si="0"/>
        <v>20 Mbps</v>
      </c>
      <c r="B15" s="8">
        <f t="shared" si="2"/>
        <v>20</v>
      </c>
      <c r="C15" s="11">
        <f t="shared" si="1"/>
        <v>2.473593478E-2</v>
      </c>
      <c r="D15">
        <f t="shared" si="3"/>
        <v>3.560928526596336E-2</v>
      </c>
      <c r="G15" t="s">
        <v>24</v>
      </c>
      <c r="H15">
        <v>6</v>
      </c>
      <c r="I15">
        <v>5.2605926696126862E-2</v>
      </c>
      <c r="J15" t="s">
        <v>179</v>
      </c>
      <c r="K15">
        <v>20</v>
      </c>
      <c r="L15">
        <v>7.5128508950000006E-2</v>
      </c>
      <c r="M15">
        <v>7.5128508950751294E-2</v>
      </c>
      <c r="N15">
        <f t="shared" si="4"/>
        <v>8.1871506678737299E-2</v>
      </c>
    </row>
    <row r="16" spans="1:14" x14ac:dyDescent="0.25">
      <c r="A16" s="7" t="str">
        <f t="shared" si="0"/>
        <v>25 Mbps</v>
      </c>
      <c r="B16" s="8">
        <f t="shared" si="2"/>
        <v>25</v>
      </c>
      <c r="C16" s="11">
        <f t="shared" si="1"/>
        <v>0.2150689452</v>
      </c>
      <c r="D16">
        <f t="shared" si="3"/>
        <v>0.30960832851438497</v>
      </c>
      <c r="G16" t="s">
        <v>28</v>
      </c>
      <c r="H16">
        <v>10</v>
      </c>
      <c r="I16">
        <v>7.3130577939519978E-2</v>
      </c>
      <c r="J16" t="s">
        <v>180</v>
      </c>
      <c r="K16">
        <v>25</v>
      </c>
      <c r="L16">
        <v>0.18785038894</v>
      </c>
      <c r="M16">
        <v>0.1878503889418785</v>
      </c>
      <c r="N16">
        <f t="shared" si="4"/>
        <v>-0.1532200452700106</v>
      </c>
    </row>
    <row r="17" spans="1:14" x14ac:dyDescent="0.25">
      <c r="A17" s="7" t="str">
        <f t="shared" si="0"/>
        <v>30 Mbps</v>
      </c>
      <c r="B17" s="8">
        <f t="shared" si="2"/>
        <v>30</v>
      </c>
      <c r="C17" s="11">
        <f t="shared" si="1"/>
        <v>2.029151907E-2</v>
      </c>
      <c r="D17">
        <f>C17/SUM($C$5:$C$22)</f>
        <v>2.921120618524551E-2</v>
      </c>
      <c r="G17" t="s">
        <v>29</v>
      </c>
      <c r="H17">
        <v>12</v>
      </c>
      <c r="I17">
        <v>6.0978251451347373E-2</v>
      </c>
      <c r="J17" t="s">
        <v>181</v>
      </c>
      <c r="K17">
        <v>30</v>
      </c>
      <c r="L17">
        <v>5.8921041469999998E-2</v>
      </c>
      <c r="M17">
        <v>5.8921041470589207E-2</v>
      </c>
      <c r="N17">
        <f t="shared" si="4"/>
        <v>-2.3311756204625847E-2</v>
      </c>
    </row>
    <row r="18" spans="1:14" x14ac:dyDescent="0.25">
      <c r="A18" s="7" t="str">
        <f t="shared" si="0"/>
        <v>50 Mbps</v>
      </c>
      <c r="B18" s="8">
        <f t="shared" si="2"/>
        <v>50</v>
      </c>
      <c r="C18" s="11">
        <f t="shared" si="1"/>
        <v>0.21634190410000001</v>
      </c>
      <c r="D18">
        <f>C18/SUM($C$5:$C$22)</f>
        <v>0.31144085099655927</v>
      </c>
      <c r="G18" t="s">
        <v>30</v>
      </c>
      <c r="H18">
        <v>15</v>
      </c>
      <c r="I18">
        <v>7.1505935360887285E-2</v>
      </c>
      <c r="J18" t="s">
        <v>182</v>
      </c>
      <c r="K18">
        <v>35</v>
      </c>
      <c r="L18">
        <v>1.4725375509999999E-2</v>
      </c>
      <c r="M18">
        <v>1.4725375510147253E-2</v>
      </c>
    </row>
    <row r="19" spans="1:14" x14ac:dyDescent="0.25">
      <c r="A19" s="7"/>
      <c r="B19" s="8"/>
      <c r="C19" s="11"/>
      <c r="G19" t="s">
        <v>32</v>
      </c>
      <c r="H19">
        <v>18</v>
      </c>
      <c r="I19">
        <v>5.4739623949397805E-2</v>
      </c>
      <c r="J19" t="s">
        <v>183</v>
      </c>
      <c r="K19">
        <v>50</v>
      </c>
      <c r="L19">
        <v>0.17938100704000001</v>
      </c>
      <c r="M19">
        <v>0.17938100704179383</v>
      </c>
      <c r="N19">
        <f>D16-M19</f>
        <v>0.13022732147259114</v>
      </c>
    </row>
    <row r="20" spans="1:14" x14ac:dyDescent="0.25">
      <c r="A20" s="7"/>
      <c r="B20" s="8"/>
      <c r="C20" s="11"/>
      <c r="G20" t="s">
        <v>33</v>
      </c>
      <c r="H20">
        <v>20</v>
      </c>
      <c r="I20">
        <v>8.9680270340525101E-2</v>
      </c>
      <c r="J20" t="s">
        <v>186</v>
      </c>
      <c r="K20">
        <v>60</v>
      </c>
      <c r="L20">
        <v>8.1717409889999995E-2</v>
      </c>
      <c r="M20">
        <v>8.1717409890817175E-2</v>
      </c>
      <c r="N20">
        <f>D17-M20</f>
        <v>-5.2506203705571665E-2</v>
      </c>
    </row>
    <row r="21" spans="1:14" x14ac:dyDescent="0.25">
      <c r="A21" s="7"/>
      <c r="B21" s="8"/>
      <c r="C21" s="11"/>
      <c r="G21" t="s">
        <v>34</v>
      </c>
      <c r="H21">
        <v>22</v>
      </c>
      <c r="I21">
        <v>6.6902781388094634E-2</v>
      </c>
      <c r="J21" t="s">
        <v>184</v>
      </c>
      <c r="K21">
        <v>75</v>
      </c>
      <c r="L21">
        <v>1.1776525140000001E-2</v>
      </c>
      <c r="M21">
        <v>1.1776525140117766E-2</v>
      </c>
      <c r="N21">
        <f>D18-M21</f>
        <v>0.29966432585644148</v>
      </c>
    </row>
    <row r="22" spans="1:14" x14ac:dyDescent="0.25">
      <c r="A22" s="7"/>
      <c r="B22" s="8"/>
      <c r="C22" s="11"/>
      <c r="G22" t="s">
        <v>35</v>
      </c>
      <c r="H22">
        <v>24</v>
      </c>
      <c r="I22">
        <v>2.1997660514686771E-2</v>
      </c>
      <c r="J22" t="s">
        <v>187</v>
      </c>
      <c r="K22">
        <v>100</v>
      </c>
      <c r="L22">
        <v>6.1127582530000002E-2</v>
      </c>
      <c r="M22">
        <v>6.1127582530611277E-2</v>
      </c>
    </row>
    <row r="23" spans="1:14" x14ac:dyDescent="0.25">
      <c r="A23" s="7"/>
      <c r="B23" s="8"/>
      <c r="C23" s="11"/>
      <c r="D23">
        <f>SUM(D5:D22)</f>
        <v>1</v>
      </c>
      <c r="G23" t="s">
        <v>36</v>
      </c>
      <c r="H23">
        <v>25</v>
      </c>
      <c r="I23">
        <v>8.6398492331687032E-2</v>
      </c>
      <c r="J23" t="s">
        <v>204</v>
      </c>
      <c r="K23">
        <v>0</v>
      </c>
      <c r="L23">
        <v>0</v>
      </c>
      <c r="M23">
        <v>0</v>
      </c>
    </row>
    <row r="24" spans="1:14" ht="15.75" x14ac:dyDescent="0.25">
      <c r="A24" s="3"/>
      <c r="G24" t="s">
        <v>38</v>
      </c>
      <c r="H24">
        <v>30</v>
      </c>
      <c r="I24">
        <v>7.0942725933627951E-2</v>
      </c>
    </row>
    <row r="25" spans="1:14" x14ac:dyDescent="0.25">
      <c r="B25" s="9"/>
      <c r="G25" t="s">
        <v>39</v>
      </c>
      <c r="H25">
        <v>45</v>
      </c>
      <c r="I25">
        <v>7.2567368512260644E-2</v>
      </c>
    </row>
    <row r="26" spans="1:14" x14ac:dyDescent="0.25">
      <c r="A26" s="12" t="str">
        <f>B47&amp;" Mbps"</f>
        <v>1.5 Mbps</v>
      </c>
      <c r="C26" s="13">
        <f>D47</f>
        <v>2.6412104500000001E-3</v>
      </c>
    </row>
    <row r="27" spans="1:14" x14ac:dyDescent="0.25">
      <c r="A27" s="12" t="str">
        <f t="shared" ref="A27:A44" si="5">B48&amp;" Mbps"</f>
        <v>2.05 Mbps</v>
      </c>
      <c r="C27" s="13">
        <f t="shared" ref="C27:C43" si="6">D48</f>
        <v>6.1568242299999999E-3</v>
      </c>
    </row>
    <row r="28" spans="1:14" x14ac:dyDescent="0.25">
      <c r="A28" s="12" t="str">
        <f t="shared" si="5"/>
        <v>3 Mbps</v>
      </c>
      <c r="C28" s="13">
        <f t="shared" si="6"/>
        <v>1.8838405039999999E-2</v>
      </c>
    </row>
    <row r="29" spans="1:14" x14ac:dyDescent="0.25">
      <c r="A29" s="12" t="str">
        <f t="shared" si="5"/>
        <v>5 Mbps</v>
      </c>
      <c r="C29" s="13">
        <f t="shared" si="6"/>
        <v>1.3454235000000001E-4</v>
      </c>
    </row>
    <row r="30" spans="1:14" x14ac:dyDescent="0.25">
      <c r="A30" s="12" t="str">
        <f t="shared" si="5"/>
        <v>6 Mbps</v>
      </c>
      <c r="C30" s="13">
        <f t="shared" si="6"/>
        <v>1.8157744430000001E-2</v>
      </c>
    </row>
    <row r="31" spans="1:14" x14ac:dyDescent="0.25">
      <c r="A31" s="12" t="str">
        <f t="shared" si="5"/>
        <v>7 Mbps</v>
      </c>
      <c r="C31" s="13">
        <f t="shared" si="6"/>
        <v>0</v>
      </c>
    </row>
    <row r="32" spans="1:14" x14ac:dyDescent="0.25">
      <c r="A32" s="12" t="str">
        <f t="shared" si="5"/>
        <v>10 Mbps</v>
      </c>
      <c r="C32" s="13">
        <f t="shared" si="6"/>
        <v>1.243187133E-2</v>
      </c>
    </row>
    <row r="33" spans="1:8" x14ac:dyDescent="0.25">
      <c r="A33" s="12" t="str">
        <f t="shared" si="5"/>
        <v>12 Mbps</v>
      </c>
      <c r="C33" s="13">
        <f t="shared" si="6"/>
        <v>2.6733816149999999E-2</v>
      </c>
    </row>
    <row r="34" spans="1:8" x14ac:dyDescent="0.25">
      <c r="A34" s="12" t="str">
        <f t="shared" si="5"/>
        <v>15 Mbps</v>
      </c>
      <c r="C34" s="13">
        <f t="shared" si="6"/>
        <v>0.10905981735</v>
      </c>
    </row>
    <row r="35" spans="1:8" x14ac:dyDescent="0.25">
      <c r="A35" s="12" t="str">
        <f t="shared" si="5"/>
        <v>18 Mbps</v>
      </c>
      <c r="C35" s="13">
        <f t="shared" si="6"/>
        <v>2.4055914519999999E-2</v>
      </c>
    </row>
    <row r="36" spans="1:8" x14ac:dyDescent="0.25">
      <c r="A36" s="12" t="str">
        <f t="shared" si="5"/>
        <v>20 Mbps</v>
      </c>
      <c r="C36" s="13">
        <f t="shared" si="6"/>
        <v>2.473593478E-2</v>
      </c>
    </row>
    <row r="37" spans="1:8" x14ac:dyDescent="0.25">
      <c r="A37" s="12" t="str">
        <f t="shared" si="5"/>
        <v>25 Mbps</v>
      </c>
      <c r="C37" s="13">
        <f t="shared" si="6"/>
        <v>0.2150689452</v>
      </c>
    </row>
    <row r="38" spans="1:8" x14ac:dyDescent="0.25">
      <c r="A38" s="12" t="str">
        <f t="shared" si="5"/>
        <v>30 Mbps</v>
      </c>
      <c r="C38" s="13">
        <f t="shared" si="6"/>
        <v>2.029151907E-2</v>
      </c>
    </row>
    <row r="39" spans="1:8" x14ac:dyDescent="0.25">
      <c r="A39" s="12" t="str">
        <f t="shared" si="5"/>
        <v>50 Mbps</v>
      </c>
      <c r="C39" s="13">
        <f t="shared" si="6"/>
        <v>0.21634190410000001</v>
      </c>
    </row>
    <row r="40" spans="1:8" x14ac:dyDescent="0.25">
      <c r="A40" s="12" t="str">
        <f t="shared" si="5"/>
        <v>60 Mbps</v>
      </c>
      <c r="C40" s="13">
        <f t="shared" si="6"/>
        <v>0.10127808250000001</v>
      </c>
    </row>
    <row r="41" spans="1:8" x14ac:dyDescent="0.25">
      <c r="A41" s="12" t="str">
        <f t="shared" si="5"/>
        <v>75 Mbps</v>
      </c>
      <c r="C41" s="13">
        <f t="shared" si="6"/>
        <v>0.20407346849999999</v>
      </c>
    </row>
    <row r="42" spans="1:8" x14ac:dyDescent="0.25">
      <c r="A42" s="12" t="str">
        <f t="shared" si="5"/>
        <v xml:space="preserve"> Mbps</v>
      </c>
      <c r="C42" s="13">
        <f t="shared" si="6"/>
        <v>0</v>
      </c>
    </row>
    <row r="43" spans="1:8" x14ac:dyDescent="0.25">
      <c r="A43" s="12" t="str">
        <f t="shared" si="5"/>
        <v xml:space="preserve"> Mbps</v>
      </c>
      <c r="C43" s="13">
        <f t="shared" si="6"/>
        <v>0</v>
      </c>
    </row>
    <row r="44" spans="1:8" x14ac:dyDescent="0.25">
      <c r="A44" s="12" t="str">
        <f t="shared" si="5"/>
        <v xml:space="preserve"> Mbps</v>
      </c>
      <c r="C44" s="13"/>
    </row>
    <row r="45" spans="1:8" x14ac:dyDescent="0.25">
      <c r="A45" s="15" t="s">
        <v>166</v>
      </c>
      <c r="B45" s="15"/>
      <c r="C45" s="15"/>
      <c r="D45" s="15"/>
    </row>
    <row r="46" spans="1:8" x14ac:dyDescent="0.25">
      <c r="A46" s="15"/>
      <c r="B46" s="15"/>
      <c r="C46" s="15" t="s">
        <v>167</v>
      </c>
      <c r="D46" s="15" t="s">
        <v>168</v>
      </c>
    </row>
    <row r="47" spans="1:8" x14ac:dyDescent="0.25">
      <c r="A47" s="15" t="s">
        <v>169</v>
      </c>
      <c r="B47" s="15">
        <v>1.5</v>
      </c>
      <c r="C47" s="15">
        <v>37</v>
      </c>
      <c r="D47" s="16">
        <v>2.6412104500000001E-3</v>
      </c>
      <c r="E47">
        <f>C47*B47</f>
        <v>55.5</v>
      </c>
      <c r="H47">
        <f>100*E47/E$69</f>
        <v>9.383400679662536E-2</v>
      </c>
    </row>
    <row r="48" spans="1:8" x14ac:dyDescent="0.25">
      <c r="A48" s="15"/>
      <c r="B48" s="15">
        <v>2.0499999999999998</v>
      </c>
      <c r="C48" s="15">
        <v>32</v>
      </c>
      <c r="D48" s="16">
        <v>6.1568242299999999E-3</v>
      </c>
      <c r="E48">
        <f>C48*B48</f>
        <v>65.599999999999994</v>
      </c>
      <c r="H48">
        <f>100*E48/E$69</f>
        <v>0.11091010533078599</v>
      </c>
    </row>
    <row r="49" spans="1:8" x14ac:dyDescent="0.25">
      <c r="A49" s="15"/>
      <c r="B49" s="15">
        <v>3</v>
      </c>
      <c r="C49" s="15">
        <v>130</v>
      </c>
      <c r="D49" s="16">
        <v>1.8838405039999999E-2</v>
      </c>
      <c r="E49">
        <f>C49*B49</f>
        <v>390</v>
      </c>
      <c r="H49">
        <f>100*E49/E$69</f>
        <v>0.65937410181412415</v>
      </c>
    </row>
    <row r="50" spans="1:8" x14ac:dyDescent="0.25">
      <c r="A50" s="15"/>
      <c r="B50" s="15">
        <v>5</v>
      </c>
      <c r="C50" s="15">
        <v>25</v>
      </c>
      <c r="D50" s="16">
        <v>1.3454235000000001E-4</v>
      </c>
      <c r="E50">
        <f t="shared" ref="E50:E67" si="7">C50*B50</f>
        <v>125</v>
      </c>
      <c r="H50">
        <f t="shared" ref="H50:H67" si="8">100*C50/C$69</f>
        <v>1.4013452914798206</v>
      </c>
    </row>
    <row r="51" spans="1:8" x14ac:dyDescent="0.25">
      <c r="A51" s="15"/>
      <c r="B51" s="15">
        <v>6</v>
      </c>
      <c r="C51" s="15">
        <v>70</v>
      </c>
      <c r="D51" s="16">
        <v>1.8157744430000001E-2</v>
      </c>
      <c r="E51">
        <f t="shared" si="7"/>
        <v>420</v>
      </c>
      <c r="H51">
        <f t="shared" si="8"/>
        <v>3.9237668161434978</v>
      </c>
    </row>
    <row r="52" spans="1:8" x14ac:dyDescent="0.25">
      <c r="A52" s="15"/>
      <c r="B52" s="15">
        <v>7</v>
      </c>
      <c r="C52" s="15">
        <v>38</v>
      </c>
      <c r="D52" s="16">
        <v>0</v>
      </c>
      <c r="E52">
        <f t="shared" si="7"/>
        <v>266</v>
      </c>
      <c r="H52">
        <f t="shared" si="8"/>
        <v>2.1300448430493275</v>
      </c>
    </row>
    <row r="53" spans="1:8" x14ac:dyDescent="0.25">
      <c r="A53" s="15"/>
      <c r="B53" s="15">
        <v>10</v>
      </c>
      <c r="C53" s="15">
        <v>45</v>
      </c>
      <c r="D53" s="16">
        <v>1.243187133E-2</v>
      </c>
      <c r="E53">
        <f t="shared" si="7"/>
        <v>450</v>
      </c>
      <c r="H53">
        <f t="shared" si="8"/>
        <v>2.522421524663677</v>
      </c>
    </row>
    <row r="54" spans="1:8" x14ac:dyDescent="0.25">
      <c r="A54" s="15"/>
      <c r="B54" s="15">
        <v>12</v>
      </c>
      <c r="C54" s="15">
        <v>88</v>
      </c>
      <c r="D54" s="16">
        <v>2.6733816149999999E-2</v>
      </c>
      <c r="E54">
        <f t="shared" si="7"/>
        <v>1056</v>
      </c>
      <c r="H54">
        <f t="shared" si="8"/>
        <v>4.9327354260089686</v>
      </c>
    </row>
    <row r="55" spans="1:8" x14ac:dyDescent="0.25">
      <c r="A55" s="15"/>
      <c r="B55" s="15">
        <v>15</v>
      </c>
      <c r="C55" s="15">
        <v>245</v>
      </c>
      <c r="D55" s="16">
        <v>0.10905981735</v>
      </c>
      <c r="E55">
        <f t="shared" si="7"/>
        <v>3675</v>
      </c>
      <c r="H55">
        <f t="shared" si="8"/>
        <v>13.733183856502242</v>
      </c>
    </row>
    <row r="56" spans="1:8" x14ac:dyDescent="0.25">
      <c r="A56" s="15"/>
      <c r="B56" s="15">
        <v>18</v>
      </c>
      <c r="C56" s="15">
        <v>55</v>
      </c>
      <c r="D56" s="16">
        <v>2.4055914519999999E-2</v>
      </c>
      <c r="E56">
        <f t="shared" si="7"/>
        <v>990</v>
      </c>
      <c r="H56">
        <f t="shared" si="8"/>
        <v>3.0829596412556053</v>
      </c>
    </row>
    <row r="57" spans="1:8" x14ac:dyDescent="0.25">
      <c r="A57" s="15"/>
      <c r="B57" s="15">
        <v>20</v>
      </c>
      <c r="C57" s="15">
        <v>67</v>
      </c>
      <c r="D57" s="16">
        <v>2.473593478E-2</v>
      </c>
      <c r="E57">
        <f t="shared" si="7"/>
        <v>1340</v>
      </c>
      <c r="H57">
        <f t="shared" si="8"/>
        <v>3.7556053811659194</v>
      </c>
    </row>
    <row r="58" spans="1:8" x14ac:dyDescent="0.25">
      <c r="A58" s="15"/>
      <c r="B58" s="15">
        <v>25</v>
      </c>
      <c r="C58" s="15">
        <v>213</v>
      </c>
      <c r="D58" s="16">
        <v>0.2150689452</v>
      </c>
      <c r="E58">
        <f t="shared" si="7"/>
        <v>5325</v>
      </c>
      <c r="H58">
        <f t="shared" si="8"/>
        <v>11.939461883408072</v>
      </c>
    </row>
    <row r="59" spans="1:8" x14ac:dyDescent="0.25">
      <c r="A59" s="15"/>
      <c r="B59" s="15">
        <v>30</v>
      </c>
      <c r="C59" s="15">
        <v>65</v>
      </c>
      <c r="D59" s="16">
        <v>2.029151907E-2</v>
      </c>
      <c r="E59">
        <f t="shared" si="7"/>
        <v>1950</v>
      </c>
      <c r="H59">
        <f t="shared" si="8"/>
        <v>3.6434977578475336</v>
      </c>
    </row>
    <row r="60" spans="1:8" x14ac:dyDescent="0.25">
      <c r="A60" s="15"/>
      <c r="B60" s="15">
        <v>50</v>
      </c>
      <c r="C60" s="15">
        <v>337</v>
      </c>
      <c r="D60" s="16">
        <v>0.21634190410000001</v>
      </c>
      <c r="E60">
        <f t="shared" si="7"/>
        <v>16850</v>
      </c>
      <c r="H60">
        <f t="shared" si="8"/>
        <v>18.890134529147982</v>
      </c>
    </row>
    <row r="61" spans="1:8" x14ac:dyDescent="0.25">
      <c r="A61" s="15"/>
      <c r="B61" s="15">
        <v>60</v>
      </c>
      <c r="C61" s="15">
        <v>276</v>
      </c>
      <c r="D61" s="16">
        <v>0.10127808250000001</v>
      </c>
      <c r="E61">
        <f t="shared" si="7"/>
        <v>16560</v>
      </c>
      <c r="H61">
        <f t="shared" si="8"/>
        <v>15.47085201793722</v>
      </c>
    </row>
    <row r="62" spans="1:8" x14ac:dyDescent="0.25">
      <c r="A62" s="15"/>
      <c r="B62" s="15">
        <v>75</v>
      </c>
      <c r="C62" s="15">
        <v>130</v>
      </c>
      <c r="D62" s="16">
        <v>0.20407346849999999</v>
      </c>
      <c r="E62">
        <f t="shared" si="7"/>
        <v>9750</v>
      </c>
      <c r="H62">
        <f t="shared" si="8"/>
        <v>7.2869955156950672</v>
      </c>
    </row>
    <row r="63" spans="1:8" x14ac:dyDescent="0.25">
      <c r="A63" s="15"/>
      <c r="B63" s="15"/>
      <c r="C63" s="15"/>
      <c r="D63" s="17"/>
      <c r="E63">
        <f t="shared" si="7"/>
        <v>0</v>
      </c>
      <c r="H63">
        <f t="shared" si="8"/>
        <v>0</v>
      </c>
    </row>
    <row r="64" spans="1:8" x14ac:dyDescent="0.25">
      <c r="A64" s="15"/>
      <c r="B64" s="15"/>
      <c r="C64" s="15"/>
      <c r="D64" s="17"/>
      <c r="E64">
        <f t="shared" si="7"/>
        <v>0</v>
      </c>
      <c r="H64">
        <f t="shared" si="8"/>
        <v>0</v>
      </c>
    </row>
    <row r="65" spans="1:8" x14ac:dyDescent="0.25">
      <c r="A65" s="15"/>
      <c r="B65" s="15"/>
      <c r="C65" s="15"/>
      <c r="D65" s="17"/>
      <c r="E65">
        <f t="shared" si="7"/>
        <v>0</v>
      </c>
      <c r="H65">
        <f t="shared" si="8"/>
        <v>0</v>
      </c>
    </row>
    <row r="66" spans="1:8" x14ac:dyDescent="0.25">
      <c r="A66" s="15"/>
      <c r="B66" s="15"/>
      <c r="C66" s="15"/>
      <c r="D66" s="17"/>
      <c r="E66">
        <f t="shared" si="7"/>
        <v>0</v>
      </c>
      <c r="H66">
        <f t="shared" si="8"/>
        <v>0</v>
      </c>
    </row>
    <row r="67" spans="1:8" x14ac:dyDescent="0.25">
      <c r="A67" s="15"/>
      <c r="B67" s="15"/>
      <c r="C67" s="15"/>
      <c r="D67" s="17"/>
      <c r="E67">
        <f t="shared" si="7"/>
        <v>0</v>
      </c>
      <c r="H67">
        <f t="shared" si="8"/>
        <v>0</v>
      </c>
    </row>
    <row r="68" spans="1:8" x14ac:dyDescent="0.25">
      <c r="A68" s="15"/>
      <c r="B68" s="15"/>
      <c r="C68" s="15"/>
      <c r="D68" s="17"/>
    </row>
    <row r="69" spans="1:8" x14ac:dyDescent="0.25">
      <c r="A69" s="15"/>
      <c r="B69" s="15"/>
      <c r="C69" s="15">
        <f>SUM(C49:C67)</f>
        <v>1784</v>
      </c>
      <c r="D69" s="15"/>
      <c r="E69" s="15">
        <f>SUM(E49:E67)</f>
        <v>59147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N35"/>
  <sheetViews>
    <sheetView topLeftCell="A22" workbookViewId="0">
      <selection activeCell="A17" sqref="A17"/>
    </sheetView>
  </sheetViews>
  <sheetFormatPr defaultRowHeight="15" x14ac:dyDescent="0.25"/>
  <cols>
    <col min="1" max="1" width="13.140625" customWidth="1"/>
    <col min="2" max="2" width="11" customWidth="1"/>
    <col min="3" max="3" width="17.28515625" customWidth="1"/>
    <col min="5" max="5" width="12.42578125" customWidth="1"/>
  </cols>
  <sheetData>
    <row r="1" spans="1:14" x14ac:dyDescent="0.25">
      <c r="B1" t="s">
        <v>188</v>
      </c>
    </row>
    <row r="2" spans="1:14" x14ac:dyDescent="0.25">
      <c r="E2" s="4">
        <v>1</v>
      </c>
      <c r="F2" t="s">
        <v>159</v>
      </c>
      <c r="I2" s="4"/>
      <c r="N2" s="4"/>
    </row>
    <row r="3" spans="1:14" x14ac:dyDescent="0.25">
      <c r="E3">
        <v>2.5999999999999999E-2</v>
      </c>
      <c r="F3" t="s">
        <v>160</v>
      </c>
    </row>
    <row r="5" spans="1:14" x14ac:dyDescent="0.25">
      <c r="A5" s="5" t="s">
        <v>161</v>
      </c>
      <c r="B5" s="5" t="s">
        <v>162</v>
      </c>
      <c r="C5" s="5" t="s">
        <v>163</v>
      </c>
      <c r="E5" s="6" t="s">
        <v>185</v>
      </c>
    </row>
    <row r="6" spans="1:14" x14ac:dyDescent="0.25">
      <c r="A6" s="14" t="str">
        <f>'Chart 18 Data'!A5</f>
        <v>1.5 Mbps</v>
      </c>
      <c r="B6">
        <f>'Chart 18 Data'!B5</f>
        <v>1.5</v>
      </c>
      <c r="C6">
        <f>'Chart 18 Data'!D5</f>
        <v>3.8022260811238062E-3</v>
      </c>
      <c r="E6">
        <f t="shared" ref="E6:E23" si="0">10^(LOG10(B6)*LOG10(1+$E$2))*$E$3</f>
        <v>2.9375285681866793E-2</v>
      </c>
    </row>
    <row r="7" spans="1:14" x14ac:dyDescent="0.25">
      <c r="A7" s="14" t="str">
        <f>'Chart 18 Data'!A6</f>
        <v>2.05 Mbps</v>
      </c>
      <c r="B7">
        <f>'Chart 18 Data'!B6</f>
        <v>2.0499999999999998</v>
      </c>
      <c r="C7">
        <f>'Chart 18 Data'!D6</f>
        <v>8.8632231726180673E-3</v>
      </c>
      <c r="E7">
        <f t="shared" si="0"/>
        <v>3.2271608434229798E-2</v>
      </c>
    </row>
    <row r="8" spans="1:14" x14ac:dyDescent="0.25">
      <c r="A8" s="14" t="str">
        <f>'Chart 18 Data'!A7</f>
        <v>3 Mbps</v>
      </c>
      <c r="B8">
        <f>'Chart 18 Data'!B7</f>
        <v>3</v>
      </c>
      <c r="C8">
        <f>'Chart 18 Data'!D7</f>
        <v>2.7119336503405912E-2</v>
      </c>
      <c r="E8">
        <f t="shared" si="0"/>
        <v>3.6191047822066877E-2</v>
      </c>
    </row>
    <row r="9" spans="1:14" x14ac:dyDescent="0.25">
      <c r="A9" s="14" t="str">
        <f>'Chart 18 Data'!A8</f>
        <v>5 Mbps</v>
      </c>
      <c r="B9">
        <f>'Chart 18 Data'!B8</f>
        <v>5</v>
      </c>
      <c r="C9">
        <f>'Chart 18 Data'!D8</f>
        <v>1.9368408609230195E-4</v>
      </c>
      <c r="E9">
        <f t="shared" si="0"/>
        <v>4.2206980659059486E-2</v>
      </c>
    </row>
    <row r="10" spans="1:14" x14ac:dyDescent="0.25">
      <c r="A10" s="14" t="str">
        <f>'Chart 18 Data'!A9</f>
        <v>6 Mbps</v>
      </c>
      <c r="B10">
        <f>'Chart 18 Data'!B9</f>
        <v>6</v>
      </c>
      <c r="C10">
        <f>'Chart 18 Data'!D9</f>
        <v>2.6139473076114219E-2</v>
      </c>
      <c r="E10">
        <f t="shared" si="0"/>
        <v>4.4588228235263053E-2</v>
      </c>
    </row>
    <row r="11" spans="1:14" x14ac:dyDescent="0.25">
      <c r="A11" s="14" t="str">
        <f>'Chart 18 Data'!A10</f>
        <v>7 Mbps</v>
      </c>
      <c r="B11">
        <f>'Chart 18 Data'!B10</f>
        <v>7</v>
      </c>
      <c r="C11">
        <f>'Chart 18 Data'!D10</f>
        <v>0</v>
      </c>
      <c r="E11">
        <f t="shared" si="0"/>
        <v>4.6706057246395989E-2</v>
      </c>
    </row>
    <row r="12" spans="1:14" x14ac:dyDescent="0.25">
      <c r="A12" s="14" t="str">
        <f>'Chart 18 Data'!A11</f>
        <v>10 Mbps</v>
      </c>
      <c r="B12">
        <f>'Chart 18 Data'!B11</f>
        <v>10</v>
      </c>
      <c r="C12">
        <f>'Chart 18 Data'!D11</f>
        <v>1.7896637281630209E-2</v>
      </c>
      <c r="E12">
        <f t="shared" si="0"/>
        <v>5.1999999999999998E-2</v>
      </c>
    </row>
    <row r="13" spans="1:14" x14ac:dyDescent="0.25">
      <c r="A13" s="14" t="str">
        <f>'Chart 18 Data'!A12</f>
        <v>12 Mbps</v>
      </c>
      <c r="B13">
        <f>'Chart 18 Data'!B12</f>
        <v>12</v>
      </c>
      <c r="C13">
        <f>'Chart 18 Data'!D12</f>
        <v>3.8485389535505891E-2</v>
      </c>
      <c r="E13">
        <f t="shared" si="0"/>
        <v>5.493375342251608E-2</v>
      </c>
    </row>
    <row r="14" spans="1:14" x14ac:dyDescent="0.25">
      <c r="A14" s="14" t="str">
        <f>'Chart 18 Data'!A13</f>
        <v>15 Mbps</v>
      </c>
      <c r="B14">
        <f>'Chart 18 Data'!B13</f>
        <v>15</v>
      </c>
      <c r="C14">
        <f>'Chart 18 Data'!D13</f>
        <v>0.15700001562948859</v>
      </c>
      <c r="E14">
        <f t="shared" si="0"/>
        <v>5.8750571363733593E-2</v>
      </c>
    </row>
    <row r="15" spans="1:14" x14ac:dyDescent="0.25">
      <c r="A15" s="14" t="str">
        <f>'Chart 18 Data'!A14</f>
        <v>18 Mbps</v>
      </c>
      <c r="B15">
        <f>'Chart 18 Data'!B14</f>
        <v>18</v>
      </c>
      <c r="C15">
        <f>'Chart 18 Data'!D14</f>
        <v>3.4630343671867896E-2</v>
      </c>
      <c r="E15">
        <f t="shared" si="0"/>
        <v>6.2065180783216836E-2</v>
      </c>
    </row>
    <row r="16" spans="1:14" x14ac:dyDescent="0.25">
      <c r="A16" s="14" t="str">
        <f>'Chart 18 Data'!A15</f>
        <v>20 Mbps</v>
      </c>
      <c r="B16">
        <f>'Chart 18 Data'!B15</f>
        <v>20</v>
      </c>
      <c r="C16">
        <f>'Chart 18 Data'!D15</f>
        <v>3.560928526596336E-2</v>
      </c>
      <c r="E16">
        <f t="shared" si="0"/>
        <v>6.4065231811828313E-2</v>
      </c>
    </row>
    <row r="17" spans="1:5" x14ac:dyDescent="0.25">
      <c r="A17" s="14" t="str">
        <f>'Chart 18 Data'!A16</f>
        <v>25 Mbps</v>
      </c>
      <c r="B17">
        <f>'Chart 18 Data'!B16</f>
        <v>25</v>
      </c>
      <c r="C17">
        <f>'Chart 18 Data'!D16</f>
        <v>0.30960832851438497</v>
      </c>
      <c r="E17">
        <f t="shared" si="0"/>
        <v>6.85165083213162E-2</v>
      </c>
    </row>
    <row r="18" spans="1:5" x14ac:dyDescent="0.25">
      <c r="A18" s="14" t="str">
        <f>'Chart 18 Data'!A17</f>
        <v>30 Mbps</v>
      </c>
      <c r="B18">
        <f>'Chart 18 Data'!B17</f>
        <v>30</v>
      </c>
      <c r="C18">
        <f>'Chart 18 Data'!D17</f>
        <v>2.921120618524551E-2</v>
      </c>
      <c r="E18">
        <f t="shared" si="0"/>
        <v>7.2382095644133754E-2</v>
      </c>
    </row>
    <row r="19" spans="1:5" x14ac:dyDescent="0.25">
      <c r="A19" s="14" t="str">
        <f>'Chart 18 Data'!A18</f>
        <v>50 Mbps</v>
      </c>
      <c r="B19">
        <f>'Chart 18 Data'!B18</f>
        <v>50</v>
      </c>
      <c r="C19">
        <f>'Chart 18 Data'!D18</f>
        <v>0.31144085099655927</v>
      </c>
      <c r="E19">
        <f t="shared" si="0"/>
        <v>8.4413961318118944E-2</v>
      </c>
    </row>
    <row r="20" spans="1:5" x14ac:dyDescent="0.25">
      <c r="A20" s="14">
        <f>'Chart 18 Data'!A19</f>
        <v>0</v>
      </c>
      <c r="B20">
        <f>'Chart 18 Data'!B19</f>
        <v>0</v>
      </c>
      <c r="C20">
        <f>'Chart 18 Data'!D19</f>
        <v>0</v>
      </c>
      <c r="E20" t="e">
        <f t="shared" si="0"/>
        <v>#NUM!</v>
      </c>
    </row>
    <row r="21" spans="1:5" x14ac:dyDescent="0.25">
      <c r="A21" s="14">
        <f>'Chart 18 Data'!A20</f>
        <v>0</v>
      </c>
      <c r="B21">
        <f>'Chart 18 Data'!B20</f>
        <v>0</v>
      </c>
      <c r="C21">
        <f>'Chart 18 Data'!D20</f>
        <v>0</v>
      </c>
      <c r="E21" t="e">
        <f t="shared" si="0"/>
        <v>#NUM!</v>
      </c>
    </row>
    <row r="22" spans="1:5" x14ac:dyDescent="0.25">
      <c r="A22" s="14">
        <f>'Chart 18 Data'!A21</f>
        <v>0</v>
      </c>
      <c r="B22">
        <f>'Chart 18 Data'!B21</f>
        <v>0</v>
      </c>
      <c r="C22">
        <f>'Chart 18 Data'!D21</f>
        <v>0</v>
      </c>
      <c r="E22" t="e">
        <f t="shared" si="0"/>
        <v>#NUM!</v>
      </c>
    </row>
    <row r="23" spans="1:5" x14ac:dyDescent="0.25">
      <c r="A23" s="14">
        <f>'Chart 18 Data'!A22</f>
        <v>0</v>
      </c>
      <c r="B23">
        <f>'Chart 18 Data'!B22</f>
        <v>0</v>
      </c>
      <c r="C23">
        <f>'Chart 18 Data'!D22</f>
        <v>0</v>
      </c>
      <c r="E23" t="e">
        <f t="shared" si="0"/>
        <v>#NUM!</v>
      </c>
    </row>
    <row r="24" spans="1:5" x14ac:dyDescent="0.25">
      <c r="A24" s="14"/>
    </row>
    <row r="28" spans="1:5" x14ac:dyDescent="0.25">
      <c r="B28" s="9"/>
    </row>
    <row r="29" spans="1:5" x14ac:dyDescent="0.25">
      <c r="B29" s="9"/>
    </row>
    <row r="30" spans="1:5" x14ac:dyDescent="0.25">
      <c r="B30" s="9"/>
    </row>
    <row r="31" spans="1:5" x14ac:dyDescent="0.25">
      <c r="B31" s="9"/>
    </row>
    <row r="32" spans="1:5" x14ac:dyDescent="0.25">
      <c r="B32" s="10"/>
    </row>
    <row r="34" spans="2:2" x14ac:dyDescent="0.25">
      <c r="B34" s="9"/>
    </row>
    <row r="35" spans="2:2" x14ac:dyDescent="0.25">
      <c r="B35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V7"/>
  <sheetViews>
    <sheetView workbookViewId="0">
      <selection activeCell="E5" sqref="E5"/>
    </sheetView>
  </sheetViews>
  <sheetFormatPr defaultColWidth="8.85546875" defaultRowHeight="15" x14ac:dyDescent="0.25"/>
  <cols>
    <col min="1" max="1" width="15.7109375" customWidth="1"/>
    <col min="2" max="2" width="1.42578125" customWidth="1"/>
    <col min="3" max="3" width="6.28515625" customWidth="1"/>
    <col min="4" max="5" width="7" customWidth="1"/>
    <col min="6" max="10" width="8" customWidth="1"/>
    <col min="11" max="20" width="9" customWidth="1"/>
    <col min="21" max="22" width="10" customWidth="1"/>
  </cols>
  <sheetData>
    <row r="1" spans="1:22" ht="15.75" x14ac:dyDescent="0.25">
      <c r="C1" s="3" t="s">
        <v>201</v>
      </c>
    </row>
    <row r="2" spans="1:22" x14ac:dyDescent="0.25">
      <c r="A2" t="s">
        <v>165</v>
      </c>
    </row>
    <row r="3" spans="1:22" x14ac:dyDescent="0.25">
      <c r="C3" t="s">
        <v>164</v>
      </c>
      <c r="D3" s="4">
        <v>1</v>
      </c>
      <c r="E3" s="4">
        <v>0.99</v>
      </c>
      <c r="F3" s="4">
        <v>0.97</v>
      </c>
      <c r="G3" s="4">
        <v>0.95</v>
      </c>
      <c r="H3" s="4">
        <v>0.9</v>
      </c>
      <c r="I3" s="4">
        <v>0.85</v>
      </c>
      <c r="J3" s="4">
        <v>0.8</v>
      </c>
      <c r="K3" s="4">
        <v>0.7</v>
      </c>
      <c r="L3" s="4">
        <v>0.6</v>
      </c>
      <c r="M3" s="4">
        <v>0.5</v>
      </c>
      <c r="N3" s="4">
        <v>0.4</v>
      </c>
      <c r="O3" s="4">
        <v>0.3</v>
      </c>
      <c r="P3" s="4">
        <v>0.2</v>
      </c>
      <c r="Q3" s="4">
        <v>0.15</v>
      </c>
      <c r="R3" s="4">
        <v>0.1</v>
      </c>
      <c r="S3" s="4">
        <v>0.05</v>
      </c>
      <c r="T3" s="4">
        <v>0.03</v>
      </c>
      <c r="U3" s="4">
        <v>0.01</v>
      </c>
      <c r="V3" s="4">
        <v>0</v>
      </c>
    </row>
    <row r="4" spans="1:22" x14ac:dyDescent="0.25">
      <c r="A4" t="s">
        <v>13</v>
      </c>
      <c r="B4" t="s">
        <v>12</v>
      </c>
      <c r="C4">
        <v>1523</v>
      </c>
      <c r="D4">
        <v>0</v>
      </c>
      <c r="E4">
        <v>0</v>
      </c>
      <c r="F4">
        <v>19.384599999999999</v>
      </c>
      <c r="G4">
        <v>34.456099999999999</v>
      </c>
      <c r="H4">
        <v>58.5777</v>
      </c>
      <c r="I4">
        <v>77.347300000000004</v>
      </c>
      <c r="J4">
        <v>94.779799999999994</v>
      </c>
      <c r="K4">
        <v>126.8359</v>
      </c>
      <c r="L4">
        <v>159.36420000000001</v>
      </c>
      <c r="M4">
        <v>192.86760000000001</v>
      </c>
      <c r="N4">
        <v>244.29339999999999</v>
      </c>
      <c r="O4">
        <v>301.11799999999999</v>
      </c>
      <c r="P4">
        <v>412.42970000000003</v>
      </c>
      <c r="Q4">
        <v>465.77120000000002</v>
      </c>
      <c r="R4">
        <v>579.21090000000004</v>
      </c>
      <c r="S4">
        <v>771.87549999999999</v>
      </c>
      <c r="T4">
        <v>937.15269999999998</v>
      </c>
      <c r="U4">
        <v>1297.6956</v>
      </c>
      <c r="V4">
        <v>1785.2521999999999</v>
      </c>
    </row>
    <row r="5" spans="1:22" x14ac:dyDescent="0.25">
      <c r="A5" t="s">
        <v>14</v>
      </c>
      <c r="B5" t="s">
        <v>12</v>
      </c>
      <c r="C5">
        <v>436</v>
      </c>
      <c r="D5" s="4">
        <v>0</v>
      </c>
      <c r="E5" s="4">
        <v>1.8601000000000001</v>
      </c>
      <c r="F5" s="4">
        <v>7.7980999999999998</v>
      </c>
      <c r="G5" s="4">
        <v>11.4392</v>
      </c>
      <c r="H5" s="4">
        <v>15.0189</v>
      </c>
      <c r="I5" s="4">
        <v>19.029</v>
      </c>
      <c r="J5" s="4">
        <v>23.752099999999999</v>
      </c>
      <c r="K5" s="4">
        <v>33.015799999999999</v>
      </c>
      <c r="L5" s="4">
        <v>39.725499999999997</v>
      </c>
      <c r="M5" s="4">
        <v>60.042200000000001</v>
      </c>
      <c r="N5" s="4">
        <v>91.281300000000002</v>
      </c>
      <c r="O5" s="4">
        <v>140.87280000000001</v>
      </c>
      <c r="P5" s="4">
        <v>182.691</v>
      </c>
      <c r="Q5" s="4">
        <v>249.63919999999999</v>
      </c>
      <c r="R5" s="4">
        <v>343.6105</v>
      </c>
      <c r="S5" s="4">
        <v>447.08049999999997</v>
      </c>
      <c r="T5" s="4">
        <v>520.39329999999995</v>
      </c>
      <c r="U5" s="4">
        <v>1115.4449999999999</v>
      </c>
      <c r="V5" s="4">
        <v>2529.1833999999999</v>
      </c>
    </row>
    <row r="6" spans="1:22" x14ac:dyDescent="0.25">
      <c r="A6" t="s">
        <v>15</v>
      </c>
      <c r="B6" t="s">
        <v>12</v>
      </c>
      <c r="C6">
        <v>130</v>
      </c>
      <c r="D6">
        <v>0</v>
      </c>
      <c r="E6">
        <v>0</v>
      </c>
      <c r="F6">
        <v>21.569199999999999</v>
      </c>
      <c r="G6">
        <v>41.488199999999999</v>
      </c>
      <c r="H6">
        <v>50.036000000000001</v>
      </c>
      <c r="I6">
        <v>71.5625</v>
      </c>
      <c r="J6">
        <v>75.627099999999999</v>
      </c>
      <c r="K6">
        <v>90.872699999999995</v>
      </c>
      <c r="L6">
        <v>108.23739999999999</v>
      </c>
      <c r="M6">
        <v>127.58</v>
      </c>
      <c r="N6">
        <v>154.51949999999999</v>
      </c>
      <c r="O6">
        <v>195.80869999999999</v>
      </c>
      <c r="P6">
        <v>250.3973</v>
      </c>
      <c r="Q6">
        <v>311.0822</v>
      </c>
      <c r="R6">
        <v>412.1354</v>
      </c>
      <c r="S6">
        <v>539.60739999999998</v>
      </c>
      <c r="T6">
        <v>832.41430000000003</v>
      </c>
      <c r="U6">
        <v>1140.2369000000001</v>
      </c>
      <c r="V6">
        <v>1529.2502999999999</v>
      </c>
    </row>
    <row r="7" spans="1:22" x14ac:dyDescent="0.25">
      <c r="A7" t="s">
        <v>170</v>
      </c>
      <c r="B7" t="s">
        <v>12</v>
      </c>
      <c r="C7">
        <v>3</v>
      </c>
      <c r="D7">
        <v>4.4862000000000002</v>
      </c>
      <c r="E7">
        <v>4.4862000000000002</v>
      </c>
      <c r="F7">
        <v>4.4862000000000002</v>
      </c>
      <c r="G7">
        <v>4.4862000000000002</v>
      </c>
      <c r="H7">
        <v>4.4862000000000002</v>
      </c>
      <c r="I7">
        <v>4.4862000000000002</v>
      </c>
      <c r="J7">
        <v>4.4862000000000002</v>
      </c>
      <c r="K7">
        <v>4.5189000000000004</v>
      </c>
      <c r="L7">
        <v>4.5189000000000004</v>
      </c>
      <c r="M7">
        <v>50.3035</v>
      </c>
      <c r="N7">
        <v>50.3035</v>
      </c>
      <c r="O7">
        <v>147.21510000000001</v>
      </c>
      <c r="P7">
        <v>226.36259999999999</v>
      </c>
      <c r="Q7">
        <v>226.36259999999999</v>
      </c>
      <c r="R7">
        <v>226.36259999999999</v>
      </c>
      <c r="S7">
        <v>226.36259999999999</v>
      </c>
      <c r="T7">
        <v>226.36259999999999</v>
      </c>
      <c r="U7">
        <v>226.36259999999999</v>
      </c>
      <c r="V7">
        <v>226.36259999999999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B76"/>
  <sheetViews>
    <sheetView topLeftCell="A34" workbookViewId="0">
      <selection activeCell="B18" sqref="B18:B76"/>
    </sheetView>
  </sheetViews>
  <sheetFormatPr defaultColWidth="8.85546875" defaultRowHeight="15" x14ac:dyDescent="0.25"/>
  <cols>
    <col min="1" max="1" width="24.140625" customWidth="1"/>
  </cols>
  <sheetData>
    <row r="1" spans="1:28" x14ac:dyDescent="0.25">
      <c r="A1" t="s">
        <v>136</v>
      </c>
    </row>
    <row r="2" spans="1:28" x14ac:dyDescent="0.25">
      <c r="A2" t="s">
        <v>137</v>
      </c>
      <c r="B2" t="s">
        <v>16</v>
      </c>
      <c r="C2" t="s">
        <v>17</v>
      </c>
      <c r="D2" t="s">
        <v>18</v>
      </c>
      <c r="E2" t="s">
        <v>19</v>
      </c>
      <c r="F2" t="s">
        <v>20</v>
      </c>
      <c r="G2" t="s">
        <v>21</v>
      </c>
      <c r="H2" t="s">
        <v>22</v>
      </c>
      <c r="I2" t="s">
        <v>23</v>
      </c>
      <c r="J2" t="s">
        <v>24</v>
      </c>
      <c r="K2" t="s">
        <v>25</v>
      </c>
      <c r="L2" t="s">
        <v>26</v>
      </c>
      <c r="M2" t="s">
        <v>27</v>
      </c>
      <c r="N2" t="s">
        <v>28</v>
      </c>
      <c r="O2" t="s">
        <v>29</v>
      </c>
      <c r="P2" t="s">
        <v>30</v>
      </c>
      <c r="Q2" t="s">
        <v>31</v>
      </c>
      <c r="R2" t="s">
        <v>32</v>
      </c>
      <c r="S2" t="s">
        <v>33</v>
      </c>
      <c r="T2" t="s">
        <v>34</v>
      </c>
      <c r="U2" t="s">
        <v>35</v>
      </c>
      <c r="V2" t="s">
        <v>36</v>
      </c>
      <c r="W2" t="s">
        <v>37</v>
      </c>
      <c r="X2" t="s">
        <v>38</v>
      </c>
      <c r="Y2" t="s">
        <v>39</v>
      </c>
      <c r="Z2" t="s">
        <v>40</v>
      </c>
      <c r="AA2" t="s">
        <v>41</v>
      </c>
      <c r="AB2" t="s">
        <v>42</v>
      </c>
    </row>
    <row r="3" spans="1:28" x14ac:dyDescent="0.25">
      <c r="A3" t="s">
        <v>0</v>
      </c>
      <c r="E3">
        <v>0.83640000000000003</v>
      </c>
      <c r="G3">
        <v>0.83499999999999996</v>
      </c>
      <c r="J3">
        <v>0.86629999999999996</v>
      </c>
      <c r="O3">
        <v>0.91490000000000005</v>
      </c>
      <c r="R3">
        <v>0.92569999999999997</v>
      </c>
      <c r="U3">
        <v>0.90490000000000004</v>
      </c>
    </row>
    <row r="4" spans="1:28" x14ac:dyDescent="0.25">
      <c r="A4" t="s">
        <v>1</v>
      </c>
      <c r="P4">
        <v>1.2896000000000001</v>
      </c>
      <c r="X4">
        <v>0.9768</v>
      </c>
      <c r="AA4">
        <v>1.1253</v>
      </c>
    </row>
    <row r="5" spans="1:28" x14ac:dyDescent="0.25">
      <c r="A5" t="s">
        <v>2</v>
      </c>
      <c r="E5">
        <v>0.89229999999999998</v>
      </c>
      <c r="G5">
        <v>0.88890000000000002</v>
      </c>
      <c r="N5">
        <v>0.92789999999999995</v>
      </c>
    </row>
    <row r="6" spans="1:28" x14ac:dyDescent="0.25">
      <c r="A6" t="s">
        <v>3</v>
      </c>
      <c r="P6">
        <v>1.3046</v>
      </c>
      <c r="V6">
        <v>1.1047</v>
      </c>
      <c r="X6">
        <v>1.0478000000000001</v>
      </c>
    </row>
    <row r="7" spans="1:28" x14ac:dyDescent="0.25">
      <c r="A7" t="s">
        <v>4</v>
      </c>
      <c r="L7">
        <v>2.1501999999999999</v>
      </c>
      <c r="O7">
        <v>1.9931000000000001</v>
      </c>
      <c r="P7">
        <v>1.5077</v>
      </c>
      <c r="V7">
        <v>1.2567999999999999</v>
      </c>
    </row>
    <row r="8" spans="1:28" x14ac:dyDescent="0.25">
      <c r="A8" t="s">
        <v>5</v>
      </c>
      <c r="G8">
        <v>1.054</v>
      </c>
      <c r="O8">
        <v>1.1822999999999999</v>
      </c>
      <c r="P8">
        <v>1.1967000000000001</v>
      </c>
      <c r="R8">
        <v>1.0860000000000001</v>
      </c>
      <c r="T8">
        <v>0.99660000000000004</v>
      </c>
      <c r="V8">
        <v>1.0868</v>
      </c>
    </row>
    <row r="9" spans="1:28" x14ac:dyDescent="0.25">
      <c r="A9" t="s">
        <v>6</v>
      </c>
      <c r="D9">
        <v>1.0249999999999999</v>
      </c>
      <c r="G9">
        <v>0.75429999999999997</v>
      </c>
      <c r="J9">
        <v>0.49509999999999998</v>
      </c>
      <c r="K9">
        <v>0.49080000000000001</v>
      </c>
      <c r="N9">
        <v>0.33750000000000002</v>
      </c>
      <c r="P9">
        <v>1.0003</v>
      </c>
      <c r="S9">
        <v>0.94540000000000002</v>
      </c>
      <c r="V9">
        <v>0.96660000000000001</v>
      </c>
    </row>
    <row r="10" spans="1:28" x14ac:dyDescent="0.25">
      <c r="A10" t="s">
        <v>7</v>
      </c>
      <c r="N10">
        <v>0.95760000000000001</v>
      </c>
      <c r="S10">
        <v>0.92090000000000005</v>
      </c>
    </row>
    <row r="11" spans="1:28" x14ac:dyDescent="0.25">
      <c r="A11" t="s">
        <v>8</v>
      </c>
      <c r="O11">
        <v>1.6569</v>
      </c>
      <c r="P11">
        <v>1.4291</v>
      </c>
      <c r="S11">
        <v>1.2710999999999999</v>
      </c>
    </row>
    <row r="12" spans="1:28" x14ac:dyDescent="0.25">
      <c r="A12" t="s">
        <v>9</v>
      </c>
      <c r="E12">
        <v>0.80920000000000003</v>
      </c>
      <c r="K12">
        <v>0.81040000000000001</v>
      </c>
      <c r="O12">
        <v>0.85089999999999999</v>
      </c>
      <c r="S12">
        <v>0.86429999999999996</v>
      </c>
    </row>
    <row r="13" spans="1:28" x14ac:dyDescent="0.25">
      <c r="A13" t="s">
        <v>10</v>
      </c>
      <c r="G13">
        <v>0.8931</v>
      </c>
      <c r="N13">
        <v>1.7988999999999999</v>
      </c>
      <c r="P13">
        <v>1.3406</v>
      </c>
      <c r="S13">
        <v>1.1597999999999999</v>
      </c>
      <c r="X13">
        <v>1.0013000000000001</v>
      </c>
    </row>
    <row r="14" spans="1:28" x14ac:dyDescent="0.25">
      <c r="A14" t="s">
        <v>138</v>
      </c>
      <c r="P14">
        <v>1.2972999999999999</v>
      </c>
      <c r="S14">
        <v>1.1964999999999999</v>
      </c>
      <c r="V14">
        <v>1.1791</v>
      </c>
      <c r="Y14">
        <v>1.1963999999999999</v>
      </c>
    </row>
    <row r="15" spans="1:28" x14ac:dyDescent="0.25">
      <c r="A15" t="s">
        <v>139</v>
      </c>
      <c r="D15">
        <v>0.81740000000000002</v>
      </c>
      <c r="E15">
        <v>0.98719999999999997</v>
      </c>
      <c r="G15">
        <v>0.78180000000000005</v>
      </c>
      <c r="K15">
        <v>0.74690000000000001</v>
      </c>
    </row>
    <row r="16" spans="1:28" x14ac:dyDescent="0.25">
      <c r="A16" t="s">
        <v>11</v>
      </c>
      <c r="E16">
        <v>0.75919999999999999</v>
      </c>
      <c r="G16">
        <v>0.89139999999999997</v>
      </c>
      <c r="J16">
        <v>0.87450000000000006</v>
      </c>
      <c r="O16">
        <v>0.78839999999999999</v>
      </c>
    </row>
    <row r="18" spans="1:2" x14ac:dyDescent="0.25">
      <c r="A18" t="s">
        <v>44</v>
      </c>
      <c r="B18">
        <v>1.0249999999999999</v>
      </c>
    </row>
    <row r="19" spans="1:2" x14ac:dyDescent="0.25">
      <c r="A19" t="s">
        <v>140</v>
      </c>
      <c r="B19">
        <v>0.81740000000000002</v>
      </c>
    </row>
    <row r="20" spans="1:2" x14ac:dyDescent="0.25">
      <c r="A20" t="s">
        <v>48</v>
      </c>
      <c r="B20">
        <v>0.83640000000000003</v>
      </c>
    </row>
    <row r="21" spans="1:2" x14ac:dyDescent="0.25">
      <c r="A21" t="s">
        <v>49</v>
      </c>
      <c r="B21">
        <v>0.89229999999999998</v>
      </c>
    </row>
    <row r="22" spans="1:2" x14ac:dyDescent="0.25">
      <c r="A22" t="s">
        <v>51</v>
      </c>
      <c r="B22">
        <v>0.80920000000000003</v>
      </c>
    </row>
    <row r="23" spans="1:2" x14ac:dyDescent="0.25">
      <c r="A23" t="s">
        <v>141</v>
      </c>
      <c r="B23">
        <v>0.98719999999999997</v>
      </c>
    </row>
    <row r="24" spans="1:2" x14ac:dyDescent="0.25">
      <c r="A24" t="s">
        <v>52</v>
      </c>
      <c r="B24">
        <v>0.75919999999999999</v>
      </c>
    </row>
    <row r="25" spans="1:2" x14ac:dyDescent="0.25">
      <c r="A25" t="s">
        <v>58</v>
      </c>
      <c r="B25">
        <v>0.83499999999999996</v>
      </c>
    </row>
    <row r="26" spans="1:2" x14ac:dyDescent="0.25">
      <c r="A26" t="s">
        <v>59</v>
      </c>
      <c r="B26">
        <v>0.88890000000000002</v>
      </c>
    </row>
    <row r="27" spans="1:2" x14ac:dyDescent="0.25">
      <c r="A27" t="s">
        <v>61</v>
      </c>
      <c r="B27">
        <v>1.054</v>
      </c>
    </row>
    <row r="28" spans="1:2" x14ac:dyDescent="0.25">
      <c r="A28" t="s">
        <v>62</v>
      </c>
      <c r="B28">
        <v>0.75429999999999997</v>
      </c>
    </row>
    <row r="29" spans="1:2" x14ac:dyDescent="0.25">
      <c r="A29" t="s">
        <v>63</v>
      </c>
      <c r="B29">
        <v>0.8931</v>
      </c>
    </row>
    <row r="30" spans="1:2" x14ac:dyDescent="0.25">
      <c r="A30" t="s">
        <v>142</v>
      </c>
      <c r="B30">
        <v>0.78180000000000005</v>
      </c>
    </row>
    <row r="31" spans="1:2" x14ac:dyDescent="0.25">
      <c r="A31" t="s">
        <v>64</v>
      </c>
      <c r="B31">
        <v>0.89139999999999997</v>
      </c>
    </row>
    <row r="32" spans="1:2" x14ac:dyDescent="0.25">
      <c r="A32" t="s">
        <v>72</v>
      </c>
      <c r="B32">
        <v>0.86629999999999996</v>
      </c>
    </row>
    <row r="33" spans="1:2" x14ac:dyDescent="0.25">
      <c r="A33" t="s">
        <v>73</v>
      </c>
      <c r="B33">
        <v>0.49509999999999998</v>
      </c>
    </row>
    <row r="34" spans="1:2" x14ac:dyDescent="0.25">
      <c r="A34" t="s">
        <v>74</v>
      </c>
      <c r="B34">
        <v>0.87450000000000006</v>
      </c>
    </row>
    <row r="35" spans="1:2" x14ac:dyDescent="0.25">
      <c r="A35" t="s">
        <v>75</v>
      </c>
      <c r="B35">
        <v>0.49080000000000001</v>
      </c>
    </row>
    <row r="36" spans="1:2" x14ac:dyDescent="0.25">
      <c r="A36" t="s">
        <v>76</v>
      </c>
      <c r="B36">
        <v>0.81040000000000001</v>
      </c>
    </row>
    <row r="37" spans="1:2" x14ac:dyDescent="0.25">
      <c r="A37" t="s">
        <v>143</v>
      </c>
      <c r="B37">
        <v>0.74690000000000001</v>
      </c>
    </row>
    <row r="38" spans="1:2" x14ac:dyDescent="0.25">
      <c r="A38" t="s">
        <v>78</v>
      </c>
      <c r="B38">
        <v>2.1501999999999999</v>
      </c>
    </row>
    <row r="39" spans="1:2" x14ac:dyDescent="0.25">
      <c r="A39" t="s">
        <v>79</v>
      </c>
      <c r="B39">
        <v>0.92789999999999995</v>
      </c>
    </row>
    <row r="40" spans="1:2" x14ac:dyDescent="0.25">
      <c r="A40" t="s">
        <v>80</v>
      </c>
      <c r="B40">
        <v>0.33750000000000002</v>
      </c>
    </row>
    <row r="41" spans="1:2" x14ac:dyDescent="0.25">
      <c r="A41" t="s">
        <v>81</v>
      </c>
      <c r="B41">
        <v>0.95760000000000001</v>
      </c>
    </row>
    <row r="42" spans="1:2" x14ac:dyDescent="0.25">
      <c r="A42" t="s">
        <v>82</v>
      </c>
      <c r="B42">
        <v>1.7988999999999999</v>
      </c>
    </row>
    <row r="43" spans="1:2" x14ac:dyDescent="0.25">
      <c r="A43" t="s">
        <v>83</v>
      </c>
      <c r="B43">
        <v>0.91490000000000005</v>
      </c>
    </row>
    <row r="44" spans="1:2" x14ac:dyDescent="0.25">
      <c r="A44" t="s">
        <v>84</v>
      </c>
      <c r="B44">
        <v>1.9931000000000001</v>
      </c>
    </row>
    <row r="45" spans="1:2" x14ac:dyDescent="0.25">
      <c r="A45" t="s">
        <v>85</v>
      </c>
      <c r="B45">
        <v>1.1822999999999999</v>
      </c>
    </row>
    <row r="46" spans="1:2" x14ac:dyDescent="0.25">
      <c r="A46" t="s">
        <v>86</v>
      </c>
      <c r="B46">
        <v>1.6569</v>
      </c>
    </row>
    <row r="47" spans="1:2" x14ac:dyDescent="0.25">
      <c r="A47" t="s">
        <v>87</v>
      </c>
      <c r="B47">
        <v>0.85089999999999999</v>
      </c>
    </row>
    <row r="48" spans="1:2" x14ac:dyDescent="0.25">
      <c r="A48" t="s">
        <v>88</v>
      </c>
      <c r="B48">
        <v>0.78839999999999999</v>
      </c>
    </row>
    <row r="49" spans="1:2" x14ac:dyDescent="0.25">
      <c r="A49" t="s">
        <v>89</v>
      </c>
      <c r="B49">
        <v>1.2896000000000001</v>
      </c>
    </row>
    <row r="50" spans="1:2" x14ac:dyDescent="0.25">
      <c r="A50" t="s">
        <v>90</v>
      </c>
      <c r="B50">
        <v>1.3046</v>
      </c>
    </row>
    <row r="51" spans="1:2" x14ac:dyDescent="0.25">
      <c r="A51" t="s">
        <v>91</v>
      </c>
      <c r="B51">
        <v>1.5077</v>
      </c>
    </row>
    <row r="52" spans="1:2" x14ac:dyDescent="0.25">
      <c r="A52" t="s">
        <v>92</v>
      </c>
      <c r="B52">
        <v>1.1967000000000001</v>
      </c>
    </row>
    <row r="53" spans="1:2" x14ac:dyDescent="0.25">
      <c r="A53" t="s">
        <v>93</v>
      </c>
      <c r="B53">
        <v>1.0003</v>
      </c>
    </row>
    <row r="54" spans="1:2" x14ac:dyDescent="0.25">
      <c r="A54" t="s">
        <v>94</v>
      </c>
      <c r="B54">
        <v>1.4291</v>
      </c>
    </row>
    <row r="55" spans="1:2" x14ac:dyDescent="0.25">
      <c r="A55" t="s">
        <v>95</v>
      </c>
      <c r="B55">
        <v>1.3406</v>
      </c>
    </row>
    <row r="56" spans="1:2" x14ac:dyDescent="0.25">
      <c r="A56" t="s">
        <v>154</v>
      </c>
      <c r="B56">
        <v>1.2972999999999999</v>
      </c>
    </row>
    <row r="57" spans="1:2" x14ac:dyDescent="0.25">
      <c r="A57" t="s">
        <v>96</v>
      </c>
      <c r="B57">
        <v>0.92569999999999997</v>
      </c>
    </row>
    <row r="58" spans="1:2" x14ac:dyDescent="0.25">
      <c r="A58" t="s">
        <v>97</v>
      </c>
      <c r="B58">
        <v>1.0860000000000001</v>
      </c>
    </row>
    <row r="59" spans="1:2" x14ac:dyDescent="0.25">
      <c r="A59" t="s">
        <v>98</v>
      </c>
      <c r="B59">
        <v>0.94540000000000002</v>
      </c>
    </row>
    <row r="60" spans="1:2" x14ac:dyDescent="0.25">
      <c r="A60" t="s">
        <v>99</v>
      </c>
      <c r="B60">
        <v>0.92090000000000005</v>
      </c>
    </row>
    <row r="61" spans="1:2" x14ac:dyDescent="0.25">
      <c r="A61" t="s">
        <v>100</v>
      </c>
      <c r="B61">
        <v>1.2710999999999999</v>
      </c>
    </row>
    <row r="62" spans="1:2" x14ac:dyDescent="0.25">
      <c r="A62" t="s">
        <v>101</v>
      </c>
      <c r="B62">
        <v>0.86429999999999996</v>
      </c>
    </row>
    <row r="63" spans="1:2" x14ac:dyDescent="0.25">
      <c r="A63" t="s">
        <v>102</v>
      </c>
      <c r="B63">
        <v>1.1597999999999999</v>
      </c>
    </row>
    <row r="64" spans="1:2" x14ac:dyDescent="0.25">
      <c r="A64" t="s">
        <v>153</v>
      </c>
      <c r="B64">
        <v>1.1964999999999999</v>
      </c>
    </row>
    <row r="65" spans="1:2" x14ac:dyDescent="0.25">
      <c r="A65" t="s">
        <v>103</v>
      </c>
      <c r="B65">
        <v>0.99660000000000004</v>
      </c>
    </row>
    <row r="66" spans="1:2" x14ac:dyDescent="0.25">
      <c r="A66" t="s">
        <v>104</v>
      </c>
      <c r="B66">
        <v>0.90490000000000004</v>
      </c>
    </row>
    <row r="67" spans="1:2" x14ac:dyDescent="0.25">
      <c r="A67" t="s">
        <v>105</v>
      </c>
      <c r="B67">
        <v>1.1047</v>
      </c>
    </row>
    <row r="68" spans="1:2" x14ac:dyDescent="0.25">
      <c r="A68" t="s">
        <v>106</v>
      </c>
      <c r="B68">
        <v>1.2567999999999999</v>
      </c>
    </row>
    <row r="69" spans="1:2" x14ac:dyDescent="0.25">
      <c r="A69" t="s">
        <v>107</v>
      </c>
      <c r="B69">
        <v>1.0868</v>
      </c>
    </row>
    <row r="70" spans="1:2" x14ac:dyDescent="0.25">
      <c r="A70" t="s">
        <v>108</v>
      </c>
      <c r="B70">
        <v>0.96660000000000001</v>
      </c>
    </row>
    <row r="71" spans="1:2" x14ac:dyDescent="0.25">
      <c r="A71" t="s">
        <v>152</v>
      </c>
      <c r="B71">
        <v>1.1791</v>
      </c>
    </row>
    <row r="72" spans="1:2" x14ac:dyDescent="0.25">
      <c r="A72" t="s">
        <v>109</v>
      </c>
      <c r="B72">
        <v>0.9768</v>
      </c>
    </row>
    <row r="73" spans="1:2" x14ac:dyDescent="0.25">
      <c r="A73" t="s">
        <v>110</v>
      </c>
      <c r="B73">
        <v>1.0478000000000001</v>
      </c>
    </row>
    <row r="74" spans="1:2" x14ac:dyDescent="0.25">
      <c r="A74" t="s">
        <v>111</v>
      </c>
      <c r="B74">
        <v>1.0013000000000001</v>
      </c>
    </row>
    <row r="75" spans="1:2" x14ac:dyDescent="0.25">
      <c r="A75" t="s">
        <v>151</v>
      </c>
      <c r="B75">
        <v>1.1963999999999999</v>
      </c>
    </row>
    <row r="76" spans="1:2" x14ac:dyDescent="0.25">
      <c r="A76" t="s">
        <v>113</v>
      </c>
      <c r="B76">
        <v>1.1253</v>
      </c>
    </row>
  </sheetData>
  <phoneticPr fontId="0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V61"/>
  <sheetViews>
    <sheetView topLeftCell="A31" workbookViewId="0">
      <selection activeCell="B18" sqref="B18:B61"/>
    </sheetView>
  </sheetViews>
  <sheetFormatPr defaultColWidth="8.85546875" defaultRowHeight="15" x14ac:dyDescent="0.25"/>
  <cols>
    <col min="1" max="1" width="23.140625" customWidth="1"/>
  </cols>
  <sheetData>
    <row r="1" spans="1:22" x14ac:dyDescent="0.25">
      <c r="A1" t="s">
        <v>144</v>
      </c>
    </row>
    <row r="2" spans="1:22" x14ac:dyDescent="0.25">
      <c r="A2" s="1" t="s">
        <v>145</v>
      </c>
      <c r="B2" t="s">
        <v>114</v>
      </c>
      <c r="C2" t="s">
        <v>115</v>
      </c>
      <c r="D2" t="s">
        <v>116</v>
      </c>
      <c r="E2" t="s">
        <v>16</v>
      </c>
      <c r="F2" t="s">
        <v>117</v>
      </c>
      <c r="G2" t="s">
        <v>17</v>
      </c>
      <c r="H2" t="s">
        <v>118</v>
      </c>
      <c r="I2" t="s">
        <v>18</v>
      </c>
      <c r="J2" t="s">
        <v>19</v>
      </c>
      <c r="K2" t="s">
        <v>20</v>
      </c>
      <c r="L2" t="s">
        <v>119</v>
      </c>
      <c r="M2" t="s">
        <v>21</v>
      </c>
      <c r="N2" t="s">
        <v>22</v>
      </c>
      <c r="O2" t="s">
        <v>23</v>
      </c>
      <c r="P2" t="s">
        <v>24</v>
      </c>
      <c r="Q2" t="s">
        <v>26</v>
      </c>
      <c r="R2" t="s">
        <v>28</v>
      </c>
      <c r="S2" t="s">
        <v>30</v>
      </c>
      <c r="T2" t="s">
        <v>33</v>
      </c>
      <c r="U2" t="s">
        <v>36</v>
      </c>
      <c r="V2" t="s">
        <v>39</v>
      </c>
    </row>
    <row r="3" spans="1:22" x14ac:dyDescent="0.25">
      <c r="A3" t="s">
        <v>0</v>
      </c>
      <c r="B3" s="2"/>
      <c r="C3" s="2"/>
      <c r="D3" s="2">
        <v>0.91469999999999996</v>
      </c>
      <c r="E3" s="2">
        <v>0.88390000000000002</v>
      </c>
      <c r="F3" s="2"/>
      <c r="G3" s="2">
        <v>0.81769999999999998</v>
      </c>
      <c r="H3" s="2"/>
      <c r="I3" s="2">
        <v>1.0175000000000001</v>
      </c>
      <c r="J3" s="2">
        <v>0.95520000000000005</v>
      </c>
      <c r="K3" s="2"/>
      <c r="L3" s="2"/>
      <c r="M3" s="2">
        <v>1.4051</v>
      </c>
      <c r="N3" s="2"/>
      <c r="O3" s="2"/>
      <c r="P3" s="2"/>
      <c r="Q3" s="2"/>
      <c r="R3" s="2"/>
      <c r="S3" s="2"/>
      <c r="T3" s="2"/>
      <c r="U3" s="2"/>
    </row>
    <row r="4" spans="1:22" x14ac:dyDescent="0.25">
      <c r="A4" t="s">
        <v>1</v>
      </c>
      <c r="B4" s="2"/>
      <c r="C4" s="2"/>
      <c r="D4" s="2"/>
      <c r="E4" s="2"/>
      <c r="F4" s="2"/>
      <c r="G4" s="2"/>
      <c r="H4" s="2"/>
      <c r="I4" s="2"/>
      <c r="J4" s="2"/>
      <c r="K4" s="2">
        <v>1.0288999999999999</v>
      </c>
      <c r="L4" s="2"/>
      <c r="M4" s="2"/>
      <c r="N4" s="2"/>
      <c r="O4" s="2">
        <v>1.0476000000000001</v>
      </c>
      <c r="P4" s="2"/>
      <c r="Q4" s="2">
        <v>1.0113000000000001</v>
      </c>
      <c r="R4" s="2"/>
      <c r="S4" s="2"/>
      <c r="T4" s="2"/>
      <c r="U4" s="2"/>
    </row>
    <row r="5" spans="1:22" x14ac:dyDescent="0.25">
      <c r="A5" t="s">
        <v>2</v>
      </c>
      <c r="B5" s="2"/>
      <c r="C5" s="2">
        <v>1.2793000000000001</v>
      </c>
      <c r="D5" s="2"/>
      <c r="E5" s="2">
        <v>0.97040000000000004</v>
      </c>
      <c r="F5" s="2">
        <v>0.98670000000000002</v>
      </c>
      <c r="G5" s="2">
        <v>0.95679999999999998</v>
      </c>
      <c r="H5" s="2">
        <v>0.88600000000000001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2" x14ac:dyDescent="0.25">
      <c r="A6" t="s">
        <v>3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>
        <v>1.0506</v>
      </c>
      <c r="N6" s="2">
        <v>1.0385</v>
      </c>
      <c r="O6" s="2"/>
      <c r="P6" s="2"/>
      <c r="Q6" s="2"/>
      <c r="R6" s="2"/>
      <c r="S6" s="2"/>
      <c r="T6" s="2"/>
      <c r="U6" s="2"/>
    </row>
    <row r="7" spans="1:22" x14ac:dyDescent="0.25">
      <c r="A7" t="s">
        <v>4</v>
      </c>
      <c r="B7" s="2"/>
      <c r="C7" s="2"/>
      <c r="D7" s="2"/>
      <c r="E7" s="2"/>
      <c r="F7" s="2"/>
      <c r="G7" s="2"/>
      <c r="H7" s="2"/>
      <c r="I7" s="2"/>
      <c r="J7" s="2"/>
      <c r="K7" s="2">
        <v>1.9079999999999999</v>
      </c>
      <c r="L7" s="2"/>
      <c r="M7" s="2"/>
      <c r="N7" s="2">
        <v>1.4085000000000001</v>
      </c>
      <c r="O7" s="2"/>
      <c r="P7" s="2"/>
      <c r="Q7" s="2"/>
      <c r="R7" s="2"/>
      <c r="S7" s="2"/>
      <c r="T7" s="2"/>
      <c r="U7" s="2"/>
    </row>
    <row r="8" spans="1:22" x14ac:dyDescent="0.25">
      <c r="A8" t="s">
        <v>5</v>
      </c>
      <c r="B8" s="2"/>
      <c r="C8" s="2"/>
      <c r="D8" s="2"/>
      <c r="E8" s="2">
        <v>1.5121</v>
      </c>
      <c r="F8" s="2"/>
      <c r="G8" s="2">
        <v>1.0859000000000001</v>
      </c>
      <c r="H8" s="2"/>
      <c r="I8" s="2"/>
      <c r="J8" s="2"/>
      <c r="K8" s="2">
        <v>1.5063</v>
      </c>
      <c r="L8" s="2"/>
      <c r="M8" s="2">
        <v>1.2954000000000001</v>
      </c>
      <c r="N8" s="2">
        <v>1.2262999999999999</v>
      </c>
      <c r="O8" s="2">
        <v>1.0908</v>
      </c>
      <c r="P8" s="2"/>
      <c r="Q8" s="2"/>
      <c r="R8" s="2"/>
      <c r="S8" s="2"/>
      <c r="T8" s="2"/>
      <c r="U8" s="2"/>
    </row>
    <row r="9" spans="1:22" x14ac:dyDescent="0.25">
      <c r="A9" t="s">
        <v>6</v>
      </c>
      <c r="B9" s="2"/>
      <c r="C9" s="2"/>
      <c r="D9" s="2">
        <v>1.2730999999999999</v>
      </c>
      <c r="E9" s="2"/>
      <c r="F9" s="2"/>
      <c r="G9" s="2">
        <v>0.76949999999999996</v>
      </c>
      <c r="H9" s="2"/>
      <c r="I9" s="2">
        <v>0.40150000000000002</v>
      </c>
      <c r="J9" s="2"/>
      <c r="K9" s="2"/>
      <c r="L9" s="2"/>
      <c r="M9" s="2"/>
      <c r="N9" s="2"/>
      <c r="O9" s="2">
        <v>1.0767</v>
      </c>
      <c r="P9" s="2"/>
      <c r="Q9" s="2"/>
      <c r="R9" s="2"/>
      <c r="S9" s="2"/>
      <c r="T9" s="2"/>
      <c r="U9" s="2"/>
      <c r="V9">
        <v>1.0588</v>
      </c>
    </row>
    <row r="10" spans="1:22" x14ac:dyDescent="0.25">
      <c r="A10" t="s">
        <v>7</v>
      </c>
      <c r="B10" s="2"/>
      <c r="C10" s="2"/>
      <c r="D10" s="2"/>
      <c r="E10" s="2"/>
      <c r="F10" s="2"/>
      <c r="G10" s="2"/>
      <c r="H10" s="2"/>
      <c r="I10" s="2">
        <v>1.0570999999999999</v>
      </c>
      <c r="J10" s="2">
        <v>0.92730000000000001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2" x14ac:dyDescent="0.25">
      <c r="A11" t="s">
        <v>8</v>
      </c>
      <c r="B11" s="2"/>
      <c r="C11" s="2"/>
      <c r="D11" s="2"/>
      <c r="E11" s="2"/>
      <c r="F11" s="2"/>
      <c r="G11" s="2"/>
      <c r="H11" s="2"/>
      <c r="I11" s="2">
        <v>1.2149000000000001</v>
      </c>
      <c r="J11" s="2"/>
      <c r="K11" s="2">
        <v>1.1500999999999999</v>
      </c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2" x14ac:dyDescent="0.25">
      <c r="A12" t="s">
        <v>9</v>
      </c>
      <c r="B12" s="2"/>
      <c r="C12" s="2"/>
      <c r="D12" s="2"/>
      <c r="E12" s="2"/>
      <c r="F12" s="2">
        <v>1.0591999999999999</v>
      </c>
      <c r="G12" s="2"/>
      <c r="H12" s="2">
        <v>0.89759999999999995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</row>
    <row r="13" spans="1:22" x14ac:dyDescent="0.25">
      <c r="A13" t="s">
        <v>10</v>
      </c>
      <c r="B13" s="2"/>
      <c r="C13" s="2"/>
      <c r="D13" s="2"/>
      <c r="E13" s="2">
        <v>1.8759999999999999</v>
      </c>
      <c r="F13" s="2"/>
      <c r="G13" s="2"/>
      <c r="H13" s="2"/>
      <c r="I13" s="2">
        <v>1.0379</v>
      </c>
      <c r="J13" s="2"/>
      <c r="K13" s="2">
        <v>0.91900000000000004</v>
      </c>
      <c r="L13" s="2"/>
      <c r="M13" s="2"/>
      <c r="N13" s="2"/>
      <c r="O13" s="2">
        <v>0.9839</v>
      </c>
      <c r="P13" s="2"/>
      <c r="Q13" s="2"/>
      <c r="R13" s="2"/>
      <c r="S13" s="2"/>
      <c r="T13" s="2"/>
      <c r="U13" s="2"/>
    </row>
    <row r="14" spans="1:22" x14ac:dyDescent="0.25">
      <c r="A14" t="s">
        <v>149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>
        <v>1.0737000000000001</v>
      </c>
      <c r="P14" s="2"/>
      <c r="Q14" s="2"/>
      <c r="R14" s="2"/>
      <c r="S14" s="2"/>
      <c r="T14" s="2"/>
      <c r="U14" s="2"/>
      <c r="V14">
        <v>1.0498000000000001</v>
      </c>
    </row>
    <row r="15" spans="1:22" x14ac:dyDescent="0.25">
      <c r="A15" t="s">
        <v>139</v>
      </c>
      <c r="B15" s="2"/>
      <c r="C15" s="2"/>
      <c r="D15" s="2">
        <v>1.2337</v>
      </c>
      <c r="E15" s="2"/>
      <c r="F15" s="2"/>
      <c r="G15" s="2">
        <v>0.85270000000000001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</row>
    <row r="16" spans="1:22" x14ac:dyDescent="0.25">
      <c r="A16" t="s">
        <v>11</v>
      </c>
      <c r="G16">
        <v>0.78449999999999998</v>
      </c>
    </row>
    <row r="18" spans="1:2" x14ac:dyDescent="0.25">
      <c r="A18" t="s">
        <v>120</v>
      </c>
      <c r="B18">
        <v>1.2793000000000001</v>
      </c>
    </row>
    <row r="19" spans="1:2" x14ac:dyDescent="0.25">
      <c r="A19" t="s">
        <v>121</v>
      </c>
      <c r="B19">
        <v>0.91469999999999996</v>
      </c>
    </row>
    <row r="20" spans="1:2" x14ac:dyDescent="0.25">
      <c r="A20" t="s">
        <v>122</v>
      </c>
      <c r="B20">
        <v>1.2730999999999999</v>
      </c>
    </row>
    <row r="21" spans="1:2" x14ac:dyDescent="0.25">
      <c r="A21" t="s">
        <v>146</v>
      </c>
      <c r="B21">
        <v>1.2337</v>
      </c>
    </row>
    <row r="22" spans="1:2" x14ac:dyDescent="0.25">
      <c r="A22" t="s">
        <v>123</v>
      </c>
      <c r="B22">
        <v>0.88390000000000002</v>
      </c>
    </row>
    <row r="23" spans="1:2" x14ac:dyDescent="0.25">
      <c r="A23" t="s">
        <v>124</v>
      </c>
      <c r="B23">
        <v>0.97040000000000004</v>
      </c>
    </row>
    <row r="24" spans="1:2" x14ac:dyDescent="0.25">
      <c r="A24" t="s">
        <v>125</v>
      </c>
      <c r="B24">
        <v>1.5121</v>
      </c>
    </row>
    <row r="25" spans="1:2" x14ac:dyDescent="0.25">
      <c r="A25" t="s">
        <v>126</v>
      </c>
      <c r="B25">
        <v>1.8759999999999999</v>
      </c>
    </row>
    <row r="26" spans="1:2" x14ac:dyDescent="0.25">
      <c r="A26" t="s">
        <v>127</v>
      </c>
      <c r="B26">
        <v>0.98670000000000002</v>
      </c>
    </row>
    <row r="27" spans="1:2" x14ac:dyDescent="0.25">
      <c r="A27" t="s">
        <v>128</v>
      </c>
      <c r="B27">
        <v>1.0591999999999999</v>
      </c>
    </row>
    <row r="28" spans="1:2" x14ac:dyDescent="0.25">
      <c r="A28" t="s">
        <v>129</v>
      </c>
      <c r="B28">
        <v>0.81769999999999998</v>
      </c>
    </row>
    <row r="29" spans="1:2" x14ac:dyDescent="0.25">
      <c r="A29" t="s">
        <v>130</v>
      </c>
      <c r="B29">
        <v>0.95679999999999998</v>
      </c>
    </row>
    <row r="30" spans="1:2" x14ac:dyDescent="0.25">
      <c r="A30" t="s">
        <v>131</v>
      </c>
      <c r="B30">
        <v>1.0859000000000001</v>
      </c>
    </row>
    <row r="31" spans="1:2" x14ac:dyDescent="0.25">
      <c r="A31" t="s">
        <v>132</v>
      </c>
      <c r="B31">
        <v>0.76949999999999996</v>
      </c>
    </row>
    <row r="32" spans="1:2" x14ac:dyDescent="0.25">
      <c r="A32" t="s">
        <v>147</v>
      </c>
      <c r="B32">
        <v>0.85270000000000001</v>
      </c>
    </row>
    <row r="33" spans="1:2" x14ac:dyDescent="0.25">
      <c r="A33" t="s">
        <v>133</v>
      </c>
      <c r="B33">
        <v>0.78449999999999998</v>
      </c>
    </row>
    <row r="34" spans="1:2" x14ac:dyDescent="0.25">
      <c r="A34" t="s">
        <v>134</v>
      </c>
      <c r="B34">
        <v>0.88600000000000001</v>
      </c>
    </row>
    <row r="35" spans="1:2" x14ac:dyDescent="0.25">
      <c r="A35" t="s">
        <v>135</v>
      </c>
      <c r="B35">
        <v>0.89759999999999995</v>
      </c>
    </row>
    <row r="36" spans="1:2" x14ac:dyDescent="0.25">
      <c r="A36" t="s">
        <v>43</v>
      </c>
      <c r="B36">
        <v>1.0175000000000001</v>
      </c>
    </row>
    <row r="37" spans="1:2" x14ac:dyDescent="0.25">
      <c r="A37" t="s">
        <v>44</v>
      </c>
      <c r="B37">
        <v>0.40150000000000002</v>
      </c>
    </row>
    <row r="38" spans="1:2" x14ac:dyDescent="0.25">
      <c r="A38" t="s">
        <v>45</v>
      </c>
      <c r="B38">
        <v>1.0570999999999999</v>
      </c>
    </row>
    <row r="39" spans="1:2" x14ac:dyDescent="0.25">
      <c r="A39" t="s">
        <v>46</v>
      </c>
      <c r="B39">
        <v>1.2149000000000001</v>
      </c>
    </row>
    <row r="40" spans="1:2" x14ac:dyDescent="0.25">
      <c r="A40" t="s">
        <v>47</v>
      </c>
      <c r="B40">
        <v>1.0379</v>
      </c>
    </row>
    <row r="41" spans="1:2" x14ac:dyDescent="0.25">
      <c r="A41" t="s">
        <v>48</v>
      </c>
      <c r="B41">
        <v>0.95520000000000005</v>
      </c>
    </row>
    <row r="42" spans="1:2" x14ac:dyDescent="0.25">
      <c r="A42" t="s">
        <v>50</v>
      </c>
      <c r="B42">
        <v>0.92730000000000001</v>
      </c>
    </row>
    <row r="43" spans="1:2" x14ac:dyDescent="0.25">
      <c r="A43" t="s">
        <v>53</v>
      </c>
      <c r="B43">
        <v>1.0288999999999999</v>
      </c>
    </row>
    <row r="44" spans="1:2" x14ac:dyDescent="0.25">
      <c r="A44" t="s">
        <v>54</v>
      </c>
      <c r="B44">
        <v>1.9079999999999999</v>
      </c>
    </row>
    <row r="45" spans="1:2" x14ac:dyDescent="0.25">
      <c r="A45" t="s">
        <v>55</v>
      </c>
      <c r="B45">
        <v>1.5063</v>
      </c>
    </row>
    <row r="46" spans="1:2" x14ac:dyDescent="0.25">
      <c r="A46" t="s">
        <v>56</v>
      </c>
      <c r="B46">
        <v>1.1500999999999999</v>
      </c>
    </row>
    <row r="47" spans="1:2" x14ac:dyDescent="0.25">
      <c r="A47" t="s">
        <v>57</v>
      </c>
      <c r="B47">
        <v>0.91900000000000004</v>
      </c>
    </row>
    <row r="48" spans="1:2" x14ac:dyDescent="0.25">
      <c r="A48" t="s">
        <v>58</v>
      </c>
      <c r="B48">
        <v>1.4051</v>
      </c>
    </row>
    <row r="49" spans="1:2" x14ac:dyDescent="0.25">
      <c r="A49" t="s">
        <v>60</v>
      </c>
      <c r="B49">
        <v>1.0506</v>
      </c>
    </row>
    <row r="50" spans="1:2" x14ac:dyDescent="0.25">
      <c r="A50" t="s">
        <v>61</v>
      </c>
      <c r="B50">
        <v>1.2954000000000001</v>
      </c>
    </row>
    <row r="51" spans="1:2" x14ac:dyDescent="0.25">
      <c r="A51" t="s">
        <v>65</v>
      </c>
      <c r="B51">
        <v>1.0385</v>
      </c>
    </row>
    <row r="52" spans="1:2" x14ac:dyDescent="0.25">
      <c r="A52" t="s">
        <v>66</v>
      </c>
      <c r="B52">
        <v>1.4085000000000001</v>
      </c>
    </row>
    <row r="53" spans="1:2" x14ac:dyDescent="0.25">
      <c r="A53" t="s">
        <v>67</v>
      </c>
      <c r="B53">
        <v>1.2262999999999999</v>
      </c>
    </row>
    <row r="54" spans="1:2" x14ac:dyDescent="0.25">
      <c r="A54" t="s">
        <v>68</v>
      </c>
      <c r="B54">
        <v>1.0476000000000001</v>
      </c>
    </row>
    <row r="55" spans="1:2" x14ac:dyDescent="0.25">
      <c r="A55" t="s">
        <v>69</v>
      </c>
      <c r="B55">
        <v>1.0908</v>
      </c>
    </row>
    <row r="56" spans="1:2" x14ac:dyDescent="0.25">
      <c r="A56" t="s">
        <v>70</v>
      </c>
      <c r="B56">
        <v>1.0767</v>
      </c>
    </row>
    <row r="57" spans="1:2" x14ac:dyDescent="0.25">
      <c r="A57" t="s">
        <v>71</v>
      </c>
      <c r="B57">
        <v>0.9839</v>
      </c>
    </row>
    <row r="58" spans="1:2" x14ac:dyDescent="0.25">
      <c r="A58" t="s">
        <v>150</v>
      </c>
      <c r="B58">
        <v>1.0737000000000001</v>
      </c>
    </row>
    <row r="59" spans="1:2" x14ac:dyDescent="0.25">
      <c r="A59" t="s">
        <v>77</v>
      </c>
      <c r="B59">
        <v>1.0113000000000001</v>
      </c>
    </row>
    <row r="60" spans="1:2" x14ac:dyDescent="0.25">
      <c r="A60" t="s">
        <v>112</v>
      </c>
      <c r="B60">
        <v>1.0588</v>
      </c>
    </row>
    <row r="61" spans="1:2" x14ac:dyDescent="0.25">
      <c r="A61" t="s">
        <v>148</v>
      </c>
      <c r="B61">
        <v>1.0498000000000001</v>
      </c>
    </row>
  </sheetData>
  <phoneticPr fontId="0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/>
  <dimension ref="A1:F44"/>
  <sheetViews>
    <sheetView tabSelected="1" topLeftCell="H13" workbookViewId="0">
      <selection activeCell="F23" sqref="F23"/>
    </sheetView>
  </sheetViews>
  <sheetFormatPr defaultRowHeight="15" x14ac:dyDescent="0.25"/>
  <sheetData>
    <row r="1" spans="1:6" x14ac:dyDescent="0.25">
      <c r="A1" t="s">
        <v>155</v>
      </c>
    </row>
    <row r="2" spans="1:6" x14ac:dyDescent="0.25">
      <c r="A2" t="s">
        <v>195</v>
      </c>
    </row>
    <row r="3" spans="1:6" x14ac:dyDescent="0.25">
      <c r="C3" t="s">
        <v>189</v>
      </c>
      <c r="E3" t="s">
        <v>190</v>
      </c>
    </row>
    <row r="4" spans="1:6" x14ac:dyDescent="0.25">
      <c r="C4" t="s">
        <v>156</v>
      </c>
      <c r="D4" t="s">
        <v>157</v>
      </c>
      <c r="E4" t="s">
        <v>156</v>
      </c>
      <c r="F4" t="s">
        <v>157</v>
      </c>
    </row>
    <row r="5" spans="1:6" x14ac:dyDescent="0.25">
      <c r="A5" t="s">
        <v>13</v>
      </c>
      <c r="B5" t="s">
        <v>191</v>
      </c>
      <c r="C5">
        <v>39.22</v>
      </c>
      <c r="D5">
        <v>522</v>
      </c>
      <c r="E5">
        <v>43.02</v>
      </c>
      <c r="F5">
        <v>522</v>
      </c>
    </row>
    <row r="6" spans="1:6" x14ac:dyDescent="0.25">
      <c r="B6" t="s">
        <v>192</v>
      </c>
      <c r="C6">
        <v>48.43</v>
      </c>
      <c r="D6">
        <v>662</v>
      </c>
      <c r="E6">
        <v>52.03</v>
      </c>
      <c r="F6">
        <v>662</v>
      </c>
    </row>
    <row r="7" spans="1:6" x14ac:dyDescent="0.25">
      <c r="B7" t="s">
        <v>193</v>
      </c>
      <c r="C7">
        <v>49.85</v>
      </c>
      <c r="D7">
        <v>678</v>
      </c>
      <c r="E7">
        <v>56.05</v>
      </c>
      <c r="F7">
        <v>678</v>
      </c>
    </row>
    <row r="8" spans="1:6" x14ac:dyDescent="0.25">
      <c r="B8" t="s">
        <v>194</v>
      </c>
      <c r="C8">
        <v>58.47</v>
      </c>
      <c r="D8">
        <v>633</v>
      </c>
      <c r="E8">
        <v>62.23</v>
      </c>
      <c r="F8">
        <v>633</v>
      </c>
    </row>
    <row r="9" spans="1:6" x14ac:dyDescent="0.25">
      <c r="A9" t="s">
        <v>14</v>
      </c>
      <c r="B9" t="s">
        <v>191</v>
      </c>
      <c r="C9">
        <v>5.19</v>
      </c>
      <c r="D9">
        <v>55</v>
      </c>
      <c r="E9">
        <v>5.51</v>
      </c>
      <c r="F9">
        <v>55</v>
      </c>
    </row>
    <row r="10" spans="1:6" x14ac:dyDescent="0.25">
      <c r="B10" t="s">
        <v>192</v>
      </c>
      <c r="C10">
        <v>11.33</v>
      </c>
      <c r="D10">
        <v>470</v>
      </c>
      <c r="E10">
        <v>11.74</v>
      </c>
      <c r="F10">
        <v>470</v>
      </c>
    </row>
    <row r="11" spans="1:6" x14ac:dyDescent="0.25">
      <c r="B11" t="s">
        <v>193</v>
      </c>
      <c r="C11">
        <v>11.99</v>
      </c>
      <c r="D11">
        <v>365</v>
      </c>
      <c r="E11">
        <v>12.4</v>
      </c>
      <c r="F11">
        <v>365</v>
      </c>
    </row>
    <row r="12" spans="1:6" x14ac:dyDescent="0.25">
      <c r="B12" t="s">
        <v>194</v>
      </c>
      <c r="C12">
        <v>12.3</v>
      </c>
      <c r="D12">
        <v>289</v>
      </c>
      <c r="E12">
        <v>12.06</v>
      </c>
      <c r="F12">
        <v>289</v>
      </c>
    </row>
    <row r="13" spans="1:6" x14ac:dyDescent="0.25">
      <c r="A13" t="s">
        <v>15</v>
      </c>
      <c r="B13" t="s">
        <v>191</v>
      </c>
      <c r="C13">
        <v>50.17</v>
      </c>
      <c r="D13">
        <v>136</v>
      </c>
      <c r="E13">
        <v>53.83</v>
      </c>
      <c r="F13">
        <v>136</v>
      </c>
    </row>
    <row r="14" spans="1:6" x14ac:dyDescent="0.25">
      <c r="B14" t="s">
        <v>192</v>
      </c>
      <c r="C14">
        <v>49.72</v>
      </c>
      <c r="D14">
        <v>137</v>
      </c>
      <c r="E14">
        <v>53.98</v>
      </c>
      <c r="F14">
        <v>137</v>
      </c>
    </row>
    <row r="15" spans="1:6" x14ac:dyDescent="0.25">
      <c r="B15" t="s">
        <v>193</v>
      </c>
      <c r="C15" t="s">
        <v>158</v>
      </c>
      <c r="D15">
        <v>0</v>
      </c>
      <c r="E15" t="s">
        <v>158</v>
      </c>
      <c r="F15">
        <v>0</v>
      </c>
    </row>
    <row r="16" spans="1:6" x14ac:dyDescent="0.25">
      <c r="B16" t="s">
        <v>194</v>
      </c>
      <c r="C16">
        <v>50.34</v>
      </c>
      <c r="D16">
        <v>29</v>
      </c>
      <c r="E16">
        <v>55.14</v>
      </c>
      <c r="F16">
        <v>29</v>
      </c>
    </row>
    <row r="17" spans="1:6" x14ac:dyDescent="0.25">
      <c r="A17" t="s">
        <v>170</v>
      </c>
      <c r="B17" t="s">
        <v>191</v>
      </c>
      <c r="C17" t="s">
        <v>158</v>
      </c>
      <c r="D17">
        <v>0</v>
      </c>
      <c r="E17" t="s">
        <v>158</v>
      </c>
      <c r="F17">
        <v>0</v>
      </c>
    </row>
    <row r="18" spans="1:6" x14ac:dyDescent="0.25">
      <c r="B18" t="s">
        <v>192</v>
      </c>
      <c r="C18">
        <v>9.15</v>
      </c>
      <c r="D18">
        <v>32</v>
      </c>
      <c r="E18">
        <v>10.07</v>
      </c>
      <c r="F18">
        <v>32</v>
      </c>
    </row>
    <row r="19" spans="1:6" x14ac:dyDescent="0.25">
      <c r="B19" t="s">
        <v>193</v>
      </c>
      <c r="C19">
        <v>9.7200000000000006</v>
      </c>
      <c r="D19">
        <v>24</v>
      </c>
      <c r="E19">
        <v>11.59</v>
      </c>
      <c r="F19">
        <v>24</v>
      </c>
    </row>
    <row r="20" spans="1:6" x14ac:dyDescent="0.25">
      <c r="B20" t="s">
        <v>194</v>
      </c>
      <c r="C20">
        <v>9.6</v>
      </c>
      <c r="D20">
        <v>15</v>
      </c>
      <c r="E20">
        <v>11.21</v>
      </c>
      <c r="F20">
        <v>15</v>
      </c>
    </row>
    <row r="30" spans="1:6" x14ac:dyDescent="0.25">
      <c r="C30" t="s">
        <v>189</v>
      </c>
      <c r="D30" t="s">
        <v>190</v>
      </c>
    </row>
    <row r="31" spans="1:6" x14ac:dyDescent="0.25">
      <c r="A31" t="str">
        <f>A5</f>
        <v>Cable</v>
      </c>
      <c r="B31" t="str">
        <f>B5</f>
        <v>NORTHEAST</v>
      </c>
      <c r="C31">
        <f>C5</f>
        <v>39.22</v>
      </c>
      <c r="D31">
        <f>E5</f>
        <v>43.02</v>
      </c>
    </row>
    <row r="32" spans="1:6" x14ac:dyDescent="0.25">
      <c r="B32" t="str">
        <f t="shared" ref="B32:C40" si="0">B6</f>
        <v>SOUTH</v>
      </c>
      <c r="C32">
        <f t="shared" si="0"/>
        <v>48.43</v>
      </c>
      <c r="D32">
        <f t="shared" ref="D32:D40" si="1">E6</f>
        <v>52.03</v>
      </c>
    </row>
    <row r="33" spans="1:4" x14ac:dyDescent="0.25">
      <c r="B33" t="str">
        <f t="shared" si="0"/>
        <v>MIDWEST</v>
      </c>
      <c r="C33">
        <f t="shared" si="0"/>
        <v>49.85</v>
      </c>
      <c r="D33">
        <f t="shared" si="1"/>
        <v>56.05</v>
      </c>
    </row>
    <row r="34" spans="1:4" x14ac:dyDescent="0.25">
      <c r="B34" t="str">
        <f t="shared" si="0"/>
        <v>WEST</v>
      </c>
      <c r="C34">
        <f t="shared" si="0"/>
        <v>58.47</v>
      </c>
      <c r="D34">
        <f t="shared" si="1"/>
        <v>62.23</v>
      </c>
    </row>
    <row r="35" spans="1:4" x14ac:dyDescent="0.25">
      <c r="A35" t="str">
        <f>A9</f>
        <v>DSL</v>
      </c>
      <c r="B35" t="str">
        <f t="shared" si="0"/>
        <v>NORTHEAST</v>
      </c>
      <c r="C35">
        <f t="shared" si="0"/>
        <v>5.19</v>
      </c>
      <c r="D35">
        <f t="shared" si="1"/>
        <v>5.51</v>
      </c>
    </row>
    <row r="36" spans="1:4" x14ac:dyDescent="0.25">
      <c r="B36" t="str">
        <f t="shared" si="0"/>
        <v>SOUTH</v>
      </c>
      <c r="C36">
        <f t="shared" si="0"/>
        <v>11.33</v>
      </c>
      <c r="D36">
        <f t="shared" si="1"/>
        <v>11.74</v>
      </c>
    </row>
    <row r="37" spans="1:4" x14ac:dyDescent="0.25">
      <c r="B37" t="str">
        <f t="shared" si="0"/>
        <v>MIDWEST</v>
      </c>
      <c r="C37">
        <f t="shared" si="0"/>
        <v>11.99</v>
      </c>
      <c r="D37">
        <f t="shared" si="1"/>
        <v>12.4</v>
      </c>
    </row>
    <row r="38" spans="1:4" x14ac:dyDescent="0.25">
      <c r="B38" t="str">
        <f t="shared" si="0"/>
        <v>WEST</v>
      </c>
      <c r="C38">
        <f t="shared" si="0"/>
        <v>12.3</v>
      </c>
      <c r="D38">
        <f t="shared" si="1"/>
        <v>12.06</v>
      </c>
    </row>
    <row r="39" spans="1:4" x14ac:dyDescent="0.25">
      <c r="A39" t="str">
        <f>A13</f>
        <v>Fiber</v>
      </c>
      <c r="B39" t="str">
        <f t="shared" si="0"/>
        <v>NORTHEAST</v>
      </c>
      <c r="C39">
        <f t="shared" si="0"/>
        <v>50.17</v>
      </c>
      <c r="D39">
        <f t="shared" si="1"/>
        <v>53.83</v>
      </c>
    </row>
    <row r="40" spans="1:4" x14ac:dyDescent="0.25">
      <c r="B40" t="str">
        <f t="shared" si="0"/>
        <v>SOUTH</v>
      </c>
      <c r="C40">
        <f t="shared" si="0"/>
        <v>49.72</v>
      </c>
      <c r="D40">
        <f t="shared" si="1"/>
        <v>53.98</v>
      </c>
    </row>
    <row r="41" spans="1:4" x14ac:dyDescent="0.25">
      <c r="B41" t="str">
        <f>B16</f>
        <v>WEST</v>
      </c>
      <c r="C41">
        <f>C16</f>
        <v>50.34</v>
      </c>
      <c r="D41">
        <f>E16</f>
        <v>55.14</v>
      </c>
    </row>
    <row r="42" spans="1:4" x14ac:dyDescent="0.25">
      <c r="A42" t="str">
        <f>A17</f>
        <v>SAT</v>
      </c>
      <c r="B42" t="str">
        <f t="shared" ref="B42:C44" si="2">B18</f>
        <v>SOUTH</v>
      </c>
      <c r="C42">
        <f t="shared" si="2"/>
        <v>9.15</v>
      </c>
      <c r="D42">
        <f>E18</f>
        <v>10.07</v>
      </c>
    </row>
    <row r="43" spans="1:4" x14ac:dyDescent="0.25">
      <c r="B43" t="str">
        <f t="shared" si="2"/>
        <v>MIDWEST</v>
      </c>
      <c r="C43">
        <f t="shared" si="2"/>
        <v>9.7200000000000006</v>
      </c>
      <c r="D43">
        <f>E19</f>
        <v>11.59</v>
      </c>
    </row>
    <row r="44" spans="1:4" x14ac:dyDescent="0.25">
      <c r="B44" t="str">
        <f t="shared" si="2"/>
        <v>WEST</v>
      </c>
      <c r="C44">
        <f t="shared" si="2"/>
        <v>9.6</v>
      </c>
      <c r="D44">
        <f>E20</f>
        <v>11.21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"/>
  <dimension ref="A1:C23"/>
  <sheetViews>
    <sheetView topLeftCell="A10" workbookViewId="0">
      <selection activeCell="K19" sqref="K19"/>
    </sheetView>
  </sheetViews>
  <sheetFormatPr defaultRowHeight="15" x14ac:dyDescent="0.25"/>
  <sheetData>
    <row r="1" spans="1:3" x14ac:dyDescent="0.25">
      <c r="A1" t="s">
        <v>155</v>
      </c>
    </row>
    <row r="2" spans="1:3" x14ac:dyDescent="0.25">
      <c r="A2" t="s">
        <v>196</v>
      </c>
    </row>
    <row r="3" spans="1:3" x14ac:dyDescent="0.25">
      <c r="A3" t="s">
        <v>12</v>
      </c>
    </row>
    <row r="4" spans="1:3" x14ac:dyDescent="0.25">
      <c r="A4" t="s">
        <v>197</v>
      </c>
    </row>
    <row r="5" spans="1:3" x14ac:dyDescent="0.25">
      <c r="C5" t="s">
        <v>156</v>
      </c>
    </row>
    <row r="6" spans="1:3" x14ac:dyDescent="0.25">
      <c r="B6" t="s">
        <v>198</v>
      </c>
      <c r="C6" t="s">
        <v>199</v>
      </c>
    </row>
    <row r="7" spans="1:3" x14ac:dyDescent="0.25">
      <c r="A7" t="s">
        <v>12</v>
      </c>
      <c r="B7">
        <v>1.0302</v>
      </c>
      <c r="C7">
        <v>1.0304</v>
      </c>
    </row>
    <row r="8" spans="1:3" x14ac:dyDescent="0.25">
      <c r="A8" t="s">
        <v>197</v>
      </c>
    </row>
    <row r="9" spans="1:3" x14ac:dyDescent="0.25">
      <c r="C9" t="s">
        <v>157</v>
      </c>
    </row>
    <row r="10" spans="1:3" x14ac:dyDescent="0.25">
      <c r="B10" t="s">
        <v>198</v>
      </c>
      <c r="C10" t="s">
        <v>199</v>
      </c>
    </row>
    <row r="11" spans="1:3" x14ac:dyDescent="0.25">
      <c r="A11" t="s">
        <v>12</v>
      </c>
      <c r="B11">
        <v>2922</v>
      </c>
      <c r="C11">
        <v>2920</v>
      </c>
    </row>
    <row r="13" spans="1:3" x14ac:dyDescent="0.25">
      <c r="A13" t="s">
        <v>155</v>
      </c>
    </row>
    <row r="14" spans="1:3" x14ac:dyDescent="0.25">
      <c r="A14" t="s">
        <v>196</v>
      </c>
    </row>
    <row r="15" spans="1:3" x14ac:dyDescent="0.25">
      <c r="A15" t="s">
        <v>12</v>
      </c>
    </row>
    <row r="16" spans="1:3" x14ac:dyDescent="0.25">
      <c r="A16" t="s">
        <v>200</v>
      </c>
    </row>
    <row r="17" spans="1:3" x14ac:dyDescent="0.25">
      <c r="C17" t="s">
        <v>156</v>
      </c>
    </row>
    <row r="18" spans="1:3" x14ac:dyDescent="0.25">
      <c r="B18" t="s">
        <v>198</v>
      </c>
      <c r="C18" t="s">
        <v>199</v>
      </c>
    </row>
    <row r="19" spans="1:3" x14ac:dyDescent="0.25">
      <c r="A19" t="s">
        <v>12</v>
      </c>
      <c r="B19">
        <v>1.0996999999999999</v>
      </c>
      <c r="C19">
        <v>1.1008</v>
      </c>
    </row>
    <row r="20" spans="1:3" x14ac:dyDescent="0.25">
      <c r="A20" t="s">
        <v>200</v>
      </c>
    </row>
    <row r="21" spans="1:3" x14ac:dyDescent="0.25">
      <c r="C21" t="s">
        <v>157</v>
      </c>
    </row>
    <row r="22" spans="1:3" x14ac:dyDescent="0.25">
      <c r="B22" t="s">
        <v>198</v>
      </c>
      <c r="C22" t="s">
        <v>199</v>
      </c>
    </row>
    <row r="23" spans="1:3" x14ac:dyDescent="0.25">
      <c r="A23" t="s">
        <v>12</v>
      </c>
      <c r="B23">
        <v>2923</v>
      </c>
      <c r="C23">
        <v>2863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7</vt:i4>
      </vt:variant>
      <vt:variant>
        <vt:lpstr>Charts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15" baseType="lpstr">
      <vt:lpstr>Chart 18 Data</vt:lpstr>
      <vt:lpstr>Chart 19 Data</vt:lpstr>
      <vt:lpstr>Chart 20</vt:lpstr>
      <vt:lpstr>Chart 7-2</vt:lpstr>
      <vt:lpstr>Chart 8-2</vt:lpstr>
      <vt:lpstr>Chart 35</vt:lpstr>
      <vt:lpstr>Chart 50</vt:lpstr>
      <vt:lpstr>Chart 18</vt:lpstr>
      <vt:lpstr>Chart 19</vt:lpstr>
      <vt:lpstr>'Chart 18 Data'!_201209_18</vt:lpstr>
      <vt:lpstr>'Chart 20'!_201209_19_1</vt:lpstr>
      <vt:lpstr>'Chart 35'!Chart_35</vt:lpstr>
      <vt:lpstr>'Chart 18 Data'!chart18</vt:lpstr>
      <vt:lpstr>'Chart 20'!chart19</vt:lpstr>
      <vt:lpstr>'Chart 50'!LEGACY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</dc:creator>
  <cp:lastModifiedBy>Rajender Razdan</cp:lastModifiedBy>
  <cp:lastPrinted>2016-05-24T23:55:51Z</cp:lastPrinted>
  <dcterms:created xsi:type="dcterms:W3CDTF">2012-07-05T13:02:14Z</dcterms:created>
  <dcterms:modified xsi:type="dcterms:W3CDTF">2016-11-09T16:23:29Z</dcterms:modified>
</cp:coreProperties>
</file>