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queryTables/queryTable5.xml" ContentType="application/vnd.openxmlformats-officedocument.spreadsheetml.queryTable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 firstSheet="5" activeTab="5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23" sheetId="55" r:id="rId6"/>
    <sheet name="Chart 7-2" sheetId="7" state="hidden" r:id="rId7"/>
    <sheet name="Chart 8-2" sheetId="8" state="hidden" r:id="rId8"/>
    <sheet name="Chart 50" sheetId="99" state="hidden" r:id="rId9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_201309_23" localSheetId="5">'Chart 23'!$U$32:$X$58</definedName>
    <definedName name="_201607_23" localSheetId="5">'Chart 23'!$W$2:$AB$30</definedName>
    <definedName name="chart18" localSheetId="0">'Chart 18 Data'!$A$24</definedName>
    <definedName name="chart19" localSheetId="4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AC29" i="55" l="1"/>
  <c r="AC28" i="55"/>
  <c r="AC27" i="55"/>
  <c r="AC26" i="55"/>
  <c r="AC25" i="55"/>
  <c r="AC24" i="55"/>
  <c r="AC23" i="55"/>
  <c r="AC22" i="55"/>
  <c r="AC21" i="55"/>
  <c r="AC20" i="55"/>
  <c r="AC19" i="55"/>
  <c r="AC18" i="55"/>
  <c r="AC17" i="55"/>
  <c r="AC16" i="55"/>
  <c r="AC15" i="55"/>
  <c r="AC14" i="55"/>
  <c r="AC13" i="55"/>
  <c r="AC12" i="55"/>
  <c r="AC11" i="55"/>
  <c r="AC10" i="55"/>
  <c r="AC9" i="55"/>
  <c r="AC8" i="55"/>
  <c r="AC7" i="55"/>
  <c r="AC6" i="55"/>
  <c r="D3" i="55"/>
  <c r="B3" i="55"/>
  <c r="D25" i="55"/>
  <c r="D24" i="55"/>
  <c r="D23" i="55"/>
  <c r="D22" i="55"/>
  <c r="D21" i="55"/>
  <c r="D20" i="55"/>
  <c r="D19" i="55"/>
  <c r="D18" i="55"/>
  <c r="B25" i="55"/>
  <c r="B24" i="55"/>
  <c r="B23" i="55"/>
  <c r="B22" i="55"/>
  <c r="B21" i="55"/>
  <c r="B20" i="55"/>
  <c r="B19" i="55"/>
  <c r="B18" i="55"/>
  <c r="T57" i="55"/>
  <c r="T56" i="55"/>
  <c r="T55" i="55"/>
  <c r="T54" i="55"/>
  <c r="T53" i="55"/>
  <c r="T52" i="55"/>
  <c r="T51" i="55"/>
  <c r="T50" i="55"/>
  <c r="E24" i="55" l="1"/>
  <c r="B49" i="55" s="1"/>
  <c r="C50" i="55"/>
  <c r="E25" i="55"/>
  <c r="B50" i="55" s="1"/>
  <c r="E20" i="55"/>
  <c r="B45" i="55" s="1"/>
  <c r="E22" i="55"/>
  <c r="B47" i="55" s="1"/>
  <c r="E23" i="55"/>
  <c r="B48" i="55" s="1"/>
  <c r="E18" i="55"/>
  <c r="B43" i="55" s="1"/>
  <c r="E3" i="55"/>
  <c r="B28" i="55" s="1"/>
  <c r="E21" i="55"/>
  <c r="B46" i="55" s="1"/>
  <c r="E19" i="55"/>
  <c r="B44" i="55" s="1"/>
  <c r="G43" i="55"/>
  <c r="C46" i="55"/>
  <c r="D28" i="55"/>
  <c r="C44" i="55"/>
  <c r="G45" i="55"/>
  <c r="C47" i="55"/>
  <c r="C48" i="55"/>
  <c r="C49" i="55"/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D17" i="55"/>
  <c r="B17" i="55"/>
  <c r="E17" i="55" s="1"/>
  <c r="D16" i="55"/>
  <c r="B16" i="55"/>
  <c r="E16" i="55" s="1"/>
  <c r="D15" i="55"/>
  <c r="B15" i="55"/>
  <c r="E15" i="55" s="1"/>
  <c r="D14" i="55"/>
  <c r="B14" i="55"/>
  <c r="E14" i="55" s="1"/>
  <c r="D13" i="55"/>
  <c r="B13" i="55"/>
  <c r="E13" i="55" s="1"/>
  <c r="D12" i="55"/>
  <c r="B12" i="55"/>
  <c r="E12" i="55" s="1"/>
  <c r="D11" i="55"/>
  <c r="B11" i="55"/>
  <c r="E11" i="55" s="1"/>
  <c r="D10" i="55"/>
  <c r="B10" i="55"/>
  <c r="E10" i="55" s="1"/>
  <c r="D9" i="55"/>
  <c r="B9" i="55"/>
  <c r="E9" i="55" s="1"/>
  <c r="D8" i="55"/>
  <c r="B8" i="55"/>
  <c r="E8" i="55" s="1"/>
  <c r="D7" i="55"/>
  <c r="B7" i="55"/>
  <c r="E7" i="55" s="1"/>
  <c r="D6" i="55"/>
  <c r="B6" i="55"/>
  <c r="E6" i="55" s="1"/>
  <c r="D5" i="55"/>
  <c r="B5" i="55"/>
  <c r="E5" i="55" s="1"/>
  <c r="B4" i="55"/>
  <c r="E4" i="55" s="1"/>
  <c r="B36" i="55" l="1"/>
  <c r="D36" i="55"/>
  <c r="B29" i="55"/>
  <c r="B30" i="55"/>
  <c r="D30" i="55"/>
  <c r="B42" i="55"/>
  <c r="D42" i="55"/>
  <c r="B32" i="55"/>
  <c r="D32" i="55"/>
  <c r="B33" i="55"/>
  <c r="G33" i="55"/>
  <c r="B40" i="55"/>
  <c r="C40" i="55"/>
  <c r="B37" i="55"/>
  <c r="G37" i="55"/>
  <c r="D38" i="55"/>
  <c r="B38" i="55"/>
  <c r="B35" i="55"/>
  <c r="C35" i="55"/>
  <c r="G39" i="55"/>
  <c r="B39" i="55"/>
  <c r="B41" i="55"/>
  <c r="D41" i="55"/>
  <c r="G34" i="55"/>
  <c r="B34" i="55"/>
  <c r="B31" i="55"/>
  <c r="F31" i="55"/>
  <c r="E6" i="56"/>
  <c r="T49" i="55"/>
  <c r="T48" i="55"/>
  <c r="T47" i="55"/>
  <c r="T46" i="55"/>
  <c r="T45" i="55"/>
  <c r="T44" i="55"/>
  <c r="T43" i="55"/>
  <c r="T42" i="55"/>
  <c r="T41" i="55"/>
  <c r="T40" i="55"/>
  <c r="T39" i="55"/>
  <c r="T38" i="55"/>
  <c r="T37" i="55"/>
  <c r="D4" i="55"/>
  <c r="D29" i="55" s="1"/>
  <c r="T36" i="55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201309-23" type="6" refreshedVersion="6" background="1" saveData="1">
    <textPr prompt="0" codePage="437" sourceFile="C:\Users\Andy\Box Sync\Default Sync Folder\SamKnowsFCC2015\OMS\201309-23.TAB">
      <textFields>
        <textField/>
      </textFields>
    </textPr>
  </connection>
  <connection id="4" name="201607-23" type="6" refreshedVersion="6" background="1" saveData="1">
    <textPr prompt="0" codePage="437" sourceFile="C:\Users\Andy\Box Sync\Default Sync Folder\SamKnowsFCC2015\OMS\201607-23.TAB">
      <textFields count="6">
        <textField/>
        <textField/>
        <textField/>
        <textField/>
        <textField/>
        <textField/>
      </textFields>
    </textPr>
  </connection>
  <connection id="5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<sst xmlns="http://schemas.openxmlformats.org/spreadsheetml/2006/main" count="319" uniqueCount="206">
  <si>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</si>
  <si>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</si>
  <si>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</si>
  <si>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</si>
  <si>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</si>
  <si>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</si>
  <si>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</si>
  <si>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</si>
  <si>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</si>
  <si>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</si>
  <si>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</si>
  <si>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</si>
  <si>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</si>
  <si>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</si>
  <si>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</si>
  <si>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</si>
  <si>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</si>
  <si>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</si>
  <si>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</si>
  <si>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</si>
  <si>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</si>
  <si>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</si>
  <si>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</si>
  <si>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</si>
  <si>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</si>
  <si>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</si>
  <si>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</si>
  <si>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</si>
  <si>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</si>
  <si>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</si>
  <si>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</si>
  <si>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</si>
  <si>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</si>
  <si>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</si>
  <si>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</si>
  <si>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</si>
  <si>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</si>
  <si>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</si>
  <si>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</si>
  <si>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</si>
  <si>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</si>
  <si>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</si>
  <si>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</si>
  <si>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</si>
  <si>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</si>
  <si>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</si>
  <si>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</si>
  <si>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</si>
  <si>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</si>
  <si>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</si>
  <si>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</si>
  <si>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</si>
  <si>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</si>
  <si>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</si>
  <si>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</si>
  <si>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</si>
  <si>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</si>
  <si>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</si>
  <si>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</si>
  <si>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</si>
  <si>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</si>
  <si>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</si>
  <si>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</si>
  <si>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</si>
  <si>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</si>
  <si>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</si>
  <si>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</si>
  <si>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</si>
  <si>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</si>
  <si>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</si>
  <si>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</si>
  <si>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</si>
  <si>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</si>
  <si>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</si>
  <si>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</si>
  <si>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</si>
  <si>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</si>
  <si>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</si>
  <si>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</si>
  <si>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</si>
  <si>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</si>
  <si>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</si>
  <si>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</si>
  <si>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</si>
  <si>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</si>
  <si>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</si>
  <si>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</si>
  <si>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</si>
  <si>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</si>
  <si>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</si>
  <si>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</si>
  <si>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</si>
  <si>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</si>
  <si>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</si>
  <si>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</si>
  <si>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</si>
  <si>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</si>
  <si>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</si>
  <si>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</si>
  <si>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</si>
  <si>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</si>
  <si>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</si>
  <si>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</si>
  <si>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</si>
  <si>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</si>
  <si>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</si>
  <si>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</si>
  <si>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</si>
  <si>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</si>
  <si>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</si>
  <si>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</si>
  <si>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</si>
  <si>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</si>
  <si>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</si>
  <si>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</si>
  <si>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</si>
  <si>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</si>
  <si>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</si>
  <si>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</si>
  <si>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</si>
  <si>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</si>
  <si>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</si>
  <si>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</si>
  <si>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</si>
  <si>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</si>
  <si>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</si>
  <si>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</si>
  <si>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</si>
  <si>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</si>
  <si>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</si>
  <si>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</si>
  <si>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</si>
  <si>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</si>
  <si>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</si>
  <si>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</si>
  <si>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</si>
  <si>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</si>
  <si>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</si>
  <si>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</si>
  <si>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</si>
  <si>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</si>
  <si>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</si>
  <si>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</si>
  <si>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</si>
  <si>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</si>
  <si>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</si>
  <si>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</si>
  <si>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</si>
  <si>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</si>
  <si>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</si>
  <si>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</si>
  <si>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</si>
  <si>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</si>
  <si>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</si>
  <si>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</si>
  <si>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</si>
  <si>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</si>
  <si>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</si>
  <si>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</si>
  <si>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</si>
  <si>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</si>
  <si>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</si>
  <si>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</si>
  <si>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</si>
  <si>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</si>
  <si>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</si>
  <si>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</si>
  <si>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</si>
  <si>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</si>
  <si>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</si>
  <si>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</si>
  <si>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</si>
  <si>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</si>
  <si>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</si>
  <si>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</si>
  <si>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</si>
  <si>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</si>
  <si>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</si>
  <si>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</si>
  <si>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</si>
  <si>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</si>
  <si>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</si>
  <si>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</si>
  <si>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</si>
  <si>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Estimate</t>
  </si>
  <si>
    <t>60 Mbps</t>
  </si>
  <si>
    <t>100 Mbps</t>
  </si>
  <si>
    <t>Chart 19: Normalized Average User Traffic - 2014 Test Data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</si>
  <si>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</si>
  <si>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</si>
  <si>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</si>
  <si>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</si>
  <si>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</si>
  <si>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</si>
  <si>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[1.1 - 3.00]</t>
  </si>
  <si>
    <t>Chart 20:  Cumulative Distribution of User Traffic, by Technology - 2015 Test Data</t>
  </si>
  <si>
    <t>Chart 23:  Web Loading Time by Advertised Speed - 2015 Test Data</t>
  </si>
  <si>
    <t>TECHNOLOGY</t>
  </si>
  <si>
    <t>2.05 Mbps</t>
  </si>
  <si>
    <t>7 Mbps</t>
  </si>
  <si>
    <t xml:space="preserve"> Mbps</t>
  </si>
  <si>
    <t>Chart 18:  Normalized Average User Traffic - 2015 Test Data</t>
  </si>
  <si>
    <t>Chart 23</t>
  </si>
  <si>
    <t>DOWNLOAD</t>
  </si>
  <si>
    <t>Tech</t>
  </si>
  <si>
    <t>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</si>
</sst>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8" fillId="0" borderId="0" xfId="4" applyNumberFormat="1" applyFont="1" applyBorder="1" applyAlignment="1">
      <alignment horizontal="left" vertical="center" wrapText="1"/>
    </xf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  <xf numFmtId="1" fontId="0" fillId="0" borderId="0" xfId="0" applyNumberFormat="1"/>
    <xf numFmtId="1" fontId="8" fillId="0" borderId="0" xfId="0" applyNumberFormat="1" applyFont="1" applyBorder="1" applyAlignment="1">
      <alignment horizontal="left" vertical="top" wrapText="1"/>
    </xf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042840"/>
        <c:axId val="591043232"/>
      </c:barChart>
      <c:catAx>
        <c:axId val="59104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043232"/>
        <c:crosses val="autoZero"/>
        <c:auto val="1"/>
        <c:lblAlgn val="ctr"/>
        <c:lblOffset val="100"/>
        <c:noMultiLvlLbl val="0"/>
      </c:catAx>
      <c:valAx>
        <c:axId val="5910432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91042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928736"/>
        <c:axId val="304929128"/>
      </c:barChart>
      <c:catAx>
        <c:axId val="3049287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04929128"/>
        <c:crosses val="autoZero"/>
        <c:auto val="1"/>
        <c:lblAlgn val="ctr"/>
        <c:lblOffset val="100"/>
        <c:noMultiLvlLbl val="0"/>
      </c:catAx>
      <c:valAx>
        <c:axId val="304929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4928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45280"/>
        <c:axId val="716145672"/>
      </c:barChart>
      <c:catAx>
        <c:axId val="7161452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16145672"/>
        <c:crosses val="autoZero"/>
        <c:auto val="1"/>
        <c:lblAlgn val="ctr"/>
        <c:lblOffset val="100"/>
        <c:noMultiLvlLbl val="0"/>
      </c:catAx>
      <c:valAx>
        <c:axId val="716145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16145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46456"/>
        <c:axId val="716146848"/>
      </c:barChart>
      <c:catAx>
        <c:axId val="7161464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16146848"/>
        <c:crosses val="autoZero"/>
        <c:auto val="1"/>
        <c:lblAlgn val="ctr"/>
        <c:lblOffset val="100"/>
        <c:noMultiLvlLbl val="0"/>
      </c:catAx>
      <c:valAx>
        <c:axId val="71614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1614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47632"/>
        <c:axId val="716148024"/>
      </c:barChart>
      <c:catAx>
        <c:axId val="7161476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16148024"/>
        <c:crosses val="autoZero"/>
        <c:auto val="1"/>
        <c:lblAlgn val="ctr"/>
        <c:lblOffset val="100"/>
        <c:noMultiLvlLbl val="0"/>
      </c:catAx>
      <c:valAx>
        <c:axId val="716148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16147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48808"/>
        <c:axId val="716149200"/>
      </c:barChart>
      <c:catAx>
        <c:axId val="7161488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16149200"/>
        <c:crosses val="autoZero"/>
        <c:auto val="1"/>
        <c:lblAlgn val="ctr"/>
        <c:lblOffset val="100"/>
        <c:noMultiLvlLbl val="0"/>
      </c:catAx>
      <c:valAx>
        <c:axId val="716149200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1614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629680"/>
        <c:axId val="769630072"/>
      </c:barChart>
      <c:catAx>
        <c:axId val="7696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30072"/>
        <c:crosses val="autoZero"/>
        <c:auto val="1"/>
        <c:lblAlgn val="ctr"/>
        <c:lblOffset val="100"/>
        <c:noMultiLvlLbl val="0"/>
      </c:catAx>
      <c:valAx>
        <c:axId val="769630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630856"/>
        <c:axId val="769631248"/>
      </c:barChart>
      <c:catAx>
        <c:axId val="76963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31248"/>
        <c:crosses val="autoZero"/>
        <c:auto val="1"/>
        <c:lblAlgn val="ctr"/>
        <c:lblOffset val="100"/>
        <c:noMultiLvlLbl val="0"/>
      </c:catAx>
      <c:valAx>
        <c:axId val="769631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3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4016"/>
        <c:axId val="299825280"/>
      </c:scatterChart>
      <c:valAx>
        <c:axId val="59104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99825280"/>
        <c:crosses val="autoZero"/>
        <c:crossBetween val="midCat"/>
      </c:valAx>
      <c:valAx>
        <c:axId val="2998252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91044016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26456"/>
        <c:axId val="299826848"/>
      </c:scatterChart>
      <c:valAx>
        <c:axId val="299826456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9826848"/>
        <c:crosses val="autoZero"/>
        <c:crossBetween val="midCat"/>
        <c:majorUnit val="20"/>
      </c:valAx>
      <c:valAx>
        <c:axId val="2998268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299826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9324108388666E-2"/>
          <c:y val="5.8259467878649662E-2"/>
          <c:w val="0.87032965091457393"/>
          <c:h val="0.78243388771537681"/>
        </c:manualLayout>
      </c:layout>
      <c:lineChart>
        <c:grouping val="standard"/>
        <c:varyColors val="0"/>
        <c:ser>
          <c:idx val="0"/>
          <c:order val="0"/>
          <c:tx>
            <c:strRef>
              <c:f>'Chart 23'!$C$27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noFill/>
              </a:ln>
            </c:spPr>
          </c:marke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2639-4151-A417-8473234E99BE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2639-4151-A417-8473234E99BE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2639-4151-A417-8473234E99BE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2639-4151-A417-8473234E99BE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2639-4151-A417-8473234E99BE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2639-4151-A417-8473234E99BE}"/>
              </c:ext>
            </c:extLst>
          </c:dPt>
          <c:dPt>
            <c:idx val="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2639-4151-A417-8473234E99BE}"/>
              </c:ext>
            </c:extLst>
          </c:dPt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2639-4151-A417-8473234E99BE}"/>
              </c:ext>
            </c:extLst>
          </c:dPt>
          <c:dPt>
            <c:idx val="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2639-4151-A417-8473234E99BE}"/>
              </c:ext>
            </c:extLst>
          </c:dPt>
          <c:dPt>
            <c:idx val="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2639-4151-A417-8473234E99BE}"/>
              </c:ext>
            </c:extLst>
          </c:dPt>
          <c:dPt>
            <c:idx val="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2639-4151-A417-8473234E99BE}"/>
              </c:ext>
            </c:extLst>
          </c:dPt>
          <c:dPt>
            <c:idx val="1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2639-4151-A417-8473234E99BE}"/>
              </c:ext>
            </c:extLst>
          </c:dPt>
          <c:dPt>
            <c:idx val="1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2639-4151-A417-8473234E99BE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2639-4151-A417-8473234E99BE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2639-4151-A417-8473234E99BE}"/>
              </c:ext>
            </c:extLst>
          </c:dPt>
          <c:dPt>
            <c:idx val="1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2639-4151-A417-8473234E99BE}"/>
              </c:ext>
            </c:extLst>
          </c:dPt>
          <c:dPt>
            <c:idx val="1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2639-4151-A417-8473234E99BE}"/>
              </c:ext>
            </c:extLst>
          </c:dPt>
          <c:cat>
            <c:strRef>
              <c:f>'Chart 23'!$B$28:$B$50</c:f>
              <c:strCache>
                <c:ptCount val="23"/>
                <c:pt idx="0">
                  <c:v>1.5</c:v>
                </c:pt>
                <c:pt idx="1">
                  <c:v>[1.1 - 3.00]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75</c:v>
                </c:pt>
                <c:pt idx="18">
                  <c:v>100</c:v>
                </c:pt>
                <c:pt idx="19">
                  <c:v>101</c:v>
                </c:pt>
                <c:pt idx="20">
                  <c:v>105</c:v>
                </c:pt>
                <c:pt idx="21">
                  <c:v>150</c:v>
                </c:pt>
                <c:pt idx="22">
                  <c:v>300</c:v>
                </c:pt>
              </c:strCache>
            </c:strRef>
          </c:cat>
          <c:val>
            <c:numRef>
              <c:f>'Chart 23'!$C$28:$C$50</c:f>
              <c:numCache>
                <c:formatCode>General</c:formatCode>
                <c:ptCount val="23"/>
                <c:pt idx="7">
                  <c:v>1.5769</c:v>
                </c:pt>
                <c:pt idx="12">
                  <c:v>1.3597999999999999</c:v>
                </c:pt>
                <c:pt idx="16">
                  <c:v>1.3079000000000001</c:v>
                </c:pt>
                <c:pt idx="18">
                  <c:v>1.1178999999999999</c:v>
                </c:pt>
                <c:pt idx="19">
                  <c:v>0.78349999999999997</c:v>
                </c:pt>
                <c:pt idx="20">
                  <c:v>1.0388999999999999</c:v>
                </c:pt>
                <c:pt idx="21">
                  <c:v>0.8609</c:v>
                </c:pt>
                <c:pt idx="22">
                  <c:v>1.1586000000000001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2639-4151-A417-8473234E99BE}"/>
            </c:ext>
          </c:extLst>
        </c:ser>
        <c:ser>
          <c:idx val="1"/>
          <c:order val="1"/>
          <c:tx>
            <c:strRef>
              <c:f>'Chart 23'!$D$27</c:f>
              <c:strCache>
                <c:ptCount val="1"/>
                <c:pt idx="0">
                  <c:v>DSL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cat>
            <c:strRef>
              <c:f>'Chart 23'!$B$28:$B$50</c:f>
              <c:strCache>
                <c:ptCount val="23"/>
                <c:pt idx="0">
                  <c:v>1.5</c:v>
                </c:pt>
                <c:pt idx="1">
                  <c:v>[1.1 - 3.00]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75</c:v>
                </c:pt>
                <c:pt idx="18">
                  <c:v>100</c:v>
                </c:pt>
                <c:pt idx="19">
                  <c:v>101</c:v>
                </c:pt>
                <c:pt idx="20">
                  <c:v>105</c:v>
                </c:pt>
                <c:pt idx="21">
                  <c:v>150</c:v>
                </c:pt>
                <c:pt idx="22">
                  <c:v>300</c:v>
                </c:pt>
              </c:strCache>
            </c:strRef>
          </c:cat>
          <c:val>
            <c:numRef>
              <c:f>'Chart 23'!$D$28:$D$50</c:f>
              <c:numCache>
                <c:formatCode>General</c:formatCode>
                <c:ptCount val="23"/>
                <c:pt idx="0">
                  <c:v>7.8693</c:v>
                </c:pt>
                <c:pt idx="1">
                  <c:v>4.7363</c:v>
                </c:pt>
                <c:pt idx="2">
                  <c:v>4.5050999999999997</c:v>
                </c:pt>
                <c:pt idx="4">
                  <c:v>2.5861999999999998</c:v>
                </c:pt>
                <c:pt idx="8">
                  <c:v>1.556</c:v>
                </c:pt>
                <c:pt idx="10">
                  <c:v>1.4233</c:v>
                </c:pt>
                <c:pt idx="13">
                  <c:v>1.4836</c:v>
                </c:pt>
                <c:pt idx="14">
                  <c:v>1.3331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52EB-4B66-B424-4AA7EBAB7CEA}"/>
            </c:ext>
          </c:extLst>
        </c:ser>
        <c:ser>
          <c:idx val="2"/>
          <c:order val="2"/>
          <c:tx>
            <c:strRef>
              <c:f>'Chart 23'!$E$27</c:f>
              <c:strCache>
                <c:ptCount val="1"/>
                <c:pt idx="0">
                  <c:v>Fiber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</c:spPr>
          </c:marker>
          <c:cat>
            <c:strRef>
              <c:f>'Chart 23'!$B$28:$B$50</c:f>
              <c:strCache>
                <c:ptCount val="23"/>
                <c:pt idx="0">
                  <c:v>1.5</c:v>
                </c:pt>
                <c:pt idx="1">
                  <c:v>[1.1 - 3.00]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75</c:v>
                </c:pt>
                <c:pt idx="18">
                  <c:v>100</c:v>
                </c:pt>
                <c:pt idx="19">
                  <c:v>101</c:v>
                </c:pt>
                <c:pt idx="20">
                  <c:v>105</c:v>
                </c:pt>
                <c:pt idx="21">
                  <c:v>150</c:v>
                </c:pt>
                <c:pt idx="22">
                  <c:v>300</c:v>
                </c:pt>
              </c:strCache>
            </c:strRef>
          </c:cat>
          <c:val>
            <c:numRef>
              <c:f>'Chart 23'!$E$28:$E$50</c:f>
              <c:numCache>
                <c:formatCode>General</c:formatCode>
                <c:ptCount val="2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52EB-4B66-B424-4AA7EBAB7CEA}"/>
            </c:ext>
          </c:extLst>
        </c:ser>
        <c:ser>
          <c:idx val="3"/>
          <c:order val="3"/>
          <c:tx>
            <c:strRef>
              <c:f>'Chart 23'!$F$27</c:f>
              <c:strCache>
                <c:ptCount val="1"/>
                <c:pt idx="0">
                  <c:v>Satellite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cat>
            <c:strRef>
              <c:f>'Chart 23'!$B$28:$B$50</c:f>
              <c:strCache>
                <c:ptCount val="23"/>
                <c:pt idx="0">
                  <c:v>1.5</c:v>
                </c:pt>
                <c:pt idx="1">
                  <c:v>[1.1 - 3.00]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75</c:v>
                </c:pt>
                <c:pt idx="18">
                  <c:v>100</c:v>
                </c:pt>
                <c:pt idx="19">
                  <c:v>101</c:v>
                </c:pt>
                <c:pt idx="20">
                  <c:v>105</c:v>
                </c:pt>
                <c:pt idx="21">
                  <c:v>150</c:v>
                </c:pt>
                <c:pt idx="22">
                  <c:v>300</c:v>
                </c:pt>
              </c:strCache>
            </c:strRef>
          </c:cat>
          <c:val>
            <c:numRef>
              <c:f>'Chart 23'!$F$28:$F$50</c:f>
              <c:numCache>
                <c:formatCode>General</c:formatCode>
                <c:ptCount val="23"/>
                <c:pt idx="3">
                  <c:v>5.3232999999999997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52EB-4B66-B424-4AA7EBAB7CEA}"/>
            </c:ext>
          </c:extLst>
        </c:ser>
        <c:ser>
          <c:idx val="4"/>
          <c:order val="4"/>
          <c:tx>
            <c:strRef>
              <c:f>'Chart 23'!$G$27</c:f>
              <c:strCache>
                <c:ptCount val="1"/>
                <c:pt idx="0">
                  <c:v>Multiple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cat>
            <c:strRef>
              <c:f>'Chart 23'!$B$28:$B$50</c:f>
              <c:strCache>
                <c:ptCount val="23"/>
                <c:pt idx="0">
                  <c:v>1.5</c:v>
                </c:pt>
                <c:pt idx="1">
                  <c:v>[1.1 - 3.00]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75</c:v>
                </c:pt>
                <c:pt idx="18">
                  <c:v>100</c:v>
                </c:pt>
                <c:pt idx="19">
                  <c:v>101</c:v>
                </c:pt>
                <c:pt idx="20">
                  <c:v>105</c:v>
                </c:pt>
                <c:pt idx="21">
                  <c:v>150</c:v>
                </c:pt>
                <c:pt idx="22">
                  <c:v>300</c:v>
                </c:pt>
              </c:strCache>
            </c:strRef>
          </c:cat>
          <c:val>
            <c:numRef>
              <c:f>'Chart 23'!$G$28:$G$50</c:f>
              <c:numCache>
                <c:formatCode>General</c:formatCode>
                <c:ptCount val="23"/>
                <c:pt idx="5">
                  <c:v>3.3066</c:v>
                </c:pt>
                <c:pt idx="6">
                  <c:v>2.2037</c:v>
                </c:pt>
                <c:pt idx="9">
                  <c:v>1.5164</c:v>
                </c:pt>
                <c:pt idx="11">
                  <c:v>1.2471000000000001</c:v>
                </c:pt>
                <c:pt idx="15">
                  <c:v>1.2403999999999999</c:v>
                </c:pt>
                <c:pt idx="17">
                  <c:v>1.2310000000000001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52EB-4B66-B424-4AA7EBAB7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517336"/>
        <c:axId val="775489640"/>
      </c:lineChart>
      <c:catAx>
        <c:axId val="39451733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400" b="1" i="0" u="none" strike="noStrike" baseline="0">
                    <a:effectLst/>
                  </a:rPr>
                  <a:t>Advertised Download Speed (Mbps)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9131679886532866"/>
              <c:y val="0.929084328893684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775489640"/>
        <c:crosses val="autoZero"/>
        <c:auto val="1"/>
        <c:lblAlgn val="ctr"/>
        <c:lblOffset val="100"/>
        <c:tickMarkSkip val="2"/>
        <c:noMultiLvlLbl val="0"/>
      </c:catAx>
      <c:valAx>
        <c:axId val="775489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sz="1400" b="1" i="0" u="none" strike="noStrike" baseline="0">
                    <a:effectLst/>
                  </a:rPr>
                  <a:t>Average Webpage Download Time (seconds)</a:t>
                </a:r>
                <a:endParaRPr lang="en-GB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6.725481596814617E-3"/>
              <c:y val="4.2332852423932449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crossAx val="394517336"/>
        <c:crosses val="autoZero"/>
        <c:crossBetween val="midCat"/>
      </c:valAx>
      <c:spPr>
        <a:ln cap="sq"/>
      </c:spPr>
    </c:plotArea>
    <c:legend>
      <c:legendPos val="t"/>
      <c:layout>
        <c:manualLayout>
          <c:xMode val="edge"/>
          <c:yMode val="edge"/>
          <c:x val="0.12910699425485422"/>
          <c:y val="7.674943384702408E-3"/>
          <c:w val="0.55574920489588675"/>
          <c:h val="5.8633948712039752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13535879785621E-2"/>
          <c:y val="6.1352288284883032E-2"/>
          <c:w val="0.86790933827433792"/>
          <c:h val="0.797249198885994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23'!$C$27</c:f>
              <c:strCache>
                <c:ptCount val="1"/>
                <c:pt idx="0">
                  <c:v>Cable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noFill/>
              </a:ln>
            </c:spPr>
          </c:marke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C9C9-4D6F-93B6-C5FC7B5E83C6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C9C9-4D6F-93B6-C5FC7B5E83C6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C9C9-4D6F-93B6-C5FC7B5E83C6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C9C9-4D6F-93B6-C5FC7B5E83C6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C9C9-4D6F-93B6-C5FC7B5E83C6}"/>
              </c:ext>
            </c:extLst>
          </c:dPt>
          <c:dPt>
            <c:idx val="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C9C9-4D6F-93B6-C5FC7B5E83C6}"/>
              </c:ext>
            </c:extLst>
          </c:dPt>
          <c:dPt>
            <c:idx val="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C9C9-4D6F-93B6-C5FC7B5E83C6}"/>
              </c:ext>
            </c:extLst>
          </c:dPt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C9C9-4D6F-93B6-C5FC7B5E83C6}"/>
              </c:ext>
            </c:extLst>
          </c:dPt>
          <c:dPt>
            <c:idx val="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C9C9-4D6F-93B6-C5FC7B5E83C6}"/>
              </c:ext>
            </c:extLst>
          </c:dPt>
          <c:dPt>
            <c:idx val="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C9C9-4D6F-93B6-C5FC7B5E83C6}"/>
              </c:ext>
            </c:extLst>
          </c:dPt>
          <c:dPt>
            <c:idx val="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C9C9-4D6F-93B6-C5FC7B5E83C6}"/>
              </c:ext>
            </c:extLst>
          </c:dPt>
          <c:dPt>
            <c:idx val="1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C9C9-4D6F-93B6-C5FC7B5E83C6}"/>
              </c:ext>
            </c:extLst>
          </c:dPt>
          <c:dPt>
            <c:idx val="1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C9C9-4D6F-93B6-C5FC7B5E83C6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C9C9-4D6F-93B6-C5FC7B5E83C6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C9C9-4D6F-93B6-C5FC7B5E83C6}"/>
              </c:ext>
            </c:extLst>
          </c:dPt>
          <c:dPt>
            <c:idx val="1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C9C9-4D6F-93B6-C5FC7B5E83C6}"/>
              </c:ext>
            </c:extLst>
          </c:dPt>
          <c:dPt>
            <c:idx val="1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C9C9-4D6F-93B6-C5FC7B5E83C6}"/>
              </c:ext>
            </c:extLst>
          </c:dPt>
          <c:xVal>
            <c:numRef>
              <c:f>'Chart 23'!$C$3:$C$25</c:f>
              <c:numCache>
                <c:formatCode>General</c:formatCode>
                <c:ptCount val="23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75</c:v>
                </c:pt>
                <c:pt idx="18">
                  <c:v>100</c:v>
                </c:pt>
                <c:pt idx="19">
                  <c:v>101</c:v>
                </c:pt>
                <c:pt idx="20">
                  <c:v>105</c:v>
                </c:pt>
                <c:pt idx="21">
                  <c:v>150</c:v>
                </c:pt>
                <c:pt idx="22">
                  <c:v>300</c:v>
                </c:pt>
              </c:numCache>
            </c:numRef>
          </c:xVal>
          <c:yVal>
            <c:numRef>
              <c:f>'Chart 23'!$C$28:$C$50</c:f>
              <c:numCache>
                <c:formatCode>General</c:formatCode>
                <c:ptCount val="23"/>
                <c:pt idx="7">
                  <c:v>1.5769</c:v>
                </c:pt>
                <c:pt idx="12">
                  <c:v>1.3597999999999999</c:v>
                </c:pt>
                <c:pt idx="16">
                  <c:v>1.3079000000000001</c:v>
                </c:pt>
                <c:pt idx="18">
                  <c:v>1.1178999999999999</c:v>
                </c:pt>
                <c:pt idx="19">
                  <c:v>0.78349999999999997</c:v>
                </c:pt>
                <c:pt idx="20">
                  <c:v>1.0388999999999999</c:v>
                </c:pt>
                <c:pt idx="21">
                  <c:v>0.8609</c:v>
                </c:pt>
                <c:pt idx="22">
                  <c:v>1.1586000000000001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C9C9-4D6F-93B6-C5FC7B5E83C6}"/>
            </c:ext>
          </c:extLst>
        </c:ser>
        <c:ser>
          <c:idx val="1"/>
          <c:order val="1"/>
          <c:tx>
            <c:strRef>
              <c:f>'Chart 23'!$D$27</c:f>
              <c:strCache>
                <c:ptCount val="1"/>
                <c:pt idx="0">
                  <c:v>DSL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'Chart 23'!$C$3:$C$25</c:f>
              <c:numCache>
                <c:formatCode>General</c:formatCode>
                <c:ptCount val="23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75</c:v>
                </c:pt>
                <c:pt idx="18">
                  <c:v>100</c:v>
                </c:pt>
                <c:pt idx="19">
                  <c:v>101</c:v>
                </c:pt>
                <c:pt idx="20">
                  <c:v>105</c:v>
                </c:pt>
                <c:pt idx="21">
                  <c:v>150</c:v>
                </c:pt>
                <c:pt idx="22">
                  <c:v>300</c:v>
                </c:pt>
              </c:numCache>
            </c:numRef>
          </c:xVal>
          <c:yVal>
            <c:numRef>
              <c:f>'Chart 23'!$D$28:$D$50</c:f>
              <c:numCache>
                <c:formatCode>General</c:formatCode>
                <c:ptCount val="23"/>
                <c:pt idx="0">
                  <c:v>7.8693</c:v>
                </c:pt>
                <c:pt idx="1">
                  <c:v>4.7363</c:v>
                </c:pt>
                <c:pt idx="2">
                  <c:v>4.5050999999999997</c:v>
                </c:pt>
                <c:pt idx="4">
                  <c:v>2.5861999999999998</c:v>
                </c:pt>
                <c:pt idx="8">
                  <c:v>1.556</c:v>
                </c:pt>
                <c:pt idx="10">
                  <c:v>1.4233</c:v>
                </c:pt>
                <c:pt idx="13">
                  <c:v>1.4836</c:v>
                </c:pt>
                <c:pt idx="14">
                  <c:v>1.3331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AB9E-49B7-8EBC-18AA9EF69EBB}"/>
            </c:ext>
          </c:extLst>
        </c:ser>
        <c:ser>
          <c:idx val="2"/>
          <c:order val="2"/>
          <c:tx>
            <c:strRef>
              <c:f>'Chart 23'!$E$27</c:f>
              <c:strCache>
                <c:ptCount val="1"/>
                <c:pt idx="0">
                  <c:v>Fiber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</c:spPr>
          </c:marker>
          <c:xVal>
            <c:numRef>
              <c:f>'Chart 23'!$C$3:$C$25</c:f>
              <c:numCache>
                <c:formatCode>General</c:formatCode>
                <c:ptCount val="23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75</c:v>
                </c:pt>
                <c:pt idx="18">
                  <c:v>100</c:v>
                </c:pt>
                <c:pt idx="19">
                  <c:v>101</c:v>
                </c:pt>
                <c:pt idx="20">
                  <c:v>105</c:v>
                </c:pt>
                <c:pt idx="21">
                  <c:v>150</c:v>
                </c:pt>
                <c:pt idx="22">
                  <c:v>300</c:v>
                </c:pt>
              </c:numCache>
            </c:numRef>
          </c:xVal>
          <c:yVal>
            <c:numRef>
              <c:f>'Chart 23'!$E$28:$E$50</c:f>
              <c:numCache>
                <c:formatCode>General</c:formatCode>
                <c:ptCount val="2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AB9E-49B7-8EBC-18AA9EF69EBB}"/>
            </c:ext>
          </c:extLst>
        </c:ser>
        <c:ser>
          <c:idx val="3"/>
          <c:order val="3"/>
          <c:tx>
            <c:strRef>
              <c:f>'Chart 23'!$F$27</c:f>
              <c:strCache>
                <c:ptCount val="1"/>
                <c:pt idx="0">
                  <c:v>Satellite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'Chart 23'!$C$3:$C$25</c:f>
              <c:numCache>
                <c:formatCode>General</c:formatCode>
                <c:ptCount val="23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75</c:v>
                </c:pt>
                <c:pt idx="18">
                  <c:v>100</c:v>
                </c:pt>
                <c:pt idx="19">
                  <c:v>101</c:v>
                </c:pt>
                <c:pt idx="20">
                  <c:v>105</c:v>
                </c:pt>
                <c:pt idx="21">
                  <c:v>150</c:v>
                </c:pt>
                <c:pt idx="22">
                  <c:v>300</c:v>
                </c:pt>
              </c:numCache>
            </c:numRef>
          </c:xVal>
          <c:yVal>
            <c:numRef>
              <c:f>'Chart 23'!$F$28:$F$50</c:f>
              <c:numCache>
                <c:formatCode>General</c:formatCode>
                <c:ptCount val="23"/>
                <c:pt idx="3">
                  <c:v>5.3232999999999997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AB9E-49B7-8EBC-18AA9EF69EBB}"/>
            </c:ext>
          </c:extLst>
        </c:ser>
        <c:ser>
          <c:idx val="4"/>
          <c:order val="4"/>
          <c:tx>
            <c:strRef>
              <c:f>'Chart 23'!$G$27</c:f>
              <c:strCache>
                <c:ptCount val="1"/>
                <c:pt idx="0">
                  <c:v>Multiple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xVal>
            <c:numRef>
              <c:f>'Chart 23'!$C$3:$C$25</c:f>
              <c:numCache>
                <c:formatCode>General</c:formatCode>
                <c:ptCount val="23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60</c:v>
                </c:pt>
                <c:pt idx="17">
                  <c:v>75</c:v>
                </c:pt>
                <c:pt idx="18">
                  <c:v>100</c:v>
                </c:pt>
                <c:pt idx="19">
                  <c:v>101</c:v>
                </c:pt>
                <c:pt idx="20">
                  <c:v>105</c:v>
                </c:pt>
                <c:pt idx="21">
                  <c:v>150</c:v>
                </c:pt>
                <c:pt idx="22">
                  <c:v>300</c:v>
                </c:pt>
              </c:numCache>
            </c:numRef>
          </c:xVal>
          <c:yVal>
            <c:numRef>
              <c:f>'Chart 23'!$G$28:$G$50</c:f>
              <c:numCache>
                <c:formatCode>General</c:formatCode>
                <c:ptCount val="23"/>
                <c:pt idx="5">
                  <c:v>3.3066</c:v>
                </c:pt>
                <c:pt idx="6">
                  <c:v>2.2037</c:v>
                </c:pt>
                <c:pt idx="9">
                  <c:v>1.5164</c:v>
                </c:pt>
                <c:pt idx="11">
                  <c:v>1.2471000000000001</c:v>
                </c:pt>
                <c:pt idx="15">
                  <c:v>1.2403999999999999</c:v>
                </c:pt>
                <c:pt idx="17">
                  <c:v>1.2310000000000001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AB9E-49B7-8EBC-18AA9EF6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90424"/>
        <c:axId val="775490816"/>
      </c:scatterChart>
      <c:valAx>
        <c:axId val="775490424"/>
        <c:scaling>
          <c:orientation val="minMax"/>
          <c:max val="15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400" b="1" i="0" u="none" strike="noStrike" baseline="0">
                    <a:effectLst/>
                  </a:rPr>
                  <a:t>Advertised Download Speed (Mbps)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97965458021451"/>
              <c:y val="0.931642643355251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775490816"/>
        <c:crosses val="autoZero"/>
        <c:crossBetween val="midCat"/>
        <c:minorUnit val="25"/>
      </c:valAx>
      <c:valAx>
        <c:axId val="775490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sz="1400" b="1" i="0" u="none" strike="noStrike" baseline="0">
                    <a:effectLst/>
                  </a:rPr>
                  <a:t>Average Webpage Download Time (seconds)</a:t>
                </a:r>
                <a:endParaRPr lang="en-GB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7.9277999739209466E-3"/>
              <c:y val="0.123692861508822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crossAx val="775490424"/>
        <c:crosses val="autoZero"/>
        <c:crossBetween val="midCat"/>
      </c:valAx>
      <c:spPr>
        <a:ln cap="sq"/>
      </c:spPr>
    </c:plotArea>
    <c:legend>
      <c:legendPos val="t"/>
      <c:layout>
        <c:manualLayout>
          <c:xMode val="edge"/>
          <c:yMode val="edge"/>
          <c:x val="0.32278786882932781"/>
          <c:y val="9.4869378125623863E-3"/>
          <c:w val="0.35442413336482081"/>
          <c:h val="4.2887868690322635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491600"/>
        <c:axId val="775491992"/>
      </c:barChart>
      <c:catAx>
        <c:axId val="7754916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75491992"/>
        <c:crosses val="autoZero"/>
        <c:auto val="1"/>
        <c:lblAlgn val="ctr"/>
        <c:lblOffset val="100"/>
        <c:noMultiLvlLbl val="0"/>
      </c:catAx>
      <c:valAx>
        <c:axId val="775491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75491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492776"/>
        <c:axId val="775493168"/>
      </c:barChart>
      <c:catAx>
        <c:axId val="7754927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775493168"/>
        <c:crosses val="autoZero"/>
        <c:auto val="1"/>
        <c:lblAlgn val="ctr"/>
        <c:lblOffset val="100"/>
        <c:noMultiLvlLbl val="0"/>
      </c:catAx>
      <c:valAx>
        <c:axId val="77549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77549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926384"/>
        <c:axId val="304926776"/>
      </c:barChart>
      <c:catAx>
        <c:axId val="3049263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04926776"/>
        <c:crosses val="autoZero"/>
        <c:auto val="1"/>
        <c:lblAlgn val="ctr"/>
        <c:lblOffset val="100"/>
        <c:noMultiLvlLbl val="0"/>
      </c:catAx>
      <c:valAx>
        <c:axId val="304926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4926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927560"/>
        <c:axId val="304927952"/>
      </c:barChart>
      <c:catAx>
        <c:axId val="30492756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04927952"/>
        <c:crosses val="autoZero"/>
        <c:auto val="1"/>
        <c:lblAlgn val="ctr"/>
        <c:lblOffset val="100"/>
        <c:noMultiLvlLbl val="0"/>
      </c:catAx>
      <c:valAx>
        <c:axId val="304927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492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142875</xdr:rowOff>
    </xdr:from>
    <xdr:to>
      <xdr:col>19</xdr:col>
      <xdr:colOff>1018054</xdr:colOff>
      <xdr:row>28</xdr:row>
      <xdr:rowOff>154081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29</xdr:row>
      <xdr:rowOff>0</xdr:rowOff>
    </xdr:from>
    <xdr:to>
      <xdr:col>18</xdr:col>
      <xdr:colOff>1181099</xdr:colOff>
      <xdr:row>57</xdr:row>
      <xdr:rowOff>20731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309-2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1607-23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EGACY" growShrinkType="overwriteClear" preserveFormatting="0" adjustColumnWidth="0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201</v>
      </c>
      <c r="E1" s="4"/>
      <c r="F1" t="s">
        <v>158</v>
      </c>
      <c r="I1" s="4"/>
      <c r="N1" s="4"/>
    </row>
    <row r="2" spans="1:14" x14ac:dyDescent="0.25">
      <c r="F2" t="s">
        <v>159</v>
      </c>
    </row>
    <row r="4" spans="1:14" x14ac:dyDescent="0.25">
      <c r="A4" s="5" t="s">
        <v>160</v>
      </c>
      <c r="B4" s="5" t="s">
        <v>161</v>
      </c>
      <c r="D4" s="5" t="s">
        <v>162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170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198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171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172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173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17</v>
      </c>
      <c r="H10">
        <v>0.76800000000000002</v>
      </c>
      <c r="I10">
        <v>1.4957542673945069E-2</v>
      </c>
      <c r="J10" t="s">
        <v>199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18</v>
      </c>
      <c r="H11">
        <v>1</v>
      </c>
      <c r="I11">
        <v>1.8141842128065161E-2</v>
      </c>
      <c r="J11" t="s">
        <v>174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19</v>
      </c>
      <c r="H12">
        <v>1.5</v>
      </c>
      <c r="I12">
        <v>2.5192790919331087E-2</v>
      </c>
      <c r="J12" t="s">
        <v>175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21</v>
      </c>
      <c r="H13">
        <v>3</v>
      </c>
      <c r="I13">
        <v>3.8514860064119236E-2</v>
      </c>
      <c r="J13" t="s">
        <v>176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23</v>
      </c>
      <c r="H14">
        <v>5</v>
      </c>
      <c r="I14">
        <v>4.2533142708604116E-2</v>
      </c>
      <c r="J14" t="s">
        <v>177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24</v>
      </c>
      <c r="H15">
        <v>6</v>
      </c>
      <c r="I15">
        <v>5.2605926696126862E-2</v>
      </c>
      <c r="J15" t="s">
        <v>178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28</v>
      </c>
      <c r="H16">
        <v>10</v>
      </c>
      <c r="I16">
        <v>7.3130577939519978E-2</v>
      </c>
      <c r="J16" t="s">
        <v>179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29</v>
      </c>
      <c r="H17">
        <v>12</v>
      </c>
      <c r="I17">
        <v>6.0978251451347373E-2</v>
      </c>
      <c r="J17" t="s">
        <v>180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30</v>
      </c>
      <c r="H18">
        <v>15</v>
      </c>
      <c r="I18">
        <v>7.1505935360887285E-2</v>
      </c>
      <c r="J18" t="s">
        <v>181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32</v>
      </c>
      <c r="H19">
        <v>18</v>
      </c>
      <c r="I19">
        <v>5.4739623949397805E-2</v>
      </c>
      <c r="J19" t="s">
        <v>182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33</v>
      </c>
      <c r="H20">
        <v>20</v>
      </c>
      <c r="I20">
        <v>8.9680270340525101E-2</v>
      </c>
      <c r="J20" t="s">
        <v>185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34</v>
      </c>
      <c r="H21">
        <v>22</v>
      </c>
      <c r="I21">
        <v>6.6902781388094634E-2</v>
      </c>
      <c r="J21" t="s">
        <v>183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35</v>
      </c>
      <c r="H22">
        <v>24</v>
      </c>
      <c r="I22">
        <v>2.1997660514686771E-2</v>
      </c>
      <c r="J22" t="s">
        <v>186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36</v>
      </c>
      <c r="H23">
        <v>25</v>
      </c>
      <c r="I23">
        <v>8.6398492331687032E-2</v>
      </c>
      <c r="J23" t="s">
        <v>200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38</v>
      </c>
      <c r="H24">
        <v>30</v>
      </c>
      <c r="I24">
        <v>7.0942725933627951E-2</v>
      </c>
    </row>
    <row r="25" spans="1:14" x14ac:dyDescent="0.25">
      <c r="B25" s="9"/>
      <c r="G25" t="s">
        <v>39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6" t="s">
        <v>165</v>
      </c>
      <c r="B45" s="16"/>
      <c r="C45" s="16"/>
      <c r="D45" s="16"/>
    </row>
    <row r="46" spans="1:8" x14ac:dyDescent="0.25">
      <c r="A46" s="16"/>
      <c r="B46" s="16"/>
      <c r="C46" s="16" t="s">
        <v>166</v>
      </c>
      <c r="D46" s="16" t="s">
        <v>167</v>
      </c>
    </row>
    <row r="47" spans="1:8" x14ac:dyDescent="0.25">
      <c r="A47" s="16" t="s">
        <v>168</v>
      </c>
      <c r="B47" s="16">
        <v>1.5</v>
      </c>
      <c r="C47" s="16">
        <v>37</v>
      </c>
      <c r="D47" s="17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6"/>
      <c r="B48" s="16">
        <v>2.0499999999999998</v>
      </c>
      <c r="C48" s="16">
        <v>32</v>
      </c>
      <c r="D48" s="17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6"/>
      <c r="B49" s="16">
        <v>3</v>
      </c>
      <c r="C49" s="16">
        <v>130</v>
      </c>
      <c r="D49" s="17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6"/>
      <c r="B50" s="16">
        <v>5</v>
      </c>
      <c r="C50" s="16">
        <v>25</v>
      </c>
      <c r="D50" s="17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6"/>
      <c r="B51" s="16">
        <v>6</v>
      </c>
      <c r="C51" s="16">
        <v>70</v>
      </c>
      <c r="D51" s="17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6"/>
      <c r="B52" s="16">
        <v>7</v>
      </c>
      <c r="C52" s="16">
        <v>38</v>
      </c>
      <c r="D52" s="17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6"/>
      <c r="B53" s="16">
        <v>10</v>
      </c>
      <c r="C53" s="16">
        <v>45</v>
      </c>
      <c r="D53" s="17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6"/>
      <c r="B54" s="16">
        <v>12</v>
      </c>
      <c r="C54" s="16">
        <v>88</v>
      </c>
      <c r="D54" s="17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6"/>
      <c r="B55" s="16">
        <v>15</v>
      </c>
      <c r="C55" s="16">
        <v>245</v>
      </c>
      <c r="D55" s="17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6"/>
      <c r="B56" s="16">
        <v>18</v>
      </c>
      <c r="C56" s="16">
        <v>55</v>
      </c>
      <c r="D56" s="17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6"/>
      <c r="B57" s="16">
        <v>20</v>
      </c>
      <c r="C57" s="16">
        <v>67</v>
      </c>
      <c r="D57" s="17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6"/>
      <c r="B58" s="16">
        <v>25</v>
      </c>
      <c r="C58" s="16">
        <v>213</v>
      </c>
      <c r="D58" s="17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6"/>
      <c r="B59" s="16">
        <v>30</v>
      </c>
      <c r="C59" s="16">
        <v>65</v>
      </c>
      <c r="D59" s="17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6"/>
      <c r="B60" s="16">
        <v>50</v>
      </c>
      <c r="C60" s="16">
        <v>337</v>
      </c>
      <c r="D60" s="17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6"/>
      <c r="B61" s="16">
        <v>60</v>
      </c>
      <c r="C61" s="16">
        <v>276</v>
      </c>
      <c r="D61" s="17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6"/>
      <c r="B62" s="16">
        <v>75</v>
      </c>
      <c r="C62" s="16">
        <v>130</v>
      </c>
      <c r="D62" s="17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6"/>
      <c r="B63" s="16"/>
      <c r="C63" s="16"/>
      <c r="D63" s="18"/>
      <c r="E63">
        <f t="shared" si="7"/>
        <v>0</v>
      </c>
      <c r="H63">
        <f t="shared" si="8"/>
        <v>0</v>
      </c>
    </row>
    <row r="64" spans="1:8" x14ac:dyDescent="0.25">
      <c r="A64" s="16"/>
      <c r="B64" s="16"/>
      <c r="C64" s="16"/>
      <c r="D64" s="18"/>
      <c r="E64">
        <f t="shared" si="7"/>
        <v>0</v>
      </c>
      <c r="H64">
        <f t="shared" si="8"/>
        <v>0</v>
      </c>
    </row>
    <row r="65" spans="1:8" x14ac:dyDescent="0.25">
      <c r="A65" s="16"/>
      <c r="B65" s="16"/>
      <c r="C65" s="16"/>
      <c r="D65" s="18"/>
      <c r="E65">
        <f t="shared" si="7"/>
        <v>0</v>
      </c>
      <c r="H65">
        <f t="shared" si="8"/>
        <v>0</v>
      </c>
    </row>
    <row r="66" spans="1:8" x14ac:dyDescent="0.25">
      <c r="A66" s="16"/>
      <c r="B66" s="16"/>
      <c r="C66" s="16"/>
      <c r="D66" s="18"/>
      <c r="E66">
        <f t="shared" si="7"/>
        <v>0</v>
      </c>
      <c r="H66">
        <f t="shared" si="8"/>
        <v>0</v>
      </c>
    </row>
    <row r="67" spans="1:8" x14ac:dyDescent="0.25">
      <c r="A67" s="16"/>
      <c r="B67" s="16"/>
      <c r="C67" s="16"/>
      <c r="D67" s="18"/>
      <c r="E67">
        <f t="shared" si="7"/>
        <v>0</v>
      </c>
      <c r="H67">
        <f t="shared" si="8"/>
        <v>0</v>
      </c>
    </row>
    <row r="68" spans="1:8" x14ac:dyDescent="0.25">
      <c r="A68" s="16"/>
      <c r="B68" s="16"/>
      <c r="C68" s="16"/>
      <c r="D68" s="18"/>
    </row>
    <row r="69" spans="1:8" x14ac:dyDescent="0.25">
      <c r="A69" s="16"/>
      <c r="B69" s="16"/>
      <c r="C69" s="16">
        <f>SUM(C49:C67)</f>
        <v>1784</v>
      </c>
      <c r="D69" s="16"/>
      <c r="E69" s="16">
        <f>SUM(E49:E67)</f>
        <v>59147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187</v>
      </c>
    </row>
    <row r="2" spans="1:14" x14ac:dyDescent="0.25">
      <c r="E2" s="4">
        <v>1</v>
      </c>
      <c r="F2" t="s">
        <v>158</v>
      </c>
      <c r="I2" s="4"/>
      <c r="N2" s="4"/>
    </row>
    <row r="3" spans="1:14" x14ac:dyDescent="0.25">
      <c r="E3">
        <v>2.5999999999999999E-2</v>
      </c>
      <c r="F3" t="s">
        <v>159</v>
      </c>
    </row>
    <row r="5" spans="1:14" x14ac:dyDescent="0.25">
      <c r="A5" s="5" t="s">
        <v>160</v>
      </c>
      <c r="B5" s="5" t="s">
        <v>161</v>
      </c>
      <c r="C5" s="5" t="s">
        <v>162</v>
      </c>
      <c r="E5" s="6" t="s">
        <v>184</v>
      </c>
    </row>
    <row r="6" spans="1:14" x14ac:dyDescent="0.25">
      <c r="A6" s="15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5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5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5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5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5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5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5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5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5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5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5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5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5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5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5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5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5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5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195</v>
      </c>
    </row>
    <row r="2" spans="1:22" x14ac:dyDescent="0.25">
      <c r="A2" t="s">
        <v>164</v>
      </c>
    </row>
    <row r="3" spans="1:22" x14ac:dyDescent="0.25">
      <c r="C3" t="s">
        <v>163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13</v>
      </c>
      <c r="B4" t="s">
        <v>12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14</v>
      </c>
      <c r="B5" t="s">
        <v>12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15</v>
      </c>
      <c r="B6" t="s">
        <v>12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169</v>
      </c>
      <c r="B7" t="s">
        <v>12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1:AC57"/>
  <sheetViews>
    <sheetView tabSelected="1" topLeftCell="H21" workbookViewId="0">
      <selection activeCell="AF41" sqref="AF41"/>
    </sheetView>
  </sheetViews>
  <sheetFormatPr defaultRowHeight="15" x14ac:dyDescent="0.25"/>
  <cols>
    <col min="2" max="3" width="15.140625" customWidth="1"/>
    <col min="19" max="19" width="18.28515625" customWidth="1"/>
    <col min="20" max="20" width="19.140625" customWidth="1"/>
    <col min="21" max="21" width="10.140625" customWidth="1"/>
    <col min="22" max="22" width="1.42578125" customWidth="1"/>
    <col min="23" max="23" width="7" customWidth="1"/>
    <col min="24" max="24" width="7.42578125" customWidth="1"/>
    <col min="25" max="25" width="12.7109375" customWidth="1"/>
  </cols>
  <sheetData>
    <row r="1" spans="2:29" ht="15.75" x14ac:dyDescent="0.25">
      <c r="B1" s="3" t="s">
        <v>196</v>
      </c>
      <c r="C1" s="3"/>
    </row>
    <row r="2" spans="2:29" x14ac:dyDescent="0.25">
      <c r="B2" t="s">
        <v>155</v>
      </c>
      <c r="W2" t="s">
        <v>204</v>
      </c>
    </row>
    <row r="3" spans="2:29" x14ac:dyDescent="0.25">
      <c r="B3" s="20">
        <f>U35</f>
        <v>1.5</v>
      </c>
      <c r="C3">
        <v>1.5</v>
      </c>
      <c r="D3" s="14">
        <f>W35</f>
        <v>7.8693</v>
      </c>
      <c r="E3" s="19">
        <f>B3</f>
        <v>1.5</v>
      </c>
      <c r="Y3" t="s">
        <v>197</v>
      </c>
    </row>
    <row r="4" spans="2:29" x14ac:dyDescent="0.25">
      <c r="B4" s="20" t="str">
        <f>U36</f>
        <v>[1.1 - 3.00]</v>
      </c>
      <c r="C4">
        <v>2.0499999999999998</v>
      </c>
      <c r="D4" s="14">
        <f>W36</f>
        <v>4.7363</v>
      </c>
      <c r="E4" s="19" t="str">
        <f t="shared" ref="E4:E25" si="0">B4</f>
        <v>[1.1 - 3.00]</v>
      </c>
      <c r="Y4" t="s">
        <v>13</v>
      </c>
      <c r="Z4" t="s">
        <v>14</v>
      </c>
      <c r="AA4" t="s">
        <v>15</v>
      </c>
      <c r="AB4" t="s">
        <v>188</v>
      </c>
    </row>
    <row r="5" spans="2:29" x14ac:dyDescent="0.25">
      <c r="B5" s="20">
        <f t="shared" ref="B5:B25" si="1">U37</f>
        <v>3</v>
      </c>
      <c r="C5">
        <v>3</v>
      </c>
      <c r="D5" s="14">
        <f t="shared" ref="D5:D25" si="2">W37</f>
        <v>4.5050999999999997</v>
      </c>
      <c r="E5" s="19">
        <f t="shared" si="0"/>
        <v>3</v>
      </c>
      <c r="Y5" t="s">
        <v>166</v>
      </c>
      <c r="Z5" t="s">
        <v>166</v>
      </c>
      <c r="AA5" t="s">
        <v>166</v>
      </c>
      <c r="AB5" t="s">
        <v>166</v>
      </c>
    </row>
    <row r="6" spans="2:29" x14ac:dyDescent="0.25">
      <c r="B6" s="20">
        <f t="shared" si="1"/>
        <v>5</v>
      </c>
      <c r="C6">
        <v>5</v>
      </c>
      <c r="D6" s="14">
        <f t="shared" si="2"/>
        <v>5.3232999999999997</v>
      </c>
      <c r="E6" s="19">
        <f t="shared" si="0"/>
        <v>5</v>
      </c>
      <c r="W6" t="s">
        <v>203</v>
      </c>
      <c r="X6">
        <v>1</v>
      </c>
      <c r="Y6">
        <v>0</v>
      </c>
      <c r="Z6">
        <v>1</v>
      </c>
      <c r="AA6">
        <v>0</v>
      </c>
      <c r="AB6">
        <v>0</v>
      </c>
      <c r="AC6" t="str">
        <f>IF(OR(AND(Y6&gt;0,SUM(Z6:AB6)&gt;0),AND(Z6&gt;0,SUM(AA6,AB6)&gt;0),AND(AA6&gt;0,AB6&gt;0)),"Multiple",IF(Y6&gt;0,Y$4,IF(Z6&gt;0,Z$4,IF(AA6&gt;0,AA$4,IF(AB6&gt;0,AB$4,"Error")))))</f>
        <v>DSL</v>
      </c>
    </row>
    <row r="7" spans="2:29" x14ac:dyDescent="0.25">
      <c r="B7" s="20">
        <f t="shared" si="1"/>
        <v>6</v>
      </c>
      <c r="C7">
        <v>6</v>
      </c>
      <c r="D7" s="14">
        <f t="shared" si="2"/>
        <v>2.5861999999999998</v>
      </c>
      <c r="E7" s="19">
        <f t="shared" si="0"/>
        <v>6</v>
      </c>
      <c r="X7">
        <v>1.5</v>
      </c>
      <c r="Y7">
        <v>0</v>
      </c>
      <c r="Z7">
        <v>1</v>
      </c>
      <c r="AA7">
        <v>0</v>
      </c>
      <c r="AB7">
        <v>0</v>
      </c>
      <c r="AC7" t="str">
        <f t="shared" ref="AC7:AC29" si="3">IF(OR(AND(Y7&gt;0,SUM(Z7:AB7)&gt;0),AND(Z7&gt;0,SUM(AA7,AB7)&gt;0),AND(AA7&gt;0,AB7&gt;0)),"Multiple",IF(Y7&gt;0,Y$4,IF(Z7&gt;0,Z$4,IF(AA7&gt;0,AA$4,IF(AB7&gt;0,AB$4,"Error")))))</f>
        <v>DSL</v>
      </c>
    </row>
    <row r="8" spans="2:29" x14ac:dyDescent="0.25">
      <c r="B8" s="20">
        <f t="shared" si="1"/>
        <v>10</v>
      </c>
      <c r="C8">
        <v>10</v>
      </c>
      <c r="D8" s="14">
        <f t="shared" si="2"/>
        <v>3.3066</v>
      </c>
      <c r="E8" s="19">
        <f t="shared" si="0"/>
        <v>10</v>
      </c>
      <c r="X8" t="s">
        <v>194</v>
      </c>
      <c r="Y8">
        <v>0</v>
      </c>
      <c r="Z8">
        <v>1</v>
      </c>
      <c r="AA8">
        <v>0</v>
      </c>
      <c r="AB8">
        <v>0</v>
      </c>
      <c r="AC8" t="str">
        <f t="shared" si="3"/>
        <v>DSL</v>
      </c>
    </row>
    <row r="9" spans="2:29" x14ac:dyDescent="0.25">
      <c r="B9" s="20">
        <f t="shared" si="1"/>
        <v>12</v>
      </c>
      <c r="C9">
        <v>12</v>
      </c>
      <c r="D9" s="14">
        <f t="shared" si="2"/>
        <v>2.2037</v>
      </c>
      <c r="E9" s="19">
        <f t="shared" si="0"/>
        <v>12</v>
      </c>
      <c r="X9">
        <v>3</v>
      </c>
      <c r="Y9">
        <v>0</v>
      </c>
      <c r="Z9">
        <v>6</v>
      </c>
      <c r="AA9">
        <v>0</v>
      </c>
      <c r="AB9">
        <v>0</v>
      </c>
      <c r="AC9" t="str">
        <f t="shared" si="3"/>
        <v>DSL</v>
      </c>
    </row>
    <row r="10" spans="2:29" x14ac:dyDescent="0.25">
      <c r="B10" s="20">
        <f t="shared" si="1"/>
        <v>15</v>
      </c>
      <c r="C10">
        <v>15</v>
      </c>
      <c r="D10" s="14">
        <f t="shared" si="2"/>
        <v>1.5769</v>
      </c>
      <c r="E10" s="19">
        <f t="shared" si="0"/>
        <v>15</v>
      </c>
      <c r="X10">
        <v>5</v>
      </c>
      <c r="Y10">
        <v>0</v>
      </c>
      <c r="Z10">
        <v>0</v>
      </c>
      <c r="AA10">
        <v>0</v>
      </c>
      <c r="AB10">
        <v>1</v>
      </c>
      <c r="AC10" t="str">
        <f t="shared" si="3"/>
        <v>Satellite</v>
      </c>
    </row>
    <row r="11" spans="2:29" x14ac:dyDescent="0.25">
      <c r="B11" s="20">
        <f t="shared" si="1"/>
        <v>18</v>
      </c>
      <c r="C11">
        <v>18</v>
      </c>
      <c r="D11" s="14">
        <f t="shared" si="2"/>
        <v>1.556</v>
      </c>
      <c r="E11" s="19">
        <f t="shared" si="0"/>
        <v>18</v>
      </c>
      <c r="X11">
        <v>6</v>
      </c>
      <c r="Y11">
        <v>0</v>
      </c>
      <c r="Z11">
        <v>4</v>
      </c>
      <c r="AA11">
        <v>0</v>
      </c>
      <c r="AB11">
        <v>0</v>
      </c>
      <c r="AC11" t="str">
        <f t="shared" si="3"/>
        <v>DSL</v>
      </c>
    </row>
    <row r="12" spans="2:29" x14ac:dyDescent="0.25">
      <c r="B12" s="20">
        <f t="shared" si="1"/>
        <v>20</v>
      </c>
      <c r="C12">
        <v>20</v>
      </c>
      <c r="D12" s="14">
        <f t="shared" si="2"/>
        <v>1.5164</v>
      </c>
      <c r="E12" s="19">
        <f t="shared" si="0"/>
        <v>20</v>
      </c>
      <c r="X12">
        <v>10</v>
      </c>
      <c r="Y12">
        <v>0</v>
      </c>
      <c r="Z12">
        <v>1</v>
      </c>
      <c r="AA12">
        <v>0</v>
      </c>
      <c r="AB12">
        <v>1</v>
      </c>
      <c r="AC12" t="str">
        <f t="shared" si="3"/>
        <v>Multiple</v>
      </c>
    </row>
    <row r="13" spans="2:29" x14ac:dyDescent="0.25">
      <c r="B13" s="20">
        <f t="shared" si="1"/>
        <v>24</v>
      </c>
      <c r="C13">
        <v>24</v>
      </c>
      <c r="D13" s="14">
        <f t="shared" si="2"/>
        <v>1.4233</v>
      </c>
      <c r="E13" s="19">
        <f t="shared" si="0"/>
        <v>24</v>
      </c>
      <c r="X13">
        <v>12</v>
      </c>
      <c r="Y13">
        <v>0</v>
      </c>
      <c r="Z13">
        <v>3</v>
      </c>
      <c r="AA13">
        <v>0</v>
      </c>
      <c r="AB13">
        <v>1</v>
      </c>
      <c r="AC13" t="str">
        <f t="shared" si="3"/>
        <v>Multiple</v>
      </c>
    </row>
    <row r="14" spans="2:29" x14ac:dyDescent="0.25">
      <c r="B14" s="20">
        <f t="shared" si="1"/>
        <v>25</v>
      </c>
      <c r="C14">
        <v>25</v>
      </c>
      <c r="D14" s="14">
        <f t="shared" si="2"/>
        <v>1.2471000000000001</v>
      </c>
      <c r="E14" s="19">
        <f t="shared" si="0"/>
        <v>25</v>
      </c>
      <c r="X14">
        <v>15</v>
      </c>
      <c r="Y14">
        <v>3</v>
      </c>
      <c r="Z14">
        <v>0</v>
      </c>
      <c r="AA14">
        <v>0</v>
      </c>
      <c r="AB14">
        <v>0</v>
      </c>
      <c r="AC14" t="str">
        <f t="shared" si="3"/>
        <v>Cable</v>
      </c>
    </row>
    <row r="15" spans="2:29" x14ac:dyDescent="0.25">
      <c r="B15" s="20">
        <f t="shared" si="1"/>
        <v>30</v>
      </c>
      <c r="C15">
        <v>30</v>
      </c>
      <c r="D15" s="14">
        <f t="shared" si="2"/>
        <v>1.3597999999999999</v>
      </c>
      <c r="E15" s="19">
        <f t="shared" si="0"/>
        <v>30</v>
      </c>
      <c r="X15">
        <v>18</v>
      </c>
      <c r="Y15">
        <v>0</v>
      </c>
      <c r="Z15">
        <v>1</v>
      </c>
      <c r="AA15">
        <v>0</v>
      </c>
      <c r="AB15">
        <v>0</v>
      </c>
      <c r="AC15" t="str">
        <f t="shared" si="3"/>
        <v>DSL</v>
      </c>
    </row>
    <row r="16" spans="2:29" x14ac:dyDescent="0.25">
      <c r="B16" s="20">
        <f t="shared" si="1"/>
        <v>40</v>
      </c>
      <c r="C16">
        <v>40</v>
      </c>
      <c r="D16" s="14">
        <f t="shared" si="2"/>
        <v>1.4836</v>
      </c>
      <c r="E16" s="19">
        <f t="shared" si="0"/>
        <v>40</v>
      </c>
      <c r="X16">
        <v>20</v>
      </c>
      <c r="Y16">
        <v>1</v>
      </c>
      <c r="Z16">
        <v>1</v>
      </c>
      <c r="AA16">
        <v>0</v>
      </c>
      <c r="AB16">
        <v>0</v>
      </c>
      <c r="AC16" t="str">
        <f t="shared" si="3"/>
        <v>Multiple</v>
      </c>
    </row>
    <row r="17" spans="2:29" x14ac:dyDescent="0.25">
      <c r="B17" s="20">
        <f t="shared" si="1"/>
        <v>45</v>
      </c>
      <c r="C17">
        <v>45</v>
      </c>
      <c r="D17" s="14">
        <f t="shared" si="2"/>
        <v>1.3331</v>
      </c>
      <c r="E17" s="19">
        <f t="shared" si="0"/>
        <v>45</v>
      </c>
      <c r="X17">
        <v>24</v>
      </c>
      <c r="Y17">
        <v>0</v>
      </c>
      <c r="Z17">
        <v>1</v>
      </c>
      <c r="AA17">
        <v>0</v>
      </c>
      <c r="AB17">
        <v>0</v>
      </c>
      <c r="AC17" t="str">
        <f t="shared" si="3"/>
        <v>DSL</v>
      </c>
    </row>
    <row r="18" spans="2:29" x14ac:dyDescent="0.25">
      <c r="B18" s="20">
        <f t="shared" si="1"/>
        <v>50</v>
      </c>
      <c r="C18">
        <v>50</v>
      </c>
      <c r="D18" s="14">
        <f t="shared" si="2"/>
        <v>1.2403999999999999</v>
      </c>
      <c r="E18" s="19">
        <f t="shared" si="0"/>
        <v>50</v>
      </c>
      <c r="X18">
        <v>25</v>
      </c>
      <c r="Y18">
        <v>3</v>
      </c>
      <c r="Z18">
        <v>0</v>
      </c>
      <c r="AA18">
        <v>2</v>
      </c>
      <c r="AB18">
        <v>0</v>
      </c>
      <c r="AC18" t="str">
        <f t="shared" si="3"/>
        <v>Multiple</v>
      </c>
    </row>
    <row r="19" spans="2:29" x14ac:dyDescent="0.25">
      <c r="B19" s="20">
        <f t="shared" si="1"/>
        <v>60</v>
      </c>
      <c r="C19">
        <v>60</v>
      </c>
      <c r="D19" s="14">
        <f t="shared" si="2"/>
        <v>1.3079000000000001</v>
      </c>
      <c r="E19" s="19">
        <f t="shared" si="0"/>
        <v>60</v>
      </c>
      <c r="X19">
        <v>30</v>
      </c>
      <c r="Y19">
        <v>1</v>
      </c>
      <c r="Z19">
        <v>0</v>
      </c>
      <c r="AA19">
        <v>0</v>
      </c>
      <c r="AB19">
        <v>0</v>
      </c>
      <c r="AC19" t="str">
        <f t="shared" si="3"/>
        <v>Cable</v>
      </c>
    </row>
    <row r="20" spans="2:29" x14ac:dyDescent="0.25">
      <c r="B20" s="20">
        <f t="shared" si="1"/>
        <v>75</v>
      </c>
      <c r="C20">
        <v>75</v>
      </c>
      <c r="D20" s="14">
        <f t="shared" si="2"/>
        <v>1.2310000000000001</v>
      </c>
      <c r="E20" s="19">
        <f t="shared" si="0"/>
        <v>75</v>
      </c>
      <c r="X20">
        <v>40</v>
      </c>
      <c r="Y20">
        <v>0</v>
      </c>
      <c r="Z20">
        <v>1</v>
      </c>
      <c r="AA20">
        <v>0</v>
      </c>
      <c r="AB20">
        <v>0</v>
      </c>
      <c r="AC20" t="str">
        <f t="shared" si="3"/>
        <v>DSL</v>
      </c>
    </row>
    <row r="21" spans="2:29" x14ac:dyDescent="0.25">
      <c r="B21" s="20">
        <f t="shared" si="1"/>
        <v>100</v>
      </c>
      <c r="C21">
        <v>100</v>
      </c>
      <c r="D21" s="14">
        <f t="shared" si="2"/>
        <v>1.1178999999999999</v>
      </c>
      <c r="E21" s="19">
        <f t="shared" si="0"/>
        <v>100</v>
      </c>
      <c r="X21">
        <v>45</v>
      </c>
      <c r="Y21">
        <v>0</v>
      </c>
      <c r="Z21">
        <v>1</v>
      </c>
      <c r="AA21">
        <v>0</v>
      </c>
      <c r="AB21">
        <v>0</v>
      </c>
      <c r="AC21" t="str">
        <f t="shared" si="3"/>
        <v>DSL</v>
      </c>
    </row>
    <row r="22" spans="2:29" x14ac:dyDescent="0.25">
      <c r="B22" s="20">
        <f t="shared" si="1"/>
        <v>101</v>
      </c>
      <c r="C22">
        <v>101</v>
      </c>
      <c r="D22" s="14">
        <f t="shared" si="2"/>
        <v>0.78349999999999997</v>
      </c>
      <c r="E22" s="19">
        <f t="shared" si="0"/>
        <v>101</v>
      </c>
      <c r="X22">
        <v>50</v>
      </c>
      <c r="Y22">
        <v>5</v>
      </c>
      <c r="Z22">
        <v>0</v>
      </c>
      <c r="AA22">
        <v>1</v>
      </c>
      <c r="AB22">
        <v>0</v>
      </c>
      <c r="AC22" t="str">
        <f t="shared" si="3"/>
        <v>Multiple</v>
      </c>
    </row>
    <row r="23" spans="2:29" x14ac:dyDescent="0.25">
      <c r="B23" s="20">
        <f t="shared" si="1"/>
        <v>105</v>
      </c>
      <c r="C23">
        <v>105</v>
      </c>
      <c r="D23" s="14">
        <f t="shared" si="2"/>
        <v>1.0388999999999999</v>
      </c>
      <c r="E23" s="19">
        <f t="shared" si="0"/>
        <v>105</v>
      </c>
      <c r="X23">
        <v>60</v>
      </c>
      <c r="Y23">
        <v>1</v>
      </c>
      <c r="Z23">
        <v>0</v>
      </c>
      <c r="AA23">
        <v>0</v>
      </c>
      <c r="AB23">
        <v>0</v>
      </c>
      <c r="AC23" t="str">
        <f t="shared" si="3"/>
        <v>Cable</v>
      </c>
    </row>
    <row r="24" spans="2:29" x14ac:dyDescent="0.25">
      <c r="B24" s="20">
        <f t="shared" si="1"/>
        <v>150</v>
      </c>
      <c r="C24">
        <v>150</v>
      </c>
      <c r="D24" s="14">
        <f t="shared" si="2"/>
        <v>0.8609</v>
      </c>
      <c r="E24" s="19">
        <f t="shared" si="0"/>
        <v>150</v>
      </c>
      <c r="X24">
        <v>75</v>
      </c>
      <c r="Y24">
        <v>1</v>
      </c>
      <c r="Z24">
        <v>0</v>
      </c>
      <c r="AA24">
        <v>1</v>
      </c>
      <c r="AB24">
        <v>0</v>
      </c>
      <c r="AC24" t="str">
        <f t="shared" si="3"/>
        <v>Multiple</v>
      </c>
    </row>
    <row r="25" spans="2:29" x14ac:dyDescent="0.25">
      <c r="B25" s="20">
        <f t="shared" si="1"/>
        <v>300</v>
      </c>
      <c r="C25">
        <v>300</v>
      </c>
      <c r="D25" s="14">
        <f t="shared" si="2"/>
        <v>1.1586000000000001</v>
      </c>
      <c r="E25" s="19">
        <f t="shared" si="0"/>
        <v>300</v>
      </c>
      <c r="X25">
        <v>100</v>
      </c>
      <c r="Y25">
        <v>3</v>
      </c>
      <c r="Z25">
        <v>0</v>
      </c>
      <c r="AA25">
        <v>0</v>
      </c>
      <c r="AB25">
        <v>0</v>
      </c>
      <c r="AC25" t="str">
        <f t="shared" si="3"/>
        <v>Cable</v>
      </c>
    </row>
    <row r="26" spans="2:29" x14ac:dyDescent="0.25">
      <c r="X26">
        <v>101</v>
      </c>
      <c r="Y26">
        <v>1</v>
      </c>
      <c r="Z26">
        <v>0</v>
      </c>
      <c r="AA26">
        <v>0</v>
      </c>
      <c r="AB26">
        <v>0</v>
      </c>
      <c r="AC26" t="str">
        <f t="shared" si="3"/>
        <v>Cable</v>
      </c>
    </row>
    <row r="27" spans="2:29" x14ac:dyDescent="0.25">
      <c r="C27" t="s">
        <v>13</v>
      </c>
      <c r="D27" t="s">
        <v>14</v>
      </c>
      <c r="E27" t="s">
        <v>15</v>
      </c>
      <c r="F27" t="s">
        <v>188</v>
      </c>
      <c r="G27" t="s">
        <v>205</v>
      </c>
      <c r="X27">
        <v>105</v>
      </c>
      <c r="Y27">
        <v>1</v>
      </c>
      <c r="Z27">
        <v>0</v>
      </c>
      <c r="AA27">
        <v>0</v>
      </c>
      <c r="AB27">
        <v>0</v>
      </c>
      <c r="AC27" t="str">
        <f t="shared" si="3"/>
        <v>Cable</v>
      </c>
    </row>
    <row r="28" spans="2:29" x14ac:dyDescent="0.25">
      <c r="B28">
        <f>E3</f>
        <v>1.5</v>
      </c>
      <c r="D28">
        <f t="shared" ref="D28" si="4">IF(VLOOKUP($B3,$X$6:$AC$29,6,FALSE)=D$27,$D3,"Zero")</f>
        <v>7.8693</v>
      </c>
      <c r="X28">
        <v>150</v>
      </c>
      <c r="Y28">
        <v>1</v>
      </c>
      <c r="Z28">
        <v>0</v>
      </c>
      <c r="AA28">
        <v>0</v>
      </c>
      <c r="AB28">
        <v>0</v>
      </c>
      <c r="AC28" t="str">
        <f t="shared" si="3"/>
        <v>Cable</v>
      </c>
    </row>
    <row r="29" spans="2:29" x14ac:dyDescent="0.25">
      <c r="B29" t="str">
        <f t="shared" ref="B29:B50" si="5">E4</f>
        <v>[1.1 - 3.00]</v>
      </c>
      <c r="D29">
        <f t="shared" ref="D29" si="6">IF(VLOOKUP($B4,$X$6:$AC$29,6,FALSE)=D$27,$D4,"Zero")</f>
        <v>4.7363</v>
      </c>
      <c r="X29">
        <v>300</v>
      </c>
      <c r="Y29">
        <v>1</v>
      </c>
      <c r="Z29">
        <v>0</v>
      </c>
      <c r="AA29">
        <v>0</v>
      </c>
      <c r="AB29">
        <v>0</v>
      </c>
      <c r="AC29" t="str">
        <f t="shared" si="3"/>
        <v>Cable</v>
      </c>
    </row>
    <row r="30" spans="2:29" x14ac:dyDescent="0.25">
      <c r="B30">
        <f t="shared" si="5"/>
        <v>3</v>
      </c>
      <c r="D30">
        <f t="shared" ref="D30" si="7">IF(VLOOKUP($B5,$X$6:$AC$29,6,FALSE)=D$27,$D5,"Zero")</f>
        <v>4.5050999999999997</v>
      </c>
    </row>
    <row r="31" spans="2:29" x14ac:dyDescent="0.25">
      <c r="B31">
        <f t="shared" si="5"/>
        <v>5</v>
      </c>
      <c r="F31">
        <f t="shared" ref="F31" si="8">IF(VLOOKUP($B6,$X$6:$AC$29,6,FALSE)=F$27,$D6,"Zero")</f>
        <v>5.3232999999999997</v>
      </c>
    </row>
    <row r="32" spans="2:29" x14ac:dyDescent="0.25">
      <c r="B32">
        <f t="shared" si="5"/>
        <v>6</v>
      </c>
      <c r="D32">
        <f t="shared" ref="D32" si="9">IF(VLOOKUP($B7,$X$6:$AC$29,6,FALSE)=D$27,$D7,"Zero")</f>
        <v>2.5861999999999998</v>
      </c>
      <c r="U32" t="s">
        <v>202</v>
      </c>
    </row>
    <row r="33" spans="2:24" x14ac:dyDescent="0.25">
      <c r="B33">
        <f t="shared" si="5"/>
        <v>10</v>
      </c>
      <c r="G33">
        <f t="shared" ref="G33" si="10">IF(VLOOKUP($B8,$X$6:$AC$29,6,FALSE)=G$27,$D8,"Zero")</f>
        <v>3.3066</v>
      </c>
      <c r="W33" t="s">
        <v>156</v>
      </c>
      <c r="X33" t="s">
        <v>157</v>
      </c>
    </row>
    <row r="34" spans="2:24" x14ac:dyDescent="0.25">
      <c r="B34">
        <f t="shared" si="5"/>
        <v>12</v>
      </c>
      <c r="G34">
        <f t="shared" ref="G34" si="11">IF(VLOOKUP($B9,$X$6:$AC$29,6,FALSE)=G$27,$D9,"Zero")</f>
        <v>2.2037</v>
      </c>
      <c r="U34">
        <v>1</v>
      </c>
      <c r="V34" t="s">
        <v>12</v>
      </c>
      <c r="W34">
        <v>8.4246999999999996</v>
      </c>
      <c r="X34">
        <v>3</v>
      </c>
    </row>
    <row r="35" spans="2:24" x14ac:dyDescent="0.25">
      <c r="B35">
        <f t="shared" si="5"/>
        <v>15</v>
      </c>
      <c r="C35">
        <f>IF(VLOOKUP($B10,$X$6:$AC$29,6,FALSE)=C$27,$D10,"Zero")</f>
        <v>1.5769</v>
      </c>
      <c r="U35">
        <v>1.5</v>
      </c>
      <c r="V35" t="s">
        <v>12</v>
      </c>
      <c r="W35">
        <v>7.8693</v>
      </c>
      <c r="X35">
        <v>52</v>
      </c>
    </row>
    <row r="36" spans="2:24" x14ac:dyDescent="0.25">
      <c r="B36">
        <f t="shared" si="5"/>
        <v>18</v>
      </c>
      <c r="D36">
        <f t="shared" ref="D36" si="12">IF(VLOOKUP($B11,$X$6:$AC$29,6,FALSE)=D$27,$D11,"Zero")</f>
        <v>1.556</v>
      </c>
      <c r="T36" t="str">
        <f>U36&amp;" Mbps"</f>
        <v>[1.1 - 3.00] Mbps</v>
      </c>
      <c r="U36" t="s">
        <v>194</v>
      </c>
      <c r="V36" t="s">
        <v>12</v>
      </c>
      <c r="W36">
        <v>4.7363</v>
      </c>
      <c r="X36">
        <v>60</v>
      </c>
    </row>
    <row r="37" spans="2:24" x14ac:dyDescent="0.25">
      <c r="B37">
        <f t="shared" si="5"/>
        <v>20</v>
      </c>
      <c r="G37">
        <f t="shared" ref="G37" si="13">IF(VLOOKUP($B12,$X$6:$AC$29,6,FALSE)=G$27,$D12,"Zero")</f>
        <v>1.5164</v>
      </c>
      <c r="T37" t="str">
        <f t="shared" ref="T37:T57" si="14">U37&amp;" Mbps"</f>
        <v>3 Mbps</v>
      </c>
      <c r="U37">
        <v>3</v>
      </c>
      <c r="V37" t="s">
        <v>12</v>
      </c>
      <c r="W37">
        <v>4.5050999999999997</v>
      </c>
      <c r="X37">
        <v>251</v>
      </c>
    </row>
    <row r="38" spans="2:24" x14ac:dyDescent="0.25">
      <c r="B38">
        <f t="shared" si="5"/>
        <v>24</v>
      </c>
      <c r="D38">
        <f t="shared" ref="D38" si="15">IF(VLOOKUP($B13,$X$6:$AC$29,6,FALSE)=D$27,$D13,"Zero")</f>
        <v>1.4233</v>
      </c>
      <c r="T38" t="str">
        <f t="shared" si="14"/>
        <v>5 Mbps</v>
      </c>
      <c r="U38">
        <v>5</v>
      </c>
      <c r="V38" t="s">
        <v>12</v>
      </c>
      <c r="W38">
        <v>5.3232999999999997</v>
      </c>
      <c r="X38">
        <v>19</v>
      </c>
    </row>
    <row r="39" spans="2:24" x14ac:dyDescent="0.25">
      <c r="B39">
        <f t="shared" si="5"/>
        <v>25</v>
      </c>
      <c r="G39">
        <f t="shared" ref="G39" si="16">IF(VLOOKUP($B14,$X$6:$AC$29,6,FALSE)=G$27,$D14,"Zero")</f>
        <v>1.2471000000000001</v>
      </c>
      <c r="T39" t="str">
        <f t="shared" si="14"/>
        <v>6 Mbps</v>
      </c>
      <c r="U39">
        <v>6</v>
      </c>
      <c r="V39" t="s">
        <v>12</v>
      </c>
      <c r="W39">
        <v>2.5861999999999998</v>
      </c>
      <c r="X39">
        <v>237</v>
      </c>
    </row>
    <row r="40" spans="2:24" x14ac:dyDescent="0.25">
      <c r="B40">
        <f t="shared" si="5"/>
        <v>30</v>
      </c>
      <c r="C40">
        <f t="shared" ref="C40" si="17">IF(VLOOKUP($B15,$X$6:$AC$29,6,FALSE)=C$27,$D15,"Zero")</f>
        <v>1.3597999999999999</v>
      </c>
      <c r="T40" t="str">
        <f t="shared" si="14"/>
        <v>10 Mbps</v>
      </c>
      <c r="U40">
        <v>10</v>
      </c>
      <c r="V40" t="s">
        <v>12</v>
      </c>
      <c r="W40">
        <v>3.3066</v>
      </c>
      <c r="X40">
        <v>101</v>
      </c>
    </row>
    <row r="41" spans="2:24" x14ac:dyDescent="0.25">
      <c r="B41">
        <f t="shared" si="5"/>
        <v>40</v>
      </c>
      <c r="D41">
        <f t="shared" ref="D41" si="18">IF(VLOOKUP($B16,$X$6:$AC$29,6,FALSE)=D$27,$D16,"Zero")</f>
        <v>1.4836</v>
      </c>
      <c r="T41" t="str">
        <f t="shared" si="14"/>
        <v>12 Mbps</v>
      </c>
      <c r="U41">
        <v>12</v>
      </c>
      <c r="V41" t="s">
        <v>12</v>
      </c>
      <c r="W41">
        <v>2.2037</v>
      </c>
      <c r="X41">
        <v>229</v>
      </c>
    </row>
    <row r="42" spans="2:24" x14ac:dyDescent="0.25">
      <c r="B42">
        <f t="shared" si="5"/>
        <v>45</v>
      </c>
      <c r="D42">
        <f t="shared" ref="D42" si="19">IF(VLOOKUP($B17,$X$6:$AC$29,6,FALSE)=D$27,$D17,"Zero")</f>
        <v>1.3331</v>
      </c>
      <c r="T42" t="str">
        <f t="shared" si="14"/>
        <v>15 Mbps</v>
      </c>
      <c r="U42">
        <v>15</v>
      </c>
      <c r="V42" t="s">
        <v>12</v>
      </c>
      <c r="W42">
        <v>1.5769</v>
      </c>
      <c r="X42">
        <v>276</v>
      </c>
    </row>
    <row r="43" spans="2:24" x14ac:dyDescent="0.25">
      <c r="B43">
        <f t="shared" si="5"/>
        <v>50</v>
      </c>
      <c r="G43">
        <f t="shared" ref="G43" si="20">IF(VLOOKUP($B18,$X$6:$AC$29,6,FALSE)=G$27,$D18,"Zero")</f>
        <v>1.2403999999999999</v>
      </c>
      <c r="T43" t="str">
        <f t="shared" si="14"/>
        <v>18 Mbps</v>
      </c>
      <c r="U43">
        <v>18</v>
      </c>
      <c r="V43" t="s">
        <v>12</v>
      </c>
      <c r="W43">
        <v>1.556</v>
      </c>
      <c r="X43">
        <v>244</v>
      </c>
    </row>
    <row r="44" spans="2:24" x14ac:dyDescent="0.25">
      <c r="B44">
        <f t="shared" si="5"/>
        <v>60</v>
      </c>
      <c r="C44">
        <f t="shared" ref="C44" si="21">IF(VLOOKUP($B19,$X$6:$AC$29,6,FALSE)=C$27,$D19,"Zero")</f>
        <v>1.3079000000000001</v>
      </c>
      <c r="T44" t="str">
        <f t="shared" si="14"/>
        <v>20 Mbps</v>
      </c>
      <c r="U44">
        <v>20</v>
      </c>
      <c r="V44" t="s">
        <v>12</v>
      </c>
      <c r="W44">
        <v>1.5164</v>
      </c>
      <c r="X44">
        <v>104</v>
      </c>
    </row>
    <row r="45" spans="2:24" x14ac:dyDescent="0.25">
      <c r="B45">
        <f t="shared" si="5"/>
        <v>75</v>
      </c>
      <c r="G45">
        <f t="shared" ref="G45" si="22">IF(VLOOKUP($B20,$X$6:$AC$29,6,FALSE)=G$27,$D20,"Zero")</f>
        <v>1.2310000000000001</v>
      </c>
      <c r="T45" t="str">
        <f t="shared" si="14"/>
        <v>24 Mbps</v>
      </c>
      <c r="U45">
        <v>24</v>
      </c>
      <c r="V45" t="s">
        <v>12</v>
      </c>
      <c r="W45">
        <v>1.4233</v>
      </c>
      <c r="X45">
        <v>62</v>
      </c>
    </row>
    <row r="46" spans="2:24" x14ac:dyDescent="0.25">
      <c r="B46">
        <f t="shared" si="5"/>
        <v>100</v>
      </c>
      <c r="C46">
        <f t="shared" ref="C46" si="23">IF(VLOOKUP($B21,$X$6:$AC$29,6,FALSE)=C$27,$D21,"Zero")</f>
        <v>1.1178999999999999</v>
      </c>
      <c r="T46" t="str">
        <f t="shared" si="14"/>
        <v>25 Mbps</v>
      </c>
      <c r="U46">
        <v>25</v>
      </c>
      <c r="V46" t="s">
        <v>12</v>
      </c>
      <c r="W46">
        <v>1.2471000000000001</v>
      </c>
      <c r="X46">
        <v>667</v>
      </c>
    </row>
    <row r="47" spans="2:24" x14ac:dyDescent="0.25">
      <c r="B47">
        <f t="shared" si="5"/>
        <v>101</v>
      </c>
      <c r="C47">
        <f t="shared" ref="C47" si="24">IF(VLOOKUP($B22,$X$6:$AC$29,6,FALSE)=C$27,$D22,"Zero")</f>
        <v>0.78349999999999997</v>
      </c>
      <c r="T47" t="str">
        <f t="shared" si="14"/>
        <v>30 Mbps</v>
      </c>
      <c r="U47">
        <v>30</v>
      </c>
      <c r="V47" t="s">
        <v>12</v>
      </c>
      <c r="W47">
        <v>1.3597999999999999</v>
      </c>
      <c r="X47">
        <v>83</v>
      </c>
    </row>
    <row r="48" spans="2:24" x14ac:dyDescent="0.25">
      <c r="B48">
        <f t="shared" si="5"/>
        <v>105</v>
      </c>
      <c r="C48">
        <f t="shared" ref="C48" si="25">IF(VLOOKUP($B23,$X$6:$AC$29,6,FALSE)=C$27,$D23,"Zero")</f>
        <v>1.0388999999999999</v>
      </c>
      <c r="T48" t="str">
        <f t="shared" si="14"/>
        <v>40 Mbps</v>
      </c>
      <c r="U48">
        <v>40</v>
      </c>
      <c r="V48" t="s">
        <v>12</v>
      </c>
      <c r="W48">
        <v>1.4836</v>
      </c>
      <c r="X48">
        <v>21</v>
      </c>
    </row>
    <row r="49" spans="2:24" x14ac:dyDescent="0.25">
      <c r="B49">
        <f t="shared" si="5"/>
        <v>150</v>
      </c>
      <c r="C49">
        <f t="shared" ref="C49" si="26">IF(VLOOKUP($B24,$X$6:$AC$29,6,FALSE)=C$27,$D24,"Zero")</f>
        <v>0.8609</v>
      </c>
      <c r="T49" t="str">
        <f t="shared" si="14"/>
        <v>45 Mbps</v>
      </c>
      <c r="U49">
        <v>45</v>
      </c>
      <c r="V49" t="s">
        <v>12</v>
      </c>
      <c r="W49">
        <v>1.3331</v>
      </c>
      <c r="X49">
        <v>26</v>
      </c>
    </row>
    <row r="50" spans="2:24" x14ac:dyDescent="0.25">
      <c r="B50">
        <f t="shared" si="5"/>
        <v>300</v>
      </c>
      <c r="C50">
        <f t="shared" ref="C50" si="27">IF(VLOOKUP($B25,$X$6:$AC$29,6,FALSE)=C$27,$D25,"Zero")</f>
        <v>1.1586000000000001</v>
      </c>
      <c r="T50" t="str">
        <f t="shared" si="14"/>
        <v>50 Mbps</v>
      </c>
      <c r="U50">
        <v>50</v>
      </c>
      <c r="V50" t="s">
        <v>12</v>
      </c>
      <c r="W50">
        <v>1.2403999999999999</v>
      </c>
      <c r="X50">
        <v>773</v>
      </c>
    </row>
    <row r="51" spans="2:24" x14ac:dyDescent="0.25">
      <c r="T51" t="str">
        <f t="shared" si="14"/>
        <v>60 Mbps</v>
      </c>
      <c r="U51">
        <v>60</v>
      </c>
      <c r="V51" t="s">
        <v>12</v>
      </c>
      <c r="W51">
        <v>1.3079000000000001</v>
      </c>
      <c r="X51">
        <v>233</v>
      </c>
    </row>
    <row r="52" spans="2:24" x14ac:dyDescent="0.25">
      <c r="T52" t="str">
        <f t="shared" si="14"/>
        <v>75 Mbps</v>
      </c>
      <c r="U52">
        <v>75</v>
      </c>
      <c r="V52" t="s">
        <v>12</v>
      </c>
      <c r="W52">
        <v>1.2310000000000001</v>
      </c>
      <c r="X52">
        <v>569</v>
      </c>
    </row>
    <row r="53" spans="2:24" x14ac:dyDescent="0.25">
      <c r="T53" t="str">
        <f t="shared" si="14"/>
        <v>100 Mbps</v>
      </c>
      <c r="U53">
        <v>100</v>
      </c>
      <c r="V53" t="s">
        <v>12</v>
      </c>
      <c r="W53">
        <v>1.1178999999999999</v>
      </c>
      <c r="X53">
        <v>63</v>
      </c>
    </row>
    <row r="54" spans="2:24" x14ac:dyDescent="0.25">
      <c r="T54" t="str">
        <f t="shared" si="14"/>
        <v>101 Mbps</v>
      </c>
      <c r="U54">
        <v>101</v>
      </c>
      <c r="V54" t="s">
        <v>12</v>
      </c>
      <c r="W54">
        <v>0.78349999999999997</v>
      </c>
      <c r="X54">
        <v>10</v>
      </c>
    </row>
    <row r="55" spans="2:24" x14ac:dyDescent="0.25">
      <c r="T55" t="str">
        <f t="shared" si="14"/>
        <v>105 Mbps</v>
      </c>
      <c r="U55">
        <v>105</v>
      </c>
      <c r="V55" t="s">
        <v>12</v>
      </c>
      <c r="W55">
        <v>1.0388999999999999</v>
      </c>
      <c r="X55">
        <v>74</v>
      </c>
    </row>
    <row r="56" spans="2:24" x14ac:dyDescent="0.25">
      <c r="T56" t="str">
        <f t="shared" si="14"/>
        <v>150 Mbps</v>
      </c>
      <c r="U56">
        <v>150</v>
      </c>
      <c r="V56" t="s">
        <v>12</v>
      </c>
      <c r="W56">
        <v>0.8609</v>
      </c>
      <c r="X56">
        <v>0</v>
      </c>
    </row>
    <row r="57" spans="2:24" x14ac:dyDescent="0.25">
      <c r="T57" t="str">
        <f t="shared" si="14"/>
        <v>300 Mbps</v>
      </c>
      <c r="U57">
        <v>300</v>
      </c>
      <c r="V57" t="s">
        <v>12</v>
      </c>
      <c r="W57">
        <v>1.1586000000000001</v>
      </c>
      <c r="X57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136</v>
      </c>
    </row>
    <row r="2" spans="1:28" x14ac:dyDescent="0.25">
      <c r="A2" t="s">
        <v>137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138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139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44</v>
      </c>
      <c r="B18">
        <v>1.0249999999999999</v>
      </c>
    </row>
    <row r="19" spans="1:2" x14ac:dyDescent="0.25">
      <c r="A19" t="s">
        <v>140</v>
      </c>
      <c r="B19">
        <v>0.81740000000000002</v>
      </c>
    </row>
    <row r="20" spans="1:2" x14ac:dyDescent="0.25">
      <c r="A20" t="s">
        <v>48</v>
      </c>
      <c r="B20">
        <v>0.83640000000000003</v>
      </c>
    </row>
    <row r="21" spans="1:2" x14ac:dyDescent="0.25">
      <c r="A21" t="s">
        <v>49</v>
      </c>
      <c r="B21">
        <v>0.89229999999999998</v>
      </c>
    </row>
    <row r="22" spans="1:2" x14ac:dyDescent="0.25">
      <c r="A22" t="s">
        <v>51</v>
      </c>
      <c r="B22">
        <v>0.80920000000000003</v>
      </c>
    </row>
    <row r="23" spans="1:2" x14ac:dyDescent="0.25">
      <c r="A23" t="s">
        <v>141</v>
      </c>
      <c r="B23">
        <v>0.98719999999999997</v>
      </c>
    </row>
    <row r="24" spans="1:2" x14ac:dyDescent="0.25">
      <c r="A24" t="s">
        <v>52</v>
      </c>
      <c r="B24">
        <v>0.75919999999999999</v>
      </c>
    </row>
    <row r="25" spans="1:2" x14ac:dyDescent="0.25">
      <c r="A25" t="s">
        <v>58</v>
      </c>
      <c r="B25">
        <v>0.83499999999999996</v>
      </c>
    </row>
    <row r="26" spans="1:2" x14ac:dyDescent="0.25">
      <c r="A26" t="s">
        <v>59</v>
      </c>
      <c r="B26">
        <v>0.88890000000000002</v>
      </c>
    </row>
    <row r="27" spans="1:2" x14ac:dyDescent="0.25">
      <c r="A27" t="s">
        <v>61</v>
      </c>
      <c r="B27">
        <v>1.054</v>
      </c>
    </row>
    <row r="28" spans="1:2" x14ac:dyDescent="0.25">
      <c r="A28" t="s">
        <v>62</v>
      </c>
      <c r="B28">
        <v>0.75429999999999997</v>
      </c>
    </row>
    <row r="29" spans="1:2" x14ac:dyDescent="0.25">
      <c r="A29" t="s">
        <v>63</v>
      </c>
      <c r="B29">
        <v>0.8931</v>
      </c>
    </row>
    <row r="30" spans="1:2" x14ac:dyDescent="0.25">
      <c r="A30" t="s">
        <v>142</v>
      </c>
      <c r="B30">
        <v>0.78180000000000005</v>
      </c>
    </row>
    <row r="31" spans="1:2" x14ac:dyDescent="0.25">
      <c r="A31" t="s">
        <v>64</v>
      </c>
      <c r="B31">
        <v>0.89139999999999997</v>
      </c>
    </row>
    <row r="32" spans="1:2" x14ac:dyDescent="0.25">
      <c r="A32" t="s">
        <v>72</v>
      </c>
      <c r="B32">
        <v>0.86629999999999996</v>
      </c>
    </row>
    <row r="33" spans="1:2" x14ac:dyDescent="0.25">
      <c r="A33" t="s">
        <v>73</v>
      </c>
      <c r="B33">
        <v>0.49509999999999998</v>
      </c>
    </row>
    <row r="34" spans="1:2" x14ac:dyDescent="0.25">
      <c r="A34" t="s">
        <v>74</v>
      </c>
      <c r="B34">
        <v>0.87450000000000006</v>
      </c>
    </row>
    <row r="35" spans="1:2" x14ac:dyDescent="0.25">
      <c r="A35" t="s">
        <v>75</v>
      </c>
      <c r="B35">
        <v>0.49080000000000001</v>
      </c>
    </row>
    <row r="36" spans="1:2" x14ac:dyDescent="0.25">
      <c r="A36" t="s">
        <v>76</v>
      </c>
      <c r="B36">
        <v>0.81040000000000001</v>
      </c>
    </row>
    <row r="37" spans="1:2" x14ac:dyDescent="0.25">
      <c r="A37" t="s">
        <v>143</v>
      </c>
      <c r="B37">
        <v>0.74690000000000001</v>
      </c>
    </row>
    <row r="38" spans="1:2" x14ac:dyDescent="0.25">
      <c r="A38" t="s">
        <v>78</v>
      </c>
      <c r="B38">
        <v>2.1501999999999999</v>
      </c>
    </row>
    <row r="39" spans="1:2" x14ac:dyDescent="0.25">
      <c r="A39" t="s">
        <v>79</v>
      </c>
      <c r="B39">
        <v>0.92789999999999995</v>
      </c>
    </row>
    <row r="40" spans="1:2" x14ac:dyDescent="0.25">
      <c r="A40" t="s">
        <v>80</v>
      </c>
      <c r="B40">
        <v>0.33750000000000002</v>
      </c>
    </row>
    <row r="41" spans="1:2" x14ac:dyDescent="0.25">
      <c r="A41" t="s">
        <v>81</v>
      </c>
      <c r="B41">
        <v>0.95760000000000001</v>
      </c>
    </row>
    <row r="42" spans="1:2" x14ac:dyDescent="0.25">
      <c r="A42" t="s">
        <v>82</v>
      </c>
      <c r="B42">
        <v>1.7988999999999999</v>
      </c>
    </row>
    <row r="43" spans="1:2" x14ac:dyDescent="0.25">
      <c r="A43" t="s">
        <v>83</v>
      </c>
      <c r="B43">
        <v>0.91490000000000005</v>
      </c>
    </row>
    <row r="44" spans="1:2" x14ac:dyDescent="0.25">
      <c r="A44" t="s">
        <v>84</v>
      </c>
      <c r="B44">
        <v>1.9931000000000001</v>
      </c>
    </row>
    <row r="45" spans="1:2" x14ac:dyDescent="0.25">
      <c r="A45" t="s">
        <v>85</v>
      </c>
      <c r="B45">
        <v>1.1822999999999999</v>
      </c>
    </row>
    <row r="46" spans="1:2" x14ac:dyDescent="0.25">
      <c r="A46" t="s">
        <v>86</v>
      </c>
      <c r="B46">
        <v>1.6569</v>
      </c>
    </row>
    <row r="47" spans="1:2" x14ac:dyDescent="0.25">
      <c r="A47" t="s">
        <v>87</v>
      </c>
      <c r="B47">
        <v>0.85089999999999999</v>
      </c>
    </row>
    <row r="48" spans="1:2" x14ac:dyDescent="0.25">
      <c r="A48" t="s">
        <v>88</v>
      </c>
      <c r="B48">
        <v>0.78839999999999999</v>
      </c>
    </row>
    <row r="49" spans="1:2" x14ac:dyDescent="0.25">
      <c r="A49" t="s">
        <v>89</v>
      </c>
      <c r="B49">
        <v>1.2896000000000001</v>
      </c>
    </row>
    <row r="50" spans="1:2" x14ac:dyDescent="0.25">
      <c r="A50" t="s">
        <v>90</v>
      </c>
      <c r="B50">
        <v>1.3046</v>
      </c>
    </row>
    <row r="51" spans="1:2" x14ac:dyDescent="0.25">
      <c r="A51" t="s">
        <v>91</v>
      </c>
      <c r="B51">
        <v>1.5077</v>
      </c>
    </row>
    <row r="52" spans="1:2" x14ac:dyDescent="0.25">
      <c r="A52" t="s">
        <v>92</v>
      </c>
      <c r="B52">
        <v>1.1967000000000001</v>
      </c>
    </row>
    <row r="53" spans="1:2" x14ac:dyDescent="0.25">
      <c r="A53" t="s">
        <v>93</v>
      </c>
      <c r="B53">
        <v>1.0003</v>
      </c>
    </row>
    <row r="54" spans="1:2" x14ac:dyDescent="0.25">
      <c r="A54" t="s">
        <v>94</v>
      </c>
      <c r="B54">
        <v>1.4291</v>
      </c>
    </row>
    <row r="55" spans="1:2" x14ac:dyDescent="0.25">
      <c r="A55" t="s">
        <v>95</v>
      </c>
      <c r="B55">
        <v>1.3406</v>
      </c>
    </row>
    <row r="56" spans="1:2" x14ac:dyDescent="0.25">
      <c r="A56" t="s">
        <v>154</v>
      </c>
      <c r="B56">
        <v>1.2972999999999999</v>
      </c>
    </row>
    <row r="57" spans="1:2" x14ac:dyDescent="0.25">
      <c r="A57" t="s">
        <v>96</v>
      </c>
      <c r="B57">
        <v>0.92569999999999997</v>
      </c>
    </row>
    <row r="58" spans="1:2" x14ac:dyDescent="0.25">
      <c r="A58" t="s">
        <v>97</v>
      </c>
      <c r="B58">
        <v>1.0860000000000001</v>
      </c>
    </row>
    <row r="59" spans="1:2" x14ac:dyDescent="0.25">
      <c r="A59" t="s">
        <v>98</v>
      </c>
      <c r="B59">
        <v>0.94540000000000002</v>
      </c>
    </row>
    <row r="60" spans="1:2" x14ac:dyDescent="0.25">
      <c r="A60" t="s">
        <v>99</v>
      </c>
      <c r="B60">
        <v>0.92090000000000005</v>
      </c>
    </row>
    <row r="61" spans="1:2" x14ac:dyDescent="0.25">
      <c r="A61" t="s">
        <v>100</v>
      </c>
      <c r="B61">
        <v>1.2710999999999999</v>
      </c>
    </row>
    <row r="62" spans="1:2" x14ac:dyDescent="0.25">
      <c r="A62" t="s">
        <v>101</v>
      </c>
      <c r="B62">
        <v>0.86429999999999996</v>
      </c>
    </row>
    <row r="63" spans="1:2" x14ac:dyDescent="0.25">
      <c r="A63" t="s">
        <v>102</v>
      </c>
      <c r="B63">
        <v>1.1597999999999999</v>
      </c>
    </row>
    <row r="64" spans="1:2" x14ac:dyDescent="0.25">
      <c r="A64" t="s">
        <v>153</v>
      </c>
      <c r="B64">
        <v>1.1964999999999999</v>
      </c>
    </row>
    <row r="65" spans="1:2" x14ac:dyDescent="0.25">
      <c r="A65" t="s">
        <v>103</v>
      </c>
      <c r="B65">
        <v>0.99660000000000004</v>
      </c>
    </row>
    <row r="66" spans="1:2" x14ac:dyDescent="0.25">
      <c r="A66" t="s">
        <v>104</v>
      </c>
      <c r="B66">
        <v>0.90490000000000004</v>
      </c>
    </row>
    <row r="67" spans="1:2" x14ac:dyDescent="0.25">
      <c r="A67" t="s">
        <v>105</v>
      </c>
      <c r="B67">
        <v>1.1047</v>
      </c>
    </row>
    <row r="68" spans="1:2" x14ac:dyDescent="0.25">
      <c r="A68" t="s">
        <v>106</v>
      </c>
      <c r="B68">
        <v>1.2567999999999999</v>
      </c>
    </row>
    <row r="69" spans="1:2" x14ac:dyDescent="0.25">
      <c r="A69" t="s">
        <v>107</v>
      </c>
      <c r="B69">
        <v>1.0868</v>
      </c>
    </row>
    <row r="70" spans="1:2" x14ac:dyDescent="0.25">
      <c r="A70" t="s">
        <v>108</v>
      </c>
      <c r="B70">
        <v>0.96660000000000001</v>
      </c>
    </row>
    <row r="71" spans="1:2" x14ac:dyDescent="0.25">
      <c r="A71" t="s">
        <v>152</v>
      </c>
      <c r="B71">
        <v>1.1791</v>
      </c>
    </row>
    <row r="72" spans="1:2" x14ac:dyDescent="0.25">
      <c r="A72" t="s">
        <v>109</v>
      </c>
      <c r="B72">
        <v>0.9768</v>
      </c>
    </row>
    <row r="73" spans="1:2" x14ac:dyDescent="0.25">
      <c r="A73" t="s">
        <v>110</v>
      </c>
      <c r="B73">
        <v>1.0478000000000001</v>
      </c>
    </row>
    <row r="74" spans="1:2" x14ac:dyDescent="0.25">
      <c r="A74" t="s">
        <v>111</v>
      </c>
      <c r="B74">
        <v>1.0013000000000001</v>
      </c>
    </row>
    <row r="75" spans="1:2" x14ac:dyDescent="0.25">
      <c r="A75" t="s">
        <v>151</v>
      </c>
      <c r="B75">
        <v>1.1963999999999999</v>
      </c>
    </row>
    <row r="76" spans="1:2" x14ac:dyDescent="0.25">
      <c r="A76" t="s">
        <v>113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144</v>
      </c>
    </row>
    <row r="2" spans="1:22" x14ac:dyDescent="0.25">
      <c r="A2" s="1" t="s">
        <v>145</v>
      </c>
      <c r="B2" t="s">
        <v>114</v>
      </c>
      <c r="C2" t="s">
        <v>115</v>
      </c>
      <c r="D2" t="s">
        <v>116</v>
      </c>
      <c r="E2" t="s">
        <v>16</v>
      </c>
      <c r="F2" t="s">
        <v>117</v>
      </c>
      <c r="G2" t="s">
        <v>17</v>
      </c>
      <c r="H2" t="s">
        <v>118</v>
      </c>
      <c r="I2" t="s">
        <v>18</v>
      </c>
      <c r="J2" t="s">
        <v>19</v>
      </c>
      <c r="K2" t="s">
        <v>20</v>
      </c>
      <c r="L2" t="s">
        <v>119</v>
      </c>
      <c r="M2" t="s">
        <v>21</v>
      </c>
      <c r="N2" t="s">
        <v>22</v>
      </c>
      <c r="O2" t="s">
        <v>23</v>
      </c>
      <c r="P2" t="s">
        <v>24</v>
      </c>
      <c r="Q2" t="s">
        <v>26</v>
      </c>
      <c r="R2" t="s">
        <v>28</v>
      </c>
      <c r="S2" t="s">
        <v>30</v>
      </c>
      <c r="T2" t="s">
        <v>33</v>
      </c>
      <c r="U2" t="s">
        <v>36</v>
      </c>
      <c r="V2" t="s">
        <v>39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149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139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120</v>
      </c>
      <c r="B18">
        <v>1.2793000000000001</v>
      </c>
    </row>
    <row r="19" spans="1:2" x14ac:dyDescent="0.25">
      <c r="A19" t="s">
        <v>121</v>
      </c>
      <c r="B19">
        <v>0.91469999999999996</v>
      </c>
    </row>
    <row r="20" spans="1:2" x14ac:dyDescent="0.25">
      <c r="A20" t="s">
        <v>122</v>
      </c>
      <c r="B20">
        <v>1.2730999999999999</v>
      </c>
    </row>
    <row r="21" spans="1:2" x14ac:dyDescent="0.25">
      <c r="A21" t="s">
        <v>146</v>
      </c>
      <c r="B21">
        <v>1.2337</v>
      </c>
    </row>
    <row r="22" spans="1:2" x14ac:dyDescent="0.25">
      <c r="A22" t="s">
        <v>123</v>
      </c>
      <c r="B22">
        <v>0.88390000000000002</v>
      </c>
    </row>
    <row r="23" spans="1:2" x14ac:dyDescent="0.25">
      <c r="A23" t="s">
        <v>124</v>
      </c>
      <c r="B23">
        <v>0.97040000000000004</v>
      </c>
    </row>
    <row r="24" spans="1:2" x14ac:dyDescent="0.25">
      <c r="A24" t="s">
        <v>125</v>
      </c>
      <c r="B24">
        <v>1.5121</v>
      </c>
    </row>
    <row r="25" spans="1:2" x14ac:dyDescent="0.25">
      <c r="A25" t="s">
        <v>126</v>
      </c>
      <c r="B25">
        <v>1.8759999999999999</v>
      </c>
    </row>
    <row r="26" spans="1:2" x14ac:dyDescent="0.25">
      <c r="A26" t="s">
        <v>127</v>
      </c>
      <c r="B26">
        <v>0.98670000000000002</v>
      </c>
    </row>
    <row r="27" spans="1:2" x14ac:dyDescent="0.25">
      <c r="A27" t="s">
        <v>128</v>
      </c>
      <c r="B27">
        <v>1.0591999999999999</v>
      </c>
    </row>
    <row r="28" spans="1:2" x14ac:dyDescent="0.25">
      <c r="A28" t="s">
        <v>129</v>
      </c>
      <c r="B28">
        <v>0.81769999999999998</v>
      </c>
    </row>
    <row r="29" spans="1:2" x14ac:dyDescent="0.25">
      <c r="A29" t="s">
        <v>130</v>
      </c>
      <c r="B29">
        <v>0.95679999999999998</v>
      </c>
    </row>
    <row r="30" spans="1:2" x14ac:dyDescent="0.25">
      <c r="A30" t="s">
        <v>131</v>
      </c>
      <c r="B30">
        <v>1.0859000000000001</v>
      </c>
    </row>
    <row r="31" spans="1:2" x14ac:dyDescent="0.25">
      <c r="A31" t="s">
        <v>132</v>
      </c>
      <c r="B31">
        <v>0.76949999999999996</v>
      </c>
    </row>
    <row r="32" spans="1:2" x14ac:dyDescent="0.25">
      <c r="A32" t="s">
        <v>147</v>
      </c>
      <c r="B32">
        <v>0.85270000000000001</v>
      </c>
    </row>
    <row r="33" spans="1:2" x14ac:dyDescent="0.25">
      <c r="A33" t="s">
        <v>133</v>
      </c>
      <c r="B33">
        <v>0.78449999999999998</v>
      </c>
    </row>
    <row r="34" spans="1:2" x14ac:dyDescent="0.25">
      <c r="A34" t="s">
        <v>134</v>
      </c>
      <c r="B34">
        <v>0.88600000000000001</v>
      </c>
    </row>
    <row r="35" spans="1:2" x14ac:dyDescent="0.25">
      <c r="A35" t="s">
        <v>135</v>
      </c>
      <c r="B35">
        <v>0.89759999999999995</v>
      </c>
    </row>
    <row r="36" spans="1:2" x14ac:dyDescent="0.25">
      <c r="A36" t="s">
        <v>43</v>
      </c>
      <c r="B36">
        <v>1.0175000000000001</v>
      </c>
    </row>
    <row r="37" spans="1:2" x14ac:dyDescent="0.25">
      <c r="A37" t="s">
        <v>44</v>
      </c>
      <c r="B37">
        <v>0.40150000000000002</v>
      </c>
    </row>
    <row r="38" spans="1:2" x14ac:dyDescent="0.25">
      <c r="A38" t="s">
        <v>45</v>
      </c>
      <c r="B38">
        <v>1.0570999999999999</v>
      </c>
    </row>
    <row r="39" spans="1:2" x14ac:dyDescent="0.25">
      <c r="A39" t="s">
        <v>46</v>
      </c>
      <c r="B39">
        <v>1.2149000000000001</v>
      </c>
    </row>
    <row r="40" spans="1:2" x14ac:dyDescent="0.25">
      <c r="A40" t="s">
        <v>47</v>
      </c>
      <c r="B40">
        <v>1.0379</v>
      </c>
    </row>
    <row r="41" spans="1:2" x14ac:dyDescent="0.25">
      <c r="A41" t="s">
        <v>48</v>
      </c>
      <c r="B41">
        <v>0.95520000000000005</v>
      </c>
    </row>
    <row r="42" spans="1:2" x14ac:dyDescent="0.25">
      <c r="A42" t="s">
        <v>50</v>
      </c>
      <c r="B42">
        <v>0.92730000000000001</v>
      </c>
    </row>
    <row r="43" spans="1:2" x14ac:dyDescent="0.25">
      <c r="A43" t="s">
        <v>53</v>
      </c>
      <c r="B43">
        <v>1.0288999999999999</v>
      </c>
    </row>
    <row r="44" spans="1:2" x14ac:dyDescent="0.25">
      <c r="A44" t="s">
        <v>54</v>
      </c>
      <c r="B44">
        <v>1.9079999999999999</v>
      </c>
    </row>
    <row r="45" spans="1:2" x14ac:dyDescent="0.25">
      <c r="A45" t="s">
        <v>55</v>
      </c>
      <c r="B45">
        <v>1.5063</v>
      </c>
    </row>
    <row r="46" spans="1:2" x14ac:dyDescent="0.25">
      <c r="A46" t="s">
        <v>56</v>
      </c>
      <c r="B46">
        <v>1.1500999999999999</v>
      </c>
    </row>
    <row r="47" spans="1:2" x14ac:dyDescent="0.25">
      <c r="A47" t="s">
        <v>57</v>
      </c>
      <c r="B47">
        <v>0.91900000000000004</v>
      </c>
    </row>
    <row r="48" spans="1:2" x14ac:dyDescent="0.25">
      <c r="A48" t="s">
        <v>58</v>
      </c>
      <c r="B48">
        <v>1.4051</v>
      </c>
    </row>
    <row r="49" spans="1:2" x14ac:dyDescent="0.25">
      <c r="A49" t="s">
        <v>60</v>
      </c>
      <c r="B49">
        <v>1.0506</v>
      </c>
    </row>
    <row r="50" spans="1:2" x14ac:dyDescent="0.25">
      <c r="A50" t="s">
        <v>61</v>
      </c>
      <c r="B50">
        <v>1.2954000000000001</v>
      </c>
    </row>
    <row r="51" spans="1:2" x14ac:dyDescent="0.25">
      <c r="A51" t="s">
        <v>65</v>
      </c>
      <c r="B51">
        <v>1.0385</v>
      </c>
    </row>
    <row r="52" spans="1:2" x14ac:dyDescent="0.25">
      <c r="A52" t="s">
        <v>66</v>
      </c>
      <c r="B52">
        <v>1.4085000000000001</v>
      </c>
    </row>
    <row r="53" spans="1:2" x14ac:dyDescent="0.25">
      <c r="A53" t="s">
        <v>67</v>
      </c>
      <c r="B53">
        <v>1.2262999999999999</v>
      </c>
    </row>
    <row r="54" spans="1:2" x14ac:dyDescent="0.25">
      <c r="A54" t="s">
        <v>68</v>
      </c>
      <c r="B54">
        <v>1.0476000000000001</v>
      </c>
    </row>
    <row r="55" spans="1:2" x14ac:dyDescent="0.25">
      <c r="A55" t="s">
        <v>69</v>
      </c>
      <c r="B55">
        <v>1.0908</v>
      </c>
    </row>
    <row r="56" spans="1:2" x14ac:dyDescent="0.25">
      <c r="A56" t="s">
        <v>70</v>
      </c>
      <c r="B56">
        <v>1.0767</v>
      </c>
    </row>
    <row r="57" spans="1:2" x14ac:dyDescent="0.25">
      <c r="A57" t="s">
        <v>71</v>
      </c>
      <c r="B57">
        <v>0.9839</v>
      </c>
    </row>
    <row r="58" spans="1:2" x14ac:dyDescent="0.25">
      <c r="A58" t="s">
        <v>150</v>
      </c>
      <c r="B58">
        <v>1.0737000000000001</v>
      </c>
    </row>
    <row r="59" spans="1:2" x14ac:dyDescent="0.25">
      <c r="A59" t="s">
        <v>77</v>
      </c>
      <c r="B59">
        <v>1.0113000000000001</v>
      </c>
    </row>
    <row r="60" spans="1:2" x14ac:dyDescent="0.25">
      <c r="A60" t="s">
        <v>112</v>
      </c>
      <c r="B60">
        <v>1.0588</v>
      </c>
    </row>
    <row r="61" spans="1:2" x14ac:dyDescent="0.25">
      <c r="A61" t="s">
        <v>148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155</v>
      </c>
    </row>
    <row r="2" spans="1:3" x14ac:dyDescent="0.25">
      <c r="A2" t="s">
        <v>189</v>
      </c>
    </row>
    <row r="3" spans="1:3" x14ac:dyDescent="0.25">
      <c r="A3" t="s">
        <v>12</v>
      </c>
    </row>
    <row r="4" spans="1:3" x14ac:dyDescent="0.25">
      <c r="A4" t="s">
        <v>190</v>
      </c>
    </row>
    <row r="5" spans="1:3" x14ac:dyDescent="0.25">
      <c r="C5" t="s">
        <v>156</v>
      </c>
    </row>
    <row r="6" spans="1:3" x14ac:dyDescent="0.25">
      <c r="B6" t="s">
        <v>191</v>
      </c>
      <c r="C6" t="s">
        <v>192</v>
      </c>
    </row>
    <row r="7" spans="1:3" x14ac:dyDescent="0.25">
      <c r="A7" t="s">
        <v>12</v>
      </c>
      <c r="B7">
        <v>1.0302</v>
      </c>
      <c r="C7">
        <v>1.0304</v>
      </c>
    </row>
    <row r="8" spans="1:3" x14ac:dyDescent="0.25">
      <c r="A8" t="s">
        <v>190</v>
      </c>
    </row>
    <row r="9" spans="1:3" x14ac:dyDescent="0.25">
      <c r="C9" t="s">
        <v>157</v>
      </c>
    </row>
    <row r="10" spans="1:3" x14ac:dyDescent="0.25">
      <c r="B10" t="s">
        <v>191</v>
      </c>
      <c r="C10" t="s">
        <v>192</v>
      </c>
    </row>
    <row r="11" spans="1:3" x14ac:dyDescent="0.25">
      <c r="A11" t="s">
        <v>12</v>
      </c>
      <c r="B11">
        <v>2922</v>
      </c>
      <c r="C11">
        <v>2920</v>
      </c>
    </row>
    <row r="13" spans="1:3" x14ac:dyDescent="0.25">
      <c r="A13" t="s">
        <v>155</v>
      </c>
    </row>
    <row r="14" spans="1:3" x14ac:dyDescent="0.25">
      <c r="A14" t="s">
        <v>189</v>
      </c>
    </row>
    <row r="15" spans="1:3" x14ac:dyDescent="0.25">
      <c r="A15" t="s">
        <v>12</v>
      </c>
    </row>
    <row r="16" spans="1:3" x14ac:dyDescent="0.25">
      <c r="A16" t="s">
        <v>193</v>
      </c>
    </row>
    <row r="17" spans="1:3" x14ac:dyDescent="0.25">
      <c r="C17" t="s">
        <v>156</v>
      </c>
    </row>
    <row r="18" spans="1:3" x14ac:dyDescent="0.25">
      <c r="B18" t="s">
        <v>191</v>
      </c>
      <c r="C18" t="s">
        <v>192</v>
      </c>
    </row>
    <row r="19" spans="1:3" x14ac:dyDescent="0.25">
      <c r="A19" t="s">
        <v>12</v>
      </c>
      <c r="B19">
        <v>1.0996999999999999</v>
      </c>
      <c r="C19">
        <v>1.1008</v>
      </c>
    </row>
    <row r="20" spans="1:3" x14ac:dyDescent="0.25">
      <c r="A20" t="s">
        <v>193</v>
      </c>
    </row>
    <row r="21" spans="1:3" x14ac:dyDescent="0.25">
      <c r="C21" t="s">
        <v>157</v>
      </c>
    </row>
    <row r="22" spans="1:3" x14ac:dyDescent="0.25">
      <c r="B22" t="s">
        <v>191</v>
      </c>
      <c r="C22" t="s">
        <v>192</v>
      </c>
    </row>
    <row r="23" spans="1:3" x14ac:dyDescent="0.25">
      <c r="A23" t="s">
        <v>12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Chart 18 Data</vt:lpstr>
      <vt:lpstr>Chart 19 Data</vt:lpstr>
      <vt:lpstr>Chart 20</vt:lpstr>
      <vt:lpstr>Chart 23</vt:lpstr>
      <vt:lpstr>Chart 7-2</vt:lpstr>
      <vt:lpstr>Chart 8-2</vt:lpstr>
      <vt:lpstr>Chart 50</vt:lpstr>
      <vt:lpstr>Chart 18</vt:lpstr>
      <vt:lpstr>Chart 19</vt:lpstr>
      <vt:lpstr>'Chart 18 Data'!_201209_18</vt:lpstr>
      <vt:lpstr>'Chart 20'!_201209_19_1</vt:lpstr>
      <vt:lpstr>'Chart 23'!_201309_23</vt:lpstr>
      <vt:lpstr>'Chart 23'!_201607_23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2016-11-09T15:38:16Z</dcterms:modified>
</cp:coreProperties>
</file>