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teracyIndia\Desktop\Isha\"/>
    </mc:Choice>
  </mc:AlternateContent>
  <xr:revisionPtr revIDLastSave="0" documentId="8_{D79EF005-8ED6-42B3-9E71-3BE275008E56}" xr6:coauthVersionLast="47" xr6:coauthVersionMax="47" xr10:uidLastSave="{00000000-0000-0000-0000-000000000000}"/>
  <bookViews>
    <workbookView xWindow="-120" yWindow="-120" windowWidth="24240" windowHeight="13020" activeTab="1" xr2:uid="{C07A426D-2516-4A4B-85AA-31AF786EB1ED}"/>
  </bookViews>
  <sheets>
    <sheet name="Sheet 3" sheetId="1" r:id="rId1"/>
    <sheet name="Marksheet" sheetId="5" r:id="rId2"/>
    <sheet name="Sheet2" sheetId="3" r:id="rId3"/>
    <sheet name="Sheet1" sheetId="2" r:id="rId4"/>
  </sheets>
  <definedNames>
    <definedName name="Isha" localSheetId="1">Marksheet!$G$23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9" i="5" l="1"/>
  <c r="V14" i="5"/>
  <c r="W14" i="5" s="1"/>
  <c r="V15" i="5"/>
  <c r="W15" i="5" s="1"/>
  <c r="U17" i="5"/>
  <c r="V17" i="5" s="1"/>
  <c r="W17" i="5" s="1"/>
  <c r="U16" i="5"/>
  <c r="V16" i="5" s="1"/>
  <c r="W16" i="5" s="1"/>
  <c r="U15" i="5"/>
  <c r="U14" i="5"/>
  <c r="U13" i="5"/>
  <c r="V13" i="5" s="1"/>
  <c r="W13" i="5" s="1"/>
  <c r="R10" i="5"/>
  <c r="R9" i="5"/>
  <c r="J11" i="5"/>
  <c r="L11" i="5" s="1"/>
  <c r="J10" i="5"/>
  <c r="L10" i="5" s="1"/>
  <c r="J9" i="5"/>
  <c r="L9" i="5" s="1"/>
  <c r="J8" i="5"/>
  <c r="L8" i="5" s="1"/>
  <c r="J7" i="5"/>
  <c r="L7" i="5" s="1"/>
  <c r="J6" i="5"/>
  <c r="L6" i="5" s="1"/>
  <c r="J5" i="5"/>
  <c r="L5" i="5" s="1"/>
  <c r="N20" i="1"/>
  <c r="N21" i="1" s="1"/>
  <c r="N22" i="1" s="1"/>
  <c r="N23" i="1" s="1"/>
  <c r="N24" i="1" s="1"/>
  <c r="N25" i="1" s="1"/>
  <c r="N26" i="1" s="1"/>
  <c r="N27" i="1" s="1"/>
  <c r="N28" i="1" s="1"/>
  <c r="N29" i="1" s="1"/>
  <c r="E27" i="1"/>
  <c r="E29" i="1" s="1"/>
  <c r="K26" i="1"/>
  <c r="K27" i="1" s="1"/>
  <c r="K29" i="1" s="1"/>
  <c r="J26" i="1"/>
  <c r="J27" i="1" s="1"/>
  <c r="J29" i="1" s="1"/>
  <c r="I26" i="1"/>
  <c r="I28" i="1" s="1"/>
  <c r="H26" i="1"/>
  <c r="H28" i="1" s="1"/>
  <c r="G26" i="1"/>
  <c r="G27" i="1" s="1"/>
  <c r="G29" i="1" s="1"/>
  <c r="F26" i="1"/>
  <c r="F28" i="1" s="1"/>
  <c r="E26" i="1"/>
  <c r="E28" i="1" s="1"/>
  <c r="D16" i="1"/>
  <c r="E16" i="1" s="1"/>
  <c r="F16" i="1" s="1"/>
  <c r="G16" i="1" s="1"/>
  <c r="H16" i="1" s="1"/>
  <c r="I16" i="1" s="1"/>
  <c r="J16" i="1" s="1"/>
  <c r="K16" i="1" s="1"/>
  <c r="L16" i="1" s="1"/>
  <c r="M16" i="1" s="1"/>
  <c r="F5" i="3"/>
  <c r="F9" i="3"/>
  <c r="F6" i="3"/>
  <c r="F7" i="3"/>
  <c r="F8" i="3"/>
  <c r="F10" i="3"/>
  <c r="F11" i="3"/>
  <c r="E6" i="2"/>
  <c r="E7" i="2"/>
  <c r="E8" i="2"/>
  <c r="E5" i="2"/>
  <c r="K8" i="2"/>
  <c r="K9" i="2"/>
  <c r="K10" i="2"/>
  <c r="K11" i="2"/>
  <c r="K12" i="2"/>
  <c r="K13" i="2"/>
  <c r="K14" i="2"/>
  <c r="K7" i="2"/>
  <c r="L7" i="1"/>
  <c r="M7" i="1"/>
  <c r="L8" i="1"/>
  <c r="M8" i="1"/>
  <c r="L9" i="1"/>
  <c r="M9" i="1"/>
  <c r="L10" i="1"/>
  <c r="M10" i="1"/>
  <c r="L11" i="1"/>
  <c r="M11" i="1"/>
  <c r="L12" i="1"/>
  <c r="M12" i="1"/>
  <c r="M6" i="1"/>
  <c r="L6" i="1"/>
  <c r="K7" i="1"/>
  <c r="K8" i="1"/>
  <c r="K9" i="1"/>
  <c r="K10" i="1"/>
  <c r="K11" i="1"/>
  <c r="K12" i="1"/>
  <c r="K6" i="1"/>
  <c r="J7" i="1"/>
  <c r="J8" i="1"/>
  <c r="J9" i="1"/>
  <c r="J10" i="1"/>
  <c r="J11" i="1"/>
  <c r="J12" i="1"/>
  <c r="J6" i="1"/>
  <c r="V20" i="5" l="1"/>
  <c r="K5" i="5"/>
  <c r="M5" i="5" s="1"/>
  <c r="K8" i="5"/>
  <c r="M8" i="5" s="1"/>
  <c r="K10" i="5"/>
  <c r="M10" i="5" s="1"/>
  <c r="K11" i="5"/>
  <c r="M11" i="5" s="1"/>
  <c r="K6" i="5"/>
  <c r="M6" i="5" s="1"/>
  <c r="K7" i="5"/>
  <c r="M7" i="5" s="1"/>
  <c r="K9" i="5"/>
  <c r="M9" i="5" s="1"/>
  <c r="J28" i="1"/>
  <c r="H27" i="1"/>
  <c r="H29" i="1" s="1"/>
  <c r="I27" i="1"/>
  <c r="I29" i="1" s="1"/>
  <c r="G28" i="1"/>
  <c r="F27" i="1"/>
  <c r="F29" i="1" s="1"/>
  <c r="K28" i="1"/>
  <c r="S19" i="5" l="1"/>
  <c r="V21" i="5"/>
  <c r="S20" i="5" s="1"/>
</calcChain>
</file>

<file path=xl/sharedStrings.xml><?xml version="1.0" encoding="utf-8"?>
<sst xmlns="http://schemas.openxmlformats.org/spreadsheetml/2006/main" count="157" uniqueCount="62">
  <si>
    <t>Name</t>
  </si>
  <si>
    <t>Roll no.</t>
  </si>
  <si>
    <t>Hindi</t>
  </si>
  <si>
    <t>English</t>
  </si>
  <si>
    <t>Math</t>
  </si>
  <si>
    <t>Science</t>
  </si>
  <si>
    <t>S.sci.</t>
  </si>
  <si>
    <t>Total</t>
  </si>
  <si>
    <t>Result</t>
  </si>
  <si>
    <t>percentage</t>
  </si>
  <si>
    <t>Kumkum</t>
  </si>
  <si>
    <t>Sanjana</t>
  </si>
  <si>
    <t>Hema</t>
  </si>
  <si>
    <t>Manisha</t>
  </si>
  <si>
    <t>Anamika</t>
  </si>
  <si>
    <t>Annu</t>
  </si>
  <si>
    <t>Seema</t>
  </si>
  <si>
    <t>MARKSHEET</t>
  </si>
  <si>
    <t>S.D.M.C. Bijwasan New Dehli-110061</t>
  </si>
  <si>
    <t>Grade</t>
  </si>
  <si>
    <t>Check list</t>
  </si>
  <si>
    <t>Project</t>
  </si>
  <si>
    <t>Drawing</t>
  </si>
  <si>
    <t>Excel</t>
  </si>
  <si>
    <t>Emp Name</t>
  </si>
  <si>
    <t>Dept.</t>
  </si>
  <si>
    <t>Permotion</t>
  </si>
  <si>
    <t>Riya</t>
  </si>
  <si>
    <t>Isha</t>
  </si>
  <si>
    <t>sanjana</t>
  </si>
  <si>
    <t>Meenu</t>
  </si>
  <si>
    <t>Reena</t>
  </si>
  <si>
    <t>Admin</t>
  </si>
  <si>
    <t>Sales</t>
  </si>
  <si>
    <t>Account</t>
  </si>
  <si>
    <t xml:space="preserve"> Design &amp; Calculation</t>
  </si>
  <si>
    <t>Boq</t>
  </si>
  <si>
    <t>Meeting</t>
  </si>
  <si>
    <t>Pictures</t>
  </si>
  <si>
    <t>Final Exam</t>
  </si>
  <si>
    <t>Status</t>
  </si>
  <si>
    <t>Check</t>
  </si>
  <si>
    <t>Pending</t>
  </si>
  <si>
    <t>Done</t>
  </si>
  <si>
    <t>Attendance</t>
  </si>
  <si>
    <t>Class</t>
  </si>
  <si>
    <t>:</t>
  </si>
  <si>
    <t>Subject</t>
  </si>
  <si>
    <t>Total Marks</t>
  </si>
  <si>
    <t>Obtained Marks</t>
  </si>
  <si>
    <t>Percentage</t>
  </si>
  <si>
    <t>Passing marks</t>
  </si>
  <si>
    <t>Percetage</t>
  </si>
  <si>
    <t>5th</t>
  </si>
  <si>
    <t>Sci.sci.</t>
  </si>
  <si>
    <t>Reg.no.123456789</t>
  </si>
  <si>
    <t>M.no.xxx xxxx xxx</t>
  </si>
  <si>
    <t>S.D.M.C. School</t>
  </si>
  <si>
    <t>Bijwasan,New Dehli-110061</t>
  </si>
  <si>
    <t>Report Card</t>
  </si>
  <si>
    <t>Class Teacher Sign.</t>
  </si>
  <si>
    <t>Principal Sign.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</si>
</sst>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&quot;%&quot;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Wingdings"/>
      <charset val="2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ptos Display"/>
      <family val="2"/>
    </font>
    <font>
      <b/>
      <sz val="22"/>
      <color theme="1"/>
      <name val="Algerian"/>
      <family val="5"/>
    </font>
    <font>
      <b/>
      <sz val="11"/>
      <color rgb="FFFF0000"/>
      <name val="Calibri"/>
      <family val="2"/>
      <scheme val="minor"/>
    </font>
    <font>
      <b/>
      <u/>
      <sz val="11"/>
      <color theme="1"/>
      <name val="Arial Black"/>
      <family val="2"/>
    </font>
  </fonts>
  <fills count="10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0" borderId="0" xfId="0" applyFont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12" xfId="0" applyFont="1" applyFill="1" applyBorder="1"/>
    <xf numFmtId="0" fontId="11" fillId="7" borderId="12" xfId="0" applyFont="1" applyFill="1" applyBorder="1" applyAlignment="1">
      <alignment horizontal="center"/>
    </xf>
    <xf numFmtId="0" fontId="11" fillId="7" borderId="12" xfId="0" applyFont="1" applyFill="1" applyBorder="1"/>
    <xf numFmtId="164" fontId="11" fillId="7" borderId="12" xfId="0" applyNumberFormat="1" applyFont="1" applyFill="1" applyBorder="1" applyAlignment="1">
      <alignment horizontal="center"/>
    </xf>
    <xf numFmtId="0" fontId="0" fillId="9" borderId="0" xfId="0" applyFill="1"/>
    <xf numFmtId="0" fontId="1" fillId="9" borderId="15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18" xfId="0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12" xfId="0" applyFont="1" applyFill="1" applyBorder="1"/>
    <xf numFmtId="0" fontId="0" fillId="9" borderId="12" xfId="0" applyFill="1" applyBorder="1" applyAlignment="1">
      <alignment horizontal="center"/>
    </xf>
    <xf numFmtId="0" fontId="0" fillId="9" borderId="12" xfId="0" applyFill="1" applyBorder="1"/>
    <xf numFmtId="0" fontId="1" fillId="9" borderId="12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left"/>
    </xf>
    <xf numFmtId="0" fontId="0" fillId="9" borderId="12" xfId="0" applyFill="1" applyBorder="1" applyAlignment="1">
      <alignment horizontal="left"/>
    </xf>
    <xf numFmtId="0" fontId="0" fillId="9" borderId="4" xfId="0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164" fontId="0" fillId="9" borderId="12" xfId="0" applyNumberFormat="1" applyFill="1" applyBorder="1" applyAlignment="1">
      <alignment horizontal="center"/>
    </xf>
    <xf numFmtId="164" fontId="0" fillId="9" borderId="12" xfId="0" applyNumberFormat="1" applyFill="1" applyBorder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" fillId="9" borderId="4" xfId="0" applyFont="1" applyFill="1" applyBorder="1" applyAlignment="1">
      <alignment horizontal="left"/>
    </xf>
    <xf numFmtId="0" fontId="1" fillId="9" borderId="5" xfId="0" applyFont="1" applyFill="1" applyBorder="1" applyAlignment="1">
      <alignment horizontal="left"/>
    </xf>
    <xf numFmtId="0" fontId="12" fillId="9" borderId="4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13" fillId="9" borderId="0" xfId="0" applyFont="1" applyFill="1" applyAlignment="1">
      <alignment horizontal="center"/>
    </xf>
    <xf numFmtId="0" fontId="14" fillId="9" borderId="0" xfId="0" applyFont="1" applyFill="1" applyAlignment="1">
      <alignment horizontal="center"/>
    </xf>
    <xf numFmtId="0" fontId="1" fillId="9" borderId="0" xfId="0" applyFont="1" applyFill="1" applyAlignment="1">
      <alignment horizontal="left"/>
    </xf>
    <xf numFmtId="0" fontId="1" fillId="9" borderId="7" xfId="0" applyFont="1" applyFill="1" applyBorder="1" applyAlignment="1">
      <alignment horizontal="left"/>
    </xf>
    <xf numFmtId="0" fontId="1" fillId="9" borderId="6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6</xdr:row>
          <xdr:rowOff>9525</xdr:rowOff>
        </xdr:from>
        <xdr:to>
          <xdr:col>9</xdr:col>
          <xdr:colOff>533400</xdr:colOff>
          <xdr:row>6</xdr:row>
          <xdr:rowOff>276225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3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7</xdr:row>
          <xdr:rowOff>9525</xdr:rowOff>
        </xdr:from>
        <xdr:to>
          <xdr:col>9</xdr:col>
          <xdr:colOff>533400</xdr:colOff>
          <xdr:row>7</xdr:row>
          <xdr:rowOff>276225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3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8</xdr:row>
          <xdr:rowOff>9525</xdr:rowOff>
        </xdr:from>
        <xdr:to>
          <xdr:col>9</xdr:col>
          <xdr:colOff>533400</xdr:colOff>
          <xdr:row>8</xdr:row>
          <xdr:rowOff>276225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3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9</xdr:row>
          <xdr:rowOff>9525</xdr:rowOff>
        </xdr:from>
        <xdr:to>
          <xdr:col>9</xdr:col>
          <xdr:colOff>533400</xdr:colOff>
          <xdr:row>9</xdr:row>
          <xdr:rowOff>276225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3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10</xdr:row>
          <xdr:rowOff>9525</xdr:rowOff>
        </xdr:from>
        <xdr:to>
          <xdr:col>9</xdr:col>
          <xdr:colOff>533400</xdr:colOff>
          <xdr:row>10</xdr:row>
          <xdr:rowOff>276225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3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11</xdr:row>
          <xdr:rowOff>9525</xdr:rowOff>
        </xdr:from>
        <xdr:to>
          <xdr:col>9</xdr:col>
          <xdr:colOff>533400</xdr:colOff>
          <xdr:row>11</xdr:row>
          <xdr:rowOff>276225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3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12</xdr:row>
          <xdr:rowOff>9525</xdr:rowOff>
        </xdr:from>
        <xdr:to>
          <xdr:col>9</xdr:col>
          <xdr:colOff>533400</xdr:colOff>
          <xdr:row>12</xdr:row>
          <xdr:rowOff>276225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3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152400</xdr:colOff>
          <xdr:row>13</xdr:row>
          <xdr:rowOff>9525</xdr:rowOff>
        </xdr:from>
        <xdr:to>
          <xdr:col>9</xdr:col>
          <xdr:colOff>533400</xdr:colOff>
          <xdr:row>13</xdr:row>
          <xdr:rowOff>276225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3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221D2-CC37-4E3F-A5C7-5D242F02CF11}">
  <dimension ref="A1:N29"/>
  <sheetViews>
    <sheetView topLeftCell="A7" zoomScaleNormal="100" workbookViewId="0">
      <selection activeCell="D30" sqref="D30"/>
    </sheetView>
  </sheetViews>
  <sheetFormatPr defaultRowHeight="15" x14ac:dyDescent="0.25"/>
  <cols>
    <col min="11" max="11" width="10.85546875" customWidth="1"/>
  </cols>
  <sheetData>
    <row r="1" spans="1:13" x14ac:dyDescent="0.25">
      <c r="A1" s="1"/>
    </row>
    <row r="2" spans="1:13" ht="15" customHeight="1" x14ac:dyDescent="0.25">
      <c r="C2" s="48" t="s">
        <v>17</v>
      </c>
      <c r="D2" s="49"/>
      <c r="E2" s="49"/>
      <c r="F2" s="49"/>
      <c r="G2" s="49"/>
      <c r="H2" s="49"/>
      <c r="I2" s="49"/>
      <c r="J2" s="49"/>
      <c r="K2" s="49"/>
      <c r="L2" s="49"/>
      <c r="M2" s="49"/>
    </row>
    <row r="3" spans="1:13" x14ac:dyDescent="0.25">
      <c r="C3" s="48"/>
      <c r="D3" s="49"/>
      <c r="E3" s="49"/>
      <c r="F3" s="49"/>
      <c r="G3" s="49"/>
      <c r="H3" s="49"/>
      <c r="I3" s="49"/>
      <c r="J3" s="49"/>
      <c r="K3" s="49"/>
      <c r="L3" s="49"/>
      <c r="M3" s="49"/>
    </row>
    <row r="4" spans="1:13" x14ac:dyDescent="0.25">
      <c r="C4" s="50" t="s">
        <v>18</v>
      </c>
      <c r="D4" s="51"/>
      <c r="E4" s="51"/>
      <c r="F4" s="51"/>
      <c r="G4" s="51"/>
      <c r="H4" s="51"/>
      <c r="I4" s="51"/>
      <c r="J4" s="51"/>
      <c r="K4" s="51"/>
      <c r="L4" s="51"/>
      <c r="M4" s="51"/>
    </row>
    <row r="5" spans="1:13" x14ac:dyDescent="0.25"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9</v>
      </c>
      <c r="L5" s="3" t="s">
        <v>8</v>
      </c>
      <c r="M5" s="3" t="s">
        <v>19</v>
      </c>
    </row>
    <row r="6" spans="1:13" x14ac:dyDescent="0.25">
      <c r="C6" s="4" t="s">
        <v>10</v>
      </c>
      <c r="D6" s="5">
        <v>1</v>
      </c>
      <c r="E6" s="5">
        <v>65</v>
      </c>
      <c r="F6" s="5">
        <v>88</v>
      </c>
      <c r="G6" s="5">
        <v>53</v>
      </c>
      <c r="H6" s="5">
        <v>68</v>
      </c>
      <c r="I6" s="5">
        <v>72</v>
      </c>
      <c r="J6" s="5">
        <f>SUM(D6:I6)</f>
        <v>347</v>
      </c>
      <c r="K6" s="6">
        <f>J6/500*100</f>
        <v>69.399999999999991</v>
      </c>
      <c r="L6" s="7" t="str">
        <f>IF(J6&gt;200,"Pass","Fail")</f>
        <v>Pass</v>
      </c>
      <c r="M6" s="2" t="str">
        <f>IF(K6&gt;90,"A",IF(K6&gt;70,"B",IF(K6&gt;55,"C",IF(K6&lt;35,"D"))))</f>
        <v>C</v>
      </c>
    </row>
    <row r="7" spans="1:13" x14ac:dyDescent="0.25">
      <c r="C7" s="4" t="s">
        <v>11</v>
      </c>
      <c r="D7" s="5">
        <v>2</v>
      </c>
      <c r="E7" s="5">
        <v>80</v>
      </c>
      <c r="F7" s="5">
        <v>33</v>
      </c>
      <c r="G7" s="5">
        <v>57</v>
      </c>
      <c r="H7" s="5">
        <v>91</v>
      </c>
      <c r="I7" s="5">
        <v>75</v>
      </c>
      <c r="J7" s="5">
        <f t="shared" ref="J7:J12" si="0">SUM(D7:I7)</f>
        <v>338</v>
      </c>
      <c r="K7" s="6">
        <f t="shared" ref="K7:K12" si="1">J7/500*100</f>
        <v>67.600000000000009</v>
      </c>
      <c r="L7" s="2" t="str">
        <f t="shared" ref="L7:L12" si="2">IF(J7&gt;200,"Pass","Fail")</f>
        <v>Pass</v>
      </c>
      <c r="M7" s="2" t="str">
        <f t="shared" ref="M7:M12" si="3">IF(K7&gt;90,"A",IF(K7&gt;70,"B",IF(K7&gt;55,"C",IF(K7&lt;35,"D"))))</f>
        <v>C</v>
      </c>
    </row>
    <row r="8" spans="1:13" x14ac:dyDescent="0.25">
      <c r="C8" s="4" t="s">
        <v>12</v>
      </c>
      <c r="D8" s="5">
        <v>3</v>
      </c>
      <c r="E8" s="5">
        <v>47</v>
      </c>
      <c r="F8" s="5">
        <v>45</v>
      </c>
      <c r="G8" s="5">
        <v>84</v>
      </c>
      <c r="H8" s="5">
        <v>39</v>
      </c>
      <c r="I8" s="5">
        <v>68</v>
      </c>
      <c r="J8" s="5">
        <f t="shared" si="0"/>
        <v>286</v>
      </c>
      <c r="K8" s="6">
        <f t="shared" si="1"/>
        <v>57.199999999999996</v>
      </c>
      <c r="L8" s="2" t="str">
        <f t="shared" si="2"/>
        <v>Pass</v>
      </c>
      <c r="M8" s="2" t="str">
        <f t="shared" si="3"/>
        <v>C</v>
      </c>
    </row>
    <row r="9" spans="1:13" x14ac:dyDescent="0.25">
      <c r="C9" s="4" t="s">
        <v>13</v>
      </c>
      <c r="D9" s="5">
        <v>4</v>
      </c>
      <c r="E9" s="5">
        <v>60</v>
      </c>
      <c r="F9" s="5">
        <v>57</v>
      </c>
      <c r="G9" s="5">
        <v>72</v>
      </c>
      <c r="H9" s="5">
        <v>98</v>
      </c>
      <c r="I9" s="5">
        <v>62</v>
      </c>
      <c r="J9" s="5">
        <f t="shared" si="0"/>
        <v>353</v>
      </c>
      <c r="K9" s="6">
        <f t="shared" si="1"/>
        <v>70.599999999999994</v>
      </c>
      <c r="L9" s="2" t="str">
        <f t="shared" si="2"/>
        <v>Pass</v>
      </c>
      <c r="M9" s="2" t="str">
        <f t="shared" si="3"/>
        <v>B</v>
      </c>
    </row>
    <row r="10" spans="1:13" x14ac:dyDescent="0.25">
      <c r="C10" s="4" t="s">
        <v>14</v>
      </c>
      <c r="D10" s="5">
        <v>5</v>
      </c>
      <c r="E10" s="5">
        <v>74</v>
      </c>
      <c r="F10" s="5">
        <v>67</v>
      </c>
      <c r="G10" s="5">
        <v>68</v>
      </c>
      <c r="H10" s="5">
        <v>38</v>
      </c>
      <c r="I10" s="5">
        <v>53</v>
      </c>
      <c r="J10" s="5">
        <f t="shared" si="0"/>
        <v>305</v>
      </c>
      <c r="K10" s="6">
        <f t="shared" si="1"/>
        <v>61</v>
      </c>
      <c r="L10" s="2" t="str">
        <f t="shared" si="2"/>
        <v>Pass</v>
      </c>
      <c r="M10" s="2" t="str">
        <f t="shared" si="3"/>
        <v>C</v>
      </c>
    </row>
    <row r="11" spans="1:13" x14ac:dyDescent="0.25">
      <c r="C11" s="4" t="s">
        <v>15</v>
      </c>
      <c r="D11" s="5">
        <v>6</v>
      </c>
      <c r="E11" s="5">
        <v>86</v>
      </c>
      <c r="F11" s="5">
        <v>74</v>
      </c>
      <c r="G11" s="5">
        <v>86</v>
      </c>
      <c r="H11" s="5">
        <v>34</v>
      </c>
      <c r="I11" s="5">
        <v>72</v>
      </c>
      <c r="J11" s="5">
        <f t="shared" si="0"/>
        <v>358</v>
      </c>
      <c r="K11" s="6">
        <f t="shared" si="1"/>
        <v>71.599999999999994</v>
      </c>
      <c r="L11" s="2" t="str">
        <f t="shared" si="2"/>
        <v>Pass</v>
      </c>
      <c r="M11" s="2" t="str">
        <f t="shared" si="3"/>
        <v>B</v>
      </c>
    </row>
    <row r="12" spans="1:13" x14ac:dyDescent="0.25">
      <c r="C12" s="4" t="s">
        <v>16</v>
      </c>
      <c r="D12" s="5">
        <v>7</v>
      </c>
      <c r="E12" s="5">
        <v>40</v>
      </c>
      <c r="F12" s="5">
        <v>33</v>
      </c>
      <c r="G12" s="5">
        <v>64</v>
      </c>
      <c r="H12" s="5">
        <v>87</v>
      </c>
      <c r="I12" s="5">
        <v>62</v>
      </c>
      <c r="J12" s="5">
        <f t="shared" si="0"/>
        <v>293</v>
      </c>
      <c r="K12" s="6">
        <f t="shared" si="1"/>
        <v>58.599999999999994</v>
      </c>
      <c r="L12" s="2" t="str">
        <f t="shared" si="2"/>
        <v>Pass</v>
      </c>
      <c r="M12" s="2" t="str">
        <f t="shared" si="3"/>
        <v>C</v>
      </c>
    </row>
    <row r="15" spans="1:13" x14ac:dyDescent="0.25">
      <c r="C15" s="3" t="s">
        <v>0</v>
      </c>
      <c r="D15" s="3" t="s">
        <v>1</v>
      </c>
      <c r="E15" s="3" t="s">
        <v>2</v>
      </c>
      <c r="F15" s="3" t="s">
        <v>3</v>
      </c>
      <c r="G15" s="3" t="s">
        <v>4</v>
      </c>
      <c r="H15" s="3" t="s">
        <v>5</v>
      </c>
      <c r="I15" s="3" t="s">
        <v>6</v>
      </c>
      <c r="J15" s="3" t="s">
        <v>7</v>
      </c>
      <c r="K15" s="3" t="s">
        <v>9</v>
      </c>
      <c r="L15" s="3" t="s">
        <v>8</v>
      </c>
      <c r="M15" s="3" t="s">
        <v>19</v>
      </c>
    </row>
    <row r="16" spans="1:13" x14ac:dyDescent="0.25">
      <c r="C16" t="s">
        <v>15</v>
      </c>
      <c r="D16">
        <f>VLOOKUP(C16,C5:M12,2,FALSE)</f>
        <v>6</v>
      </c>
      <c r="E16">
        <f t="shared" ref="E16:M16" si="4">VLOOKUP(D16,D5:N12,2,FALSE)</f>
        <v>86</v>
      </c>
      <c r="F16">
        <f t="shared" si="4"/>
        <v>74</v>
      </c>
      <c r="G16">
        <f t="shared" si="4"/>
        <v>86</v>
      </c>
      <c r="H16">
        <f t="shared" si="4"/>
        <v>34</v>
      </c>
      <c r="I16">
        <f t="shared" si="4"/>
        <v>72</v>
      </c>
      <c r="J16">
        <f t="shared" si="4"/>
        <v>347</v>
      </c>
      <c r="K16">
        <f t="shared" si="4"/>
        <v>69.399999999999991</v>
      </c>
      <c r="L16" t="str">
        <f t="shared" si="4"/>
        <v>Pass</v>
      </c>
      <c r="M16" t="str">
        <f t="shared" si="4"/>
        <v>C</v>
      </c>
    </row>
    <row r="19" spans="4:14" x14ac:dyDescent="0.25">
      <c r="D19" s="3" t="s">
        <v>0</v>
      </c>
      <c r="E19" s="4" t="s">
        <v>10</v>
      </c>
      <c r="F19" s="4" t="s">
        <v>11</v>
      </c>
      <c r="G19" s="4" t="s">
        <v>12</v>
      </c>
      <c r="H19" s="4" t="s">
        <v>13</v>
      </c>
      <c r="I19" s="4" t="s">
        <v>14</v>
      </c>
      <c r="J19" s="4" t="s">
        <v>15</v>
      </c>
      <c r="K19" s="4" t="s">
        <v>16</v>
      </c>
      <c r="M19" s="3" t="s">
        <v>0</v>
      </c>
      <c r="N19" s="18" t="s">
        <v>13</v>
      </c>
    </row>
    <row r="20" spans="4:14" x14ac:dyDescent="0.25">
      <c r="D20" s="3" t="s">
        <v>1</v>
      </c>
      <c r="E20" s="5">
        <v>1</v>
      </c>
      <c r="F20" s="5">
        <v>2</v>
      </c>
      <c r="G20" s="5">
        <v>3</v>
      </c>
      <c r="H20" s="5">
        <v>4</v>
      </c>
      <c r="I20" s="5">
        <v>5</v>
      </c>
      <c r="J20" s="5">
        <v>6</v>
      </c>
      <c r="K20" s="5">
        <v>7</v>
      </c>
      <c r="M20" s="3" t="s">
        <v>1</v>
      </c>
      <c r="N20">
        <f>HLOOKUP(N19,D19:K29,2,0)</f>
        <v>4</v>
      </c>
    </row>
    <row r="21" spans="4:14" x14ac:dyDescent="0.25">
      <c r="D21" s="3" t="s">
        <v>2</v>
      </c>
      <c r="E21" s="5">
        <v>65</v>
      </c>
      <c r="F21" s="5">
        <v>80</v>
      </c>
      <c r="G21" s="5">
        <v>47</v>
      </c>
      <c r="H21" s="5">
        <v>60</v>
      </c>
      <c r="I21" s="5">
        <v>74</v>
      </c>
      <c r="J21" s="5">
        <v>86</v>
      </c>
      <c r="K21" s="5">
        <v>40</v>
      </c>
      <c r="M21" s="3" t="s">
        <v>2</v>
      </c>
      <c r="N21">
        <f t="shared" ref="N21:N29" si="5">HLOOKUP(N20,D20:K30,2,0)</f>
        <v>60</v>
      </c>
    </row>
    <row r="22" spans="4:14" x14ac:dyDescent="0.25">
      <c r="D22" s="3" t="s">
        <v>3</v>
      </c>
      <c r="E22" s="5">
        <v>88</v>
      </c>
      <c r="F22" s="5">
        <v>33</v>
      </c>
      <c r="G22" s="5">
        <v>45</v>
      </c>
      <c r="H22" s="5">
        <v>57</v>
      </c>
      <c r="I22" s="5">
        <v>67</v>
      </c>
      <c r="J22" s="5">
        <v>74</v>
      </c>
      <c r="K22" s="5">
        <v>33</v>
      </c>
      <c r="M22" s="3" t="s">
        <v>3</v>
      </c>
      <c r="N22">
        <f t="shared" si="5"/>
        <v>57</v>
      </c>
    </row>
    <row r="23" spans="4:14" x14ac:dyDescent="0.25">
      <c r="D23" s="3" t="s">
        <v>4</v>
      </c>
      <c r="E23" s="5">
        <v>53</v>
      </c>
      <c r="F23" s="5">
        <v>57</v>
      </c>
      <c r="G23" s="5">
        <v>84</v>
      </c>
      <c r="H23" s="5">
        <v>72</v>
      </c>
      <c r="I23" s="5">
        <v>68</v>
      </c>
      <c r="J23" s="5">
        <v>86</v>
      </c>
      <c r="K23" s="5">
        <v>64</v>
      </c>
      <c r="M23" s="3" t="s">
        <v>4</v>
      </c>
      <c r="N23">
        <f t="shared" si="5"/>
        <v>72</v>
      </c>
    </row>
    <row r="24" spans="4:14" x14ac:dyDescent="0.25">
      <c r="D24" s="3" t="s">
        <v>5</v>
      </c>
      <c r="E24" s="5">
        <v>68</v>
      </c>
      <c r="F24" s="5">
        <v>91</v>
      </c>
      <c r="G24" s="5">
        <v>39</v>
      </c>
      <c r="H24" s="5">
        <v>98</v>
      </c>
      <c r="I24" s="5">
        <v>38</v>
      </c>
      <c r="J24" s="5">
        <v>34</v>
      </c>
      <c r="K24" s="5">
        <v>87</v>
      </c>
      <c r="M24" s="3" t="s">
        <v>5</v>
      </c>
      <c r="N24">
        <f t="shared" si="5"/>
        <v>98</v>
      </c>
    </row>
    <row r="25" spans="4:14" x14ac:dyDescent="0.25">
      <c r="D25" s="3" t="s">
        <v>6</v>
      </c>
      <c r="E25" s="5">
        <v>72</v>
      </c>
      <c r="F25" s="5">
        <v>75</v>
      </c>
      <c r="G25" s="5">
        <v>68</v>
      </c>
      <c r="H25" s="5">
        <v>62</v>
      </c>
      <c r="I25" s="5">
        <v>53</v>
      </c>
      <c r="J25" s="5">
        <v>72</v>
      </c>
      <c r="K25" s="5">
        <v>62</v>
      </c>
      <c r="M25" s="3" t="s">
        <v>6</v>
      </c>
      <c r="N25">
        <f t="shared" si="5"/>
        <v>62</v>
      </c>
    </row>
    <row r="26" spans="4:14" ht="17.25" customHeight="1" x14ac:dyDescent="0.25">
      <c r="D26" s="3" t="s">
        <v>7</v>
      </c>
      <c r="E26" s="5">
        <f t="shared" ref="E26:K26" si="6">SUM(E20:E25)</f>
        <v>347</v>
      </c>
      <c r="F26" s="5">
        <f t="shared" si="6"/>
        <v>338</v>
      </c>
      <c r="G26" s="5">
        <f t="shared" si="6"/>
        <v>286</v>
      </c>
      <c r="H26" s="5">
        <f t="shared" si="6"/>
        <v>353</v>
      </c>
      <c r="I26" s="5">
        <f t="shared" si="6"/>
        <v>305</v>
      </c>
      <c r="J26" s="5">
        <f t="shared" si="6"/>
        <v>358</v>
      </c>
      <c r="K26" s="5">
        <f t="shared" si="6"/>
        <v>293</v>
      </c>
      <c r="M26" s="3" t="s">
        <v>7</v>
      </c>
      <c r="N26">
        <f t="shared" si="5"/>
        <v>353</v>
      </c>
    </row>
    <row r="27" spans="4:14" x14ac:dyDescent="0.25">
      <c r="D27" s="3" t="s">
        <v>9</v>
      </c>
      <c r="E27" s="6">
        <f t="shared" ref="E27:K27" si="7">E26/500*100</f>
        <v>69.399999999999991</v>
      </c>
      <c r="F27" s="6">
        <f t="shared" si="7"/>
        <v>67.600000000000009</v>
      </c>
      <c r="G27" s="6">
        <f t="shared" si="7"/>
        <v>57.199999999999996</v>
      </c>
      <c r="H27" s="6">
        <f t="shared" si="7"/>
        <v>70.599999999999994</v>
      </c>
      <c r="I27" s="6">
        <f t="shared" si="7"/>
        <v>61</v>
      </c>
      <c r="J27" s="6">
        <f t="shared" si="7"/>
        <v>71.599999999999994</v>
      </c>
      <c r="K27" s="6">
        <f t="shared" si="7"/>
        <v>58.599999999999994</v>
      </c>
      <c r="M27" s="3" t="s">
        <v>9</v>
      </c>
      <c r="N27">
        <f t="shared" si="5"/>
        <v>70.599999999999994</v>
      </c>
    </row>
    <row r="28" spans="4:14" x14ac:dyDescent="0.25">
      <c r="D28" s="3" t="s">
        <v>8</v>
      </c>
      <c r="E28" s="7" t="str">
        <f t="shared" ref="E28:K28" si="8">IF(E26&gt;200,"Pass","Fail")</f>
        <v>Pass</v>
      </c>
      <c r="F28" s="2" t="str">
        <f t="shared" si="8"/>
        <v>Pass</v>
      </c>
      <c r="G28" s="2" t="str">
        <f t="shared" si="8"/>
        <v>Pass</v>
      </c>
      <c r="H28" s="2" t="str">
        <f t="shared" si="8"/>
        <v>Pass</v>
      </c>
      <c r="I28" s="2" t="str">
        <f t="shared" si="8"/>
        <v>Pass</v>
      </c>
      <c r="J28" s="2" t="str">
        <f t="shared" si="8"/>
        <v>Pass</v>
      </c>
      <c r="K28" s="2" t="str">
        <f t="shared" si="8"/>
        <v>Pass</v>
      </c>
      <c r="M28" s="3" t="s">
        <v>8</v>
      </c>
      <c r="N28" t="str">
        <f t="shared" si="5"/>
        <v>Pass</v>
      </c>
    </row>
    <row r="29" spans="4:14" x14ac:dyDescent="0.25">
      <c r="D29" s="3" t="s">
        <v>19</v>
      </c>
      <c r="E29" s="2" t="str">
        <f t="shared" ref="E29:K29" si="9">IF(E27&gt;90,"A",IF(E27&gt;70,"B",IF(E27&gt;55,"C",IF(E27&lt;35,"D"))))</f>
        <v>C</v>
      </c>
      <c r="F29" s="2" t="str">
        <f t="shared" si="9"/>
        <v>C</v>
      </c>
      <c r="G29" s="2" t="str">
        <f t="shared" si="9"/>
        <v>C</v>
      </c>
      <c r="H29" s="2" t="str">
        <f t="shared" si="9"/>
        <v>B</v>
      </c>
      <c r="I29" s="2" t="str">
        <f t="shared" si="9"/>
        <v>C</v>
      </c>
      <c r="J29" s="2" t="str">
        <f t="shared" si="9"/>
        <v>B</v>
      </c>
      <c r="K29" s="2" t="str">
        <f t="shared" si="9"/>
        <v>C</v>
      </c>
      <c r="M29" s="3" t="s">
        <v>19</v>
      </c>
      <c r="N29" t="str">
        <f t="shared" si="5"/>
        <v>C</v>
      </c>
    </row>
  </sheetData>
  <mergeCells count="2">
    <mergeCell ref="C2:M3"/>
    <mergeCell ref="C4:M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2D954-8CC0-45BA-AEBA-EDA828476D43}">
  <dimension ref="B1:X25"/>
  <sheetViews>
    <sheetView tabSelected="1" zoomScale="80" zoomScaleNormal="80" workbookViewId="0">
      <selection activeCell="I10" sqref="I10"/>
    </sheetView>
  </sheetViews>
  <sheetFormatPr defaultRowHeight="15" x14ac:dyDescent="0.25"/>
  <cols>
    <col min="11" max="11" width="11" bestFit="1" customWidth="1"/>
    <col min="17" max="17" width="2.5703125" customWidth="1"/>
    <col min="19" max="19" width="11.140625" bestFit="1" customWidth="1"/>
    <col min="20" max="20" width="13.42578125" bestFit="1" customWidth="1"/>
    <col min="21" max="21" width="15.140625" bestFit="1" customWidth="1"/>
    <col min="22" max="22" width="9.85546875" bestFit="1" customWidth="1"/>
  </cols>
  <sheetData>
    <row r="1" spans="2:24" ht="15" customHeight="1" thickTop="1" thickBot="1" x14ac:dyDescent="0.3">
      <c r="B1" s="62" t="s">
        <v>17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2:24" ht="15" customHeight="1" thickTop="1" thickBot="1" x14ac:dyDescent="0.3"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O2" s="64" t="s">
        <v>55</v>
      </c>
      <c r="P2" s="52"/>
      <c r="Q2" s="40"/>
      <c r="R2" s="54" t="s">
        <v>57</v>
      </c>
      <c r="S2" s="55"/>
      <c r="T2" s="55"/>
      <c r="U2" s="55"/>
      <c r="V2" s="55"/>
      <c r="W2" s="52" t="s">
        <v>56</v>
      </c>
      <c r="X2" s="53"/>
    </row>
    <row r="3" spans="2:24" ht="15" customHeight="1" thickTop="1" thickBot="1" x14ac:dyDescent="0.3">
      <c r="B3" s="63" t="s">
        <v>18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O3" s="41"/>
      <c r="P3" s="24"/>
      <c r="Q3" s="24"/>
      <c r="R3" s="56"/>
      <c r="S3" s="56"/>
      <c r="T3" s="56"/>
      <c r="U3" s="56"/>
      <c r="V3" s="56"/>
      <c r="W3" s="24"/>
      <c r="X3" s="42"/>
    </row>
    <row r="4" spans="2:24" ht="16.5" thickTop="1" thickBot="1" x14ac:dyDescent="0.3">
      <c r="B4" s="19" t="s">
        <v>1</v>
      </c>
      <c r="C4" s="20" t="s">
        <v>45</v>
      </c>
      <c r="D4" s="19" t="s">
        <v>0</v>
      </c>
      <c r="E4" s="19" t="s">
        <v>2</v>
      </c>
      <c r="F4" s="19" t="s">
        <v>3</v>
      </c>
      <c r="G4" s="19" t="s">
        <v>4</v>
      </c>
      <c r="H4" s="19" t="s">
        <v>5</v>
      </c>
      <c r="I4" s="19" t="s">
        <v>6</v>
      </c>
      <c r="J4" s="19" t="s">
        <v>7</v>
      </c>
      <c r="K4" s="19" t="s">
        <v>9</v>
      </c>
      <c r="L4" s="19" t="s">
        <v>8</v>
      </c>
      <c r="M4" s="19" t="s">
        <v>19</v>
      </c>
      <c r="O4" s="41"/>
      <c r="P4" s="24"/>
      <c r="Q4" s="24"/>
      <c r="R4" s="57" t="s">
        <v>58</v>
      </c>
      <c r="S4" s="56"/>
      <c r="T4" s="56"/>
      <c r="U4" s="56"/>
      <c r="V4" s="56"/>
      <c r="W4" s="24"/>
      <c r="X4" s="42"/>
    </row>
    <row r="5" spans="2:24" ht="16.5" thickTop="1" thickBot="1" x14ac:dyDescent="0.3">
      <c r="B5" s="21">
        <v>1</v>
      </c>
      <c r="C5" s="22" t="s">
        <v>53</v>
      </c>
      <c r="D5" s="21" t="s">
        <v>10</v>
      </c>
      <c r="E5" s="21">
        <v>65</v>
      </c>
      <c r="F5" s="21">
        <v>88</v>
      </c>
      <c r="G5" s="21">
        <v>53</v>
      </c>
      <c r="H5" s="21">
        <v>68</v>
      </c>
      <c r="I5" s="21">
        <v>72</v>
      </c>
      <c r="J5" s="21">
        <f>SUM(D5:I5)</f>
        <v>346</v>
      </c>
      <c r="K5" s="23">
        <f>J5/500*100</f>
        <v>69.199999999999989</v>
      </c>
      <c r="L5" s="21" t="str">
        <f>IF(J5&gt;200,"Pass","Fail")</f>
        <v>Pass</v>
      </c>
      <c r="M5" s="21" t="str">
        <f>IF(K5&gt;90,"A",IF(K5&gt;70,"B",IF(K5&gt;55,"C",IF(K5&lt;35,"D"))))</f>
        <v>C</v>
      </c>
      <c r="O5" s="41"/>
      <c r="P5" s="24"/>
      <c r="Q5" s="24"/>
      <c r="R5" s="58" t="s">
        <v>59</v>
      </c>
      <c r="S5" s="56"/>
      <c r="T5" s="56"/>
      <c r="U5" s="56"/>
      <c r="V5" s="56"/>
      <c r="W5" s="24"/>
      <c r="X5" s="42"/>
    </row>
    <row r="6" spans="2:24" ht="16.5" thickTop="1" thickBot="1" x14ac:dyDescent="0.3">
      <c r="B6" s="21">
        <v>2</v>
      </c>
      <c r="C6" s="22" t="s">
        <v>53</v>
      </c>
      <c r="D6" s="21" t="s">
        <v>11</v>
      </c>
      <c r="E6" s="21">
        <v>80</v>
      </c>
      <c r="F6" s="21">
        <v>33</v>
      </c>
      <c r="G6" s="21">
        <v>57</v>
      </c>
      <c r="H6" s="21">
        <v>91</v>
      </c>
      <c r="I6" s="21">
        <v>75</v>
      </c>
      <c r="J6" s="21">
        <f t="shared" ref="J6:J11" si="0">SUM(D6:I6)</f>
        <v>336</v>
      </c>
      <c r="K6" s="23">
        <f t="shared" ref="K6:K11" si="1">J6/500*100</f>
        <v>67.2</v>
      </c>
      <c r="L6" s="21" t="str">
        <f t="shared" ref="L6:L11" si="2">IF(J6&gt;200,"Pass","Fail")</f>
        <v>Pass</v>
      </c>
      <c r="M6" s="21" t="str">
        <f t="shared" ref="M6:M11" si="3">IF(K6&gt;90,"A",IF(K6&gt;70,"B",IF(K6&gt;55,"C",IF(K6&lt;35,"D"))))</f>
        <v>C</v>
      </c>
      <c r="O6" s="41"/>
      <c r="P6" s="24"/>
      <c r="Q6" s="24"/>
      <c r="R6" s="56"/>
      <c r="S6" s="56"/>
      <c r="T6" s="56"/>
      <c r="U6" s="56"/>
      <c r="V6" s="56"/>
      <c r="W6" s="24"/>
      <c r="X6" s="42"/>
    </row>
    <row r="7" spans="2:24" ht="16.5" thickTop="1" thickBot="1" x14ac:dyDescent="0.3">
      <c r="B7" s="21">
        <v>3</v>
      </c>
      <c r="C7" s="22" t="s">
        <v>53</v>
      </c>
      <c r="D7" s="21" t="s">
        <v>12</v>
      </c>
      <c r="E7" s="21">
        <v>47</v>
      </c>
      <c r="F7" s="21">
        <v>45</v>
      </c>
      <c r="G7" s="21">
        <v>84</v>
      </c>
      <c r="H7" s="21">
        <v>39</v>
      </c>
      <c r="I7" s="21">
        <v>68</v>
      </c>
      <c r="J7" s="21">
        <f t="shared" si="0"/>
        <v>283</v>
      </c>
      <c r="K7" s="23">
        <f t="shared" si="1"/>
        <v>56.599999999999994</v>
      </c>
      <c r="L7" s="21" t="str">
        <f t="shared" si="2"/>
        <v>Pass</v>
      </c>
      <c r="M7" s="21" t="str">
        <f t="shared" si="3"/>
        <v>C</v>
      </c>
      <c r="O7" s="41"/>
      <c r="P7" s="24"/>
      <c r="Q7" s="24"/>
      <c r="R7" s="24"/>
      <c r="S7" s="24"/>
      <c r="T7" s="24"/>
      <c r="U7" s="24"/>
      <c r="V7" s="24"/>
      <c r="W7" s="24"/>
      <c r="X7" s="42"/>
    </row>
    <row r="8" spans="2:24" ht="16.5" thickTop="1" thickBot="1" x14ac:dyDescent="0.3">
      <c r="B8" s="21">
        <v>4</v>
      </c>
      <c r="C8" s="22" t="s">
        <v>53</v>
      </c>
      <c r="D8" s="21" t="s">
        <v>13</v>
      </c>
      <c r="E8" s="21">
        <v>60</v>
      </c>
      <c r="F8" s="21">
        <v>57</v>
      </c>
      <c r="G8" s="21">
        <v>72</v>
      </c>
      <c r="H8" s="21">
        <v>98</v>
      </c>
      <c r="I8" s="21">
        <v>62</v>
      </c>
      <c r="J8" s="21">
        <f t="shared" si="0"/>
        <v>349</v>
      </c>
      <c r="K8" s="23">
        <f t="shared" si="1"/>
        <v>69.8</v>
      </c>
      <c r="L8" s="21" t="str">
        <f t="shared" si="2"/>
        <v>Pass</v>
      </c>
      <c r="M8" s="21" t="str">
        <f t="shared" si="3"/>
        <v>C</v>
      </c>
      <c r="O8" s="41"/>
      <c r="P8" s="25" t="s">
        <v>1</v>
      </c>
      <c r="Q8" s="26" t="s">
        <v>46</v>
      </c>
      <c r="R8" s="27">
        <v>2</v>
      </c>
      <c r="S8" s="24"/>
      <c r="T8" s="24"/>
      <c r="U8" s="24"/>
      <c r="V8" s="24"/>
      <c r="W8" s="24"/>
      <c r="X8" s="42"/>
    </row>
    <row r="9" spans="2:24" ht="16.5" thickTop="1" thickBot="1" x14ac:dyDescent="0.3">
      <c r="B9" s="21">
        <v>5</v>
      </c>
      <c r="C9" s="22" t="s">
        <v>53</v>
      </c>
      <c r="D9" s="21" t="s">
        <v>14</v>
      </c>
      <c r="E9" s="21">
        <v>74</v>
      </c>
      <c r="F9" s="21">
        <v>67</v>
      </c>
      <c r="G9" s="21">
        <v>68</v>
      </c>
      <c r="H9" s="21">
        <v>38</v>
      </c>
      <c r="I9" s="21">
        <v>53</v>
      </c>
      <c r="J9" s="21">
        <f t="shared" si="0"/>
        <v>300</v>
      </c>
      <c r="K9" s="23">
        <f t="shared" si="1"/>
        <v>60</v>
      </c>
      <c r="L9" s="21" t="str">
        <f t="shared" si="2"/>
        <v>Pass</v>
      </c>
      <c r="M9" s="21" t="str">
        <f t="shared" si="3"/>
        <v>C</v>
      </c>
      <c r="O9" s="41"/>
      <c r="P9" s="28" t="s">
        <v>0</v>
      </c>
      <c r="Q9" s="29" t="s">
        <v>46</v>
      </c>
      <c r="R9" s="30" t="str">
        <f>VLOOKUP(R8,B4:M11,3,0)</f>
        <v>Sanjana</v>
      </c>
      <c r="S9" s="24"/>
      <c r="T9" s="24"/>
      <c r="U9" s="24"/>
      <c r="V9" s="24"/>
      <c r="W9" s="24"/>
      <c r="X9" s="42"/>
    </row>
    <row r="10" spans="2:24" ht="16.5" thickTop="1" thickBot="1" x14ac:dyDescent="0.3">
      <c r="B10" s="21">
        <v>6</v>
      </c>
      <c r="C10" s="22" t="s">
        <v>53</v>
      </c>
      <c r="D10" s="21" t="s">
        <v>15</v>
      </c>
      <c r="E10" s="21">
        <v>86</v>
      </c>
      <c r="F10" s="21">
        <v>74</v>
      </c>
      <c r="G10" s="21">
        <v>86</v>
      </c>
      <c r="H10" s="21">
        <v>34</v>
      </c>
      <c r="I10" s="21">
        <v>72</v>
      </c>
      <c r="J10" s="21">
        <f t="shared" si="0"/>
        <v>352</v>
      </c>
      <c r="K10" s="23">
        <f t="shared" si="1"/>
        <v>70.399999999999991</v>
      </c>
      <c r="L10" s="21" t="str">
        <f t="shared" si="2"/>
        <v>Pass</v>
      </c>
      <c r="M10" s="21" t="str">
        <f t="shared" si="3"/>
        <v>B</v>
      </c>
      <c r="O10" s="41"/>
      <c r="P10" s="31" t="s">
        <v>45</v>
      </c>
      <c r="Q10" s="32" t="s">
        <v>46</v>
      </c>
      <c r="R10" s="33" t="str">
        <f>VLOOKUP(R8,B4:M11,2,0)</f>
        <v>5th</v>
      </c>
      <c r="S10" s="24"/>
      <c r="T10" s="24"/>
      <c r="U10" s="24"/>
      <c r="V10" s="24"/>
      <c r="W10" s="24"/>
      <c r="X10" s="42"/>
    </row>
    <row r="11" spans="2:24" ht="16.5" thickTop="1" thickBot="1" x14ac:dyDescent="0.3">
      <c r="B11" s="21">
        <v>7</v>
      </c>
      <c r="C11" s="22" t="s">
        <v>53</v>
      </c>
      <c r="D11" s="21" t="s">
        <v>16</v>
      </c>
      <c r="E11" s="21">
        <v>40</v>
      </c>
      <c r="F11" s="21">
        <v>33</v>
      </c>
      <c r="G11" s="21">
        <v>64</v>
      </c>
      <c r="H11" s="21">
        <v>87</v>
      </c>
      <c r="I11" s="21">
        <v>62</v>
      </c>
      <c r="J11" s="21">
        <f t="shared" si="0"/>
        <v>286</v>
      </c>
      <c r="K11" s="23">
        <f t="shared" si="1"/>
        <v>57.199999999999996</v>
      </c>
      <c r="L11" s="21" t="str">
        <f t="shared" si="2"/>
        <v>Pass</v>
      </c>
      <c r="M11" s="21" t="str">
        <f t="shared" si="3"/>
        <v>C</v>
      </c>
      <c r="O11" s="41"/>
      <c r="P11" s="24"/>
      <c r="Q11" s="24"/>
      <c r="R11" s="24"/>
      <c r="S11" s="24"/>
      <c r="T11" s="24"/>
      <c r="U11" s="24"/>
      <c r="V11" s="24"/>
      <c r="W11" s="24"/>
      <c r="X11" s="42"/>
    </row>
    <row r="12" spans="2:24" ht="16.5" thickTop="1" thickBot="1" x14ac:dyDescent="0.3">
      <c r="O12" s="41"/>
      <c r="P12" s="24"/>
      <c r="Q12" s="24"/>
      <c r="R12" s="34" t="s">
        <v>47</v>
      </c>
      <c r="S12" s="34" t="s">
        <v>48</v>
      </c>
      <c r="T12" s="34" t="s">
        <v>51</v>
      </c>
      <c r="U12" s="34" t="s">
        <v>49</v>
      </c>
      <c r="V12" s="34" t="s">
        <v>52</v>
      </c>
      <c r="W12" s="34" t="s">
        <v>8</v>
      </c>
      <c r="X12" s="42"/>
    </row>
    <row r="13" spans="2:24" ht="16.5" thickTop="1" thickBot="1" x14ac:dyDescent="0.3">
      <c r="O13" s="41"/>
      <c r="P13" s="24"/>
      <c r="Q13" s="24"/>
      <c r="R13" s="34" t="s">
        <v>2</v>
      </c>
      <c r="S13" s="35">
        <v>100</v>
      </c>
      <c r="T13" s="35">
        <v>33</v>
      </c>
      <c r="U13" s="35">
        <f>VLOOKUP(R8,B4:M11,4,0)</f>
        <v>80</v>
      </c>
      <c r="V13" s="46">
        <f>U13/S13*100</f>
        <v>80</v>
      </c>
      <c r="W13" s="36" t="str">
        <f>IF(V13&gt;33,"Pass","Fail")</f>
        <v>Pass</v>
      </c>
      <c r="X13" s="42"/>
    </row>
    <row r="14" spans="2:24" ht="16.5" thickTop="1" thickBot="1" x14ac:dyDescent="0.3">
      <c r="O14" s="41"/>
      <c r="P14" s="24"/>
      <c r="Q14" s="24"/>
      <c r="R14" s="37" t="s">
        <v>3</v>
      </c>
      <c r="S14" s="35">
        <v>100</v>
      </c>
      <c r="T14" s="35">
        <v>33</v>
      </c>
      <c r="U14" s="35">
        <f>VLOOKUP(R8,B4:M11,5,0)</f>
        <v>33</v>
      </c>
      <c r="V14" s="46">
        <f t="shared" ref="V14:V17" si="4">U14/S14*100</f>
        <v>33</v>
      </c>
      <c r="W14" s="36" t="str">
        <f t="shared" ref="W14:W17" si="5">IF(V14&gt;33,"Pass","Fail")</f>
        <v>Fail</v>
      </c>
      <c r="X14" s="42"/>
    </row>
    <row r="15" spans="2:24" ht="16.5" thickTop="1" thickBot="1" x14ac:dyDescent="0.3">
      <c r="O15" s="41"/>
      <c r="P15" s="24"/>
      <c r="Q15" s="24"/>
      <c r="R15" s="37" t="s">
        <v>4</v>
      </c>
      <c r="S15" s="35">
        <v>100</v>
      </c>
      <c r="T15" s="35">
        <v>33</v>
      </c>
      <c r="U15" s="35">
        <f>VLOOKUP(R8,B4:M11,6,0)</f>
        <v>57</v>
      </c>
      <c r="V15" s="46">
        <f t="shared" si="4"/>
        <v>56.999999999999993</v>
      </c>
      <c r="W15" s="36" t="str">
        <f t="shared" si="5"/>
        <v>Pass</v>
      </c>
      <c r="X15" s="42"/>
    </row>
    <row r="16" spans="2:24" ht="16.5" thickTop="1" thickBot="1" x14ac:dyDescent="0.3">
      <c r="O16" s="41"/>
      <c r="P16" s="24"/>
      <c r="Q16" s="24"/>
      <c r="R16" s="37" t="s">
        <v>5</v>
      </c>
      <c r="S16" s="35">
        <v>100</v>
      </c>
      <c r="T16" s="35">
        <v>33</v>
      </c>
      <c r="U16" s="35">
        <f>VLOOKUP(R8,B4:M11,7,0)</f>
        <v>91</v>
      </c>
      <c r="V16" s="46">
        <f t="shared" si="4"/>
        <v>91</v>
      </c>
      <c r="W16" s="36" t="str">
        <f t="shared" si="5"/>
        <v>Pass</v>
      </c>
      <c r="X16" s="42"/>
    </row>
    <row r="17" spans="15:24" ht="16.5" thickTop="1" thickBot="1" x14ac:dyDescent="0.3">
      <c r="O17" s="41"/>
      <c r="P17" s="24"/>
      <c r="Q17" s="24"/>
      <c r="R17" s="37" t="s">
        <v>54</v>
      </c>
      <c r="S17" s="35">
        <v>100</v>
      </c>
      <c r="T17" s="35">
        <v>33</v>
      </c>
      <c r="U17" s="35">
        <f>VLOOKUP(R8,B4:M11,8,0)</f>
        <v>75</v>
      </c>
      <c r="V17" s="46">
        <f t="shared" si="4"/>
        <v>75</v>
      </c>
      <c r="W17" s="36" t="str">
        <f t="shared" si="5"/>
        <v>Pass</v>
      </c>
      <c r="X17" s="42"/>
    </row>
    <row r="18" spans="15:24" ht="16.5" thickTop="1" thickBot="1" x14ac:dyDescent="0.3">
      <c r="O18" s="41"/>
      <c r="P18" s="24"/>
      <c r="Q18" s="24"/>
      <c r="R18" s="24"/>
      <c r="S18" s="24"/>
      <c r="T18" s="24"/>
      <c r="U18" s="24"/>
      <c r="V18" s="24"/>
      <c r="W18" s="24"/>
      <c r="X18" s="42"/>
    </row>
    <row r="19" spans="15:24" ht="16.5" thickTop="1" thickBot="1" x14ac:dyDescent="0.3">
      <c r="O19" s="41"/>
      <c r="P19" s="24"/>
      <c r="Q19" s="24"/>
      <c r="R19" s="38" t="s">
        <v>8</v>
      </c>
      <c r="S19" s="38" t="str">
        <f>IF(V20&gt;200,"Pass","fail")</f>
        <v>Pass</v>
      </c>
      <c r="T19" s="24"/>
      <c r="U19" s="39" t="s">
        <v>48</v>
      </c>
      <c r="V19" s="39">
        <f>SUM(S13:S17)</f>
        <v>500</v>
      </c>
      <c r="W19" s="24"/>
      <c r="X19" s="42"/>
    </row>
    <row r="20" spans="15:24" ht="16.5" thickTop="1" thickBot="1" x14ac:dyDescent="0.3">
      <c r="O20" s="41"/>
      <c r="P20" s="24"/>
      <c r="Q20" s="24"/>
      <c r="R20" s="38" t="s">
        <v>19</v>
      </c>
      <c r="S20" s="38" t="str">
        <f>IF(V21&gt;90,"A",IF(V21&gt;70,"B",IF(V21&gt;55,"C",IF(V21&lt;33,"D"))))</f>
        <v>C</v>
      </c>
      <c r="T20" s="24"/>
      <c r="U20" s="39" t="s">
        <v>49</v>
      </c>
      <c r="V20" s="39">
        <f>SUM(U13:U17)</f>
        <v>336</v>
      </c>
      <c r="W20" s="24"/>
      <c r="X20" s="42"/>
    </row>
    <row r="21" spans="15:24" ht="16.5" thickTop="1" thickBot="1" x14ac:dyDescent="0.3">
      <c r="O21" s="41"/>
      <c r="P21" s="24"/>
      <c r="Q21" s="24"/>
      <c r="R21" s="24"/>
      <c r="S21" s="24"/>
      <c r="T21" s="24"/>
      <c r="U21" s="39" t="s">
        <v>50</v>
      </c>
      <c r="V21" s="47">
        <f>V20*100/500</f>
        <v>67.2</v>
      </c>
      <c r="W21" s="24"/>
      <c r="X21" s="42"/>
    </row>
    <row r="22" spans="15:24" ht="15.75" thickTop="1" x14ac:dyDescent="0.25">
      <c r="O22" s="41"/>
      <c r="P22" s="24"/>
      <c r="Q22" s="24"/>
      <c r="R22" s="24"/>
      <c r="S22" s="24"/>
      <c r="T22" s="24"/>
      <c r="U22" s="24"/>
      <c r="V22" s="24"/>
      <c r="W22" s="24"/>
      <c r="X22" s="42"/>
    </row>
    <row r="23" spans="15:24" x14ac:dyDescent="0.25">
      <c r="O23" s="41"/>
      <c r="P23" s="24"/>
      <c r="Q23" s="24"/>
      <c r="R23" s="24"/>
      <c r="S23" s="24"/>
      <c r="T23" s="24"/>
      <c r="U23" s="24"/>
      <c r="V23" s="24"/>
      <c r="W23" s="24"/>
      <c r="X23" s="42"/>
    </row>
    <row r="24" spans="15:24" x14ac:dyDescent="0.25">
      <c r="O24" s="61" t="s">
        <v>60</v>
      </c>
      <c r="P24" s="59"/>
      <c r="Q24" s="59"/>
      <c r="R24" s="59"/>
      <c r="S24" s="24"/>
      <c r="T24" s="24"/>
      <c r="U24" s="24"/>
      <c r="V24" s="59" t="s">
        <v>61</v>
      </c>
      <c r="W24" s="59"/>
      <c r="X24" s="60"/>
    </row>
    <row r="25" spans="15:24" ht="15.75" thickBot="1" x14ac:dyDescent="0.3">
      <c r="O25" s="43"/>
      <c r="P25" s="44"/>
      <c r="Q25" s="44"/>
      <c r="R25" s="44"/>
      <c r="S25" s="44"/>
      <c r="T25" s="44"/>
      <c r="U25" s="44"/>
      <c r="V25" s="44"/>
      <c r="W25" s="44"/>
      <c r="X25" s="45"/>
    </row>
  </sheetData>
  <mergeCells count="9">
    <mergeCell ref="B1:M2"/>
    <mergeCell ref="B3:M3"/>
    <mergeCell ref="O2:P2"/>
    <mergeCell ref="W2:X2"/>
    <mergeCell ref="R2:V3"/>
    <mergeCell ref="R4:V4"/>
    <mergeCell ref="R5:V6"/>
    <mergeCell ref="V24:X24"/>
    <mergeCell ref="O24:R24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E510F-7075-440E-BEC1-BCA2BAFAC461}">
  <dimension ref="B4:F11"/>
  <sheetViews>
    <sheetView topLeftCell="A4" workbookViewId="0">
      <selection activeCell="H8" sqref="H8"/>
    </sheetView>
  </sheetViews>
  <sheetFormatPr defaultRowHeight="15" x14ac:dyDescent="0.25"/>
  <cols>
    <col min="3" max="3" width="19.28515625" bestFit="1" customWidth="1"/>
    <col min="4" max="4" width="17.28515625" bestFit="1" customWidth="1"/>
    <col min="5" max="5" width="18.140625" bestFit="1" customWidth="1"/>
    <col min="6" max="6" width="21.7109375" bestFit="1" customWidth="1"/>
  </cols>
  <sheetData>
    <row r="4" spans="2:6" ht="31.5" x14ac:dyDescent="0.4">
      <c r="B4" s="8"/>
      <c r="C4" s="14" t="s">
        <v>24</v>
      </c>
      <c r="D4" s="14" t="s">
        <v>25</v>
      </c>
      <c r="E4" s="14" t="s">
        <v>44</v>
      </c>
      <c r="F4" s="17" t="s">
        <v>26</v>
      </c>
    </row>
    <row r="5" spans="2:6" ht="31.5" x14ac:dyDescent="0.25">
      <c r="C5" s="13" t="s">
        <v>27</v>
      </c>
      <c r="D5" s="13" t="s">
        <v>32</v>
      </c>
      <c r="E5" s="13">
        <v>180</v>
      </c>
      <c r="F5" s="13" t="str">
        <f>IF(NOT(AND(D5="Sales",E5&gt;150)),"yes","no")</f>
        <v>yes</v>
      </c>
    </row>
    <row r="6" spans="2:6" ht="31.5" x14ac:dyDescent="0.25">
      <c r="C6" s="13" t="s">
        <v>10</v>
      </c>
      <c r="D6" s="13" t="s">
        <v>33</v>
      </c>
      <c r="E6" s="13">
        <v>250</v>
      </c>
      <c r="F6" s="13" t="str">
        <f t="shared" ref="F6:F11" si="0">IF(NOT(AND(D6="Sales",E6&gt;150)),"yes","no")</f>
        <v>no</v>
      </c>
    </row>
    <row r="7" spans="2:6" ht="31.5" x14ac:dyDescent="0.25">
      <c r="C7" s="13" t="s">
        <v>28</v>
      </c>
      <c r="D7" s="13" t="s">
        <v>34</v>
      </c>
      <c r="E7" s="13">
        <v>260</v>
      </c>
      <c r="F7" s="13" t="str">
        <f t="shared" si="0"/>
        <v>yes</v>
      </c>
    </row>
    <row r="8" spans="2:6" ht="31.5" x14ac:dyDescent="0.25">
      <c r="C8" s="13" t="s">
        <v>29</v>
      </c>
      <c r="D8" s="13" t="s">
        <v>34</v>
      </c>
      <c r="E8" s="13">
        <v>140</v>
      </c>
      <c r="F8" s="13" t="str">
        <f t="shared" si="0"/>
        <v>yes</v>
      </c>
    </row>
    <row r="9" spans="2:6" ht="31.5" x14ac:dyDescent="0.25">
      <c r="C9" s="13" t="s">
        <v>12</v>
      </c>
      <c r="D9" s="13" t="s">
        <v>33</v>
      </c>
      <c r="E9" s="13">
        <v>135</v>
      </c>
      <c r="F9" s="13" t="str">
        <f>IF(NOT(AND(D9="Sales",E9&gt;150)),"yes","no")</f>
        <v>yes</v>
      </c>
    </row>
    <row r="10" spans="2:6" ht="31.5" x14ac:dyDescent="0.25">
      <c r="C10" s="13" t="s">
        <v>30</v>
      </c>
      <c r="D10" s="13" t="s">
        <v>32</v>
      </c>
      <c r="E10" s="13">
        <v>350</v>
      </c>
      <c r="F10" s="13" t="str">
        <f t="shared" si="0"/>
        <v>yes</v>
      </c>
    </row>
    <row r="11" spans="2:6" ht="31.5" x14ac:dyDescent="0.25">
      <c r="C11" s="13" t="s">
        <v>31</v>
      </c>
      <c r="D11" s="13" t="s">
        <v>33</v>
      </c>
      <c r="E11" s="13">
        <v>270</v>
      </c>
      <c r="F11" s="13" t="str">
        <f t="shared" si="0"/>
        <v>no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A60A5-7EA3-4714-9B92-9BA480582DE3}">
  <dimension ref="C5:K14"/>
  <sheetViews>
    <sheetView topLeftCell="A2" workbookViewId="0">
      <selection activeCell="I9" sqref="I9"/>
    </sheetView>
  </sheetViews>
  <sheetFormatPr defaultRowHeight="15" x14ac:dyDescent="0.25"/>
  <cols>
    <col min="8" max="8" width="24.7109375" bestFit="1" customWidth="1"/>
    <col min="9" max="9" width="11.42578125" bestFit="1" customWidth="1"/>
    <col min="10" max="10" width="11" bestFit="1" customWidth="1"/>
    <col min="11" max="11" width="14.5703125" bestFit="1" customWidth="1"/>
  </cols>
  <sheetData>
    <row r="5" spans="3:11" ht="18.75" x14ac:dyDescent="0.25">
      <c r="C5" s="15">
        <v>67</v>
      </c>
      <c r="D5" s="15">
        <v>8</v>
      </c>
      <c r="E5" s="16">
        <f>IFERROR(C5/D5,"Not")</f>
        <v>8.375</v>
      </c>
    </row>
    <row r="6" spans="3:11" ht="26.25" x14ac:dyDescent="0.4">
      <c r="C6" s="15">
        <v>87</v>
      </c>
      <c r="D6" s="15"/>
      <c r="E6" s="16" t="str">
        <f t="shared" ref="E6:E8" si="0">IFERROR(C6/D6,"Not")</f>
        <v>Not</v>
      </c>
      <c r="H6" s="9" t="s">
        <v>20</v>
      </c>
      <c r="I6" s="9" t="s">
        <v>40</v>
      </c>
      <c r="J6" s="9" t="s">
        <v>41</v>
      </c>
      <c r="K6" s="10" t="s">
        <v>41</v>
      </c>
    </row>
    <row r="7" spans="3:11" ht="27" x14ac:dyDescent="0.35">
      <c r="C7" s="15">
        <v>55</v>
      </c>
      <c r="D7" s="15">
        <v>4</v>
      </c>
      <c r="E7" s="16">
        <f t="shared" si="0"/>
        <v>13.75</v>
      </c>
      <c r="H7" s="11" t="s">
        <v>21</v>
      </c>
      <c r="I7" s="11" t="s">
        <v>42</v>
      </c>
      <c r="J7" s="5"/>
      <c r="K7" s="12" t="str">
        <f>IF(I7="Done",CHAR(252),CHAR(251))</f>
        <v>û</v>
      </c>
    </row>
    <row r="8" spans="3:11" ht="27" x14ac:dyDescent="0.35">
      <c r="C8" s="15">
        <v>34</v>
      </c>
      <c r="D8" s="15">
        <v>6</v>
      </c>
      <c r="E8" s="16">
        <f t="shared" si="0"/>
        <v>5.666666666666667</v>
      </c>
      <c r="H8" s="11" t="s">
        <v>22</v>
      </c>
      <c r="I8" s="11" t="s">
        <v>43</v>
      </c>
      <c r="J8" s="5"/>
      <c r="K8" s="12" t="str">
        <f t="shared" ref="K8:K14" si="1">IF(I8="Done",CHAR(252),CHAR(251))</f>
        <v>ü</v>
      </c>
    </row>
    <row r="9" spans="3:11" ht="27" x14ac:dyDescent="0.35">
      <c r="H9" s="11" t="s">
        <v>23</v>
      </c>
      <c r="I9" s="11" t="s">
        <v>43</v>
      </c>
      <c r="J9" s="5"/>
      <c r="K9" s="12" t="str">
        <f t="shared" si="1"/>
        <v>ü</v>
      </c>
    </row>
    <row r="10" spans="3:11" ht="27" x14ac:dyDescent="0.35">
      <c r="H10" s="11" t="s">
        <v>35</v>
      </c>
      <c r="I10" s="11" t="s">
        <v>43</v>
      </c>
      <c r="J10" s="5"/>
      <c r="K10" s="12" t="str">
        <f t="shared" si="1"/>
        <v>ü</v>
      </c>
    </row>
    <row r="11" spans="3:11" ht="27" x14ac:dyDescent="0.35">
      <c r="H11" s="11" t="s">
        <v>36</v>
      </c>
      <c r="I11" s="11" t="s">
        <v>42</v>
      </c>
      <c r="J11" s="5"/>
      <c r="K11" s="12" t="str">
        <f t="shared" si="1"/>
        <v>û</v>
      </c>
    </row>
    <row r="12" spans="3:11" ht="27" x14ac:dyDescent="0.35">
      <c r="H12" s="11" t="s">
        <v>37</v>
      </c>
      <c r="I12" s="11" t="s">
        <v>43</v>
      </c>
      <c r="J12" s="5"/>
      <c r="K12" s="12" t="str">
        <f t="shared" si="1"/>
        <v>ü</v>
      </c>
    </row>
    <row r="13" spans="3:11" ht="27" x14ac:dyDescent="0.35">
      <c r="H13" s="11" t="s">
        <v>38</v>
      </c>
      <c r="I13" s="11" t="s">
        <v>43</v>
      </c>
      <c r="J13" s="5"/>
      <c r="K13" s="12" t="str">
        <f t="shared" si="1"/>
        <v>ü</v>
      </c>
    </row>
    <row r="14" spans="3:11" ht="27" x14ac:dyDescent="0.35">
      <c r="H14" s="11" t="s">
        <v>39</v>
      </c>
      <c r="I14" s="11" t="s">
        <v>42</v>
      </c>
      <c r="J14" s="5"/>
      <c r="K14" s="12" t="str">
        <f t="shared" si="1"/>
        <v>û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8" r:id="rId3" name="Check Box 20">
              <controlPr defaultSize="0" autoFill="0" autoLine="0" autoPict="0">
                <anchor moveWithCells="1">
                  <from>
                    <xdr:col>9</xdr:col>
                    <xdr:colOff>152400</xdr:colOff>
                    <xdr:row>6</xdr:row>
                    <xdr:rowOff>9525</xdr:rowOff>
                  </from>
                  <to>
                    <xdr:col>9</xdr:col>
                    <xdr:colOff>533400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4" name="Check Box 21">
              <controlPr defaultSize="0" autoFill="0" autoLine="0" autoPict="0">
                <anchor moveWithCells="1">
                  <from>
                    <xdr:col>9</xdr:col>
                    <xdr:colOff>152400</xdr:colOff>
                    <xdr:row>7</xdr:row>
                    <xdr:rowOff>9525</xdr:rowOff>
                  </from>
                  <to>
                    <xdr:col>9</xdr:col>
                    <xdr:colOff>533400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5" name="Check Box 22">
              <controlPr defaultSize="0" autoFill="0" autoLine="0" autoPict="0">
                <anchor moveWithCells="1">
                  <from>
                    <xdr:col>9</xdr:col>
                    <xdr:colOff>152400</xdr:colOff>
                    <xdr:row>8</xdr:row>
                    <xdr:rowOff>9525</xdr:rowOff>
                  </from>
                  <to>
                    <xdr:col>9</xdr:col>
                    <xdr:colOff>533400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6" name="Check Box 23">
              <controlPr defaultSize="0" autoFill="0" autoLine="0" autoPict="0">
                <anchor moveWithCells="1">
                  <from>
                    <xdr:col>9</xdr:col>
                    <xdr:colOff>152400</xdr:colOff>
                    <xdr:row>9</xdr:row>
                    <xdr:rowOff>9525</xdr:rowOff>
                  </from>
                  <to>
                    <xdr:col>9</xdr:col>
                    <xdr:colOff>533400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7" name="Check Box 24">
              <controlPr defaultSize="0" autoFill="0" autoLine="0" autoPict="0">
                <anchor moveWithCells="1">
                  <from>
                    <xdr:col>9</xdr:col>
                    <xdr:colOff>152400</xdr:colOff>
                    <xdr:row>10</xdr:row>
                    <xdr:rowOff>9525</xdr:rowOff>
                  </from>
                  <to>
                    <xdr:col>9</xdr:col>
                    <xdr:colOff>533400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8" name="Check Box 25">
              <controlPr defaultSize="0" autoFill="0" autoLine="0" autoPict="0">
                <anchor moveWithCells="1">
                  <from>
                    <xdr:col>9</xdr:col>
                    <xdr:colOff>152400</xdr:colOff>
                    <xdr:row>11</xdr:row>
                    <xdr:rowOff>9525</xdr:rowOff>
                  </from>
                  <to>
                    <xdr:col>9</xdr:col>
                    <xdr:colOff>533400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9" name="Check Box 26">
              <controlPr defaultSize="0" autoFill="0" autoLine="0" autoPict="0">
                <anchor moveWithCells="1">
                  <from>
                    <xdr:col>9</xdr:col>
                    <xdr:colOff>152400</xdr:colOff>
                    <xdr:row>12</xdr:row>
                    <xdr:rowOff>9525</xdr:rowOff>
                  </from>
                  <to>
                    <xdr:col>9</xdr:col>
                    <xdr:colOff>533400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10" name="Check Box 27">
              <controlPr defaultSize="0" autoFill="0" autoLine="0" autoPict="0">
                <anchor moveWithCells="1">
                  <from>
                    <xdr:col>9</xdr:col>
                    <xdr:colOff>152400</xdr:colOff>
                    <xdr:row>13</xdr:row>
                    <xdr:rowOff>9525</xdr:rowOff>
                  </from>
                  <to>
                    <xdr:col>9</xdr:col>
                    <xdr:colOff>533400</xdr:colOff>
                    <xdr:row>13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 3</vt:lpstr>
      <vt:lpstr>Marksheet</vt:lpstr>
      <vt:lpstr>Sheet2</vt:lpstr>
      <vt:lpstr>Sheet1</vt:lpstr>
      <vt:lpstr>Marksheet!Isha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fetureskillbijwasan4@outlook.com</dc:creator>
  <cp:lastModifiedBy>fetureskillbijwasan4@outlook.com</cp:lastModifiedBy>
  <cp:lastPrinted>2024-01-09T07:16:02Z</cp:lastPrinted>
  <dcterms:created xsi:type="dcterms:W3CDTF">2024-01-09T06:40:37Z</dcterms:created>
  <dcterms:modified xsi:type="dcterms:W3CDTF">2024-01-25T07:41:19Z</dcterms:modified>
</cp:coreProperties>
</file>