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N:\excel\"/>
    </mc:Choice>
  </mc:AlternateContent>
  <xr:revisionPtr revIDLastSave="0" documentId="13_ncr:1_{B8000B06-EDDB-4385-ABD9-295E00A3D81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TCH" sheetId="37" r:id="rId1"/>
    <sheet name="MATCH(an)" sheetId="38" state="hidden" r:id="rId2"/>
    <sheet name="Index+Match" sheetId="39" r:id="rId3"/>
    <sheet name="Index+Match(An)" sheetId="40" state="hidden" r:id="rId4"/>
    <sheet name="Lookup" sheetId="2" r:id="rId5"/>
    <sheet name="Lookup (an)" sheetId="35" state="hidden" r:id="rId6"/>
    <sheet name="Ex18" sheetId="22" r:id="rId7"/>
    <sheet name="Ex18(an)" sheetId="23" state="hidden" r:id="rId8"/>
    <sheet name="Ex19" sheetId="28" r:id="rId9"/>
    <sheet name="Ex19(an)" sheetId="29" state="hidden" r:id="rId10"/>
    <sheet name="Ex20" sheetId="30" r:id="rId11"/>
    <sheet name="Ex20(an)" sheetId="31" state="hidden" r:id="rId12"/>
  </sheets>
  <externalReferences>
    <externalReference r:id="rId13"/>
  </externalReferences>
  <definedNames>
    <definedName name="AnswerProductTable">'[1]V Exact (an)'!$A$12:$D$19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9" l="1"/>
  <c r="H6" i="39"/>
  <c r="H9" i="40"/>
  <c r="H7" i="39"/>
  <c r="H7" i="40"/>
  <c r="H6" i="40"/>
  <c r="C12" i="37"/>
  <c r="D12" i="37"/>
  <c r="E12" i="37"/>
  <c r="B12" i="37"/>
  <c r="C40" i="37"/>
  <c r="D40" i="37"/>
  <c r="E40" i="37"/>
  <c r="F40" i="37"/>
  <c r="B40" i="37"/>
  <c r="D26" i="37"/>
  <c r="C26" i="37"/>
  <c r="E26" i="37"/>
  <c r="F26" i="37"/>
  <c r="B26" i="37"/>
  <c r="F76" i="2" a="1"/>
  <c r="F76" i="2" s="1"/>
  <c r="C30" i="35" l="1"/>
  <c r="G42" i="38"/>
  <c r="F42" i="38"/>
  <c r="E42" i="38"/>
  <c r="F40" i="38" s="1"/>
  <c r="D42" i="38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G42" i="37"/>
  <c r="F42" i="37"/>
  <c r="E42" i="37"/>
  <c r="D42" i="37"/>
  <c r="D42" i="37" a="1"/>
  <c r="K42" i="37" s="1"/>
  <c r="D28" i="37" a="1"/>
  <c r="E28" i="37" s="1"/>
  <c r="D14" i="37" a="1"/>
  <c r="G14" i="37" s="1"/>
  <c r="K14" i="37" l="1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F14" i="37"/>
  <c r="D28" i="37"/>
  <c r="F14" i="38"/>
  <c r="H28" i="38"/>
  <c r="F26" i="38" s="1"/>
  <c r="J42" i="38"/>
  <c r="H28" i="37"/>
  <c r="J14" i="38"/>
  <c r="D28" i="38"/>
  <c r="I28" i="37"/>
  <c r="D111" i="31" l="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D13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C7" i="23"/>
  <c r="D117" i="35"/>
  <c r="D116" i="35"/>
  <c r="D115" i="35"/>
  <c r="D114" i="35"/>
  <c r="D113" i="35"/>
  <c r="C109" i="35"/>
  <c r="D109" i="35" s="1"/>
  <c r="C108" i="35"/>
  <c r="D108" i="35" s="1"/>
  <c r="C107" i="35"/>
  <c r="D107" i="35" s="1"/>
  <c r="C106" i="35"/>
  <c r="D106" i="35" s="1"/>
  <c r="C105" i="35"/>
  <c r="D105" i="35" s="1"/>
  <c r="A85" i="35" a="1"/>
  <c r="D88" i="35" s="1"/>
  <c r="B83" i="35"/>
  <c r="B75" i="35"/>
  <c r="B74" i="35"/>
  <c r="B66" i="35"/>
  <c r="J65" i="35"/>
  <c r="C64" i="35"/>
  <c r="C63" i="35"/>
  <c r="B65" i="35" s="1" a="1"/>
  <c r="B65" i="35" s="1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B6" i="35"/>
  <c r="C5" i="35"/>
  <c r="B5" i="35"/>
  <c r="D65" i="35"/>
  <c r="E63" i="35"/>
  <c r="E64" i="35"/>
  <c r="D66" i="35"/>
  <c r="B85" i="35" l="1"/>
  <c r="C10" i="23"/>
  <c r="B86" i="35"/>
  <c r="B87" i="35"/>
  <c r="B88" i="35"/>
  <c r="C5" i="23"/>
  <c r="C9" i="23"/>
  <c r="C6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E30" i="2"/>
  <c r="I30" i="2"/>
  <c r="D66" i="2"/>
  <c r="D65" i="2"/>
  <c r="E64" i="2"/>
  <c r="E63" i="2"/>
  <c r="B87" i="2" l="1"/>
  <c r="B86" i="2"/>
  <c r="B85" i="2"/>
  <c r="B88" i="2"/>
  <c r="A85" i="2"/>
  <c r="A86" i="2"/>
  <c r="A87" i="2"/>
  <c r="A88" i="2"/>
  <c r="C85" i="2"/>
  <c r="C86" i="2"/>
  <c r="C87" i="2"/>
  <c r="C88" i="2"/>
  <c r="D85" i="2"/>
  <c r="D86" i="2"/>
  <c r="D8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<sst xmlns="http://schemas.openxmlformats.org/spreadsheetml/2006/main" count="942" uniqueCount="309">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</sst>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8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8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4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49"/>
  <sheetViews>
    <sheetView showGridLines="0" topLeftCell="A24" zoomScale="84" zoomScaleNormal="140" workbookViewId="0">
      <selection activeCell="F18" sqref="F18"/>
    </sheetView>
  </sheetViews>
  <sheetFormatPr defaultColWidth="8.77734375" defaultRowHeight="14.4" x14ac:dyDescent="0.3"/>
  <cols>
    <col min="1" max="1" width="15.109375" customWidth="1"/>
    <col min="2" max="2" width="11.109375" bestFit="1" customWidth="1"/>
    <col min="3" max="3" width="15.109375" bestFit="1" customWidth="1"/>
    <col min="4" max="4" width="15.44140625" bestFit="1" customWidth="1"/>
    <col min="5" max="5" width="14.109375" bestFit="1" customWidth="1"/>
    <col min="6" max="7" width="14.77734375" bestFit="1" customWidth="1"/>
    <col min="8" max="8" width="15.109375" bestFit="1" customWidth="1"/>
    <col min="9" max="9" width="15.33203125" bestFit="1" customWidth="1"/>
    <col min="10" max="10" width="13.6640625" bestFit="1" customWidth="1"/>
    <col min="11" max="11" width="10.44140625" bestFit="1" customWidth="1"/>
  </cols>
  <sheetData>
    <row r="1" spans="1:13" x14ac:dyDescent="0.3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3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3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3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28.8" x14ac:dyDescent="0.3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3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28.8" x14ac:dyDescent="0.3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3">
      <c r="A9" s="51" t="s">
        <v>271</v>
      </c>
      <c r="B9" s="52"/>
      <c r="C9" s="52"/>
      <c r="D9" s="53"/>
      <c r="E9" s="54"/>
    </row>
    <row r="10" spans="1:13" ht="43.2" x14ac:dyDescent="0.3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3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3">
      <c r="A12" s="4" t="s">
        <v>279</v>
      </c>
      <c r="B12" s="8">
        <f>MATCH(B11,$B$15:$B$21,)</f>
        <v>2</v>
      </c>
      <c r="C12" s="8">
        <f t="shared" ref="C12:E12" si="0">MATCH(C11,$B$15:$B$21,)</f>
        <v>3</v>
      </c>
      <c r="D12" s="8" t="e">
        <f t="shared" si="0"/>
        <v>#N/A</v>
      </c>
      <c r="E12" s="8">
        <f t="shared" si="0"/>
        <v>2</v>
      </c>
    </row>
    <row r="14" spans="1:13" x14ac:dyDescent="0.3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3">
      <c r="B15" s="5" t="s">
        <v>280</v>
      </c>
      <c r="M15" s="5">
        <v>0</v>
      </c>
    </row>
    <row r="16" spans="1:13" x14ac:dyDescent="0.3">
      <c r="B16" s="5" t="s">
        <v>5</v>
      </c>
      <c r="M16" s="55">
        <v>0.01</v>
      </c>
    </row>
    <row r="17" spans="1:13" x14ac:dyDescent="0.3">
      <c r="B17" s="5" t="s">
        <v>277</v>
      </c>
      <c r="M17" s="55">
        <v>0.02</v>
      </c>
    </row>
    <row r="18" spans="1:13" x14ac:dyDescent="0.3">
      <c r="B18" s="5" t="s">
        <v>6</v>
      </c>
      <c r="M18" s="55">
        <v>0.04</v>
      </c>
    </row>
    <row r="19" spans="1:13" x14ac:dyDescent="0.3">
      <c r="B19" s="5" t="s">
        <v>6</v>
      </c>
      <c r="M19" s="55">
        <v>0.05</v>
      </c>
    </row>
    <row r="20" spans="1:13" x14ac:dyDescent="0.3">
      <c r="B20" s="5" t="s">
        <v>6</v>
      </c>
      <c r="M20" s="55">
        <v>0.06</v>
      </c>
    </row>
    <row r="21" spans="1:13" x14ac:dyDescent="0.3">
      <c r="B21" s="5" t="s">
        <v>277</v>
      </c>
      <c r="M21" s="55">
        <v>0.08</v>
      </c>
    </row>
    <row r="23" spans="1:13" x14ac:dyDescent="0.3">
      <c r="A23" s="54" t="s">
        <v>281</v>
      </c>
      <c r="B23" s="54"/>
      <c r="C23" s="54"/>
      <c r="D23" s="54"/>
      <c r="E23" s="54"/>
      <c r="F23" s="54"/>
    </row>
    <row r="24" spans="1:13" ht="43.2" x14ac:dyDescent="0.3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3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3">
      <c r="A26" s="4" t="s">
        <v>279</v>
      </c>
      <c r="B26" s="8">
        <f>MATCH(B25,$B$29:$B$35,1)</f>
        <v>2</v>
      </c>
      <c r="C26" s="8">
        <f t="shared" ref="C26:F26" si="1">MATCH(C25,$B$29:$B$35,1)</f>
        <v>2</v>
      </c>
      <c r="D26" s="8" t="e">
        <f>MATCH(D25,$B$29:$B$35,1)</f>
        <v>#N/A</v>
      </c>
      <c r="E26" s="8">
        <f t="shared" si="1"/>
        <v>7</v>
      </c>
      <c r="F26" s="8">
        <f t="shared" si="1"/>
        <v>1</v>
      </c>
    </row>
    <row r="28" spans="1:13" x14ac:dyDescent="0.3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3">
      <c r="B29" s="6">
        <v>0</v>
      </c>
    </row>
    <row r="30" spans="1:13" x14ac:dyDescent="0.3">
      <c r="B30" s="6">
        <v>100</v>
      </c>
      <c r="C30" t="s">
        <v>286</v>
      </c>
    </row>
    <row r="31" spans="1:13" x14ac:dyDescent="0.3">
      <c r="B31" s="6">
        <v>500</v>
      </c>
    </row>
    <row r="32" spans="1:13" x14ac:dyDescent="0.3">
      <c r="B32" s="6">
        <v>1000</v>
      </c>
    </row>
    <row r="33" spans="1:11" x14ac:dyDescent="0.3">
      <c r="B33" s="6">
        <v>2500</v>
      </c>
    </row>
    <row r="34" spans="1:11" x14ac:dyDescent="0.3">
      <c r="B34" s="6">
        <v>5000</v>
      </c>
    </row>
    <row r="35" spans="1:11" x14ac:dyDescent="0.3">
      <c r="B35" s="6">
        <v>10000</v>
      </c>
    </row>
    <row r="37" spans="1:11" x14ac:dyDescent="0.3">
      <c r="A37" s="54" t="s">
        <v>287</v>
      </c>
      <c r="B37" s="54"/>
      <c r="C37" s="54"/>
      <c r="D37" s="54"/>
      <c r="E37" s="54"/>
      <c r="F37" s="54"/>
    </row>
    <row r="38" spans="1:11" ht="43.2" x14ac:dyDescent="0.3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3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3">
      <c r="A40" s="4" t="s">
        <v>279</v>
      </c>
      <c r="B40" s="8">
        <f>MATCH(B39,$B$43:$B$49,-1)</f>
        <v>3</v>
      </c>
      <c r="C40" s="8">
        <f t="shared" ref="C40:F40" si="2">MATCH(C39,$B$43:$B$49,-1)</f>
        <v>3</v>
      </c>
      <c r="D40" s="8" t="e">
        <f t="shared" si="2"/>
        <v>#N/A</v>
      </c>
      <c r="E40" s="8">
        <f t="shared" si="2"/>
        <v>7</v>
      </c>
      <c r="F40" s="8">
        <f t="shared" si="2"/>
        <v>1</v>
      </c>
    </row>
    <row r="42" spans="1:11" x14ac:dyDescent="0.3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3">
      <c r="B43" s="6">
        <v>10000</v>
      </c>
    </row>
    <row r="44" spans="1:11" x14ac:dyDescent="0.3">
      <c r="B44" s="6">
        <v>5000</v>
      </c>
    </row>
    <row r="45" spans="1:11" x14ac:dyDescent="0.3">
      <c r="B45" s="6">
        <v>2500</v>
      </c>
    </row>
    <row r="46" spans="1:11" x14ac:dyDescent="0.3">
      <c r="B46" s="6">
        <v>1000</v>
      </c>
    </row>
    <row r="47" spans="1:11" x14ac:dyDescent="0.3">
      <c r="B47" s="6">
        <v>500</v>
      </c>
    </row>
    <row r="48" spans="1:11" x14ac:dyDescent="0.3">
      <c r="B48" s="6">
        <v>100</v>
      </c>
    </row>
    <row r="49" spans="2:2" x14ac:dyDescent="0.3">
      <c r="B4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showGridLines="0" topLeftCell="A44" zoomScaleNormal="100" workbookViewId="0">
      <selection activeCell="B12" sqref="B12"/>
    </sheetView>
  </sheetViews>
  <sheetFormatPr defaultColWidth="8.77734375" defaultRowHeight="14.4" x14ac:dyDescent="0.3"/>
  <cols>
    <col min="1" max="1" width="15.109375" customWidth="1"/>
    <col min="2" max="2" width="10.77734375" bestFit="1" customWidth="1"/>
    <col min="3" max="3" width="15.109375" bestFit="1" customWidth="1"/>
    <col min="4" max="4" width="15.44140625" bestFit="1" customWidth="1"/>
    <col min="5" max="5" width="14.109375" bestFit="1" customWidth="1"/>
    <col min="6" max="7" width="14.77734375" bestFit="1" customWidth="1"/>
    <col min="8" max="8" width="15.109375" bestFit="1" customWidth="1"/>
    <col min="9" max="9" width="15.33203125" bestFit="1" customWidth="1"/>
    <col min="10" max="10" width="13.6640625" bestFit="1" customWidth="1"/>
    <col min="11" max="11" width="10.44140625" bestFit="1" customWidth="1"/>
  </cols>
  <sheetData>
    <row r="1" spans="1:13" x14ac:dyDescent="0.3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3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3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3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28.8" x14ac:dyDescent="0.3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3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28.8" x14ac:dyDescent="0.3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3">
      <c r="A9" s="51" t="s">
        <v>271</v>
      </c>
      <c r="B9" s="52"/>
      <c r="C9" s="52"/>
      <c r="D9" s="53"/>
      <c r="E9" s="54"/>
    </row>
    <row r="10" spans="1:13" ht="43.2" x14ac:dyDescent="0.3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3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3">
      <c r="A12" s="4" t="s">
        <v>279</v>
      </c>
      <c r="B12" s="8">
        <f>MATCH(B11,$B$15:$B$21,0)</f>
        <v>2</v>
      </c>
      <c r="C12" s="8">
        <f t="shared" ref="C12:D12" si="0">MATCH(C11,$B$15:$B$21,0)</f>
        <v>3</v>
      </c>
      <c r="D12" s="8" t="e">
        <f t="shared" si="0"/>
        <v>#N/A</v>
      </c>
      <c r="E12" s="8">
        <f>MATCH(E11,$E$14:$K$14,0)</f>
        <v>2</v>
      </c>
    </row>
    <row r="14" spans="1:13" x14ac:dyDescent="0.3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3">
      <c r="B15" s="5" t="s">
        <v>280</v>
      </c>
      <c r="M15" s="5">
        <v>0</v>
      </c>
    </row>
    <row r="16" spans="1:13" x14ac:dyDescent="0.3">
      <c r="B16" s="5" t="s">
        <v>5</v>
      </c>
      <c r="M16" s="55">
        <v>0.01</v>
      </c>
    </row>
    <row r="17" spans="1:13" x14ac:dyDescent="0.3">
      <c r="B17" s="5" t="s">
        <v>277</v>
      </c>
      <c r="M17" s="55">
        <v>0.02</v>
      </c>
    </row>
    <row r="18" spans="1:13" x14ac:dyDescent="0.3">
      <c r="B18" s="5" t="s">
        <v>6</v>
      </c>
      <c r="M18" s="55">
        <v>0.04</v>
      </c>
    </row>
    <row r="19" spans="1:13" x14ac:dyDescent="0.3">
      <c r="B19" s="5" t="s">
        <v>6</v>
      </c>
      <c r="M19" s="55">
        <v>0.05</v>
      </c>
    </row>
    <row r="20" spans="1:13" x14ac:dyDescent="0.3">
      <c r="B20" s="5" t="s">
        <v>6</v>
      </c>
      <c r="M20" s="55">
        <v>0.06</v>
      </c>
    </row>
    <row r="21" spans="1:13" x14ac:dyDescent="0.3">
      <c r="B21" s="5" t="s">
        <v>277</v>
      </c>
      <c r="M21" s="55">
        <v>0.08</v>
      </c>
    </row>
    <row r="23" spans="1:13" x14ac:dyDescent="0.3">
      <c r="A23" s="54" t="s">
        <v>281</v>
      </c>
      <c r="B23" s="54"/>
      <c r="C23" s="54"/>
      <c r="D23" s="54"/>
      <c r="E23" s="54"/>
      <c r="F23" s="54"/>
    </row>
    <row r="24" spans="1:13" ht="43.2" x14ac:dyDescent="0.3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3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3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3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3">
      <c r="B29" s="6">
        <v>0</v>
      </c>
    </row>
    <row r="30" spans="1:13" x14ac:dyDescent="0.3">
      <c r="B30" s="6">
        <v>100</v>
      </c>
    </row>
    <row r="31" spans="1:13" x14ac:dyDescent="0.3">
      <c r="B31" s="6">
        <v>500</v>
      </c>
    </row>
    <row r="32" spans="1:13" x14ac:dyDescent="0.3">
      <c r="B32" s="6">
        <v>1000</v>
      </c>
    </row>
    <row r="33" spans="1:11" x14ac:dyDescent="0.3">
      <c r="B33" s="6">
        <v>2500</v>
      </c>
    </row>
    <row r="34" spans="1:11" x14ac:dyDescent="0.3">
      <c r="B34" s="6">
        <v>5000</v>
      </c>
    </row>
    <row r="35" spans="1:11" x14ac:dyDescent="0.3">
      <c r="B35" s="6">
        <v>10000</v>
      </c>
    </row>
    <row r="37" spans="1:11" x14ac:dyDescent="0.3">
      <c r="A37" s="54" t="s">
        <v>287</v>
      </c>
      <c r="B37" s="54"/>
      <c r="C37" s="54"/>
      <c r="D37" s="54"/>
      <c r="E37" s="54"/>
      <c r="F37" s="54"/>
    </row>
    <row r="38" spans="1:11" ht="43.2" x14ac:dyDescent="0.3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3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3">
      <c r="A40" s="4" t="s">
        <v>279</v>
      </c>
      <c r="B40" s="8">
        <f>MATCH(B39,$B$43:$B$49,-1)</f>
        <v>3</v>
      </c>
      <c r="C40" s="8">
        <f t="shared" ref="C40:E40" si="1">MATCH(C39,$B$43:$B$49,-1)</f>
        <v>3</v>
      </c>
      <c r="D40" s="8" t="e">
        <f t="shared" si="1"/>
        <v>#N/A</v>
      </c>
      <c r="E40" s="8">
        <f t="shared" si="1"/>
        <v>7</v>
      </c>
      <c r="F40" s="8">
        <f>MATCH(F39,$E$42:$K$42,-1)</f>
        <v>1</v>
      </c>
    </row>
    <row r="42" spans="1:11" x14ac:dyDescent="0.3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3">
      <c r="B43" s="6">
        <v>10000</v>
      </c>
    </row>
    <row r="44" spans="1:11" x14ac:dyDescent="0.3">
      <c r="B44" s="6">
        <v>5000</v>
      </c>
    </row>
    <row r="45" spans="1:11" x14ac:dyDescent="0.3">
      <c r="B45" s="6">
        <v>2500</v>
      </c>
    </row>
    <row r="46" spans="1:11" x14ac:dyDescent="0.3">
      <c r="B46" s="6">
        <v>1000</v>
      </c>
    </row>
    <row r="47" spans="1:11" x14ac:dyDescent="0.3">
      <c r="B47" s="6">
        <v>500</v>
      </c>
    </row>
    <row r="48" spans="1:11" x14ac:dyDescent="0.3">
      <c r="B48" s="6">
        <v>100</v>
      </c>
    </row>
    <row r="49" spans="2:2" x14ac:dyDescent="0.3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H15"/>
  <sheetViews>
    <sheetView showGridLines="0" zoomScale="160" zoomScaleNormal="160" workbookViewId="0">
      <selection activeCell="G14" sqref="G14"/>
    </sheetView>
  </sheetViews>
  <sheetFormatPr defaultColWidth="11.5546875" defaultRowHeight="14.4" x14ac:dyDescent="0.3"/>
  <sheetData>
    <row r="1" spans="1:8" ht="17.399999999999999" x14ac:dyDescent="0.35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3">
      <c r="A2" s="59"/>
      <c r="B2" s="59"/>
      <c r="C2" s="59"/>
      <c r="D2" s="59"/>
      <c r="E2" s="59"/>
      <c r="F2" s="59"/>
      <c r="G2" s="59"/>
      <c r="H2" s="59"/>
    </row>
    <row r="3" spans="1:8" ht="17.399999999999999" x14ac:dyDescent="0.35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3">
      <c r="A4" s="59"/>
      <c r="B4" s="59"/>
      <c r="C4" s="59"/>
      <c r="D4" s="59"/>
      <c r="E4" s="59"/>
      <c r="F4" s="59"/>
      <c r="G4" s="59"/>
      <c r="H4" s="59"/>
    </row>
    <row r="5" spans="1:8" x14ac:dyDescent="0.3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305</v>
      </c>
    </row>
    <row r="6" spans="1:8" x14ac:dyDescent="0.3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Productivity</v>
      </c>
    </row>
    <row r="7" spans="1:8" x14ac:dyDescent="0.3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1166</v>
      </c>
    </row>
    <row r="8" spans="1:8" x14ac:dyDescent="0.3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3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17990</v>
      </c>
    </row>
    <row r="10" spans="1:8" x14ac:dyDescent="0.3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3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3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3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3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3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dataValidations count="2">
    <dataValidation type="list" allowBlank="1" showInputMessage="1" showErrorMessage="1" sqref="H5" xr:uid="{BF25E71A-5FBD-47CD-B766-7544DBC78EC8}">
      <formula1>$B$6:$B$15</formula1>
    </dataValidation>
    <dataValidation type="list" allowBlank="1" showInputMessage="1" showErrorMessage="1" sqref="G9" xr:uid="{491FAFDE-EB08-49A7-9E5F-1F0000B34361}">
      <formula1>$C$5:$D$5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showGridLines="0" workbookViewId="0">
      <selection activeCell="H10" sqref="H10"/>
    </sheetView>
  </sheetViews>
  <sheetFormatPr defaultColWidth="11.5546875" defaultRowHeight="14.4" x14ac:dyDescent="0.3"/>
  <sheetData>
    <row r="1" spans="1:8" ht="17.399999999999999" x14ac:dyDescent="0.35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3">
      <c r="A2" s="59"/>
      <c r="B2" s="59"/>
      <c r="C2" s="59"/>
      <c r="D2" s="59"/>
      <c r="E2" s="59"/>
      <c r="F2" s="59"/>
      <c r="G2" s="59"/>
      <c r="H2" s="59"/>
    </row>
    <row r="3" spans="1:8" ht="17.399999999999999" x14ac:dyDescent="0.35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3">
      <c r="A4" s="59"/>
      <c r="B4" s="59"/>
      <c r="C4" s="59"/>
      <c r="D4" s="59"/>
      <c r="E4" s="59"/>
      <c r="F4" s="59"/>
      <c r="G4" s="59"/>
      <c r="H4" s="59"/>
    </row>
    <row r="5" spans="1:8" x14ac:dyDescent="0.3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3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Utility</v>
      </c>
    </row>
    <row r="7" spans="1:8" x14ac:dyDescent="0.3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787</v>
      </c>
    </row>
    <row r="8" spans="1:8" x14ac:dyDescent="0.3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3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30400</v>
      </c>
    </row>
    <row r="10" spans="1:8" x14ac:dyDescent="0.3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3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3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3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3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3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showGridLines="0" tabSelected="1" topLeftCell="A98" zoomScale="121" zoomScaleNormal="150" workbookViewId="0">
      <selection activeCell="C100" sqref="C100"/>
    </sheetView>
  </sheetViews>
  <sheetFormatPr defaultColWidth="8.77734375" defaultRowHeight="14.4" x14ac:dyDescent="0.3"/>
  <cols>
    <col min="1" max="1" width="23.44140625" customWidth="1"/>
    <col min="2" max="2" width="25.77734375" customWidth="1"/>
    <col min="3" max="3" width="20.33203125" bestFit="1" customWidth="1"/>
    <col min="4" max="4" width="22" customWidth="1"/>
    <col min="5" max="5" width="21.6640625" customWidth="1"/>
    <col min="6" max="6" width="16.33203125" customWidth="1"/>
    <col min="7" max="7" width="18.77734375" customWidth="1"/>
  </cols>
  <sheetData>
    <row r="2" spans="1:9" x14ac:dyDescent="0.3">
      <c r="A2" s="1" t="s">
        <v>254</v>
      </c>
      <c r="B2" s="2"/>
      <c r="C2" s="2"/>
      <c r="D2" s="2"/>
      <c r="E2" s="2"/>
      <c r="F2" s="3"/>
    </row>
    <row r="4" spans="1:9" x14ac:dyDescent="0.3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3">
      <c r="A5" s="5" t="s">
        <v>69</v>
      </c>
      <c r="B5" s="9"/>
      <c r="C5" s="9"/>
      <c r="E5" s="5" t="s">
        <v>1</v>
      </c>
      <c r="F5" s="6">
        <v>26</v>
      </c>
      <c r="H5" s="5">
        <v>234</v>
      </c>
      <c r="I5" s="6">
        <v>26</v>
      </c>
    </row>
    <row r="6" spans="1:9" x14ac:dyDescent="0.3">
      <c r="A6" s="5" t="s">
        <v>70</v>
      </c>
      <c r="B6" s="9"/>
      <c r="C6" s="9"/>
      <c r="E6" s="5" t="s">
        <v>2</v>
      </c>
      <c r="F6" s="6">
        <v>23</v>
      </c>
      <c r="H6" s="5">
        <v>345</v>
      </c>
      <c r="I6" s="6">
        <v>23</v>
      </c>
    </row>
    <row r="7" spans="1:9" x14ac:dyDescent="0.3">
      <c r="A7" s="5" t="s">
        <v>71</v>
      </c>
      <c r="B7" s="9"/>
      <c r="C7" s="9"/>
      <c r="E7" s="5" t="s">
        <v>3</v>
      </c>
      <c r="F7" s="6">
        <v>36</v>
      </c>
      <c r="H7" s="5">
        <v>765</v>
      </c>
      <c r="I7" s="6">
        <v>36</v>
      </c>
    </row>
    <row r="10" spans="1:9" x14ac:dyDescent="0.3">
      <c r="A10" s="1" t="s">
        <v>255</v>
      </c>
      <c r="B10" s="2"/>
      <c r="C10" s="2"/>
      <c r="D10" s="2"/>
      <c r="E10" s="2"/>
      <c r="F10" s="2"/>
      <c r="G10" s="3"/>
    </row>
    <row r="11" spans="1:9" x14ac:dyDescent="0.3">
      <c r="A11" s="1" t="s">
        <v>8</v>
      </c>
      <c r="B11" s="2"/>
      <c r="C11" s="2"/>
      <c r="D11" s="2"/>
      <c r="E11" s="2"/>
      <c r="F11" s="2"/>
      <c r="G11" s="3"/>
    </row>
    <row r="12" spans="1:9" x14ac:dyDescent="0.3">
      <c r="A12" s="1" t="s">
        <v>251</v>
      </c>
      <c r="B12" s="2"/>
      <c r="C12" s="2"/>
      <c r="D12" s="2"/>
      <c r="E12" s="2"/>
      <c r="F12" s="2"/>
      <c r="G12" s="3"/>
    </row>
    <row r="13" spans="1:9" x14ac:dyDescent="0.3">
      <c r="A13" s="1" t="s">
        <v>252</v>
      </c>
      <c r="B13" s="2"/>
      <c r="C13" s="2"/>
      <c r="D13" s="2"/>
      <c r="E13" s="2"/>
      <c r="F13" s="2"/>
      <c r="G13" s="3"/>
    </row>
    <row r="14" spans="1:9" x14ac:dyDescent="0.3">
      <c r="A14" s="1" t="s">
        <v>253</v>
      </c>
      <c r="B14" s="2"/>
      <c r="C14" s="2"/>
      <c r="D14" s="2"/>
      <c r="E14" s="2"/>
      <c r="F14" s="2"/>
      <c r="G14" s="3"/>
    </row>
    <row r="16" spans="1:9" ht="28.8" x14ac:dyDescent="0.3">
      <c r="A16" s="10" t="s">
        <v>9</v>
      </c>
      <c r="B16" s="11"/>
      <c r="C16" s="11"/>
    </row>
    <row r="17" spans="1:9" x14ac:dyDescent="0.3">
      <c r="A17" s="12" t="s">
        <v>4</v>
      </c>
      <c r="B17" s="13" t="s">
        <v>0</v>
      </c>
      <c r="C17" s="13" t="s">
        <v>10</v>
      </c>
    </row>
    <row r="18" spans="1:9" x14ac:dyDescent="0.3">
      <c r="A18" s="5" t="s">
        <v>11</v>
      </c>
      <c r="B18" s="6">
        <v>12.95</v>
      </c>
      <c r="C18" s="5" t="s">
        <v>12</v>
      </c>
    </row>
    <row r="19" spans="1:9" x14ac:dyDescent="0.3">
      <c r="A19" s="5" t="s">
        <v>3</v>
      </c>
      <c r="B19" s="6">
        <v>39.950000000000003</v>
      </c>
      <c r="C19" s="5" t="s">
        <v>13</v>
      </c>
    </row>
    <row r="20" spans="1:9" x14ac:dyDescent="0.3">
      <c r="A20" s="5" t="s">
        <v>14</v>
      </c>
      <c r="B20" s="6">
        <v>40</v>
      </c>
      <c r="C20" s="5" t="s">
        <v>15</v>
      </c>
    </row>
    <row r="21" spans="1:9" x14ac:dyDescent="0.3">
      <c r="A21" s="5" t="s">
        <v>16</v>
      </c>
      <c r="B21" s="6">
        <v>45</v>
      </c>
      <c r="C21" s="5" t="s">
        <v>17</v>
      </c>
    </row>
    <row r="22" spans="1:9" x14ac:dyDescent="0.3">
      <c r="A22" s="5" t="s">
        <v>18</v>
      </c>
      <c r="B22" s="6">
        <v>65</v>
      </c>
      <c r="C22" s="5" t="s">
        <v>19</v>
      </c>
    </row>
    <row r="23" spans="1:9" x14ac:dyDescent="0.3">
      <c r="A23" s="5" t="s">
        <v>20</v>
      </c>
      <c r="B23" s="6">
        <v>69</v>
      </c>
      <c r="C23" s="5" t="s">
        <v>21</v>
      </c>
    </row>
    <row r="24" spans="1:9" x14ac:dyDescent="0.3">
      <c r="A24" s="5" t="s">
        <v>22</v>
      </c>
      <c r="B24" s="6">
        <v>100</v>
      </c>
      <c r="C24" s="5" t="s">
        <v>23</v>
      </c>
    </row>
    <row r="25" spans="1:9" x14ac:dyDescent="0.3">
      <c r="A25" s="5" t="s">
        <v>24</v>
      </c>
      <c r="B25" s="6">
        <v>110</v>
      </c>
      <c r="C25" s="5" t="s">
        <v>25</v>
      </c>
    </row>
    <row r="26" spans="1:9" x14ac:dyDescent="0.3">
      <c r="A26" s="5" t="s">
        <v>26</v>
      </c>
      <c r="B26" s="6">
        <v>165</v>
      </c>
      <c r="C26" s="5" t="s">
        <v>27</v>
      </c>
    </row>
    <row r="28" spans="1:9" x14ac:dyDescent="0.3">
      <c r="B28" s="14" t="s">
        <v>28</v>
      </c>
      <c r="C28" s="14"/>
    </row>
    <row r="29" spans="1:9" x14ac:dyDescent="0.3">
      <c r="B29" s="15" t="s">
        <v>10</v>
      </c>
      <c r="C29" s="15" t="s">
        <v>4</v>
      </c>
      <c r="I29" s="7" t="s">
        <v>29</v>
      </c>
    </row>
    <row r="30" spans="1:9" x14ac:dyDescent="0.3">
      <c r="B30" s="5" t="s">
        <v>13</v>
      </c>
      <c r="C30" s="8"/>
      <c r="E30">
        <f>MATCH(B30,C18:C26,0)</f>
        <v>2</v>
      </c>
      <c r="I30" s="8" t="str">
        <f>VLOOKUP(B30,CHOOSE({1,2},C18:C26,A18:A26),2,0)</f>
        <v>Quad</v>
      </c>
    </row>
    <row r="33" spans="1:7" x14ac:dyDescent="0.3">
      <c r="A33" s="1" t="s">
        <v>256</v>
      </c>
      <c r="B33" s="2"/>
      <c r="C33" s="2"/>
      <c r="D33" s="2"/>
      <c r="E33" s="2"/>
      <c r="F33" s="3"/>
    </row>
    <row r="35" spans="1:7" x14ac:dyDescent="0.3">
      <c r="A35" s="7" t="s">
        <v>45</v>
      </c>
    </row>
    <row r="36" spans="1:7" x14ac:dyDescent="0.3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3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/>
      <c r="G37" s="8"/>
    </row>
    <row r="38" spans="1:7" x14ac:dyDescent="0.3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/>
      <c r="G38" s="8"/>
    </row>
    <row r="39" spans="1:7" x14ac:dyDescent="0.3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/>
      <c r="G39" s="8"/>
    </row>
    <row r="40" spans="1:7" x14ac:dyDescent="0.3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/>
      <c r="G40" s="8"/>
    </row>
    <row r="41" spans="1:7" x14ac:dyDescent="0.3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/>
      <c r="G41" s="8"/>
    </row>
    <row r="42" spans="1:7" x14ac:dyDescent="0.3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/>
      <c r="G42" s="8"/>
    </row>
    <row r="43" spans="1:7" x14ac:dyDescent="0.3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/>
      <c r="G43" s="8"/>
    </row>
    <row r="44" spans="1:7" x14ac:dyDescent="0.3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/>
      <c r="G44" s="8"/>
    </row>
    <row r="45" spans="1:7" x14ac:dyDescent="0.3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/>
      <c r="G45" s="8"/>
    </row>
    <row r="46" spans="1:7" x14ac:dyDescent="0.3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/>
      <c r="G46" s="8"/>
    </row>
    <row r="47" spans="1:7" x14ac:dyDescent="0.3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/>
      <c r="G47" s="8"/>
    </row>
    <row r="48" spans="1:7" x14ac:dyDescent="0.3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/>
      <c r="G48" s="8"/>
    </row>
    <row r="51" spans="1:10" x14ac:dyDescent="0.3">
      <c r="A51" s="1" t="s">
        <v>257</v>
      </c>
      <c r="B51" s="2"/>
      <c r="C51" s="2"/>
      <c r="D51" s="2"/>
      <c r="E51" s="2"/>
      <c r="F51" s="3"/>
    </row>
    <row r="53" spans="1:10" x14ac:dyDescent="0.3">
      <c r="A53" t="s">
        <v>30</v>
      </c>
    </row>
    <row r="54" spans="1:10" x14ac:dyDescent="0.3">
      <c r="A54" t="s">
        <v>31</v>
      </c>
    </row>
    <row r="55" spans="1:10" x14ac:dyDescent="0.3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3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3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3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3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3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3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3">
      <c r="A63" s="4" t="s">
        <v>39</v>
      </c>
      <c r="B63" s="18" t="s">
        <v>37</v>
      </c>
      <c r="C63" s="8"/>
      <c r="D63" s="19" t="s">
        <v>40</v>
      </c>
      <c r="E63" t="str">
        <f ca="1">IF(_xlfn.ISFORMULA(C63),_xlfn.FORMULATEXT(C63),"")</f>
        <v/>
      </c>
    </row>
    <row r="64" spans="1:10" x14ac:dyDescent="0.3">
      <c r="A64" s="4" t="s">
        <v>41</v>
      </c>
      <c r="B64" s="18">
        <v>18</v>
      </c>
      <c r="C64" s="8"/>
      <c r="D64" s="20" t="s">
        <v>42</v>
      </c>
      <c r="E64" t="str">
        <f ca="1">IF(_xlfn.ISFORMULA(C64),_xlfn.FORMULATEXT(C64),"")</f>
        <v/>
      </c>
      <c r="J64" s="7" t="s">
        <v>43</v>
      </c>
    </row>
    <row r="65" spans="1:10" x14ac:dyDescent="0.3">
      <c r="A65" s="4" t="s">
        <v>44</v>
      </c>
      <c r="B65" s="21"/>
      <c r="D65" t="str">
        <f ca="1">IF(_xlfn.ISFORMULA(B65),_xlfn.FORMULATEXT(B65),"")</f>
        <v/>
      </c>
      <c r="J65">
        <f>VLOOKUP(B63,$A$56:$E$61,MATCH(B64,B55:E55)+1,0)</f>
        <v>0.19</v>
      </c>
    </row>
    <row r="66" spans="1:10" x14ac:dyDescent="0.3">
      <c r="A66" s="4" t="s">
        <v>44</v>
      </c>
      <c r="B66" s="21"/>
      <c r="D66" t="str">
        <f ca="1">IF(_xlfn.ISFORMULA(B66),_xlfn.FORMULATEXT(B66),"")</f>
        <v/>
      </c>
    </row>
    <row r="69" spans="1:10" x14ac:dyDescent="0.3">
      <c r="A69" s="1" t="s">
        <v>258</v>
      </c>
      <c r="B69" s="2"/>
      <c r="C69" s="2"/>
      <c r="D69" s="2"/>
      <c r="E69" s="2"/>
      <c r="F69" s="2"/>
      <c r="G69" s="3"/>
    </row>
    <row r="71" spans="1:10" x14ac:dyDescent="0.3">
      <c r="A71" t="s">
        <v>53</v>
      </c>
    </row>
    <row r="72" spans="1:10" x14ac:dyDescent="0.3">
      <c r="A72" s="24" t="s">
        <v>54</v>
      </c>
      <c r="B72" s="24"/>
      <c r="C72" s="24"/>
      <c r="D72" s="24"/>
      <c r="E72" s="24"/>
    </row>
    <row r="73" spans="1:10" x14ac:dyDescent="0.3">
      <c r="A73" s="25" t="s">
        <v>55</v>
      </c>
      <c r="B73" s="25"/>
      <c r="C73" s="25"/>
      <c r="D73" s="25"/>
      <c r="E73" s="25"/>
    </row>
    <row r="74" spans="1:10" x14ac:dyDescent="0.3">
      <c r="A74" s="4" t="s">
        <v>56</v>
      </c>
      <c r="B74" s="26" t="str">
        <f>A75&amp;" Total"</f>
        <v>Feb Total</v>
      </c>
    </row>
    <row r="75" spans="1:10" x14ac:dyDescent="0.3">
      <c r="A75" s="5" t="s">
        <v>57</v>
      </c>
      <c r="B75" s="8"/>
      <c r="F75" t="s">
        <v>72</v>
      </c>
    </row>
    <row r="76" spans="1:10" x14ac:dyDescent="0.3">
      <c r="A76" s="4" t="s">
        <v>58</v>
      </c>
      <c r="B76" s="4" t="s">
        <v>57</v>
      </c>
      <c r="C76" s="4" t="s">
        <v>59</v>
      </c>
      <c r="D76" s="4" t="s">
        <v>60</v>
      </c>
      <c r="F76" cm="1">
        <f t="array" ref="F76:F78">INDEX(A77:D79,0,MATCH(A75,A76:D76,0))</f>
        <v>4</v>
      </c>
    </row>
    <row r="77" spans="1:10" x14ac:dyDescent="0.3">
      <c r="A77" s="5">
        <v>1</v>
      </c>
      <c r="B77" s="5">
        <v>4</v>
      </c>
      <c r="C77" s="5">
        <v>4</v>
      </c>
      <c r="D77" s="5">
        <v>5</v>
      </c>
      <c r="F77">
        <v>4</v>
      </c>
    </row>
    <row r="78" spans="1:10" x14ac:dyDescent="0.3">
      <c r="A78" s="5">
        <v>3</v>
      </c>
      <c r="B78" s="5">
        <v>4</v>
      </c>
      <c r="C78" s="5">
        <v>12</v>
      </c>
      <c r="D78" s="5">
        <v>1</v>
      </c>
      <c r="F78">
        <v>4</v>
      </c>
    </row>
    <row r="79" spans="1:10" x14ac:dyDescent="0.3">
      <c r="A79" s="5">
        <v>1</v>
      </c>
      <c r="B79" s="5">
        <v>4</v>
      </c>
      <c r="C79" s="5">
        <v>2</v>
      </c>
      <c r="D79" s="5">
        <v>2</v>
      </c>
    </row>
    <row r="81" spans="1:6" x14ac:dyDescent="0.3">
      <c r="A81" s="24" t="s">
        <v>61</v>
      </c>
      <c r="B81" s="24"/>
      <c r="C81" s="24"/>
      <c r="D81" s="24"/>
      <c r="E81" s="24"/>
    </row>
    <row r="82" spans="1:6" x14ac:dyDescent="0.3">
      <c r="A82" s="25" t="s">
        <v>62</v>
      </c>
      <c r="B82" s="25"/>
      <c r="C82" s="25"/>
      <c r="D82" s="25"/>
      <c r="E82" s="25"/>
    </row>
    <row r="83" spans="1:6" x14ac:dyDescent="0.3">
      <c r="A83" s="4" t="s">
        <v>56</v>
      </c>
      <c r="B83" s="26" t="str">
        <f>A84&amp;" Total"</f>
        <v>Mar Total</v>
      </c>
    </row>
    <row r="84" spans="1:6" x14ac:dyDescent="0.3">
      <c r="A84" s="5" t="s">
        <v>59</v>
      </c>
      <c r="B84" s="8"/>
    </row>
    <row r="85" spans="1:6" x14ac:dyDescent="0.3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3">
      <c r="A86" s="4" t="str">
        <v>Feb</v>
      </c>
      <c r="B86" s="5">
        <v>4</v>
      </c>
      <c r="C86" s="5">
        <v>4</v>
      </c>
      <c r="D86" s="5">
        <v>4</v>
      </c>
    </row>
    <row r="87" spans="1:6" x14ac:dyDescent="0.3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3">
      <c r="A88" s="4" t="str">
        <v>Apr</v>
      </c>
      <c r="B88" s="5">
        <v>5</v>
      </c>
      <c r="C88" s="5">
        <v>1</v>
      </c>
      <c r="D88" s="5">
        <v>2</v>
      </c>
    </row>
    <row r="92" spans="1:6" x14ac:dyDescent="0.3">
      <c r="A92" s="1" t="s">
        <v>259</v>
      </c>
      <c r="B92" s="2"/>
      <c r="C92" s="2"/>
      <c r="D92" s="2"/>
      <c r="E92" s="2"/>
      <c r="F92" s="3"/>
    </row>
    <row r="94" spans="1:6" x14ac:dyDescent="0.3">
      <c r="A94" s="31" t="s">
        <v>88</v>
      </c>
      <c r="B94" s="32"/>
      <c r="C94" s="32"/>
      <c r="D94" s="32"/>
      <c r="E94" s="32"/>
      <c r="F94" s="33"/>
    </row>
    <row r="95" spans="1:6" x14ac:dyDescent="0.3">
      <c r="A95" s="34" t="s">
        <v>89</v>
      </c>
      <c r="B95" s="35"/>
      <c r="C95" s="35"/>
      <c r="D95" s="35"/>
      <c r="E95" s="35"/>
      <c r="F95" s="36"/>
    </row>
    <row r="96" spans="1:6" x14ac:dyDescent="0.3">
      <c r="A96" s="34" t="s">
        <v>90</v>
      </c>
      <c r="B96" s="35"/>
      <c r="C96" s="35"/>
      <c r="D96" s="35"/>
      <c r="E96" s="35"/>
      <c r="F96" s="36"/>
    </row>
    <row r="97" spans="1:7" x14ac:dyDescent="0.3">
      <c r="A97" s="34" t="s">
        <v>91</v>
      </c>
      <c r="B97" s="35"/>
      <c r="C97" s="35"/>
      <c r="D97" s="35"/>
      <c r="E97" s="35"/>
      <c r="F97" s="36"/>
    </row>
    <row r="98" spans="1:7" x14ac:dyDescent="0.3">
      <c r="A98" s="34" t="s">
        <v>92</v>
      </c>
      <c r="B98" s="35"/>
      <c r="C98" s="35"/>
      <c r="D98" s="35"/>
      <c r="E98" s="35"/>
      <c r="F98" s="36"/>
    </row>
    <row r="99" spans="1:7" x14ac:dyDescent="0.3">
      <c r="A99" s="34" t="s">
        <v>93</v>
      </c>
      <c r="B99" s="35"/>
      <c r="C99" s="35"/>
      <c r="D99" s="35"/>
      <c r="E99" s="35"/>
      <c r="F99" s="36"/>
    </row>
    <row r="100" spans="1:7" x14ac:dyDescent="0.3">
      <c r="A100" s="44" t="s">
        <v>94</v>
      </c>
      <c r="B100" s="37"/>
      <c r="C100" s="37"/>
      <c r="D100" s="37"/>
      <c r="E100" s="37"/>
      <c r="F100" s="38"/>
    </row>
    <row r="102" spans="1:7" x14ac:dyDescent="0.3">
      <c r="A102" s="7" t="s">
        <v>95</v>
      </c>
      <c r="F102" t="s">
        <v>63</v>
      </c>
    </row>
    <row r="103" spans="1:7" x14ac:dyDescent="0.3">
      <c r="F103" s="4" t="s">
        <v>64</v>
      </c>
      <c r="G103" s="4" t="s">
        <v>65</v>
      </c>
    </row>
    <row r="104" spans="1:7" x14ac:dyDescent="0.3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3">
      <c r="A105" s="5" t="s">
        <v>63</v>
      </c>
      <c r="B105" s="5">
        <v>431</v>
      </c>
      <c r="C105" s="28"/>
      <c r="D105" s="29"/>
      <c r="F105" s="5">
        <v>100</v>
      </c>
      <c r="G105" s="27">
        <v>0.02</v>
      </c>
    </row>
    <row r="106" spans="1:7" x14ac:dyDescent="0.3">
      <c r="A106" s="5" t="s">
        <v>67</v>
      </c>
      <c r="B106" s="5">
        <v>65</v>
      </c>
      <c r="C106" s="28"/>
      <c r="D106" s="29"/>
      <c r="F106" s="5">
        <v>200</v>
      </c>
      <c r="G106" s="27">
        <v>0.04</v>
      </c>
    </row>
    <row r="107" spans="1:7" x14ac:dyDescent="0.3">
      <c r="A107" s="5" t="s">
        <v>68</v>
      </c>
      <c r="B107" s="5">
        <v>563</v>
      </c>
      <c r="C107" s="28"/>
      <c r="D107" s="29"/>
      <c r="F107" s="5">
        <v>500</v>
      </c>
      <c r="G107" s="27">
        <v>0.06</v>
      </c>
    </row>
    <row r="108" spans="1:7" x14ac:dyDescent="0.3">
      <c r="A108" s="5" t="s">
        <v>63</v>
      </c>
      <c r="B108" s="5">
        <v>493</v>
      </c>
      <c r="C108" s="28"/>
      <c r="D108" s="29"/>
    </row>
    <row r="109" spans="1:7" x14ac:dyDescent="0.3">
      <c r="A109" s="5" t="s">
        <v>68</v>
      </c>
      <c r="B109" s="5">
        <v>188</v>
      </c>
      <c r="C109" s="28"/>
      <c r="D109" s="29"/>
      <c r="F109" t="s">
        <v>67</v>
      </c>
    </row>
    <row r="110" spans="1:7" x14ac:dyDescent="0.3">
      <c r="F110" s="4" t="s">
        <v>64</v>
      </c>
      <c r="G110" s="4" t="s">
        <v>65</v>
      </c>
    </row>
    <row r="111" spans="1:7" x14ac:dyDescent="0.3">
      <c r="F111" s="5">
        <v>0</v>
      </c>
      <c r="G111" s="27">
        <v>0.01</v>
      </c>
    </row>
    <row r="112" spans="1:7" x14ac:dyDescent="0.3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3">
      <c r="A113" s="5" t="s">
        <v>67</v>
      </c>
      <c r="B113" s="5">
        <v>2</v>
      </c>
      <c r="D113" s="29"/>
      <c r="F113" s="5">
        <v>300</v>
      </c>
      <c r="G113" s="27">
        <v>0.04</v>
      </c>
    </row>
    <row r="114" spans="1:7" x14ac:dyDescent="0.3">
      <c r="A114" s="5" t="s">
        <v>68</v>
      </c>
      <c r="B114" s="5">
        <v>3</v>
      </c>
      <c r="D114" s="29"/>
      <c r="F114" s="5">
        <v>400</v>
      </c>
      <c r="G114" s="27">
        <v>0.06</v>
      </c>
    </row>
    <row r="115" spans="1:7" x14ac:dyDescent="0.3">
      <c r="D115" s="29"/>
    </row>
    <row r="116" spans="1:7" x14ac:dyDescent="0.3">
      <c r="D116" s="29"/>
      <c r="F116" t="s">
        <v>68</v>
      </c>
    </row>
    <row r="117" spans="1:7" x14ac:dyDescent="0.3">
      <c r="D117" s="29"/>
      <c r="F117" s="4" t="s">
        <v>64</v>
      </c>
      <c r="G117" s="4" t="s">
        <v>65</v>
      </c>
    </row>
    <row r="118" spans="1:7" x14ac:dyDescent="0.3">
      <c r="F118" s="5">
        <v>0</v>
      </c>
      <c r="G118" s="27">
        <v>0.02</v>
      </c>
    </row>
    <row r="119" spans="1:7" x14ac:dyDescent="0.3">
      <c r="A119" s="7"/>
      <c r="F119" s="5">
        <v>300</v>
      </c>
      <c r="G119" s="27">
        <v>0.03</v>
      </c>
    </row>
    <row r="120" spans="1:7" x14ac:dyDescent="0.3">
      <c r="A120" s="43"/>
      <c r="F120" s="5">
        <v>500</v>
      </c>
      <c r="G120" s="27">
        <v>0.04</v>
      </c>
    </row>
    <row r="121" spans="1:7" x14ac:dyDescent="0.3">
      <c r="A121" s="43"/>
      <c r="F121" s="5">
        <v>750</v>
      </c>
      <c r="G121" s="27">
        <v>0.05</v>
      </c>
    </row>
  </sheetData>
  <conditionalFormatting sqref="A37:E48">
    <cfRule type="expression" dxfId="7" priority="1" stopIfTrue="1">
      <formula>COUNTIF(#REF!,A37)&gt;1</formula>
    </cfRule>
  </conditionalFormatting>
  <conditionalFormatting sqref="A55:E61">
    <cfRule type="expression" dxfId="6" priority="2">
      <formula>AND($A55=$B$63,LOOKUP($B$64,$A$55:$E$55)=A$55)</formula>
    </cfRule>
    <cfRule type="expression" dxfId="5" priority="3">
      <formula>COLUMNS($A55:A55)=MATCH($B$64,$A$55:$E$55)</formula>
    </cfRule>
    <cfRule type="expression" dxfId="4" priority="4">
      <formula>$A55=$B$63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showGridLines="0" zoomScale="130" zoomScaleNormal="130" workbookViewId="0">
      <selection activeCell="A45" sqref="A45"/>
    </sheetView>
  </sheetViews>
  <sheetFormatPr defaultColWidth="8.77734375" defaultRowHeight="14.4" x14ac:dyDescent="0.3"/>
  <cols>
    <col min="1" max="1" width="23.44140625" customWidth="1"/>
    <col min="2" max="2" width="25.77734375" customWidth="1"/>
    <col min="3" max="3" width="20.33203125" bestFit="1" customWidth="1"/>
    <col min="4" max="4" width="22" customWidth="1"/>
    <col min="5" max="5" width="21.6640625" customWidth="1"/>
    <col min="6" max="6" width="16.33203125" customWidth="1"/>
    <col min="7" max="7" width="18.77734375" customWidth="1"/>
  </cols>
  <sheetData>
    <row r="2" spans="1:9" x14ac:dyDescent="0.3">
      <c r="A2" s="1" t="s">
        <v>254</v>
      </c>
      <c r="B2" s="2"/>
      <c r="C2" s="2"/>
      <c r="D2" s="2"/>
      <c r="E2" s="2"/>
      <c r="F2" s="3"/>
    </row>
    <row r="4" spans="1:9" x14ac:dyDescent="0.3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3">
      <c r="A5" s="5" t="s">
        <v>69</v>
      </c>
      <c r="B5" s="9">
        <f>VLOOKUP(LEFT(A5,SEARCH("-",A5)-1),$E$5:$F$7,2,0)</f>
        <v>26</v>
      </c>
      <c r="C5" s="9">
        <f>VLOOKUP(MID(A5,SEARCH("-",A5)+1,3)+0,$H$5:$I$7,2,0)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3">
      <c r="A6" s="5" t="s">
        <v>70</v>
      </c>
      <c r="B6" s="9">
        <f t="shared" ref="B6:B7" si="0">VLOOKUP(LEFT(A6,SEARCH("-",A6)-1),$E$5:$F$7,2,0)</f>
        <v>23</v>
      </c>
      <c r="C6" s="9">
        <f t="shared" ref="C6:C7" si="1"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3">
      <c r="A7" s="5" t="s">
        <v>71</v>
      </c>
      <c r="B7" s="9">
        <f t="shared" si="0"/>
        <v>36</v>
      </c>
      <c r="C7" s="9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3">
      <c r="A10" s="1" t="s">
        <v>255</v>
      </c>
      <c r="B10" s="2"/>
      <c r="C10" s="2"/>
      <c r="D10" s="2"/>
      <c r="E10" s="2"/>
      <c r="F10" s="2"/>
      <c r="G10" s="3"/>
    </row>
    <row r="11" spans="1:9" x14ac:dyDescent="0.3">
      <c r="A11" s="1" t="s">
        <v>8</v>
      </c>
      <c r="B11" s="2"/>
      <c r="C11" s="2"/>
      <c r="D11" s="2"/>
      <c r="E11" s="2"/>
      <c r="F11" s="2"/>
      <c r="G11" s="3"/>
    </row>
    <row r="12" spans="1:9" x14ac:dyDescent="0.3">
      <c r="A12" s="1" t="s">
        <v>251</v>
      </c>
      <c r="B12" s="2"/>
      <c r="C12" s="2"/>
      <c r="D12" s="2"/>
      <c r="E12" s="2"/>
      <c r="F12" s="2"/>
      <c r="G12" s="3"/>
    </row>
    <row r="13" spans="1:9" x14ac:dyDescent="0.3">
      <c r="A13" s="1" t="s">
        <v>252</v>
      </c>
      <c r="B13" s="2"/>
      <c r="C13" s="2"/>
      <c r="D13" s="2"/>
      <c r="E13" s="2"/>
      <c r="F13" s="2"/>
      <c r="G13" s="3"/>
    </row>
    <row r="14" spans="1:9" x14ac:dyDescent="0.3">
      <c r="A14" s="1" t="s">
        <v>253</v>
      </c>
      <c r="B14" s="2"/>
      <c r="C14" s="2"/>
      <c r="D14" s="2"/>
      <c r="E14" s="2"/>
      <c r="F14" s="2"/>
      <c r="G14" s="3"/>
    </row>
    <row r="16" spans="1:9" ht="28.8" x14ac:dyDescent="0.3">
      <c r="A16" s="10" t="s">
        <v>9</v>
      </c>
      <c r="B16" s="11"/>
      <c r="C16" s="11"/>
    </row>
    <row r="17" spans="1:9" x14ac:dyDescent="0.3">
      <c r="A17" s="12" t="s">
        <v>4</v>
      </c>
      <c r="B17" s="13" t="s">
        <v>0</v>
      </c>
      <c r="C17" s="13" t="s">
        <v>10</v>
      </c>
    </row>
    <row r="18" spans="1:9" x14ac:dyDescent="0.3">
      <c r="A18" s="5" t="s">
        <v>11</v>
      </c>
      <c r="B18" s="6">
        <v>12.95</v>
      </c>
      <c r="C18" s="5" t="s">
        <v>12</v>
      </c>
    </row>
    <row r="19" spans="1:9" x14ac:dyDescent="0.3">
      <c r="A19" s="5" t="s">
        <v>3</v>
      </c>
      <c r="B19" s="6">
        <v>39.950000000000003</v>
      </c>
      <c r="C19" s="5" t="s">
        <v>13</v>
      </c>
    </row>
    <row r="20" spans="1:9" x14ac:dyDescent="0.3">
      <c r="A20" s="5" t="s">
        <v>14</v>
      </c>
      <c r="B20" s="6">
        <v>40</v>
      </c>
      <c r="C20" s="5" t="s">
        <v>15</v>
      </c>
    </row>
    <row r="21" spans="1:9" x14ac:dyDescent="0.3">
      <c r="A21" s="5" t="s">
        <v>16</v>
      </c>
      <c r="B21" s="6">
        <v>45</v>
      </c>
      <c r="C21" s="5" t="s">
        <v>17</v>
      </c>
    </row>
    <row r="22" spans="1:9" x14ac:dyDescent="0.3">
      <c r="A22" s="5" t="s">
        <v>18</v>
      </c>
      <c r="B22" s="6">
        <v>65</v>
      </c>
      <c r="C22" s="5" t="s">
        <v>19</v>
      </c>
    </row>
    <row r="23" spans="1:9" x14ac:dyDescent="0.3">
      <c r="A23" s="5" t="s">
        <v>20</v>
      </c>
      <c r="B23" s="6">
        <v>69</v>
      </c>
      <c r="C23" s="5" t="s">
        <v>21</v>
      </c>
    </row>
    <row r="24" spans="1:9" x14ac:dyDescent="0.3">
      <c r="A24" s="5" t="s">
        <v>22</v>
      </c>
      <c r="B24" s="6">
        <v>100</v>
      </c>
      <c r="C24" s="5" t="s">
        <v>23</v>
      </c>
    </row>
    <row r="25" spans="1:9" x14ac:dyDescent="0.3">
      <c r="A25" s="5" t="s">
        <v>24</v>
      </c>
      <c r="B25" s="6">
        <v>110</v>
      </c>
      <c r="C25" s="5" t="s">
        <v>25</v>
      </c>
    </row>
    <row r="26" spans="1:9" x14ac:dyDescent="0.3">
      <c r="A26" s="5" t="s">
        <v>26</v>
      </c>
      <c r="B26" s="6">
        <v>165</v>
      </c>
      <c r="C26" s="5" t="s">
        <v>27</v>
      </c>
    </row>
    <row r="28" spans="1:9" x14ac:dyDescent="0.3">
      <c r="B28" s="14" t="s">
        <v>28</v>
      </c>
      <c r="C28" s="14"/>
    </row>
    <row r="29" spans="1:9" x14ac:dyDescent="0.3">
      <c r="B29" s="15" t="s">
        <v>10</v>
      </c>
      <c r="C29" s="15" t="s">
        <v>4</v>
      </c>
      <c r="I29" s="7" t="s">
        <v>29</v>
      </c>
    </row>
    <row r="30" spans="1:9" x14ac:dyDescent="0.3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3">
      <c r="A33" s="1" t="s">
        <v>256</v>
      </c>
      <c r="B33" s="2"/>
      <c r="C33" s="2"/>
      <c r="D33" s="2"/>
      <c r="E33" s="2"/>
      <c r="F33" s="3"/>
    </row>
    <row r="35" spans="1:7" x14ac:dyDescent="0.3">
      <c r="A35" s="7" t="s">
        <v>45</v>
      </c>
    </row>
    <row r="36" spans="1:7" x14ac:dyDescent="0.3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3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3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3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3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3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3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3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3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3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3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3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3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3">
      <c r="A51" s="1" t="s">
        <v>257</v>
      </c>
      <c r="B51" s="2"/>
      <c r="C51" s="2"/>
      <c r="D51" s="2"/>
      <c r="E51" s="2"/>
      <c r="F51" s="3"/>
    </row>
    <row r="53" spans="1:10" x14ac:dyDescent="0.3">
      <c r="A53" t="s">
        <v>30</v>
      </c>
    </row>
    <row r="54" spans="1:10" x14ac:dyDescent="0.3">
      <c r="A54" t="s">
        <v>31</v>
      </c>
    </row>
    <row r="55" spans="1:10" x14ac:dyDescent="0.3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3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3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3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3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3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3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3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3">
      <c r="A64" s="4" t="s">
        <v>41</v>
      </c>
      <c r="B64" s="18">
        <v>18</v>
      </c>
      <c r="C64" s="8">
        <f>MATCH(B64,B55:E55)</f>
        <v>2</v>
      </c>
      <c r="D64" s="20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3">
      <c r="A65" s="4" t="s">
        <v>44</v>
      </c>
      <c r="B65" s="21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3">
      <c r="A66" s="4" t="s">
        <v>44</v>
      </c>
      <c r="B66" s="21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3">
      <c r="A69" s="1" t="s">
        <v>258</v>
      </c>
      <c r="B69" s="2"/>
      <c r="C69" s="2"/>
      <c r="D69" s="2"/>
      <c r="E69" s="2"/>
      <c r="F69" s="2"/>
      <c r="G69" s="3"/>
    </row>
    <row r="71" spans="1:10" x14ac:dyDescent="0.3">
      <c r="A71" t="s">
        <v>53</v>
      </c>
    </row>
    <row r="72" spans="1:10" x14ac:dyDescent="0.3">
      <c r="A72" s="24" t="s">
        <v>54</v>
      </c>
      <c r="B72" s="24"/>
      <c r="C72" s="24"/>
      <c r="D72" s="24"/>
      <c r="E72" s="24"/>
    </row>
    <row r="73" spans="1:10" x14ac:dyDescent="0.3">
      <c r="A73" s="25" t="s">
        <v>55</v>
      </c>
      <c r="B73" s="25"/>
      <c r="C73" s="25"/>
      <c r="D73" s="25"/>
      <c r="E73" s="25"/>
    </row>
    <row r="74" spans="1:10" x14ac:dyDescent="0.3">
      <c r="A74" s="4" t="s">
        <v>56</v>
      </c>
      <c r="B74" s="26" t="str">
        <f>A75&amp;" Total"</f>
        <v>Feb Total</v>
      </c>
    </row>
    <row r="75" spans="1:10" x14ac:dyDescent="0.3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3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3">
      <c r="A77" s="5">
        <v>1</v>
      </c>
      <c r="B77" s="5">
        <v>4</v>
      </c>
      <c r="C77" s="5">
        <v>4</v>
      </c>
      <c r="D77" s="5">
        <v>5</v>
      </c>
    </row>
    <row r="78" spans="1:10" x14ac:dyDescent="0.3">
      <c r="A78" s="5">
        <v>3</v>
      </c>
      <c r="B78" s="5">
        <v>4</v>
      </c>
      <c r="C78" s="5">
        <v>12</v>
      </c>
      <c r="D78" s="5">
        <v>1</v>
      </c>
    </row>
    <row r="79" spans="1:10" x14ac:dyDescent="0.3">
      <c r="A79" s="5">
        <v>1</v>
      </c>
      <c r="B79" s="5">
        <v>4</v>
      </c>
      <c r="C79" s="5">
        <v>2</v>
      </c>
      <c r="D79" s="5">
        <v>2</v>
      </c>
    </row>
    <row r="81" spans="1:6" x14ac:dyDescent="0.3">
      <c r="A81" s="24" t="s">
        <v>61</v>
      </c>
      <c r="B81" s="24"/>
      <c r="C81" s="24"/>
      <c r="D81" s="24"/>
      <c r="E81" s="24"/>
    </row>
    <row r="82" spans="1:6" x14ac:dyDescent="0.3">
      <c r="A82" s="25" t="s">
        <v>62</v>
      </c>
      <c r="B82" s="25"/>
      <c r="C82" s="25"/>
      <c r="D82" s="25"/>
      <c r="E82" s="25"/>
    </row>
    <row r="83" spans="1:6" x14ac:dyDescent="0.3">
      <c r="A83" s="4" t="s">
        <v>56</v>
      </c>
      <c r="B83" s="26" t="str">
        <f>A84&amp;" Total"</f>
        <v>Mar Total</v>
      </c>
    </row>
    <row r="84" spans="1:6" x14ac:dyDescent="0.3">
      <c r="A84" s="5" t="s">
        <v>59</v>
      </c>
      <c r="B84" s="8">
        <f>SUM(INDEX(B85:D88,MATCH(A84,A85:A88,0),0))</f>
        <v>18</v>
      </c>
    </row>
    <row r="85" spans="1:6" x14ac:dyDescent="0.3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3">
      <c r="A86" s="4" t="str">
        <v>Feb</v>
      </c>
      <c r="B86" s="5">
        <v>4</v>
      </c>
      <c r="C86" s="5">
        <v>4</v>
      </c>
      <c r="D86" s="5">
        <v>4</v>
      </c>
    </row>
    <row r="87" spans="1:6" x14ac:dyDescent="0.3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3">
      <c r="A88" s="4" t="str">
        <v>Apr</v>
      </c>
      <c r="B88" s="5">
        <v>5</v>
      </c>
      <c r="C88" s="5">
        <v>1</v>
      </c>
      <c r="D88" s="5">
        <v>2</v>
      </c>
    </row>
    <row r="92" spans="1:6" x14ac:dyDescent="0.3">
      <c r="A92" s="1" t="s">
        <v>259</v>
      </c>
      <c r="B92" s="2"/>
      <c r="C92" s="2"/>
      <c r="D92" s="2"/>
      <c r="E92" s="2"/>
      <c r="F92" s="3"/>
    </row>
    <row r="94" spans="1:6" x14ac:dyDescent="0.3">
      <c r="A94" s="31" t="s">
        <v>88</v>
      </c>
      <c r="B94" s="32"/>
      <c r="C94" s="32"/>
      <c r="D94" s="32"/>
      <c r="E94" s="32"/>
      <c r="F94" s="33"/>
    </row>
    <row r="95" spans="1:6" x14ac:dyDescent="0.3">
      <c r="A95" s="34" t="s">
        <v>89</v>
      </c>
      <c r="B95" s="35"/>
      <c r="C95" s="35"/>
      <c r="D95" s="35"/>
      <c r="E95" s="35"/>
      <c r="F95" s="36"/>
    </row>
    <row r="96" spans="1:6" x14ac:dyDescent="0.3">
      <c r="A96" s="34" t="s">
        <v>90</v>
      </c>
      <c r="B96" s="35"/>
      <c r="C96" s="35"/>
      <c r="D96" s="35"/>
      <c r="E96" s="35"/>
      <c r="F96" s="36"/>
    </row>
    <row r="97" spans="1:7" x14ac:dyDescent="0.3">
      <c r="A97" s="34" t="s">
        <v>91</v>
      </c>
      <c r="B97" s="35"/>
      <c r="C97" s="35"/>
      <c r="D97" s="35"/>
      <c r="E97" s="35"/>
      <c r="F97" s="36"/>
    </row>
    <row r="98" spans="1:7" x14ac:dyDescent="0.3">
      <c r="A98" s="34" t="s">
        <v>92</v>
      </c>
      <c r="B98" s="35"/>
      <c r="C98" s="35"/>
      <c r="D98" s="35"/>
      <c r="E98" s="35"/>
      <c r="F98" s="36"/>
    </row>
    <row r="99" spans="1:7" x14ac:dyDescent="0.3">
      <c r="A99" s="34" t="s">
        <v>93</v>
      </c>
      <c r="B99" s="35"/>
      <c r="C99" s="35"/>
      <c r="D99" s="35"/>
      <c r="E99" s="35"/>
      <c r="F99" s="36"/>
    </row>
    <row r="100" spans="1:7" x14ac:dyDescent="0.3">
      <c r="A100" s="44" t="s">
        <v>94</v>
      </c>
      <c r="B100" s="37"/>
      <c r="C100" s="37"/>
      <c r="D100" s="37"/>
      <c r="E100" s="37"/>
      <c r="F100" s="38"/>
    </row>
    <row r="102" spans="1:7" x14ac:dyDescent="0.3">
      <c r="A102" s="7" t="s">
        <v>95</v>
      </c>
      <c r="F102" t="s">
        <v>63</v>
      </c>
    </row>
    <row r="103" spans="1:7" x14ac:dyDescent="0.3">
      <c r="F103" s="4" t="s">
        <v>64</v>
      </c>
      <c r="G103" s="4" t="s">
        <v>65</v>
      </c>
    </row>
    <row r="104" spans="1:7" x14ac:dyDescent="0.3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3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3">
      <c r="A106" s="5" t="s">
        <v>67</v>
      </c>
      <c r="B106" s="5">
        <v>65</v>
      </c>
      <c r="C106" s="28">
        <f t="shared" ref="C106:C109" si="4">VLOOKUP(A106,$A$112:$B$114,2,0)</f>
        <v>2</v>
      </c>
      <c r="D106" s="29">
        <f t="shared" ref="D106:D109" si="5">VLOOKUP(B106,CHOOSE(C106,$F$104:$G$107,$F$111:$G$114,$F$118:$G$121),2)</f>
        <v>0.01</v>
      </c>
      <c r="F106" s="5">
        <v>200</v>
      </c>
      <c r="G106" s="27">
        <v>0.04</v>
      </c>
    </row>
    <row r="107" spans="1:7" x14ac:dyDescent="0.3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3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3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3">
      <c r="F110" s="4" t="s">
        <v>64</v>
      </c>
      <c r="G110" s="4" t="s">
        <v>65</v>
      </c>
    </row>
    <row r="111" spans="1:7" x14ac:dyDescent="0.3">
      <c r="F111" s="5">
        <v>0</v>
      </c>
      <c r="G111" s="27">
        <v>0.01</v>
      </c>
    </row>
    <row r="112" spans="1:7" x14ac:dyDescent="0.3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3">
      <c r="A113" s="5" t="s">
        <v>67</v>
      </c>
      <c r="B113" s="5">
        <v>2</v>
      </c>
      <c r="D113" s="29">
        <f>VLOOKUP(B105,CHOOSE(VLOOKUP(A105,$A$112:$B$114,2,0),$F$104:$G$107,$F$111:$G$114,$F$118:$G$121),2)</f>
        <v>0.04</v>
      </c>
      <c r="F113" s="5">
        <v>300</v>
      </c>
      <c r="G113" s="27">
        <v>0.04</v>
      </c>
    </row>
    <row r="114" spans="1:7" x14ac:dyDescent="0.3">
      <c r="A114" s="5" t="s">
        <v>68</v>
      </c>
      <c r="B114" s="5">
        <v>3</v>
      </c>
      <c r="D114" s="29">
        <f t="shared" ref="D114:D117" si="6">VLOOKUP(B106,CHOOSE(VLOOKUP(A106,$A$112:$B$114,2,0),$F$104:$G$107,$F$111:$G$114,$F$118:$G$121),2)</f>
        <v>0.01</v>
      </c>
      <c r="F114" s="5">
        <v>400</v>
      </c>
      <c r="G114" s="27">
        <v>0.06</v>
      </c>
    </row>
    <row r="115" spans="1:7" x14ac:dyDescent="0.3">
      <c r="D115" s="29">
        <f t="shared" si="6"/>
        <v>0.04</v>
      </c>
    </row>
    <row r="116" spans="1:7" x14ac:dyDescent="0.3">
      <c r="D116" s="29">
        <f t="shared" si="6"/>
        <v>0.04</v>
      </c>
      <c r="F116" t="s">
        <v>68</v>
      </c>
    </row>
    <row r="117" spans="1:7" x14ac:dyDescent="0.3">
      <c r="D117" s="29">
        <f t="shared" si="6"/>
        <v>0.02</v>
      </c>
      <c r="F117" s="4" t="s">
        <v>64</v>
      </c>
      <c r="G117" s="4" t="s">
        <v>65</v>
      </c>
    </row>
    <row r="118" spans="1:7" x14ac:dyDescent="0.3">
      <c r="F118" s="5">
        <v>0</v>
      </c>
      <c r="G118" s="27">
        <v>0.02</v>
      </c>
    </row>
    <row r="119" spans="1:7" x14ac:dyDescent="0.3">
      <c r="A119" s="7"/>
      <c r="F119" s="5">
        <v>300</v>
      </c>
      <c r="G119" s="27">
        <v>0.03</v>
      </c>
    </row>
    <row r="120" spans="1:7" x14ac:dyDescent="0.3">
      <c r="A120" s="43"/>
      <c r="F120" s="5">
        <v>500</v>
      </c>
      <c r="G120" s="27">
        <v>0.04</v>
      </c>
    </row>
    <row r="121" spans="1:7" x14ac:dyDescent="0.3">
      <c r="A121" s="43"/>
      <c r="F121" s="5">
        <v>750</v>
      </c>
      <c r="G121" s="27">
        <v>0.05</v>
      </c>
    </row>
  </sheetData>
  <conditionalFormatting sqref="A37:E48">
    <cfRule type="expression" dxfId="3" priority="1" stopIfTrue="1">
      <formula>COUNTIF(#REF!,A37)&gt;1</formula>
    </cfRule>
  </conditionalFormatting>
  <conditionalFormatting sqref="A55:E61">
    <cfRule type="expression" dxfId="2" priority="2">
      <formula>AND($A55=$B$63,LOOKUP($B$64,$A$55:$E$55)=A$55)</formula>
    </cfRule>
    <cfRule type="expression" dxfId="1" priority="3">
      <formula>COLUMNS($A55:A55)=MATCH($B$64,$A$55:$E$55)</formula>
    </cfRule>
    <cfRule type="expression" dxfId="0" priority="4">
      <formula>$A55=$B$63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showGridLines="0" zoomScale="160" zoomScaleNormal="160" workbookViewId="0">
      <selection activeCell="A45" sqref="A45"/>
    </sheetView>
  </sheetViews>
  <sheetFormatPr defaultColWidth="8.77734375" defaultRowHeight="14.4" x14ac:dyDescent="0.3"/>
  <cols>
    <col min="1" max="1" width="17.441406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">
      <c r="A1" s="1" t="s">
        <v>260</v>
      </c>
      <c r="B1" s="2"/>
      <c r="C1" s="2"/>
      <c r="D1" s="2"/>
      <c r="E1" s="2"/>
      <c r="F1" s="3"/>
    </row>
    <row r="3" spans="1:6" x14ac:dyDescent="0.3">
      <c r="A3" s="7" t="s">
        <v>73</v>
      </c>
    </row>
    <row r="4" spans="1:6" x14ac:dyDescent="0.3">
      <c r="A4" s="4" t="s">
        <v>74</v>
      </c>
      <c r="B4" s="4" t="s">
        <v>75</v>
      </c>
      <c r="C4" s="4" t="s">
        <v>76</v>
      </c>
    </row>
    <row r="5" spans="1:6" x14ac:dyDescent="0.3">
      <c r="A5" s="5" t="s">
        <v>77</v>
      </c>
      <c r="B5" s="49">
        <v>0.88631578947368417</v>
      </c>
      <c r="C5" s="8"/>
    </row>
    <row r="6" spans="1:6" x14ac:dyDescent="0.3">
      <c r="A6" s="5" t="s">
        <v>78</v>
      </c>
      <c r="B6" s="49">
        <v>0.66315789473684206</v>
      </c>
      <c r="C6" s="8"/>
    </row>
    <row r="7" spans="1:6" x14ac:dyDescent="0.3">
      <c r="A7" s="5" t="s">
        <v>79</v>
      </c>
      <c r="B7" s="49">
        <v>0.84421052631578952</v>
      </c>
      <c r="C7" s="8"/>
    </row>
    <row r="8" spans="1:6" x14ac:dyDescent="0.3">
      <c r="A8" s="5" t="s">
        <v>80</v>
      </c>
      <c r="B8" s="49">
        <v>0.97894736842105268</v>
      </c>
      <c r="C8" s="8"/>
    </row>
    <row r="9" spans="1:6" x14ac:dyDescent="0.3">
      <c r="A9" s="5" t="s">
        <v>81</v>
      </c>
      <c r="B9" s="49">
        <v>0.93989999999999996</v>
      </c>
      <c r="C9" s="8"/>
    </row>
    <row r="10" spans="1:6" x14ac:dyDescent="0.3">
      <c r="A10" s="5" t="s">
        <v>82</v>
      </c>
      <c r="B10" s="49">
        <v>0.55000000000000004</v>
      </c>
      <c r="C10" s="8"/>
    </row>
    <row r="12" spans="1:6" x14ac:dyDescent="0.3">
      <c r="A12" t="s">
        <v>83</v>
      </c>
      <c r="D12" t="s">
        <v>84</v>
      </c>
    </row>
    <row r="13" spans="1:6" ht="28.8" x14ac:dyDescent="0.3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3">
      <c r="A14" s="30"/>
      <c r="B14" s="30"/>
      <c r="D14" s="27">
        <v>0.94</v>
      </c>
      <c r="E14" s="5">
        <v>4</v>
      </c>
    </row>
    <row r="15" spans="1:6" x14ac:dyDescent="0.3">
      <c r="A15" s="30"/>
      <c r="B15" s="30"/>
      <c r="D15" s="27">
        <v>0.93049999999999999</v>
      </c>
      <c r="E15" s="5">
        <v>3.9</v>
      </c>
    </row>
    <row r="16" spans="1:6" x14ac:dyDescent="0.3">
      <c r="A16" s="30"/>
      <c r="B16" s="30"/>
      <c r="D16" s="27">
        <v>0.92099999999999993</v>
      </c>
      <c r="E16" s="5">
        <v>3.8</v>
      </c>
    </row>
    <row r="17" spans="1:5" x14ac:dyDescent="0.3">
      <c r="A17" s="30"/>
      <c r="B17" s="30"/>
      <c r="D17" s="27">
        <v>0.91149999999999998</v>
      </c>
      <c r="E17" s="5">
        <v>3.7</v>
      </c>
    </row>
    <row r="18" spans="1:5" x14ac:dyDescent="0.3">
      <c r="A18" s="30"/>
      <c r="B18" s="30"/>
      <c r="D18" s="27">
        <v>0.90199999999999991</v>
      </c>
      <c r="E18" s="5">
        <v>3.6</v>
      </c>
    </row>
    <row r="19" spans="1:5" x14ac:dyDescent="0.3">
      <c r="A19" s="30"/>
      <c r="B19" s="30"/>
      <c r="D19" s="27">
        <v>0.89249999999999996</v>
      </c>
      <c r="E19" s="5">
        <v>3.5</v>
      </c>
    </row>
    <row r="20" spans="1:5" x14ac:dyDescent="0.3">
      <c r="A20" s="30"/>
      <c r="B20" s="30"/>
      <c r="D20" s="27">
        <v>0.88300000000000001</v>
      </c>
      <c r="E20" s="5">
        <v>3.4</v>
      </c>
    </row>
    <row r="21" spans="1:5" x14ac:dyDescent="0.3">
      <c r="A21" s="30"/>
      <c r="B21" s="30"/>
      <c r="D21" s="27">
        <v>0.87349999999999994</v>
      </c>
      <c r="E21" s="5">
        <v>3.3</v>
      </c>
    </row>
    <row r="22" spans="1:5" x14ac:dyDescent="0.3">
      <c r="A22" s="30"/>
      <c r="B22" s="30"/>
      <c r="D22" s="27">
        <v>0.86399999999999999</v>
      </c>
      <c r="E22" s="5">
        <v>3.2</v>
      </c>
    </row>
    <row r="23" spans="1:5" x14ac:dyDescent="0.3">
      <c r="A23" s="30"/>
      <c r="B23" s="30"/>
      <c r="D23" s="27">
        <v>0.85449999999999993</v>
      </c>
      <c r="E23" s="5">
        <v>3.1</v>
      </c>
    </row>
    <row r="24" spans="1:5" x14ac:dyDescent="0.3">
      <c r="A24" s="30"/>
      <c r="B24" s="30"/>
      <c r="D24" s="27">
        <v>0.84499999999999997</v>
      </c>
      <c r="E24" s="5">
        <v>3</v>
      </c>
    </row>
    <row r="25" spans="1:5" x14ac:dyDescent="0.3">
      <c r="A25" s="30"/>
      <c r="B25" s="30"/>
      <c r="D25" s="27">
        <v>0.83549999999999991</v>
      </c>
      <c r="E25" s="5">
        <v>2.9</v>
      </c>
    </row>
    <row r="26" spans="1:5" x14ac:dyDescent="0.3">
      <c r="A26" s="30"/>
      <c r="B26" s="30"/>
      <c r="D26" s="27">
        <v>0.82599999999999996</v>
      </c>
      <c r="E26" s="5">
        <v>2.8</v>
      </c>
    </row>
    <row r="27" spans="1:5" x14ac:dyDescent="0.3">
      <c r="A27" s="30"/>
      <c r="B27" s="30"/>
      <c r="D27" s="27">
        <v>0.8165</v>
      </c>
      <c r="E27" s="5">
        <v>2.7</v>
      </c>
    </row>
    <row r="28" spans="1:5" x14ac:dyDescent="0.3">
      <c r="A28" s="30"/>
      <c r="B28" s="30"/>
      <c r="D28" s="27">
        <v>0.80699999999999994</v>
      </c>
      <c r="E28" s="5">
        <v>2.6</v>
      </c>
    </row>
    <row r="29" spans="1:5" x14ac:dyDescent="0.3">
      <c r="A29" s="30"/>
      <c r="B29" s="30"/>
      <c r="D29" s="27">
        <v>0.79749999999999999</v>
      </c>
      <c r="E29" s="5">
        <v>2.5</v>
      </c>
    </row>
    <row r="30" spans="1:5" x14ac:dyDescent="0.3">
      <c r="A30" s="30"/>
      <c r="B30" s="30"/>
      <c r="D30" s="27">
        <v>0.78799999999999992</v>
      </c>
      <c r="E30" s="5">
        <v>2.4</v>
      </c>
    </row>
    <row r="31" spans="1:5" x14ac:dyDescent="0.3">
      <c r="A31" s="30"/>
      <c r="B31" s="30"/>
      <c r="D31" s="27">
        <v>0.77849999999999997</v>
      </c>
      <c r="E31" s="5">
        <v>2.2999999999999998</v>
      </c>
    </row>
    <row r="32" spans="1:5" x14ac:dyDescent="0.3">
      <c r="A32" s="30"/>
      <c r="B32" s="30"/>
      <c r="D32" s="27">
        <v>0.76899999999999991</v>
      </c>
      <c r="E32" s="5">
        <v>2.2000000000000002</v>
      </c>
    </row>
    <row r="33" spans="1:5" x14ac:dyDescent="0.3">
      <c r="A33" s="30"/>
      <c r="B33" s="30"/>
      <c r="D33" s="27">
        <v>0.75949999999999995</v>
      </c>
      <c r="E33" s="5">
        <v>2.1</v>
      </c>
    </row>
    <row r="34" spans="1:5" x14ac:dyDescent="0.3">
      <c r="A34" s="30"/>
      <c r="B34" s="30"/>
      <c r="D34" s="27">
        <v>0.75</v>
      </c>
      <c r="E34" s="5">
        <v>2</v>
      </c>
    </row>
    <row r="35" spans="1:5" x14ac:dyDescent="0.3">
      <c r="A35" s="30"/>
      <c r="B35" s="30"/>
      <c r="D35" s="27">
        <v>0.74049999999999994</v>
      </c>
      <c r="E35" s="5">
        <v>1.9</v>
      </c>
    </row>
    <row r="36" spans="1:5" x14ac:dyDescent="0.3">
      <c r="A36" s="30"/>
      <c r="B36" s="30"/>
      <c r="D36" s="27">
        <v>0.73099999999999998</v>
      </c>
      <c r="E36" s="5">
        <v>1.8</v>
      </c>
    </row>
    <row r="37" spans="1:5" x14ac:dyDescent="0.3">
      <c r="A37" s="30"/>
      <c r="B37" s="30"/>
      <c r="D37" s="27">
        <v>0.72149999999999992</v>
      </c>
      <c r="E37" s="5">
        <v>1.7</v>
      </c>
    </row>
    <row r="38" spans="1:5" x14ac:dyDescent="0.3">
      <c r="A38" s="30"/>
      <c r="B38" s="30"/>
      <c r="D38" s="27">
        <v>0.71199999999999997</v>
      </c>
      <c r="E38" s="5">
        <v>1.6</v>
      </c>
    </row>
    <row r="39" spans="1:5" x14ac:dyDescent="0.3">
      <c r="A39" s="30"/>
      <c r="B39" s="30"/>
      <c r="D39" s="27">
        <v>0.7024999999999999</v>
      </c>
      <c r="E39" s="5">
        <v>1.5</v>
      </c>
    </row>
    <row r="40" spans="1:5" x14ac:dyDescent="0.3">
      <c r="A40" s="30"/>
      <c r="B40" s="30"/>
      <c r="D40" s="27">
        <v>0.69299999999999995</v>
      </c>
      <c r="E40" s="5">
        <v>1.4</v>
      </c>
    </row>
    <row r="41" spans="1:5" x14ac:dyDescent="0.3">
      <c r="A41" s="30"/>
      <c r="B41" s="30"/>
      <c r="D41" s="27">
        <v>0.6835</v>
      </c>
      <c r="E41" s="5">
        <v>1.3</v>
      </c>
    </row>
    <row r="42" spans="1:5" x14ac:dyDescent="0.3">
      <c r="A42" s="30"/>
      <c r="B42" s="30"/>
      <c r="D42" s="27">
        <v>0.67399999999999993</v>
      </c>
      <c r="E42" s="5">
        <v>1.2</v>
      </c>
    </row>
    <row r="43" spans="1:5" x14ac:dyDescent="0.3">
      <c r="A43" s="30"/>
      <c r="B43" s="30"/>
      <c r="D43" s="27">
        <v>0.66449999999999998</v>
      </c>
      <c r="E43" s="5">
        <v>1.1000000000000001</v>
      </c>
    </row>
    <row r="44" spans="1:5" x14ac:dyDescent="0.3">
      <c r="A44" s="30"/>
      <c r="B44" s="30"/>
      <c r="D44" s="27">
        <v>0.65500000000000003</v>
      </c>
      <c r="E44" s="5">
        <v>1</v>
      </c>
    </row>
    <row r="45" spans="1:5" x14ac:dyDescent="0.3">
      <c r="A45" s="30"/>
      <c r="B45" s="30"/>
      <c r="D45" s="27">
        <v>0.64549999999999996</v>
      </c>
      <c r="E45" s="5">
        <v>0.9</v>
      </c>
    </row>
    <row r="46" spans="1:5" x14ac:dyDescent="0.3">
      <c r="A46" s="30"/>
      <c r="B46" s="30"/>
      <c r="D46" s="27">
        <v>0.6359999999999999</v>
      </c>
      <c r="E46" s="5">
        <v>0.80000000000000104</v>
      </c>
    </row>
    <row r="47" spans="1:5" x14ac:dyDescent="0.3">
      <c r="A47" s="30"/>
      <c r="B47" s="30"/>
      <c r="D47" s="27">
        <v>0.62649999999999995</v>
      </c>
      <c r="E47" s="5">
        <v>0.70000000000000095</v>
      </c>
    </row>
    <row r="48" spans="1:5" x14ac:dyDescent="0.3">
      <c r="A48" s="30"/>
      <c r="B48" s="30"/>
      <c r="D48" s="27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showGridLines="0" workbookViewId="0">
      <selection activeCell="A45" sqref="A45"/>
    </sheetView>
  </sheetViews>
  <sheetFormatPr defaultColWidth="8.77734375" defaultRowHeight="14.4" x14ac:dyDescent="0.3"/>
  <cols>
    <col min="1" max="1" width="17.441406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">
      <c r="A1" s="1" t="s">
        <v>260</v>
      </c>
      <c r="B1" s="2"/>
      <c r="C1" s="2"/>
      <c r="D1" s="2"/>
      <c r="E1" s="2"/>
      <c r="F1" s="3"/>
    </row>
    <row r="3" spans="1:6" x14ac:dyDescent="0.3">
      <c r="A3" s="7" t="s">
        <v>73</v>
      </c>
    </row>
    <row r="4" spans="1:6" x14ac:dyDescent="0.3">
      <c r="A4" s="4" t="s">
        <v>74</v>
      </c>
      <c r="B4" s="4" t="s">
        <v>75</v>
      </c>
      <c r="C4" s="4" t="s">
        <v>76</v>
      </c>
    </row>
    <row r="5" spans="1:6" x14ac:dyDescent="0.3">
      <c r="A5" s="5" t="s">
        <v>77</v>
      </c>
      <c r="B5" s="49">
        <v>0.88631578947368417</v>
      </c>
      <c r="C5" s="8">
        <f>LOOKUP(B5,$A$14:$B$48)</f>
        <v>3.4</v>
      </c>
    </row>
    <row r="6" spans="1:6" x14ac:dyDescent="0.3">
      <c r="A6" s="5" t="s">
        <v>78</v>
      </c>
      <c r="B6" s="49">
        <v>0.66315789473684206</v>
      </c>
      <c r="C6" s="8">
        <f t="shared" ref="C6:C10" si="0">LOOKUP(B6,$A$14:$B$48)</f>
        <v>1</v>
      </c>
    </row>
    <row r="7" spans="1:6" x14ac:dyDescent="0.3">
      <c r="A7" s="5" t="s">
        <v>79</v>
      </c>
      <c r="B7" s="49">
        <v>0.84421052631578952</v>
      </c>
      <c r="C7" s="8">
        <f t="shared" si="0"/>
        <v>2.9</v>
      </c>
    </row>
    <row r="8" spans="1:6" x14ac:dyDescent="0.3">
      <c r="A8" s="5" t="s">
        <v>80</v>
      </c>
      <c r="B8" s="49">
        <v>0.97894736842105268</v>
      </c>
      <c r="C8" s="8">
        <f t="shared" si="0"/>
        <v>4</v>
      </c>
    </row>
    <row r="9" spans="1:6" x14ac:dyDescent="0.3">
      <c r="A9" s="5" t="s">
        <v>81</v>
      </c>
      <c r="B9" s="49">
        <v>0.93989999999999996</v>
      </c>
      <c r="C9" s="8">
        <f t="shared" si="0"/>
        <v>3.9</v>
      </c>
    </row>
    <row r="10" spans="1:6" x14ac:dyDescent="0.3">
      <c r="A10" s="5" t="s">
        <v>82</v>
      </c>
      <c r="B10" s="49">
        <v>0.55000000000000004</v>
      </c>
      <c r="C10" s="8">
        <f t="shared" si="0"/>
        <v>0</v>
      </c>
    </row>
    <row r="12" spans="1:6" x14ac:dyDescent="0.3">
      <c r="A12" t="s">
        <v>83</v>
      </c>
      <c r="D12" t="s">
        <v>84</v>
      </c>
    </row>
    <row r="13" spans="1:6" ht="28.8" x14ac:dyDescent="0.3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3">
      <c r="A14" s="30">
        <f>INDEX(D$14:D$48,ROWS(D14:D$48))</f>
        <v>0</v>
      </c>
      <c r="B14" s="30">
        <f>INDEX(E$14:E$48,ROWS(E14:E$48))</f>
        <v>0</v>
      </c>
      <c r="D14" s="27">
        <v>0.94</v>
      </c>
      <c r="E14" s="5">
        <v>4</v>
      </c>
    </row>
    <row r="15" spans="1:6" x14ac:dyDescent="0.3">
      <c r="A15" s="30">
        <f>INDEX(D$14:D$48,ROWS(D15:D$48))</f>
        <v>0.62649999999999995</v>
      </c>
      <c r="B15" s="30">
        <f>INDEX(E$14:E$48,ROWS(E15:E$48))</f>
        <v>0.70000000000000095</v>
      </c>
      <c r="D15" s="27">
        <v>0.93049999999999999</v>
      </c>
      <c r="E15" s="5">
        <v>3.9</v>
      </c>
    </row>
    <row r="16" spans="1:6" x14ac:dyDescent="0.3">
      <c r="A16" s="30">
        <f>INDEX(D$14:D$48,ROWS(D16:D$48))</f>
        <v>0.6359999999999999</v>
      </c>
      <c r="B16" s="30">
        <f>INDEX(E$14:E$48,ROWS(E16:E$48))</f>
        <v>0.80000000000000104</v>
      </c>
      <c r="D16" s="27">
        <v>0.92099999999999993</v>
      </c>
      <c r="E16" s="5">
        <v>3.8</v>
      </c>
    </row>
    <row r="17" spans="1:5" x14ac:dyDescent="0.3">
      <c r="A17" s="30">
        <f>INDEX(D$14:D$48,ROWS(D17:D$48))</f>
        <v>0.64549999999999996</v>
      </c>
      <c r="B17" s="30">
        <f>INDEX(E$14:E$48,ROWS(E17:E$48))</f>
        <v>0.9</v>
      </c>
      <c r="D17" s="27">
        <v>0.91149999999999998</v>
      </c>
      <c r="E17" s="5">
        <v>3.7</v>
      </c>
    </row>
    <row r="18" spans="1:5" x14ac:dyDescent="0.3">
      <c r="A18" s="30">
        <f>INDEX(D$14:D$48,ROWS(D18:D$48))</f>
        <v>0.65500000000000003</v>
      </c>
      <c r="B18" s="30">
        <f>INDEX(E$14:E$48,ROWS(E18:E$48))</f>
        <v>1</v>
      </c>
      <c r="D18" s="27">
        <v>0.90199999999999991</v>
      </c>
      <c r="E18" s="5">
        <v>3.6</v>
      </c>
    </row>
    <row r="19" spans="1:5" x14ac:dyDescent="0.3">
      <c r="A19" s="30">
        <f>INDEX(D$14:D$48,ROWS(D19:D$48))</f>
        <v>0.66449999999999998</v>
      </c>
      <c r="B19" s="30">
        <f>INDEX(E$14:E$48,ROWS(E19:E$48))</f>
        <v>1.1000000000000001</v>
      </c>
      <c r="D19" s="27">
        <v>0.89249999999999996</v>
      </c>
      <c r="E19" s="5">
        <v>3.5</v>
      </c>
    </row>
    <row r="20" spans="1:5" x14ac:dyDescent="0.3">
      <c r="A20" s="30">
        <f>INDEX(D$14:D$48,ROWS(D20:D$48))</f>
        <v>0.67399999999999993</v>
      </c>
      <c r="B20" s="30">
        <f>INDEX(E$14:E$48,ROWS(E20:E$48))</f>
        <v>1.2</v>
      </c>
      <c r="D20" s="27">
        <v>0.88300000000000001</v>
      </c>
      <c r="E20" s="5">
        <v>3.4</v>
      </c>
    </row>
    <row r="21" spans="1:5" x14ac:dyDescent="0.3">
      <c r="A21" s="30">
        <f>INDEX(D$14:D$48,ROWS(D21:D$48))</f>
        <v>0.6835</v>
      </c>
      <c r="B21" s="30">
        <f>INDEX(E$14:E$48,ROWS(E21:E$48))</f>
        <v>1.3</v>
      </c>
      <c r="D21" s="27">
        <v>0.87349999999999994</v>
      </c>
      <c r="E21" s="5">
        <v>3.3</v>
      </c>
    </row>
    <row r="22" spans="1:5" x14ac:dyDescent="0.3">
      <c r="A22" s="30">
        <f>INDEX(D$14:D$48,ROWS(D22:D$48))</f>
        <v>0.69299999999999995</v>
      </c>
      <c r="B22" s="30">
        <f>INDEX(E$14:E$48,ROWS(E22:E$48))</f>
        <v>1.4</v>
      </c>
      <c r="D22" s="27">
        <v>0.86399999999999999</v>
      </c>
      <c r="E22" s="5">
        <v>3.2</v>
      </c>
    </row>
    <row r="23" spans="1:5" x14ac:dyDescent="0.3">
      <c r="A23" s="30">
        <f>INDEX(D$14:D$48,ROWS(D23:D$48))</f>
        <v>0.7024999999999999</v>
      </c>
      <c r="B23" s="30">
        <f>INDEX(E$14:E$48,ROWS(E23:E$48))</f>
        <v>1.5</v>
      </c>
      <c r="D23" s="27">
        <v>0.85449999999999993</v>
      </c>
      <c r="E23" s="5">
        <v>3.1</v>
      </c>
    </row>
    <row r="24" spans="1:5" x14ac:dyDescent="0.3">
      <c r="A24" s="30">
        <f>INDEX(D$14:D$48,ROWS(D24:D$48))</f>
        <v>0.71199999999999997</v>
      </c>
      <c r="B24" s="30">
        <f>INDEX(E$14:E$48,ROWS(E24:E$48))</f>
        <v>1.6</v>
      </c>
      <c r="D24" s="27">
        <v>0.84499999999999997</v>
      </c>
      <c r="E24" s="5">
        <v>3</v>
      </c>
    </row>
    <row r="25" spans="1:5" x14ac:dyDescent="0.3">
      <c r="A25" s="30">
        <f>INDEX(D$14:D$48,ROWS(D25:D$48))</f>
        <v>0.72149999999999992</v>
      </c>
      <c r="B25" s="30">
        <f>INDEX(E$14:E$48,ROWS(E25:E$48))</f>
        <v>1.7</v>
      </c>
      <c r="D25" s="27">
        <v>0.83549999999999991</v>
      </c>
      <c r="E25" s="5">
        <v>2.9</v>
      </c>
    </row>
    <row r="26" spans="1:5" x14ac:dyDescent="0.3">
      <c r="A26" s="30">
        <f>INDEX(D$14:D$48,ROWS(D26:D$48))</f>
        <v>0.73099999999999998</v>
      </c>
      <c r="B26" s="30">
        <f>INDEX(E$14:E$48,ROWS(E26:E$48))</f>
        <v>1.8</v>
      </c>
      <c r="D26" s="27">
        <v>0.82599999999999996</v>
      </c>
      <c r="E26" s="5">
        <v>2.8</v>
      </c>
    </row>
    <row r="27" spans="1:5" x14ac:dyDescent="0.3">
      <c r="A27" s="30">
        <f>INDEX(D$14:D$48,ROWS(D27:D$48))</f>
        <v>0.74049999999999994</v>
      </c>
      <c r="B27" s="30">
        <f>INDEX(E$14:E$48,ROWS(E27:E$48))</f>
        <v>1.9</v>
      </c>
      <c r="D27" s="27">
        <v>0.8165</v>
      </c>
      <c r="E27" s="5">
        <v>2.7</v>
      </c>
    </row>
    <row r="28" spans="1:5" x14ac:dyDescent="0.3">
      <c r="A28" s="30">
        <f>INDEX(D$14:D$48,ROWS(D28:D$48))</f>
        <v>0.75</v>
      </c>
      <c r="B28" s="30">
        <f>INDEX(E$14:E$48,ROWS(E28:E$48))</f>
        <v>2</v>
      </c>
      <c r="D28" s="27">
        <v>0.80699999999999994</v>
      </c>
      <c r="E28" s="5">
        <v>2.6</v>
      </c>
    </row>
    <row r="29" spans="1:5" x14ac:dyDescent="0.3">
      <c r="A29" s="30">
        <f>INDEX(D$14:D$48,ROWS(D29:D$48))</f>
        <v>0.75949999999999995</v>
      </c>
      <c r="B29" s="30">
        <f>INDEX(E$14:E$48,ROWS(E29:E$48))</f>
        <v>2.1</v>
      </c>
      <c r="D29" s="27">
        <v>0.79749999999999999</v>
      </c>
      <c r="E29" s="5">
        <v>2.5</v>
      </c>
    </row>
    <row r="30" spans="1:5" x14ac:dyDescent="0.3">
      <c r="A30" s="30">
        <f>INDEX(D$14:D$48,ROWS(D30:D$48))</f>
        <v>0.76899999999999991</v>
      </c>
      <c r="B30" s="30">
        <f>INDEX(E$14:E$48,ROWS(E30:E$48))</f>
        <v>2.2000000000000002</v>
      </c>
      <c r="D30" s="27">
        <v>0.78799999999999992</v>
      </c>
      <c r="E30" s="5">
        <v>2.4</v>
      </c>
    </row>
    <row r="31" spans="1:5" x14ac:dyDescent="0.3">
      <c r="A31" s="30">
        <f>INDEX(D$14:D$48,ROWS(D31:D$48))</f>
        <v>0.77849999999999997</v>
      </c>
      <c r="B31" s="30">
        <f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3">
      <c r="A32" s="30">
        <f>INDEX(D$14:D$48,ROWS(D32:D$48))</f>
        <v>0.78799999999999992</v>
      </c>
      <c r="B32" s="30">
        <f>INDEX(E$14:E$48,ROWS(E32:E$48))</f>
        <v>2.4</v>
      </c>
      <c r="D32" s="27">
        <v>0.76899999999999991</v>
      </c>
      <c r="E32" s="5">
        <v>2.2000000000000002</v>
      </c>
    </row>
    <row r="33" spans="1:5" x14ac:dyDescent="0.3">
      <c r="A33" s="30">
        <f>INDEX(D$14:D$48,ROWS(D33:D$48))</f>
        <v>0.79749999999999999</v>
      </c>
      <c r="B33" s="30">
        <f>INDEX(E$14:E$48,ROWS(E33:E$48))</f>
        <v>2.5</v>
      </c>
      <c r="D33" s="27">
        <v>0.75949999999999995</v>
      </c>
      <c r="E33" s="5">
        <v>2.1</v>
      </c>
    </row>
    <row r="34" spans="1:5" x14ac:dyDescent="0.3">
      <c r="A34" s="30">
        <f>INDEX(D$14:D$48,ROWS(D34:D$48))</f>
        <v>0.80699999999999994</v>
      </c>
      <c r="B34" s="30">
        <f>INDEX(E$14:E$48,ROWS(E34:E$48))</f>
        <v>2.6</v>
      </c>
      <c r="D34" s="27">
        <v>0.75</v>
      </c>
      <c r="E34" s="5">
        <v>2</v>
      </c>
    </row>
    <row r="35" spans="1:5" x14ac:dyDescent="0.3">
      <c r="A35" s="30">
        <f>INDEX(D$14:D$48,ROWS(D35:D$48))</f>
        <v>0.8165</v>
      </c>
      <c r="B35" s="30">
        <f>INDEX(E$14:E$48,ROWS(E35:E$48))</f>
        <v>2.7</v>
      </c>
      <c r="D35" s="27">
        <v>0.74049999999999994</v>
      </c>
      <c r="E35" s="5">
        <v>1.9</v>
      </c>
    </row>
    <row r="36" spans="1:5" x14ac:dyDescent="0.3">
      <c r="A36" s="30">
        <f>INDEX(D$14:D$48,ROWS(D36:D$48))</f>
        <v>0.82599999999999996</v>
      </c>
      <c r="B36" s="30">
        <f>INDEX(E$14:E$48,ROWS(E36:E$48))</f>
        <v>2.8</v>
      </c>
      <c r="D36" s="27">
        <v>0.73099999999999998</v>
      </c>
      <c r="E36" s="5">
        <v>1.8</v>
      </c>
    </row>
    <row r="37" spans="1:5" x14ac:dyDescent="0.3">
      <c r="A37" s="30">
        <f>INDEX(D$14:D$48,ROWS(D37:D$48))</f>
        <v>0.83549999999999991</v>
      </c>
      <c r="B37" s="30">
        <f>INDEX(E$14:E$48,ROWS(E37:E$48))</f>
        <v>2.9</v>
      </c>
      <c r="D37" s="27">
        <v>0.72149999999999992</v>
      </c>
      <c r="E37" s="5">
        <v>1.7</v>
      </c>
    </row>
    <row r="38" spans="1:5" x14ac:dyDescent="0.3">
      <c r="A38" s="30">
        <f>INDEX(D$14:D$48,ROWS(D38:D$48))</f>
        <v>0.84499999999999997</v>
      </c>
      <c r="B38" s="30">
        <f>INDEX(E$14:E$48,ROWS(E38:E$48))</f>
        <v>3</v>
      </c>
      <c r="D38" s="27">
        <v>0.71199999999999997</v>
      </c>
      <c r="E38" s="5">
        <v>1.6</v>
      </c>
    </row>
    <row r="39" spans="1:5" x14ac:dyDescent="0.3">
      <c r="A39" s="30">
        <f>INDEX(D$14:D$48,ROWS(D39:D$48))</f>
        <v>0.85449999999999993</v>
      </c>
      <c r="B39" s="30">
        <f>INDEX(E$14:E$48,ROWS(E39:E$48))</f>
        <v>3.1</v>
      </c>
      <c r="D39" s="27">
        <v>0.7024999999999999</v>
      </c>
      <c r="E39" s="5">
        <v>1.5</v>
      </c>
    </row>
    <row r="40" spans="1:5" x14ac:dyDescent="0.3">
      <c r="A40" s="30">
        <f>INDEX(D$14:D$48,ROWS(D40:D$48))</f>
        <v>0.86399999999999999</v>
      </c>
      <c r="B40" s="30">
        <f>INDEX(E$14:E$48,ROWS(E40:E$48))</f>
        <v>3.2</v>
      </c>
      <c r="D40" s="27">
        <v>0.69299999999999995</v>
      </c>
      <c r="E40" s="5">
        <v>1.4</v>
      </c>
    </row>
    <row r="41" spans="1:5" x14ac:dyDescent="0.3">
      <c r="A41" s="30">
        <f>INDEX(D$14:D$48,ROWS(D41:D$48))</f>
        <v>0.87349999999999994</v>
      </c>
      <c r="B41" s="30">
        <f>INDEX(E$14:E$48,ROWS(E41:E$48))</f>
        <v>3.3</v>
      </c>
      <c r="D41" s="27">
        <v>0.6835</v>
      </c>
      <c r="E41" s="5">
        <v>1.3</v>
      </c>
    </row>
    <row r="42" spans="1:5" x14ac:dyDescent="0.3">
      <c r="A42" s="30">
        <f>INDEX(D$14:D$48,ROWS(D42:D$48))</f>
        <v>0.88300000000000001</v>
      </c>
      <c r="B42" s="30">
        <f>INDEX(E$14:E$48,ROWS(E42:E$48))</f>
        <v>3.4</v>
      </c>
      <c r="D42" s="27">
        <v>0.67399999999999993</v>
      </c>
      <c r="E42" s="5">
        <v>1.2</v>
      </c>
    </row>
    <row r="43" spans="1:5" x14ac:dyDescent="0.3">
      <c r="A43" s="30">
        <f>INDEX(D$14:D$48,ROWS(D43:D$48))</f>
        <v>0.89249999999999996</v>
      </c>
      <c r="B43" s="30">
        <f>INDEX(E$14:E$48,ROWS(E43:E$48))</f>
        <v>3.5</v>
      </c>
      <c r="D43" s="27">
        <v>0.66449999999999998</v>
      </c>
      <c r="E43" s="5">
        <v>1.1000000000000001</v>
      </c>
    </row>
    <row r="44" spans="1:5" x14ac:dyDescent="0.3">
      <c r="A44" s="30">
        <f>INDEX(D$14:D$48,ROWS(D44:D$48))</f>
        <v>0.90199999999999991</v>
      </c>
      <c r="B44" s="30">
        <f>INDEX(E$14:E$48,ROWS(E44:E$48))</f>
        <v>3.6</v>
      </c>
      <c r="D44" s="27">
        <v>0.65500000000000003</v>
      </c>
      <c r="E44" s="5">
        <v>1</v>
      </c>
    </row>
    <row r="45" spans="1:5" x14ac:dyDescent="0.3">
      <c r="A45" s="30">
        <f>INDEX(D$14:D$48,ROWS(D45:D$48))</f>
        <v>0.91149999999999998</v>
      </c>
      <c r="B45" s="30">
        <f>INDEX(E$14:E$48,ROWS(E45:E$48))</f>
        <v>3.7</v>
      </c>
      <c r="D45" s="27">
        <v>0.64549999999999996</v>
      </c>
      <c r="E45" s="5">
        <v>0.9</v>
      </c>
    </row>
    <row r="46" spans="1:5" x14ac:dyDescent="0.3">
      <c r="A46" s="30">
        <f>INDEX(D$14:D$48,ROWS(D46:D$48))</f>
        <v>0.92099999999999993</v>
      </c>
      <c r="B46" s="30">
        <f>INDEX(E$14:E$48,ROWS(E46:E$48))</f>
        <v>3.8</v>
      </c>
      <c r="D46" s="27">
        <v>0.6359999999999999</v>
      </c>
      <c r="E46" s="5">
        <v>0.80000000000000104</v>
      </c>
    </row>
    <row r="47" spans="1:5" x14ac:dyDescent="0.3">
      <c r="A47" s="30">
        <f>INDEX(D$14:D$48,ROWS(D47:D$48))</f>
        <v>0.93049999999999999</v>
      </c>
      <c r="B47" s="30">
        <f>INDEX(E$14:E$48,ROWS(E47:E$48))</f>
        <v>3.9</v>
      </c>
      <c r="D47" s="27">
        <v>0.62649999999999995</v>
      </c>
      <c r="E47" s="5">
        <v>0.70000000000000095</v>
      </c>
    </row>
    <row r="48" spans="1:5" x14ac:dyDescent="0.3">
      <c r="A48" s="30">
        <f>INDEX(D$14:D$48,ROWS(D48:D$48))</f>
        <v>0.94</v>
      </c>
      <c r="B48" s="30">
        <f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showGridLines="0" zoomScale="150" zoomScaleNormal="150" workbookViewId="0">
      <selection activeCell="A45" sqref="A45"/>
    </sheetView>
  </sheetViews>
  <sheetFormatPr defaultColWidth="8.77734375" defaultRowHeight="14.4" x14ac:dyDescent="0.3"/>
  <cols>
    <col min="1" max="1" width="24.33203125" customWidth="1"/>
    <col min="3" max="3" width="26.44140625" customWidth="1"/>
    <col min="4" max="4" width="24.33203125" customWidth="1"/>
  </cols>
  <sheetData>
    <row r="1" spans="1:6" x14ac:dyDescent="0.3">
      <c r="A1" s="1" t="s">
        <v>261</v>
      </c>
      <c r="B1" s="2"/>
      <c r="C1" s="2"/>
      <c r="D1" s="3"/>
    </row>
    <row r="2" spans="1:6" x14ac:dyDescent="0.3">
      <c r="A2" s="45" t="s">
        <v>96</v>
      </c>
      <c r="B2" s="32"/>
      <c r="C2" s="32"/>
      <c r="D2" s="33"/>
    </row>
    <row r="3" spans="1:6" x14ac:dyDescent="0.3">
      <c r="A3" s="34" t="s">
        <v>97</v>
      </c>
      <c r="B3" s="35"/>
      <c r="C3" s="35"/>
      <c r="D3" s="36"/>
    </row>
    <row r="4" spans="1:6" x14ac:dyDescent="0.3">
      <c r="A4" s="34" t="s">
        <v>98</v>
      </c>
      <c r="B4" s="35"/>
      <c r="C4" s="35"/>
      <c r="D4" s="36"/>
    </row>
    <row r="5" spans="1:6" x14ac:dyDescent="0.3">
      <c r="A5" s="44" t="s">
        <v>99</v>
      </c>
      <c r="B5" s="37"/>
      <c r="C5" s="37"/>
      <c r="D5" s="38"/>
      <c r="F5" t="s">
        <v>100</v>
      </c>
    </row>
    <row r="6" spans="1:6" x14ac:dyDescent="0.3">
      <c r="F6" t="s">
        <v>101</v>
      </c>
    </row>
    <row r="7" spans="1:6" x14ac:dyDescent="0.3">
      <c r="A7" s="7" t="s">
        <v>102</v>
      </c>
      <c r="F7" t="s">
        <v>103</v>
      </c>
    </row>
    <row r="8" spans="1:6" x14ac:dyDescent="0.3">
      <c r="A8" s="7" t="s">
        <v>104</v>
      </c>
      <c r="F8" t="s">
        <v>105</v>
      </c>
    </row>
    <row r="10" spans="1:6" x14ac:dyDescent="0.3">
      <c r="C10" s="7" t="s">
        <v>106</v>
      </c>
      <c r="F10" s="43"/>
    </row>
    <row r="11" spans="1:6" x14ac:dyDescent="0.3">
      <c r="A11" s="46" t="s">
        <v>107</v>
      </c>
      <c r="C11" s="46" t="s">
        <v>108</v>
      </c>
      <c r="F11" s="43"/>
    </row>
    <row r="12" spans="1:6" x14ac:dyDescent="0.3">
      <c r="A12" s="4" t="s">
        <v>109</v>
      </c>
      <c r="C12" s="4" t="s">
        <v>110</v>
      </c>
      <c r="D12" s="4" t="s">
        <v>111</v>
      </c>
    </row>
    <row r="13" spans="1:6" x14ac:dyDescent="0.3">
      <c r="A13" s="5" t="s">
        <v>112</v>
      </c>
      <c r="C13" s="5" t="s">
        <v>115</v>
      </c>
      <c r="D13" s="8"/>
    </row>
    <row r="14" spans="1:6" x14ac:dyDescent="0.3">
      <c r="A14" s="5" t="s">
        <v>113</v>
      </c>
      <c r="C14" s="5" t="s">
        <v>127</v>
      </c>
      <c r="D14" s="8"/>
    </row>
    <row r="15" spans="1:6" x14ac:dyDescent="0.3">
      <c r="A15" s="5" t="s">
        <v>114</v>
      </c>
      <c r="C15" s="5" t="s">
        <v>117</v>
      </c>
      <c r="D15" s="8"/>
    </row>
    <row r="16" spans="1:6" x14ac:dyDescent="0.3">
      <c r="A16" s="5" t="s">
        <v>116</v>
      </c>
      <c r="C16" s="5" t="s">
        <v>119</v>
      </c>
      <c r="D16" s="8"/>
    </row>
    <row r="17" spans="1:4" x14ac:dyDescent="0.3">
      <c r="A17" s="5" t="s">
        <v>118</v>
      </c>
      <c r="C17" s="5" t="s">
        <v>120</v>
      </c>
      <c r="D17" s="8"/>
    </row>
    <row r="18" spans="1:4" x14ac:dyDescent="0.3">
      <c r="A18" s="5" t="s">
        <v>115</v>
      </c>
      <c r="C18" s="5" t="s">
        <v>122</v>
      </c>
      <c r="D18" s="8"/>
    </row>
    <row r="19" spans="1:4" x14ac:dyDescent="0.3">
      <c r="A19" s="5" t="s">
        <v>121</v>
      </c>
      <c r="C19" s="5" t="s">
        <v>250</v>
      </c>
      <c r="D19" s="8"/>
    </row>
    <row r="20" spans="1:4" x14ac:dyDescent="0.3">
      <c r="A20" s="5" t="s">
        <v>123</v>
      </c>
      <c r="C20" s="5" t="s">
        <v>125</v>
      </c>
      <c r="D20" s="8"/>
    </row>
    <row r="21" spans="1:4" x14ac:dyDescent="0.3">
      <c r="A21" s="5" t="s">
        <v>124</v>
      </c>
      <c r="C21" s="5" t="s">
        <v>114</v>
      </c>
      <c r="D21" s="8"/>
    </row>
    <row r="22" spans="1:4" x14ac:dyDescent="0.3">
      <c r="A22" s="5" t="s">
        <v>126</v>
      </c>
      <c r="C22" s="5" t="s">
        <v>129</v>
      </c>
      <c r="D22" s="8"/>
    </row>
    <row r="23" spans="1:4" x14ac:dyDescent="0.3">
      <c r="A23" s="5" t="s">
        <v>128</v>
      </c>
      <c r="C23" s="5" t="s">
        <v>113</v>
      </c>
      <c r="D23" s="8"/>
    </row>
    <row r="24" spans="1:4" x14ac:dyDescent="0.3">
      <c r="A24" s="5" t="s">
        <v>130</v>
      </c>
      <c r="C24" s="5" t="s">
        <v>131</v>
      </c>
      <c r="D24" s="8"/>
    </row>
    <row r="25" spans="1:4" x14ac:dyDescent="0.3">
      <c r="A25" s="5" t="s">
        <v>132</v>
      </c>
    </row>
    <row r="26" spans="1:4" x14ac:dyDescent="0.3">
      <c r="A26" s="5" t="s">
        <v>133</v>
      </c>
      <c r="C26" t="s">
        <v>134</v>
      </c>
    </row>
    <row r="27" spans="1:4" x14ac:dyDescent="0.3">
      <c r="A27" s="5" t="s">
        <v>135</v>
      </c>
    </row>
    <row r="28" spans="1:4" x14ac:dyDescent="0.3">
      <c r="A28" s="5" t="s">
        <v>117</v>
      </c>
    </row>
    <row r="29" spans="1:4" x14ac:dyDescent="0.3">
      <c r="A29" s="5" t="s">
        <v>136</v>
      </c>
    </row>
    <row r="30" spans="1:4" x14ac:dyDescent="0.3">
      <c r="A30" s="5" t="s">
        <v>137</v>
      </c>
    </row>
    <row r="31" spans="1:4" x14ac:dyDescent="0.3">
      <c r="A31" s="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showGridLines="0" zoomScale="115" zoomScaleNormal="115" workbookViewId="0">
      <selection activeCell="A45" sqref="A45"/>
    </sheetView>
  </sheetViews>
  <sheetFormatPr defaultColWidth="8.77734375" defaultRowHeight="14.4" x14ac:dyDescent="0.3"/>
  <cols>
    <col min="1" max="1" width="24.33203125" customWidth="1"/>
    <col min="3" max="3" width="26.44140625" customWidth="1"/>
    <col min="4" max="4" width="24.33203125" customWidth="1"/>
  </cols>
  <sheetData>
    <row r="1" spans="1:6" x14ac:dyDescent="0.3">
      <c r="A1" s="1" t="s">
        <v>261</v>
      </c>
      <c r="B1" s="2"/>
      <c r="C1" s="2"/>
      <c r="D1" s="3"/>
    </row>
    <row r="2" spans="1:6" x14ac:dyDescent="0.3">
      <c r="A2" s="45" t="s">
        <v>96</v>
      </c>
      <c r="B2" s="32"/>
      <c r="C2" s="32"/>
      <c r="D2" s="33"/>
    </row>
    <row r="3" spans="1:6" x14ac:dyDescent="0.3">
      <c r="A3" s="34" t="s">
        <v>97</v>
      </c>
      <c r="B3" s="35"/>
      <c r="C3" s="35"/>
      <c r="D3" s="36"/>
    </row>
    <row r="4" spans="1:6" x14ac:dyDescent="0.3">
      <c r="A4" s="34" t="s">
        <v>98</v>
      </c>
      <c r="B4" s="35"/>
      <c r="C4" s="35"/>
      <c r="D4" s="36"/>
    </row>
    <row r="5" spans="1:6" x14ac:dyDescent="0.3">
      <c r="A5" s="44" t="s">
        <v>99</v>
      </c>
      <c r="B5" s="37"/>
      <c r="C5" s="37"/>
      <c r="D5" s="38"/>
      <c r="F5" t="s">
        <v>100</v>
      </c>
    </row>
    <row r="6" spans="1:6" x14ac:dyDescent="0.3">
      <c r="F6" t="s">
        <v>101</v>
      </c>
    </row>
    <row r="7" spans="1:6" x14ac:dyDescent="0.3">
      <c r="A7" s="7" t="s">
        <v>102</v>
      </c>
      <c r="F7" t="s">
        <v>103</v>
      </c>
    </row>
    <row r="8" spans="1:6" x14ac:dyDescent="0.3">
      <c r="A8" s="7" t="s">
        <v>104</v>
      </c>
      <c r="F8" t="s">
        <v>105</v>
      </c>
    </row>
    <row r="10" spans="1:6" x14ac:dyDescent="0.3">
      <c r="C10" s="7" t="s">
        <v>106</v>
      </c>
      <c r="F10" s="43"/>
    </row>
    <row r="11" spans="1:6" x14ac:dyDescent="0.3">
      <c r="A11" s="46" t="s">
        <v>107</v>
      </c>
      <c r="C11" s="46" t="s">
        <v>108</v>
      </c>
      <c r="F11" s="43"/>
    </row>
    <row r="12" spans="1:6" x14ac:dyDescent="0.3">
      <c r="A12" s="4" t="s">
        <v>109</v>
      </c>
      <c r="C12" s="4" t="s">
        <v>110</v>
      </c>
      <c r="D12" s="4" t="s">
        <v>111</v>
      </c>
    </row>
    <row r="13" spans="1:6" x14ac:dyDescent="0.3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3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3">
      <c r="A15" s="5" t="s">
        <v>114</v>
      </c>
      <c r="C15" s="5" t="s">
        <v>117</v>
      </c>
      <c r="D15" s="8" t="b">
        <f t="shared" si="0"/>
        <v>1</v>
      </c>
    </row>
    <row r="16" spans="1:6" x14ac:dyDescent="0.3">
      <c r="A16" s="5" t="s">
        <v>116</v>
      </c>
      <c r="C16" s="5" t="s">
        <v>119</v>
      </c>
      <c r="D16" s="8" t="b">
        <f t="shared" si="0"/>
        <v>0</v>
      </c>
    </row>
    <row r="17" spans="1:4" x14ac:dyDescent="0.3">
      <c r="A17" s="5" t="s">
        <v>118</v>
      </c>
      <c r="C17" s="5" t="s">
        <v>120</v>
      </c>
      <c r="D17" s="8" t="b">
        <f t="shared" si="0"/>
        <v>0</v>
      </c>
    </row>
    <row r="18" spans="1:4" x14ac:dyDescent="0.3">
      <c r="A18" s="5" t="s">
        <v>115</v>
      </c>
      <c r="C18" s="5" t="s">
        <v>122</v>
      </c>
      <c r="D18" s="8" t="b">
        <f t="shared" si="0"/>
        <v>0</v>
      </c>
    </row>
    <row r="19" spans="1:4" x14ac:dyDescent="0.3">
      <c r="A19" s="5" t="s">
        <v>121</v>
      </c>
      <c r="C19" s="5" t="s">
        <v>250</v>
      </c>
      <c r="D19" s="8" t="b">
        <f t="shared" si="0"/>
        <v>0</v>
      </c>
    </row>
    <row r="20" spans="1:4" x14ac:dyDescent="0.3">
      <c r="A20" s="5" t="s">
        <v>123</v>
      </c>
      <c r="C20" s="5" t="s">
        <v>125</v>
      </c>
      <c r="D20" s="8" t="b">
        <f t="shared" si="0"/>
        <v>0</v>
      </c>
    </row>
    <row r="21" spans="1:4" x14ac:dyDescent="0.3">
      <c r="A21" s="5" t="s">
        <v>124</v>
      </c>
      <c r="C21" s="5" t="s">
        <v>114</v>
      </c>
      <c r="D21" s="8" t="b">
        <f t="shared" si="0"/>
        <v>1</v>
      </c>
    </row>
    <row r="22" spans="1:4" x14ac:dyDescent="0.3">
      <c r="A22" s="5" t="s">
        <v>126</v>
      </c>
      <c r="C22" s="5" t="s">
        <v>129</v>
      </c>
      <c r="D22" s="8" t="b">
        <f t="shared" si="0"/>
        <v>0</v>
      </c>
    </row>
    <row r="23" spans="1:4" x14ac:dyDescent="0.3">
      <c r="A23" s="5" t="s">
        <v>128</v>
      </c>
      <c r="C23" s="5" t="s">
        <v>113</v>
      </c>
      <c r="D23" s="8" t="b">
        <f t="shared" si="0"/>
        <v>1</v>
      </c>
    </row>
    <row r="24" spans="1:4" x14ac:dyDescent="0.3">
      <c r="A24" s="5" t="s">
        <v>130</v>
      </c>
      <c r="C24" s="5" t="s">
        <v>131</v>
      </c>
      <c r="D24" s="8" t="b">
        <f t="shared" si="0"/>
        <v>0</v>
      </c>
    </row>
    <row r="25" spans="1:4" x14ac:dyDescent="0.3">
      <c r="A25" s="5" t="s">
        <v>132</v>
      </c>
    </row>
    <row r="26" spans="1:4" x14ac:dyDescent="0.3">
      <c r="A26" s="5" t="s">
        <v>133</v>
      </c>
      <c r="C26" t="s">
        <v>134</v>
      </c>
    </row>
    <row r="27" spans="1:4" x14ac:dyDescent="0.3">
      <c r="A27" s="5" t="s">
        <v>135</v>
      </c>
    </row>
    <row r="28" spans="1:4" x14ac:dyDescent="0.3">
      <c r="A28" s="5" t="s">
        <v>117</v>
      </c>
    </row>
    <row r="29" spans="1:4" x14ac:dyDescent="0.3">
      <c r="A29" s="5" t="s">
        <v>136</v>
      </c>
    </row>
    <row r="30" spans="1:4" x14ac:dyDescent="0.3">
      <c r="A30" s="5" t="s">
        <v>137</v>
      </c>
    </row>
    <row r="31" spans="1:4" x14ac:dyDescent="0.3">
      <c r="A31" s="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showGridLines="0" zoomScale="120" zoomScaleNormal="120" workbookViewId="0">
      <selection activeCell="A45" sqref="A45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7.33203125" customWidth="1"/>
    <col min="5" max="5" width="14.44140625" customWidth="1"/>
    <col min="7" max="7" width="10.77734375" customWidth="1"/>
  </cols>
  <sheetData>
    <row r="1" spans="1:8" x14ac:dyDescent="0.3">
      <c r="A1" s="1" t="s">
        <v>262</v>
      </c>
      <c r="B1" s="2"/>
      <c r="C1" s="3"/>
    </row>
    <row r="2" spans="1:8" x14ac:dyDescent="0.3">
      <c r="A2" s="45" t="s">
        <v>96</v>
      </c>
      <c r="B2" s="32"/>
      <c r="C2" s="33"/>
      <c r="G2" s="7" t="s">
        <v>139</v>
      </c>
      <c r="H2" s="7"/>
    </row>
    <row r="3" spans="1:8" x14ac:dyDescent="0.3">
      <c r="A3" s="34" t="s">
        <v>97</v>
      </c>
      <c r="B3" s="35"/>
      <c r="C3" s="36"/>
      <c r="G3" s="7" t="s">
        <v>140</v>
      </c>
      <c r="H3" s="7"/>
    </row>
    <row r="4" spans="1:8" x14ac:dyDescent="0.3">
      <c r="A4" s="34" t="s">
        <v>98</v>
      </c>
      <c r="B4" s="35"/>
      <c r="C4" s="36"/>
      <c r="G4" s="7" t="s">
        <v>141</v>
      </c>
      <c r="H4" s="7"/>
    </row>
    <row r="5" spans="1:8" x14ac:dyDescent="0.3">
      <c r="A5" s="44" t="s">
        <v>142</v>
      </c>
      <c r="B5" s="37"/>
      <c r="C5" s="38"/>
    </row>
    <row r="7" spans="1:8" x14ac:dyDescent="0.3">
      <c r="A7" s="7" t="s">
        <v>143</v>
      </c>
    </row>
    <row r="8" spans="1:8" x14ac:dyDescent="0.3">
      <c r="A8" s="7" t="s">
        <v>144</v>
      </c>
    </row>
    <row r="10" spans="1:8" x14ac:dyDescent="0.3">
      <c r="A10" s="47" t="s">
        <v>145</v>
      </c>
      <c r="C10" s="47" t="s">
        <v>146</v>
      </c>
      <c r="D10" s="47" t="s">
        <v>147</v>
      </c>
    </row>
    <row r="11" spans="1:8" x14ac:dyDescent="0.3">
      <c r="A11" s="4" t="s">
        <v>109</v>
      </c>
      <c r="C11" s="4" t="s">
        <v>110</v>
      </c>
      <c r="D11" s="4" t="s">
        <v>148</v>
      </c>
      <c r="E11" s="48" t="s">
        <v>149</v>
      </c>
    </row>
    <row r="12" spans="1:8" x14ac:dyDescent="0.3">
      <c r="A12" s="5" t="s">
        <v>150</v>
      </c>
      <c r="C12" s="5" t="s">
        <v>151</v>
      </c>
      <c r="D12" s="8"/>
    </row>
    <row r="13" spans="1:8" x14ac:dyDescent="0.3">
      <c r="A13" s="5" t="s">
        <v>152</v>
      </c>
      <c r="C13" s="5" t="s">
        <v>153</v>
      </c>
      <c r="D13" s="8"/>
    </row>
    <row r="14" spans="1:8" x14ac:dyDescent="0.3">
      <c r="A14" s="5" t="s">
        <v>154</v>
      </c>
      <c r="C14" s="5" t="s">
        <v>150</v>
      </c>
      <c r="D14" s="8"/>
    </row>
    <row r="15" spans="1:8" x14ac:dyDescent="0.3">
      <c r="A15" s="5" t="s">
        <v>155</v>
      </c>
      <c r="C15" s="5" t="s">
        <v>156</v>
      </c>
      <c r="D15" s="8"/>
    </row>
    <row r="16" spans="1:8" x14ac:dyDescent="0.3">
      <c r="A16" s="5" t="s">
        <v>157</v>
      </c>
      <c r="C16" s="5" t="s">
        <v>158</v>
      </c>
      <c r="D16" s="8"/>
    </row>
    <row r="17" spans="1:4" x14ac:dyDescent="0.3">
      <c r="A17" s="5" t="s">
        <v>153</v>
      </c>
      <c r="C17" s="5" t="s">
        <v>159</v>
      </c>
      <c r="D17" s="8"/>
    </row>
    <row r="18" spans="1:4" x14ac:dyDescent="0.3">
      <c r="A18" s="5" t="s">
        <v>160</v>
      </c>
      <c r="C18" s="5" t="s">
        <v>161</v>
      </c>
      <c r="D18" s="8"/>
    </row>
    <row r="19" spans="1:4" x14ac:dyDescent="0.3">
      <c r="A19" s="5" t="s">
        <v>162</v>
      </c>
      <c r="C19" s="5" t="s">
        <v>163</v>
      </c>
      <c r="D19" s="8"/>
    </row>
    <row r="20" spans="1:4" x14ac:dyDescent="0.3">
      <c r="A20" s="5" t="s">
        <v>164</v>
      </c>
      <c r="C20" s="5" t="s">
        <v>165</v>
      </c>
      <c r="D20" s="8"/>
    </row>
    <row r="21" spans="1:4" x14ac:dyDescent="0.3">
      <c r="A21" s="5" t="s">
        <v>166</v>
      </c>
      <c r="C21" s="5" t="s">
        <v>167</v>
      </c>
      <c r="D21" s="8"/>
    </row>
    <row r="22" spans="1:4" x14ac:dyDescent="0.3">
      <c r="A22" s="5" t="s">
        <v>168</v>
      </c>
      <c r="C22" s="5" t="s">
        <v>169</v>
      </c>
      <c r="D22" s="8"/>
    </row>
    <row r="23" spans="1:4" x14ac:dyDescent="0.3">
      <c r="A23" s="5" t="s">
        <v>170</v>
      </c>
      <c r="C23" s="5" t="s">
        <v>171</v>
      </c>
      <c r="D23" s="8"/>
    </row>
    <row r="24" spans="1:4" x14ac:dyDescent="0.3">
      <c r="A24" s="5" t="s">
        <v>172</v>
      </c>
      <c r="C24" s="5" t="s">
        <v>173</v>
      </c>
      <c r="D24" s="8"/>
    </row>
    <row r="25" spans="1:4" x14ac:dyDescent="0.3">
      <c r="A25" s="5" t="s">
        <v>174</v>
      </c>
      <c r="C25" s="5" t="s">
        <v>175</v>
      </c>
      <c r="D25" s="8"/>
    </row>
    <row r="26" spans="1:4" x14ac:dyDescent="0.3">
      <c r="A26" s="5" t="s">
        <v>176</v>
      </c>
      <c r="C26" s="5" t="s">
        <v>177</v>
      </c>
      <c r="D26" s="8"/>
    </row>
    <row r="27" spans="1:4" x14ac:dyDescent="0.3">
      <c r="A27" s="5" t="s">
        <v>178</v>
      </c>
      <c r="C27" s="5" t="s">
        <v>176</v>
      </c>
      <c r="D27" s="8"/>
    </row>
    <row r="28" spans="1:4" x14ac:dyDescent="0.3">
      <c r="A28" s="5" t="s">
        <v>179</v>
      </c>
      <c r="C28" s="5" t="s">
        <v>180</v>
      </c>
      <c r="D28" s="8"/>
    </row>
    <row r="29" spans="1:4" x14ac:dyDescent="0.3">
      <c r="A29" s="5" t="s">
        <v>181</v>
      </c>
      <c r="C29" s="5" t="s">
        <v>182</v>
      </c>
      <c r="D29" s="8"/>
    </row>
    <row r="30" spans="1:4" x14ac:dyDescent="0.3">
      <c r="A30" s="5" t="s">
        <v>183</v>
      </c>
      <c r="C30" s="5" t="s">
        <v>184</v>
      </c>
      <c r="D30" s="8"/>
    </row>
    <row r="31" spans="1:4" x14ac:dyDescent="0.3">
      <c r="A31" s="5" t="s">
        <v>185</v>
      </c>
      <c r="C31" s="5" t="s">
        <v>186</v>
      </c>
      <c r="D31" s="8"/>
    </row>
    <row r="32" spans="1:4" x14ac:dyDescent="0.3">
      <c r="A32" s="5" t="s">
        <v>187</v>
      </c>
      <c r="C32" s="5" t="s">
        <v>188</v>
      </c>
      <c r="D32" s="8"/>
    </row>
    <row r="33" spans="1:4" x14ac:dyDescent="0.3">
      <c r="A33" s="5" t="s">
        <v>188</v>
      </c>
      <c r="C33" s="5" t="s">
        <v>164</v>
      </c>
      <c r="D33" s="8"/>
    </row>
    <row r="34" spans="1:4" x14ac:dyDescent="0.3">
      <c r="A34" s="5" t="s">
        <v>161</v>
      </c>
      <c r="C34" s="5" t="s">
        <v>189</v>
      </c>
      <c r="D34" s="8"/>
    </row>
    <row r="35" spans="1:4" x14ac:dyDescent="0.3">
      <c r="A35" s="5" t="s">
        <v>190</v>
      </c>
      <c r="C35" s="5" t="s">
        <v>191</v>
      </c>
      <c r="D35" s="8"/>
    </row>
    <row r="36" spans="1:4" x14ac:dyDescent="0.3">
      <c r="A36" s="5" t="s">
        <v>192</v>
      </c>
      <c r="C36" s="5" t="s">
        <v>155</v>
      </c>
      <c r="D36" s="8"/>
    </row>
    <row r="37" spans="1:4" x14ac:dyDescent="0.3">
      <c r="A37" s="5" t="s">
        <v>191</v>
      </c>
      <c r="C37" s="5" t="s">
        <v>162</v>
      </c>
      <c r="D37" s="8"/>
    </row>
    <row r="38" spans="1:4" x14ac:dyDescent="0.3">
      <c r="A38" s="5" t="s">
        <v>193</v>
      </c>
      <c r="C38" s="5" t="s">
        <v>194</v>
      </c>
      <c r="D38" s="8"/>
    </row>
    <row r="39" spans="1:4" x14ac:dyDescent="0.3">
      <c r="A39" s="5" t="s">
        <v>195</v>
      </c>
      <c r="C39" s="5" t="s">
        <v>196</v>
      </c>
      <c r="D39" s="8"/>
    </row>
    <row r="40" spans="1:4" x14ac:dyDescent="0.3">
      <c r="A40" s="5" t="s">
        <v>197</v>
      </c>
      <c r="C40" s="5" t="s">
        <v>198</v>
      </c>
      <c r="D40" s="8"/>
    </row>
    <row r="41" spans="1:4" x14ac:dyDescent="0.3">
      <c r="A41" s="5" t="s">
        <v>199</v>
      </c>
      <c r="C41" s="5" t="s">
        <v>200</v>
      </c>
      <c r="D41" s="8"/>
    </row>
    <row r="42" spans="1:4" x14ac:dyDescent="0.3">
      <c r="A42" s="5" t="s">
        <v>201</v>
      </c>
      <c r="C42" s="5" t="s">
        <v>202</v>
      </c>
      <c r="D42" s="8"/>
    </row>
    <row r="43" spans="1:4" x14ac:dyDescent="0.3">
      <c r="A43" s="5" t="s">
        <v>203</v>
      </c>
      <c r="C43" s="5" t="s">
        <v>204</v>
      </c>
      <c r="D43" s="8"/>
    </row>
    <row r="44" spans="1:4" x14ac:dyDescent="0.3">
      <c r="A44" s="5" t="s">
        <v>205</v>
      </c>
      <c r="C44" s="5" t="s">
        <v>192</v>
      </c>
      <c r="D44" s="8"/>
    </row>
    <row r="45" spans="1:4" x14ac:dyDescent="0.3">
      <c r="A45" s="5" t="s">
        <v>180</v>
      </c>
      <c r="C45" s="5" t="s">
        <v>206</v>
      </c>
      <c r="D45" s="8"/>
    </row>
    <row r="46" spans="1:4" x14ac:dyDescent="0.3">
      <c r="A46" s="5" t="s">
        <v>207</v>
      </c>
      <c r="C46" s="5" t="s">
        <v>208</v>
      </c>
      <c r="D46" s="8"/>
    </row>
    <row r="47" spans="1:4" x14ac:dyDescent="0.3">
      <c r="A47" s="5" t="s">
        <v>189</v>
      </c>
      <c r="C47" s="5" t="s">
        <v>209</v>
      </c>
      <c r="D47" s="8"/>
    </row>
    <row r="48" spans="1:4" x14ac:dyDescent="0.3">
      <c r="A48" s="5" t="s">
        <v>210</v>
      </c>
      <c r="C48" s="5" t="s">
        <v>211</v>
      </c>
      <c r="D48" s="8"/>
    </row>
    <row r="49" spans="1:4" x14ac:dyDescent="0.3">
      <c r="A49" s="5" t="s">
        <v>212</v>
      </c>
      <c r="C49" s="5" t="s">
        <v>213</v>
      </c>
      <c r="D49" s="8"/>
    </row>
    <row r="50" spans="1:4" x14ac:dyDescent="0.3">
      <c r="A50" s="5" t="s">
        <v>214</v>
      </c>
      <c r="C50" s="5" t="s">
        <v>168</v>
      </c>
      <c r="D50" s="8"/>
    </row>
    <row r="51" spans="1:4" x14ac:dyDescent="0.3">
      <c r="A51" s="5" t="s">
        <v>208</v>
      </c>
      <c r="C51" s="5" t="s">
        <v>215</v>
      </c>
      <c r="D51" s="8"/>
    </row>
    <row r="52" spans="1:4" x14ac:dyDescent="0.3">
      <c r="A52" s="5" t="s">
        <v>167</v>
      </c>
      <c r="C52" s="5" t="s">
        <v>216</v>
      </c>
      <c r="D52" s="8"/>
    </row>
    <row r="53" spans="1:4" x14ac:dyDescent="0.3">
      <c r="A53" s="5" t="s">
        <v>217</v>
      </c>
      <c r="C53" s="5" t="s">
        <v>218</v>
      </c>
      <c r="D53" s="8"/>
    </row>
    <row r="54" spans="1:4" x14ac:dyDescent="0.3">
      <c r="A54" s="5" t="s">
        <v>204</v>
      </c>
      <c r="C54" s="5" t="s">
        <v>166</v>
      </c>
      <c r="D54" s="8"/>
    </row>
    <row r="55" spans="1:4" x14ac:dyDescent="0.3">
      <c r="A55" s="5" t="s">
        <v>159</v>
      </c>
      <c r="C55" s="5" t="s">
        <v>219</v>
      </c>
      <c r="D55" s="8"/>
    </row>
    <row r="56" spans="1:4" x14ac:dyDescent="0.3">
      <c r="A56" s="5" t="s">
        <v>163</v>
      </c>
      <c r="C56" s="5" t="s">
        <v>157</v>
      </c>
      <c r="D56" s="8"/>
    </row>
    <row r="57" spans="1:4" x14ac:dyDescent="0.3">
      <c r="A57" s="5" t="s">
        <v>218</v>
      </c>
      <c r="C57" s="5" t="s">
        <v>220</v>
      </c>
      <c r="D57" s="8"/>
    </row>
    <row r="58" spans="1:4" x14ac:dyDescent="0.3">
      <c r="A58" s="5" t="s">
        <v>194</v>
      </c>
      <c r="C58" s="5" t="s">
        <v>190</v>
      </c>
      <c r="D58" s="8"/>
    </row>
    <row r="59" spans="1:4" x14ac:dyDescent="0.3">
      <c r="A59" s="5" t="s">
        <v>221</v>
      </c>
      <c r="C59" s="5" t="s">
        <v>221</v>
      </c>
      <c r="D59" s="8"/>
    </row>
    <row r="60" spans="1:4" x14ac:dyDescent="0.3">
      <c r="A60" s="5" t="s">
        <v>222</v>
      </c>
      <c r="C60" s="5" t="s">
        <v>172</v>
      </c>
      <c r="D60" s="8"/>
    </row>
    <row r="61" spans="1:4" x14ac:dyDescent="0.3">
      <c r="A61" s="5" t="s">
        <v>223</v>
      </c>
      <c r="C61" s="5" t="s">
        <v>214</v>
      </c>
      <c r="D61" s="8"/>
    </row>
    <row r="62" spans="1:4" x14ac:dyDescent="0.3">
      <c r="A62" s="5" t="s">
        <v>175</v>
      </c>
      <c r="C62" s="5" t="s">
        <v>224</v>
      </c>
      <c r="D62" s="8"/>
    </row>
    <row r="63" spans="1:4" x14ac:dyDescent="0.3">
      <c r="A63" s="5" t="s">
        <v>225</v>
      </c>
      <c r="C63" s="5" t="s">
        <v>226</v>
      </c>
      <c r="D63" s="8"/>
    </row>
    <row r="64" spans="1:4" x14ac:dyDescent="0.3">
      <c r="A64" s="5" t="s">
        <v>202</v>
      </c>
      <c r="C64" s="5" t="s">
        <v>201</v>
      </c>
      <c r="D64" s="8"/>
    </row>
    <row r="65" spans="1:4" x14ac:dyDescent="0.3">
      <c r="A65" s="5" t="s">
        <v>227</v>
      </c>
      <c r="C65" s="5" t="s">
        <v>228</v>
      </c>
      <c r="D65" s="8"/>
    </row>
    <row r="66" spans="1:4" x14ac:dyDescent="0.3">
      <c r="A66" s="5" t="s">
        <v>229</v>
      </c>
      <c r="C66" s="5" t="s">
        <v>222</v>
      </c>
      <c r="D66" s="8"/>
    </row>
    <row r="67" spans="1:4" x14ac:dyDescent="0.3">
      <c r="A67" s="5" t="s">
        <v>230</v>
      </c>
      <c r="C67" s="5" t="s">
        <v>231</v>
      </c>
      <c r="D67" s="8"/>
    </row>
    <row r="68" spans="1:4" x14ac:dyDescent="0.3">
      <c r="A68" s="5" t="s">
        <v>232</v>
      </c>
      <c r="C68" s="5" t="s">
        <v>178</v>
      </c>
      <c r="D68" s="8"/>
    </row>
    <row r="69" spans="1:4" x14ac:dyDescent="0.3">
      <c r="A69" s="5" t="s">
        <v>233</v>
      </c>
      <c r="C69" s="5" t="s">
        <v>185</v>
      </c>
      <c r="D69" s="8"/>
    </row>
    <row r="70" spans="1:4" x14ac:dyDescent="0.3">
      <c r="A70" s="5" t="s">
        <v>234</v>
      </c>
      <c r="C70" s="5" t="s">
        <v>152</v>
      </c>
      <c r="D70" s="8"/>
    </row>
    <row r="71" spans="1:4" x14ac:dyDescent="0.3">
      <c r="A71" s="5" t="s">
        <v>235</v>
      </c>
      <c r="C71" s="5" t="s">
        <v>225</v>
      </c>
      <c r="D71" s="8"/>
    </row>
    <row r="72" spans="1:4" x14ac:dyDescent="0.3">
      <c r="A72" s="5" t="s">
        <v>220</v>
      </c>
      <c r="C72" s="5" t="s">
        <v>223</v>
      </c>
      <c r="D72" s="8"/>
    </row>
    <row r="73" spans="1:4" x14ac:dyDescent="0.3">
      <c r="A73" s="5" t="s">
        <v>226</v>
      </c>
      <c r="C73" s="5" t="s">
        <v>199</v>
      </c>
      <c r="D73" s="8"/>
    </row>
    <row r="74" spans="1:4" x14ac:dyDescent="0.3">
      <c r="A74" s="5" t="s">
        <v>165</v>
      </c>
      <c r="C74" s="5" t="s">
        <v>187</v>
      </c>
      <c r="D74" s="8"/>
    </row>
    <row r="75" spans="1:4" x14ac:dyDescent="0.3">
      <c r="A75" s="5" t="s">
        <v>209</v>
      </c>
      <c r="C75" s="5" t="s">
        <v>235</v>
      </c>
      <c r="D75" s="8"/>
    </row>
    <row r="76" spans="1:4" x14ac:dyDescent="0.3">
      <c r="A76" s="5" t="s">
        <v>216</v>
      </c>
      <c r="C76" s="5" t="s">
        <v>229</v>
      </c>
      <c r="D76" s="8"/>
    </row>
    <row r="77" spans="1:4" x14ac:dyDescent="0.3">
      <c r="A77" s="5" t="s">
        <v>236</v>
      </c>
      <c r="C77" s="5" t="s">
        <v>212</v>
      </c>
      <c r="D77" s="8"/>
    </row>
    <row r="78" spans="1:4" x14ac:dyDescent="0.3">
      <c r="A78" s="5" t="s">
        <v>237</v>
      </c>
      <c r="C78" s="5" t="s">
        <v>238</v>
      </c>
      <c r="D78" s="8"/>
    </row>
    <row r="79" spans="1:4" x14ac:dyDescent="0.3">
      <c r="A79" s="5" t="s">
        <v>238</v>
      </c>
      <c r="C79" s="5" t="s">
        <v>195</v>
      </c>
      <c r="D79" s="8"/>
    </row>
    <row r="80" spans="1:4" x14ac:dyDescent="0.3">
      <c r="A80" s="5" t="s">
        <v>239</v>
      </c>
      <c r="C80" s="5" t="s">
        <v>237</v>
      </c>
      <c r="D80" s="8"/>
    </row>
    <row r="81" spans="1:4" x14ac:dyDescent="0.3">
      <c r="A81" s="5" t="s">
        <v>169</v>
      </c>
      <c r="C81" s="5" t="s">
        <v>170</v>
      </c>
      <c r="D81" s="8"/>
    </row>
    <row r="82" spans="1:4" x14ac:dyDescent="0.3">
      <c r="A82" s="5" t="s">
        <v>240</v>
      </c>
      <c r="C82" s="5" t="s">
        <v>233</v>
      </c>
      <c r="D82" s="8"/>
    </row>
    <row r="83" spans="1:4" x14ac:dyDescent="0.3">
      <c r="A83" s="5" t="s">
        <v>186</v>
      </c>
      <c r="C83" s="5" t="s">
        <v>241</v>
      </c>
      <c r="D83" s="8"/>
    </row>
    <row r="84" spans="1:4" x14ac:dyDescent="0.3">
      <c r="A84" s="5" t="s">
        <v>182</v>
      </c>
      <c r="C84" s="5" t="s">
        <v>240</v>
      </c>
      <c r="D84" s="8"/>
    </row>
    <row r="85" spans="1:4" x14ac:dyDescent="0.3">
      <c r="A85" s="5" t="s">
        <v>242</v>
      </c>
      <c r="C85" s="5" t="s">
        <v>217</v>
      </c>
      <c r="D85" s="8"/>
    </row>
    <row r="86" spans="1:4" x14ac:dyDescent="0.3">
      <c r="A86" s="5" t="s">
        <v>184</v>
      </c>
      <c r="C86" s="5" t="s">
        <v>197</v>
      </c>
      <c r="D86" s="8"/>
    </row>
    <row r="87" spans="1:4" x14ac:dyDescent="0.3">
      <c r="A87" s="5" t="s">
        <v>243</v>
      </c>
      <c r="C87" s="5" t="s">
        <v>230</v>
      </c>
      <c r="D87" s="8"/>
    </row>
    <row r="88" spans="1:4" x14ac:dyDescent="0.3">
      <c r="A88" s="5" t="s">
        <v>224</v>
      </c>
      <c r="C88" s="5" t="s">
        <v>154</v>
      </c>
      <c r="D88" s="8"/>
    </row>
    <row r="89" spans="1:4" x14ac:dyDescent="0.3">
      <c r="A89" s="5" t="s">
        <v>219</v>
      </c>
      <c r="C89" s="5" t="s">
        <v>183</v>
      </c>
      <c r="D89" s="8"/>
    </row>
    <row r="90" spans="1:4" x14ac:dyDescent="0.3">
      <c r="A90" s="5" t="s">
        <v>244</v>
      </c>
      <c r="C90" s="5" t="s">
        <v>174</v>
      </c>
      <c r="D90" s="8"/>
    </row>
    <row r="91" spans="1:4" x14ac:dyDescent="0.3">
      <c r="A91" s="5" t="s">
        <v>245</v>
      </c>
      <c r="C91" s="5" t="s">
        <v>160</v>
      </c>
      <c r="D91" s="8"/>
    </row>
    <row r="92" spans="1:4" x14ac:dyDescent="0.3">
      <c r="A92" s="5" t="s">
        <v>231</v>
      </c>
      <c r="C92" s="5" t="s">
        <v>203</v>
      </c>
      <c r="D92" s="8"/>
    </row>
    <row r="93" spans="1:4" x14ac:dyDescent="0.3">
      <c r="A93" s="5" t="s">
        <v>228</v>
      </c>
      <c r="C93" s="5" t="s">
        <v>246</v>
      </c>
      <c r="D93" s="8"/>
    </row>
    <row r="94" spans="1:4" x14ac:dyDescent="0.3">
      <c r="A94" s="5" t="s">
        <v>151</v>
      </c>
      <c r="C94" s="5" t="s">
        <v>234</v>
      </c>
      <c r="D94" s="8"/>
    </row>
    <row r="95" spans="1:4" x14ac:dyDescent="0.3">
      <c r="A95" s="5" t="s">
        <v>200</v>
      </c>
      <c r="C95" s="5" t="s">
        <v>247</v>
      </c>
      <c r="D95" s="8"/>
    </row>
    <row r="96" spans="1:4" x14ac:dyDescent="0.3">
      <c r="A96" s="5" t="s">
        <v>198</v>
      </c>
      <c r="C96" s="5" t="s">
        <v>207</v>
      </c>
      <c r="D96" s="8"/>
    </row>
    <row r="97" spans="1:4" x14ac:dyDescent="0.3">
      <c r="A97" s="5" t="s">
        <v>246</v>
      </c>
      <c r="C97" s="5" t="s">
        <v>205</v>
      </c>
      <c r="D97" s="8"/>
    </row>
    <row r="98" spans="1:4" x14ac:dyDescent="0.3">
      <c r="A98" s="5" t="s">
        <v>241</v>
      </c>
      <c r="C98" s="5" t="s">
        <v>193</v>
      </c>
      <c r="D98" s="8"/>
    </row>
    <row r="99" spans="1:4" x14ac:dyDescent="0.3">
      <c r="A99" s="5" t="s">
        <v>247</v>
      </c>
      <c r="C99" s="5" t="s">
        <v>232</v>
      </c>
      <c r="D99" s="8"/>
    </row>
    <row r="100" spans="1:4" x14ac:dyDescent="0.3">
      <c r="A100" s="5" t="s">
        <v>196</v>
      </c>
      <c r="C100" s="5" t="s">
        <v>245</v>
      </c>
      <c r="D100" s="8"/>
    </row>
    <row r="101" spans="1:4" x14ac:dyDescent="0.3">
      <c r="A101" s="5" t="s">
        <v>156</v>
      </c>
      <c r="C101" s="5" t="s">
        <v>227</v>
      </c>
      <c r="D101" s="8"/>
    </row>
    <row r="102" spans="1:4" x14ac:dyDescent="0.3">
      <c r="A102" s="5" t="s">
        <v>206</v>
      </c>
      <c r="C102" s="5" t="s">
        <v>210</v>
      </c>
      <c r="D102" s="8"/>
    </row>
    <row r="103" spans="1:4" x14ac:dyDescent="0.3">
      <c r="A103" s="5" t="s">
        <v>171</v>
      </c>
      <c r="C103" s="5" t="s">
        <v>236</v>
      </c>
      <c r="D103" s="8"/>
    </row>
    <row r="104" spans="1:4" x14ac:dyDescent="0.3">
      <c r="A104" s="5" t="s">
        <v>215</v>
      </c>
      <c r="C104" s="5" t="s">
        <v>248</v>
      </c>
      <c r="D104" s="8"/>
    </row>
    <row r="105" spans="1:4" x14ac:dyDescent="0.3">
      <c r="C105" s="5" t="s">
        <v>181</v>
      </c>
      <c r="D105" s="8"/>
    </row>
    <row r="106" spans="1:4" x14ac:dyDescent="0.3">
      <c r="C106" s="5" t="s">
        <v>179</v>
      </c>
      <c r="D106" s="8"/>
    </row>
    <row r="107" spans="1:4" x14ac:dyDescent="0.3">
      <c r="C107" s="5" t="s">
        <v>243</v>
      </c>
      <c r="D107" s="8"/>
    </row>
    <row r="108" spans="1:4" x14ac:dyDescent="0.3">
      <c r="C108" s="5" t="s">
        <v>244</v>
      </c>
      <c r="D108" s="8"/>
    </row>
    <row r="109" spans="1:4" x14ac:dyDescent="0.3">
      <c r="C109" s="5" t="s">
        <v>249</v>
      </c>
      <c r="D109" s="8"/>
    </row>
    <row r="110" spans="1:4" x14ac:dyDescent="0.3">
      <c r="C110" s="5" t="s">
        <v>242</v>
      </c>
      <c r="D110" s="8"/>
    </row>
    <row r="111" spans="1:4" x14ac:dyDescent="0.3">
      <c r="C111" s="5" t="s">
        <v>239</v>
      </c>
      <c r="D11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showGridLines="0" zoomScale="85" zoomScaleNormal="85" workbookViewId="0">
      <selection activeCell="A45" sqref="A45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7.33203125" customWidth="1"/>
    <col min="5" max="5" width="14.44140625" customWidth="1"/>
    <col min="7" max="7" width="10.77734375" customWidth="1"/>
  </cols>
  <sheetData>
    <row r="1" spans="1:8" x14ac:dyDescent="0.3">
      <c r="A1" s="1" t="s">
        <v>262</v>
      </c>
      <c r="B1" s="2"/>
      <c r="C1" s="3"/>
    </row>
    <row r="2" spans="1:8" x14ac:dyDescent="0.3">
      <c r="A2" s="45" t="s">
        <v>96</v>
      </c>
      <c r="B2" s="32"/>
      <c r="C2" s="33"/>
      <c r="G2" s="7" t="s">
        <v>139</v>
      </c>
      <c r="H2" s="7"/>
    </row>
    <row r="3" spans="1:8" x14ac:dyDescent="0.3">
      <c r="A3" s="34" t="s">
        <v>97</v>
      </c>
      <c r="B3" s="35"/>
      <c r="C3" s="36"/>
      <c r="G3" s="7" t="s">
        <v>140</v>
      </c>
      <c r="H3" s="7"/>
    </row>
    <row r="4" spans="1:8" x14ac:dyDescent="0.3">
      <c r="A4" s="34" t="s">
        <v>98</v>
      </c>
      <c r="B4" s="35"/>
      <c r="C4" s="36"/>
      <c r="G4" s="7" t="s">
        <v>141</v>
      </c>
      <c r="H4" s="7"/>
    </row>
    <row r="5" spans="1:8" x14ac:dyDescent="0.3">
      <c r="A5" s="44" t="s">
        <v>142</v>
      </c>
      <c r="B5" s="37"/>
      <c r="C5" s="38"/>
    </row>
    <row r="7" spans="1:8" x14ac:dyDescent="0.3">
      <c r="A7" s="7" t="s">
        <v>143</v>
      </c>
    </row>
    <row r="8" spans="1:8" x14ac:dyDescent="0.3">
      <c r="A8" s="7" t="s">
        <v>144</v>
      </c>
    </row>
    <row r="10" spans="1:8" x14ac:dyDescent="0.3">
      <c r="A10" s="47" t="s">
        <v>145</v>
      </c>
      <c r="C10" s="47" t="s">
        <v>146</v>
      </c>
      <c r="D10" s="47" t="s">
        <v>147</v>
      </c>
    </row>
    <row r="11" spans="1:8" x14ac:dyDescent="0.3">
      <c r="A11" s="4" t="s">
        <v>109</v>
      </c>
      <c r="C11" s="4" t="s">
        <v>110</v>
      </c>
      <c r="D11" s="4" t="s">
        <v>148</v>
      </c>
    </row>
    <row r="12" spans="1:8" x14ac:dyDescent="0.3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3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3">
      <c r="A14" s="5" t="s">
        <v>154</v>
      </c>
      <c r="C14" s="5" t="s">
        <v>150</v>
      </c>
      <c r="D14" s="8" t="b">
        <f t="shared" si="0"/>
        <v>0</v>
      </c>
    </row>
    <row r="15" spans="1:8" x14ac:dyDescent="0.3">
      <c r="A15" s="5" t="s">
        <v>155</v>
      </c>
      <c r="C15" s="5" t="s">
        <v>156</v>
      </c>
      <c r="D15" s="8" t="b">
        <f t="shared" si="0"/>
        <v>0</v>
      </c>
    </row>
    <row r="16" spans="1:8" x14ac:dyDescent="0.3">
      <c r="A16" s="5" t="s">
        <v>157</v>
      </c>
      <c r="C16" s="5" t="s">
        <v>158</v>
      </c>
      <c r="D16" s="8" t="b">
        <f t="shared" si="0"/>
        <v>1</v>
      </c>
    </row>
    <row r="17" spans="1:4" x14ac:dyDescent="0.3">
      <c r="A17" s="5" t="s">
        <v>153</v>
      </c>
      <c r="C17" s="5" t="s">
        <v>159</v>
      </c>
      <c r="D17" s="8" t="b">
        <f t="shared" si="0"/>
        <v>0</v>
      </c>
    </row>
    <row r="18" spans="1:4" x14ac:dyDescent="0.3">
      <c r="A18" s="5" t="s">
        <v>160</v>
      </c>
      <c r="C18" s="5" t="s">
        <v>161</v>
      </c>
      <c r="D18" s="8" t="b">
        <f t="shared" si="0"/>
        <v>0</v>
      </c>
    </row>
    <row r="19" spans="1:4" x14ac:dyDescent="0.3">
      <c r="A19" s="5" t="s">
        <v>162</v>
      </c>
      <c r="C19" s="5" t="s">
        <v>163</v>
      </c>
      <c r="D19" s="8" t="b">
        <f t="shared" si="0"/>
        <v>0</v>
      </c>
    </row>
    <row r="20" spans="1:4" x14ac:dyDescent="0.3">
      <c r="A20" s="5" t="s">
        <v>164</v>
      </c>
      <c r="C20" s="5" t="s">
        <v>165</v>
      </c>
      <c r="D20" s="8" t="b">
        <f t="shared" si="0"/>
        <v>0</v>
      </c>
    </row>
    <row r="21" spans="1:4" x14ac:dyDescent="0.3">
      <c r="A21" s="5" t="s">
        <v>166</v>
      </c>
      <c r="C21" s="5" t="s">
        <v>167</v>
      </c>
      <c r="D21" s="8" t="b">
        <f t="shared" si="0"/>
        <v>0</v>
      </c>
    </row>
    <row r="22" spans="1:4" x14ac:dyDescent="0.3">
      <c r="A22" s="5" t="s">
        <v>168</v>
      </c>
      <c r="C22" s="5" t="s">
        <v>169</v>
      </c>
      <c r="D22" s="8" t="b">
        <f t="shared" si="0"/>
        <v>0</v>
      </c>
    </row>
    <row r="23" spans="1:4" x14ac:dyDescent="0.3">
      <c r="A23" s="5" t="s">
        <v>170</v>
      </c>
      <c r="C23" s="5" t="s">
        <v>171</v>
      </c>
      <c r="D23" s="8" t="b">
        <f t="shared" si="0"/>
        <v>0</v>
      </c>
    </row>
    <row r="24" spans="1:4" x14ac:dyDescent="0.3">
      <c r="A24" s="5" t="s">
        <v>172</v>
      </c>
      <c r="C24" s="5" t="s">
        <v>173</v>
      </c>
      <c r="D24" s="8" t="b">
        <f t="shared" si="0"/>
        <v>1</v>
      </c>
    </row>
    <row r="25" spans="1:4" x14ac:dyDescent="0.3">
      <c r="A25" s="5" t="s">
        <v>174</v>
      </c>
      <c r="C25" s="5" t="s">
        <v>175</v>
      </c>
      <c r="D25" s="8" t="b">
        <f t="shared" si="0"/>
        <v>0</v>
      </c>
    </row>
    <row r="26" spans="1:4" x14ac:dyDescent="0.3">
      <c r="A26" s="5" t="s">
        <v>176</v>
      </c>
      <c r="C26" s="5" t="s">
        <v>177</v>
      </c>
      <c r="D26" s="8" t="b">
        <f t="shared" si="0"/>
        <v>1</v>
      </c>
    </row>
    <row r="27" spans="1:4" x14ac:dyDescent="0.3">
      <c r="A27" s="5" t="s">
        <v>178</v>
      </c>
      <c r="C27" s="5" t="s">
        <v>176</v>
      </c>
      <c r="D27" s="8" t="b">
        <f t="shared" si="0"/>
        <v>0</v>
      </c>
    </row>
    <row r="28" spans="1:4" x14ac:dyDescent="0.3">
      <c r="A28" s="5" t="s">
        <v>179</v>
      </c>
      <c r="C28" s="5" t="s">
        <v>180</v>
      </c>
      <c r="D28" s="8" t="b">
        <f t="shared" si="0"/>
        <v>0</v>
      </c>
    </row>
    <row r="29" spans="1:4" x14ac:dyDescent="0.3">
      <c r="A29" s="5" t="s">
        <v>181</v>
      </c>
      <c r="C29" s="5" t="s">
        <v>182</v>
      </c>
      <c r="D29" s="8" t="b">
        <f t="shared" si="0"/>
        <v>0</v>
      </c>
    </row>
    <row r="30" spans="1:4" x14ac:dyDescent="0.3">
      <c r="A30" s="5" t="s">
        <v>183</v>
      </c>
      <c r="C30" s="5" t="s">
        <v>184</v>
      </c>
      <c r="D30" s="8" t="b">
        <f t="shared" si="0"/>
        <v>0</v>
      </c>
    </row>
    <row r="31" spans="1:4" x14ac:dyDescent="0.3">
      <c r="A31" s="5" t="s">
        <v>185</v>
      </c>
      <c r="C31" s="5" t="s">
        <v>186</v>
      </c>
      <c r="D31" s="8" t="b">
        <f t="shared" si="0"/>
        <v>0</v>
      </c>
    </row>
    <row r="32" spans="1:4" x14ac:dyDescent="0.3">
      <c r="A32" s="5" t="s">
        <v>187</v>
      </c>
      <c r="C32" s="5" t="s">
        <v>188</v>
      </c>
      <c r="D32" s="8" t="b">
        <f t="shared" si="0"/>
        <v>0</v>
      </c>
    </row>
    <row r="33" spans="1:4" x14ac:dyDescent="0.3">
      <c r="A33" s="5" t="s">
        <v>188</v>
      </c>
      <c r="C33" s="5" t="s">
        <v>164</v>
      </c>
      <c r="D33" s="8" t="b">
        <f t="shared" si="0"/>
        <v>0</v>
      </c>
    </row>
    <row r="34" spans="1:4" x14ac:dyDescent="0.3">
      <c r="A34" s="5" t="s">
        <v>161</v>
      </c>
      <c r="C34" s="5" t="s">
        <v>189</v>
      </c>
      <c r="D34" s="8" t="b">
        <f t="shared" si="0"/>
        <v>0</v>
      </c>
    </row>
    <row r="35" spans="1:4" x14ac:dyDescent="0.3">
      <c r="A35" s="5" t="s">
        <v>190</v>
      </c>
      <c r="C35" s="5" t="s">
        <v>191</v>
      </c>
      <c r="D35" s="8" t="b">
        <f t="shared" si="0"/>
        <v>0</v>
      </c>
    </row>
    <row r="36" spans="1:4" x14ac:dyDescent="0.3">
      <c r="A36" s="5" t="s">
        <v>192</v>
      </c>
      <c r="C36" s="5" t="s">
        <v>155</v>
      </c>
      <c r="D36" s="8" t="b">
        <f t="shared" si="0"/>
        <v>0</v>
      </c>
    </row>
    <row r="37" spans="1:4" x14ac:dyDescent="0.3">
      <c r="A37" s="5" t="s">
        <v>191</v>
      </c>
      <c r="C37" s="5" t="s">
        <v>162</v>
      </c>
      <c r="D37" s="8" t="b">
        <f t="shared" si="0"/>
        <v>0</v>
      </c>
    </row>
    <row r="38" spans="1:4" x14ac:dyDescent="0.3">
      <c r="A38" s="5" t="s">
        <v>193</v>
      </c>
      <c r="C38" s="5" t="s">
        <v>194</v>
      </c>
      <c r="D38" s="8" t="b">
        <f t="shared" si="0"/>
        <v>0</v>
      </c>
    </row>
    <row r="39" spans="1:4" x14ac:dyDescent="0.3">
      <c r="A39" s="5" t="s">
        <v>195</v>
      </c>
      <c r="C39" s="5" t="s">
        <v>196</v>
      </c>
      <c r="D39" s="8" t="b">
        <f t="shared" si="0"/>
        <v>0</v>
      </c>
    </row>
    <row r="40" spans="1:4" x14ac:dyDescent="0.3">
      <c r="A40" s="5" t="s">
        <v>197</v>
      </c>
      <c r="C40" s="5" t="s">
        <v>198</v>
      </c>
      <c r="D40" s="8" t="b">
        <f t="shared" si="0"/>
        <v>0</v>
      </c>
    </row>
    <row r="41" spans="1:4" x14ac:dyDescent="0.3">
      <c r="A41" s="5" t="s">
        <v>199</v>
      </c>
      <c r="C41" s="5" t="s">
        <v>200</v>
      </c>
      <c r="D41" s="8" t="b">
        <f t="shared" si="0"/>
        <v>0</v>
      </c>
    </row>
    <row r="42" spans="1:4" x14ac:dyDescent="0.3">
      <c r="A42" s="5" t="s">
        <v>201</v>
      </c>
      <c r="C42" s="5" t="s">
        <v>202</v>
      </c>
      <c r="D42" s="8" t="b">
        <f t="shared" si="0"/>
        <v>0</v>
      </c>
    </row>
    <row r="43" spans="1:4" x14ac:dyDescent="0.3">
      <c r="A43" s="5" t="s">
        <v>203</v>
      </c>
      <c r="C43" s="5" t="s">
        <v>204</v>
      </c>
      <c r="D43" s="8" t="b">
        <f t="shared" si="0"/>
        <v>0</v>
      </c>
    </row>
    <row r="44" spans="1:4" x14ac:dyDescent="0.3">
      <c r="A44" s="5" t="s">
        <v>205</v>
      </c>
      <c r="C44" s="5" t="s">
        <v>192</v>
      </c>
      <c r="D44" s="8" t="b">
        <f t="shared" si="0"/>
        <v>0</v>
      </c>
    </row>
    <row r="45" spans="1:4" x14ac:dyDescent="0.3">
      <c r="A45" s="5" t="s">
        <v>180</v>
      </c>
      <c r="C45" s="5" t="s">
        <v>206</v>
      </c>
      <c r="D45" s="8" t="b">
        <f t="shared" si="0"/>
        <v>0</v>
      </c>
    </row>
    <row r="46" spans="1:4" x14ac:dyDescent="0.3">
      <c r="A46" s="5" t="s">
        <v>207</v>
      </c>
      <c r="C46" s="5" t="s">
        <v>208</v>
      </c>
      <c r="D46" s="8" t="b">
        <f t="shared" si="0"/>
        <v>0</v>
      </c>
    </row>
    <row r="47" spans="1:4" x14ac:dyDescent="0.3">
      <c r="A47" s="5" t="s">
        <v>189</v>
      </c>
      <c r="C47" s="5" t="s">
        <v>209</v>
      </c>
      <c r="D47" s="8" t="b">
        <f t="shared" si="0"/>
        <v>0</v>
      </c>
    </row>
    <row r="48" spans="1:4" x14ac:dyDescent="0.3">
      <c r="A48" s="5" t="s">
        <v>210</v>
      </c>
      <c r="C48" s="5" t="s">
        <v>211</v>
      </c>
      <c r="D48" s="8" t="b">
        <f t="shared" si="0"/>
        <v>1</v>
      </c>
    </row>
    <row r="49" spans="1:4" x14ac:dyDescent="0.3">
      <c r="A49" s="5" t="s">
        <v>212</v>
      </c>
      <c r="C49" s="5" t="s">
        <v>213</v>
      </c>
      <c r="D49" s="8" t="b">
        <f t="shared" si="0"/>
        <v>1</v>
      </c>
    </row>
    <row r="50" spans="1:4" x14ac:dyDescent="0.3">
      <c r="A50" s="5" t="s">
        <v>214</v>
      </c>
      <c r="C50" s="5" t="s">
        <v>168</v>
      </c>
      <c r="D50" s="8" t="b">
        <f t="shared" si="0"/>
        <v>0</v>
      </c>
    </row>
    <row r="51" spans="1:4" x14ac:dyDescent="0.3">
      <c r="A51" s="5" t="s">
        <v>208</v>
      </c>
      <c r="C51" s="5" t="s">
        <v>215</v>
      </c>
      <c r="D51" s="8" t="b">
        <f t="shared" si="0"/>
        <v>0</v>
      </c>
    </row>
    <row r="52" spans="1:4" x14ac:dyDescent="0.3">
      <c r="A52" s="5" t="s">
        <v>167</v>
      </c>
      <c r="C52" s="5" t="s">
        <v>216</v>
      </c>
      <c r="D52" s="8" t="b">
        <f t="shared" si="0"/>
        <v>0</v>
      </c>
    </row>
    <row r="53" spans="1:4" x14ac:dyDescent="0.3">
      <c r="A53" s="5" t="s">
        <v>217</v>
      </c>
      <c r="C53" s="5" t="s">
        <v>218</v>
      </c>
      <c r="D53" s="8" t="b">
        <f t="shared" si="0"/>
        <v>0</v>
      </c>
    </row>
    <row r="54" spans="1:4" x14ac:dyDescent="0.3">
      <c r="A54" s="5" t="s">
        <v>204</v>
      </c>
      <c r="C54" s="5" t="s">
        <v>166</v>
      </c>
      <c r="D54" s="8" t="b">
        <f t="shared" si="0"/>
        <v>0</v>
      </c>
    </row>
    <row r="55" spans="1:4" x14ac:dyDescent="0.3">
      <c r="A55" s="5" t="s">
        <v>159</v>
      </c>
      <c r="C55" s="5" t="s">
        <v>219</v>
      </c>
      <c r="D55" s="8" t="b">
        <f t="shared" si="0"/>
        <v>0</v>
      </c>
    </row>
    <row r="56" spans="1:4" x14ac:dyDescent="0.3">
      <c r="A56" s="5" t="s">
        <v>163</v>
      </c>
      <c r="C56" s="5" t="s">
        <v>157</v>
      </c>
      <c r="D56" s="8" t="b">
        <f t="shared" si="0"/>
        <v>0</v>
      </c>
    </row>
    <row r="57" spans="1:4" x14ac:dyDescent="0.3">
      <c r="A57" s="5" t="s">
        <v>218</v>
      </c>
      <c r="C57" s="5" t="s">
        <v>220</v>
      </c>
      <c r="D57" s="8" t="b">
        <f t="shared" si="0"/>
        <v>0</v>
      </c>
    </row>
    <row r="58" spans="1:4" x14ac:dyDescent="0.3">
      <c r="A58" s="5" t="s">
        <v>194</v>
      </c>
      <c r="C58" s="5" t="s">
        <v>190</v>
      </c>
      <c r="D58" s="8" t="b">
        <f t="shared" si="0"/>
        <v>0</v>
      </c>
    </row>
    <row r="59" spans="1:4" x14ac:dyDescent="0.3">
      <c r="A59" s="5" t="s">
        <v>221</v>
      </c>
      <c r="C59" s="5" t="s">
        <v>221</v>
      </c>
      <c r="D59" s="8" t="b">
        <f t="shared" si="0"/>
        <v>0</v>
      </c>
    </row>
    <row r="60" spans="1:4" x14ac:dyDescent="0.3">
      <c r="A60" s="5" t="s">
        <v>222</v>
      </c>
      <c r="C60" s="5" t="s">
        <v>172</v>
      </c>
      <c r="D60" s="8" t="b">
        <f t="shared" si="0"/>
        <v>0</v>
      </c>
    </row>
    <row r="61" spans="1:4" x14ac:dyDescent="0.3">
      <c r="A61" s="5" t="s">
        <v>223</v>
      </c>
      <c r="C61" s="5" t="s">
        <v>214</v>
      </c>
      <c r="D61" s="8" t="b">
        <f t="shared" si="0"/>
        <v>0</v>
      </c>
    </row>
    <row r="62" spans="1:4" x14ac:dyDescent="0.3">
      <c r="A62" s="5" t="s">
        <v>175</v>
      </c>
      <c r="C62" s="5" t="s">
        <v>224</v>
      </c>
      <c r="D62" s="8" t="b">
        <f t="shared" si="0"/>
        <v>0</v>
      </c>
    </row>
    <row r="63" spans="1:4" x14ac:dyDescent="0.3">
      <c r="A63" s="5" t="s">
        <v>225</v>
      </c>
      <c r="C63" s="5" t="s">
        <v>226</v>
      </c>
      <c r="D63" s="8" t="b">
        <f t="shared" si="0"/>
        <v>0</v>
      </c>
    </row>
    <row r="64" spans="1:4" x14ac:dyDescent="0.3">
      <c r="A64" s="5" t="s">
        <v>202</v>
      </c>
      <c r="C64" s="5" t="s">
        <v>201</v>
      </c>
      <c r="D64" s="8" t="b">
        <f t="shared" si="0"/>
        <v>0</v>
      </c>
    </row>
    <row r="65" spans="1:4" x14ac:dyDescent="0.3">
      <c r="A65" s="5" t="s">
        <v>227</v>
      </c>
      <c r="C65" s="5" t="s">
        <v>228</v>
      </c>
      <c r="D65" s="8" t="b">
        <f t="shared" si="0"/>
        <v>0</v>
      </c>
    </row>
    <row r="66" spans="1:4" x14ac:dyDescent="0.3">
      <c r="A66" s="5" t="s">
        <v>229</v>
      </c>
      <c r="C66" s="5" t="s">
        <v>222</v>
      </c>
      <c r="D66" s="8" t="b">
        <f t="shared" si="0"/>
        <v>0</v>
      </c>
    </row>
    <row r="67" spans="1:4" x14ac:dyDescent="0.3">
      <c r="A67" s="5" t="s">
        <v>230</v>
      </c>
      <c r="C67" s="5" t="s">
        <v>231</v>
      </c>
      <c r="D67" s="8" t="b">
        <f t="shared" si="0"/>
        <v>0</v>
      </c>
    </row>
    <row r="68" spans="1:4" x14ac:dyDescent="0.3">
      <c r="A68" s="5" t="s">
        <v>232</v>
      </c>
      <c r="C68" s="5" t="s">
        <v>178</v>
      </c>
      <c r="D68" s="8" t="b">
        <f t="shared" si="0"/>
        <v>0</v>
      </c>
    </row>
    <row r="69" spans="1:4" x14ac:dyDescent="0.3">
      <c r="A69" s="5" t="s">
        <v>233</v>
      </c>
      <c r="C69" s="5" t="s">
        <v>185</v>
      </c>
      <c r="D69" s="8" t="b">
        <f t="shared" si="0"/>
        <v>0</v>
      </c>
    </row>
    <row r="70" spans="1:4" x14ac:dyDescent="0.3">
      <c r="A70" s="5" t="s">
        <v>234</v>
      </c>
      <c r="C70" s="5" t="s">
        <v>152</v>
      </c>
      <c r="D70" s="8" t="b">
        <f t="shared" si="0"/>
        <v>0</v>
      </c>
    </row>
    <row r="71" spans="1:4" x14ac:dyDescent="0.3">
      <c r="A71" s="5" t="s">
        <v>235</v>
      </c>
      <c r="C71" s="5" t="s">
        <v>225</v>
      </c>
      <c r="D71" s="8" t="b">
        <f t="shared" si="0"/>
        <v>0</v>
      </c>
    </row>
    <row r="72" spans="1:4" x14ac:dyDescent="0.3">
      <c r="A72" s="5" t="s">
        <v>220</v>
      </c>
      <c r="C72" s="5" t="s">
        <v>223</v>
      </c>
      <c r="D72" s="8" t="b">
        <f t="shared" si="0"/>
        <v>0</v>
      </c>
    </row>
    <row r="73" spans="1:4" x14ac:dyDescent="0.3">
      <c r="A73" s="5" t="s">
        <v>226</v>
      </c>
      <c r="C73" s="5" t="s">
        <v>199</v>
      </c>
      <c r="D73" s="8" t="b">
        <f t="shared" si="0"/>
        <v>0</v>
      </c>
    </row>
    <row r="74" spans="1:4" x14ac:dyDescent="0.3">
      <c r="A74" s="5" t="s">
        <v>165</v>
      </c>
      <c r="C74" s="5" t="s">
        <v>187</v>
      </c>
      <c r="D74" s="8" t="b">
        <f t="shared" si="0"/>
        <v>0</v>
      </c>
    </row>
    <row r="75" spans="1:4" x14ac:dyDescent="0.3">
      <c r="A75" s="5" t="s">
        <v>209</v>
      </c>
      <c r="C75" s="5" t="s">
        <v>235</v>
      </c>
      <c r="D75" s="8" t="b">
        <f t="shared" si="0"/>
        <v>0</v>
      </c>
    </row>
    <row r="76" spans="1:4" x14ac:dyDescent="0.3">
      <c r="A76" s="5" t="s">
        <v>216</v>
      </c>
      <c r="C76" s="5" t="s">
        <v>229</v>
      </c>
      <c r="D76" s="8" t="b">
        <f t="shared" si="0"/>
        <v>0</v>
      </c>
    </row>
    <row r="77" spans="1:4" x14ac:dyDescent="0.3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3">
      <c r="A78" s="5" t="s">
        <v>237</v>
      </c>
      <c r="C78" s="5" t="s">
        <v>238</v>
      </c>
      <c r="D78" s="8" t="b">
        <f t="shared" si="1"/>
        <v>0</v>
      </c>
    </row>
    <row r="79" spans="1:4" x14ac:dyDescent="0.3">
      <c r="A79" s="5" t="s">
        <v>238</v>
      </c>
      <c r="C79" s="5" t="s">
        <v>195</v>
      </c>
      <c r="D79" s="8" t="b">
        <f t="shared" si="1"/>
        <v>0</v>
      </c>
    </row>
    <row r="80" spans="1:4" x14ac:dyDescent="0.3">
      <c r="A80" s="5" t="s">
        <v>239</v>
      </c>
      <c r="C80" s="5" t="s">
        <v>237</v>
      </c>
      <c r="D80" s="8" t="b">
        <f t="shared" si="1"/>
        <v>0</v>
      </c>
    </row>
    <row r="81" spans="1:4" x14ac:dyDescent="0.3">
      <c r="A81" s="5" t="s">
        <v>169</v>
      </c>
      <c r="C81" s="5" t="s">
        <v>170</v>
      </c>
      <c r="D81" s="8" t="b">
        <f t="shared" si="1"/>
        <v>0</v>
      </c>
    </row>
    <row r="82" spans="1:4" x14ac:dyDescent="0.3">
      <c r="A82" s="5" t="s">
        <v>240</v>
      </c>
      <c r="C82" s="5" t="s">
        <v>233</v>
      </c>
      <c r="D82" s="8" t="b">
        <f t="shared" si="1"/>
        <v>0</v>
      </c>
    </row>
    <row r="83" spans="1:4" x14ac:dyDescent="0.3">
      <c r="A83" s="5" t="s">
        <v>186</v>
      </c>
      <c r="C83" s="5" t="s">
        <v>241</v>
      </c>
      <c r="D83" s="8" t="b">
        <f t="shared" si="1"/>
        <v>0</v>
      </c>
    </row>
    <row r="84" spans="1:4" x14ac:dyDescent="0.3">
      <c r="A84" s="5" t="s">
        <v>182</v>
      </c>
      <c r="C84" s="5" t="s">
        <v>240</v>
      </c>
      <c r="D84" s="8" t="b">
        <f t="shared" si="1"/>
        <v>0</v>
      </c>
    </row>
    <row r="85" spans="1:4" x14ac:dyDescent="0.3">
      <c r="A85" s="5" t="s">
        <v>242</v>
      </c>
      <c r="C85" s="5" t="s">
        <v>217</v>
      </c>
      <c r="D85" s="8" t="b">
        <f t="shared" si="1"/>
        <v>0</v>
      </c>
    </row>
    <row r="86" spans="1:4" x14ac:dyDescent="0.3">
      <c r="A86" s="5" t="s">
        <v>184</v>
      </c>
      <c r="C86" s="5" t="s">
        <v>197</v>
      </c>
      <c r="D86" s="8" t="b">
        <f t="shared" si="1"/>
        <v>0</v>
      </c>
    </row>
    <row r="87" spans="1:4" x14ac:dyDescent="0.3">
      <c r="A87" s="5" t="s">
        <v>243</v>
      </c>
      <c r="C87" s="5" t="s">
        <v>230</v>
      </c>
      <c r="D87" s="8" t="b">
        <f t="shared" si="1"/>
        <v>0</v>
      </c>
    </row>
    <row r="88" spans="1:4" x14ac:dyDescent="0.3">
      <c r="A88" s="5" t="s">
        <v>224</v>
      </c>
      <c r="C88" s="5" t="s">
        <v>154</v>
      </c>
      <c r="D88" s="8" t="b">
        <f t="shared" si="1"/>
        <v>0</v>
      </c>
    </row>
    <row r="89" spans="1:4" x14ac:dyDescent="0.3">
      <c r="A89" s="5" t="s">
        <v>219</v>
      </c>
      <c r="C89" s="5" t="s">
        <v>183</v>
      </c>
      <c r="D89" s="8" t="b">
        <f t="shared" si="1"/>
        <v>0</v>
      </c>
    </row>
    <row r="90" spans="1:4" x14ac:dyDescent="0.3">
      <c r="A90" s="5" t="s">
        <v>244</v>
      </c>
      <c r="C90" s="5" t="s">
        <v>174</v>
      </c>
      <c r="D90" s="8" t="b">
        <f t="shared" si="1"/>
        <v>0</v>
      </c>
    </row>
    <row r="91" spans="1:4" x14ac:dyDescent="0.3">
      <c r="A91" s="5" t="s">
        <v>245</v>
      </c>
      <c r="C91" s="5" t="s">
        <v>160</v>
      </c>
      <c r="D91" s="8" t="b">
        <f t="shared" si="1"/>
        <v>0</v>
      </c>
    </row>
    <row r="92" spans="1:4" x14ac:dyDescent="0.3">
      <c r="A92" s="5" t="s">
        <v>231</v>
      </c>
      <c r="C92" s="5" t="s">
        <v>203</v>
      </c>
      <c r="D92" s="8" t="b">
        <f t="shared" si="1"/>
        <v>0</v>
      </c>
    </row>
    <row r="93" spans="1:4" x14ac:dyDescent="0.3">
      <c r="A93" s="5" t="s">
        <v>228</v>
      </c>
      <c r="C93" s="5" t="s">
        <v>246</v>
      </c>
      <c r="D93" s="8" t="b">
        <f t="shared" si="1"/>
        <v>0</v>
      </c>
    </row>
    <row r="94" spans="1:4" x14ac:dyDescent="0.3">
      <c r="A94" s="5" t="s">
        <v>151</v>
      </c>
      <c r="C94" s="5" t="s">
        <v>234</v>
      </c>
      <c r="D94" s="8" t="b">
        <f t="shared" si="1"/>
        <v>0</v>
      </c>
    </row>
    <row r="95" spans="1:4" x14ac:dyDescent="0.3">
      <c r="A95" s="5" t="s">
        <v>200</v>
      </c>
      <c r="C95" s="5" t="s">
        <v>247</v>
      </c>
      <c r="D95" s="8" t="b">
        <f t="shared" si="1"/>
        <v>0</v>
      </c>
    </row>
    <row r="96" spans="1:4" x14ac:dyDescent="0.3">
      <c r="A96" s="5" t="s">
        <v>198</v>
      </c>
      <c r="C96" s="5" t="s">
        <v>207</v>
      </c>
      <c r="D96" s="8" t="b">
        <f t="shared" si="1"/>
        <v>0</v>
      </c>
    </row>
    <row r="97" spans="1:4" x14ac:dyDescent="0.3">
      <c r="A97" s="5" t="s">
        <v>246</v>
      </c>
      <c r="C97" s="5" t="s">
        <v>205</v>
      </c>
      <c r="D97" s="8" t="b">
        <f t="shared" si="1"/>
        <v>0</v>
      </c>
    </row>
    <row r="98" spans="1:4" x14ac:dyDescent="0.3">
      <c r="A98" s="5" t="s">
        <v>241</v>
      </c>
      <c r="C98" s="5" t="s">
        <v>193</v>
      </c>
      <c r="D98" s="8" t="b">
        <f t="shared" si="1"/>
        <v>0</v>
      </c>
    </row>
    <row r="99" spans="1:4" x14ac:dyDescent="0.3">
      <c r="A99" s="5" t="s">
        <v>247</v>
      </c>
      <c r="C99" s="5" t="s">
        <v>232</v>
      </c>
      <c r="D99" s="8" t="b">
        <f t="shared" si="1"/>
        <v>0</v>
      </c>
    </row>
    <row r="100" spans="1:4" x14ac:dyDescent="0.3">
      <c r="A100" s="5" t="s">
        <v>196</v>
      </c>
      <c r="C100" s="5" t="s">
        <v>245</v>
      </c>
      <c r="D100" s="8" t="b">
        <f t="shared" si="1"/>
        <v>0</v>
      </c>
    </row>
    <row r="101" spans="1:4" x14ac:dyDescent="0.3">
      <c r="A101" s="5" t="s">
        <v>156</v>
      </c>
      <c r="C101" s="5" t="s">
        <v>227</v>
      </c>
      <c r="D101" s="8" t="b">
        <f t="shared" si="1"/>
        <v>0</v>
      </c>
    </row>
    <row r="102" spans="1:4" x14ac:dyDescent="0.3">
      <c r="A102" s="5" t="s">
        <v>206</v>
      </c>
      <c r="C102" s="5" t="s">
        <v>210</v>
      </c>
      <c r="D102" s="8" t="b">
        <f t="shared" si="1"/>
        <v>0</v>
      </c>
    </row>
    <row r="103" spans="1:4" x14ac:dyDescent="0.3">
      <c r="A103" s="5" t="s">
        <v>171</v>
      </c>
      <c r="C103" s="5" t="s">
        <v>236</v>
      </c>
      <c r="D103" s="8" t="b">
        <f t="shared" si="1"/>
        <v>0</v>
      </c>
    </row>
    <row r="104" spans="1:4" x14ac:dyDescent="0.3">
      <c r="A104" s="5" t="s">
        <v>215</v>
      </c>
      <c r="C104" s="5" t="s">
        <v>248</v>
      </c>
      <c r="D104" s="8" t="b">
        <f t="shared" si="1"/>
        <v>1</v>
      </c>
    </row>
    <row r="105" spans="1:4" x14ac:dyDescent="0.3">
      <c r="C105" s="5" t="s">
        <v>181</v>
      </c>
      <c r="D105" s="8" t="b">
        <f t="shared" si="1"/>
        <v>0</v>
      </c>
    </row>
    <row r="106" spans="1:4" x14ac:dyDescent="0.3">
      <c r="C106" s="5" t="s">
        <v>179</v>
      </c>
      <c r="D106" s="8" t="b">
        <f t="shared" si="1"/>
        <v>0</v>
      </c>
    </row>
    <row r="107" spans="1:4" x14ac:dyDescent="0.3">
      <c r="C107" s="5" t="s">
        <v>243</v>
      </c>
      <c r="D107" s="8" t="b">
        <f t="shared" si="1"/>
        <v>0</v>
      </c>
    </row>
    <row r="108" spans="1:4" x14ac:dyDescent="0.3">
      <c r="C108" s="5" t="s">
        <v>244</v>
      </c>
      <c r="D108" s="8" t="b">
        <f t="shared" si="1"/>
        <v>0</v>
      </c>
    </row>
    <row r="109" spans="1:4" x14ac:dyDescent="0.3">
      <c r="C109" s="5" t="s">
        <v>249</v>
      </c>
      <c r="D109" s="8" t="b">
        <f t="shared" si="1"/>
        <v>1</v>
      </c>
    </row>
    <row r="110" spans="1:4" x14ac:dyDescent="0.3">
      <c r="C110" s="5" t="s">
        <v>242</v>
      </c>
      <c r="D110" s="8" t="b">
        <f t="shared" si="1"/>
        <v>0</v>
      </c>
    </row>
    <row r="111" spans="1:4" x14ac:dyDescent="0.3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Ex19(an)</vt:lpstr>
      <vt:lpstr>Ex20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Ishu Agrawal</cp:lastModifiedBy>
  <dcterms:created xsi:type="dcterms:W3CDTF">2016-05-11T18:46:39Z</dcterms:created>
  <dcterms:modified xsi:type="dcterms:W3CDTF">2024-06-19T13:39:09Z</dcterms:modified>
</cp:coreProperties>
</file>