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worksheets/sheet7.xml" ContentType="application/vnd.openxmlformats-officedocument.spreadsheetml.worksheet+xml"/>
  <Override PartName="/xl/chartsheets/sheet6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TY Btech\DMW\Result Analysis\"/>
    </mc:Choice>
  </mc:AlternateContent>
  <xr:revisionPtr revIDLastSave="0" documentId="8_{1BE2CB85-3126-4A4A-A09C-8ABF6677ACE5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old_sheet" sheetId="1" r:id="rId1"/>
    <sheet name="ANNChart" sheetId="15" r:id="rId2"/>
    <sheet name="ANN" sheetId="14" r:id="rId3"/>
    <sheet name="BNBChart" sheetId="6" r:id="rId4"/>
    <sheet name="BNB" sheetId="3" r:id="rId5"/>
    <sheet name="RFChart" sheetId="11" r:id="rId6"/>
    <sheet name="RF" sheetId="8" r:id="rId7"/>
    <sheet name="KNNChart" sheetId="21" r:id="rId8"/>
    <sheet name="KNN" sheetId="5" r:id="rId9"/>
    <sheet name="LSTM" sheetId="12" r:id="rId10"/>
    <sheet name="NNChart" sheetId="20" r:id="rId11"/>
    <sheet name="NN" sheetId="18" r:id="rId12"/>
    <sheet name="SVMChart" sheetId="17" r:id="rId13"/>
    <sheet name="SVM" sheetId="16" r:id="rId14"/>
  </sheets>
  <calcPr calcId="191029"/>
</workbook>
</file>

<file path=xl/calcChain.xml><?xml version="1.0" encoding="utf-8"?>
<calcChain xmlns="http://schemas.openxmlformats.org/spreadsheetml/2006/main">
  <c r="B4" i="3" l="1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AD28" i="1"/>
  <c r="AC28" i="1"/>
  <c r="AB28" i="1"/>
  <c r="AA28" i="1"/>
  <c r="Y28" i="1"/>
  <c r="X28" i="1"/>
  <c r="W28" i="1"/>
  <c r="U28" i="1"/>
  <c r="T28" i="1"/>
  <c r="S28" i="1"/>
  <c r="Q28" i="1"/>
  <c r="P28" i="1"/>
  <c r="O28" i="1"/>
  <c r="N28" i="1"/>
  <c r="L28" i="1"/>
  <c r="K28" i="1"/>
  <c r="J28" i="1"/>
  <c r="I28" i="1"/>
  <c r="G28" i="1"/>
</calcChain>
</file>

<file path=xl/sharedStrings.xml><?xml version="1.0" encoding="utf-8"?>
<sst xmlns="http://schemas.openxmlformats.org/spreadsheetml/2006/main" count="138" uniqueCount="34">
  <si>
    <t>Benign = 438</t>
  </si>
  <si>
    <t>Reveton = 948</t>
  </si>
  <si>
    <t>23 atribute are binary values and 24th is class label</t>
  </si>
  <si>
    <t>Cerber = 897</t>
  </si>
  <si>
    <t>TeslaCrypt = 914</t>
  </si>
  <si>
    <t>Total Samples = 5066</t>
  </si>
  <si>
    <t>Locky = 944</t>
  </si>
  <si>
    <t>Yakes = 924</t>
  </si>
  <si>
    <r>
      <rPr>
        <b/>
        <u/>
        <sz val="11"/>
        <color theme="1"/>
        <rFont val="Times New Roman"/>
        <family val="1"/>
      </rPr>
      <t xml:space="preserve">Accuracy </t>
    </r>
    <r>
      <rPr>
        <b/>
        <sz val="11"/>
        <color theme="1"/>
        <rFont val="Times New Roman"/>
        <family val="1"/>
      </rPr>
      <t>= Number of correct prediction /total no of prediction *100</t>
    </r>
  </si>
  <si>
    <r>
      <rPr>
        <b/>
        <u/>
        <sz val="11"/>
        <color theme="1"/>
        <rFont val="Times New Roman"/>
        <family val="1"/>
      </rPr>
      <t>recall</t>
    </r>
    <r>
      <rPr>
        <b/>
        <sz val="11"/>
        <color theme="1"/>
        <rFont val="Times New Roman"/>
        <family val="1"/>
      </rPr>
      <t xml:space="preserve"> = True positive /True positive+False negative</t>
    </r>
  </si>
  <si>
    <r>
      <rPr>
        <b/>
        <u/>
        <sz val="11"/>
        <color theme="1"/>
        <rFont val="Times New Roman"/>
        <family val="1"/>
      </rPr>
      <t xml:space="preserve">                       f1 score</t>
    </r>
    <r>
      <rPr>
        <b/>
        <sz val="11"/>
        <color theme="1"/>
        <rFont val="Times New Roman"/>
        <family val="1"/>
      </rPr>
      <t xml:space="preserve"> = 2/ ( 1/precision +1/recall )      --combine precision and recall score of model</t>
    </r>
  </si>
  <si>
    <t>Models</t>
  </si>
  <si>
    <t>BNB</t>
  </si>
  <si>
    <t xml:space="preserve"> </t>
  </si>
  <si>
    <t>KNN</t>
  </si>
  <si>
    <t>RF</t>
  </si>
  <si>
    <t>LSTM</t>
  </si>
  <si>
    <t>Bi-LSTM</t>
  </si>
  <si>
    <t>ANN</t>
  </si>
  <si>
    <t>SVM</t>
  </si>
  <si>
    <t>NEURAL NETWORK</t>
  </si>
  <si>
    <t>Accuracy</t>
  </si>
  <si>
    <t>Precision</t>
  </si>
  <si>
    <t xml:space="preserve">recall </t>
  </si>
  <si>
    <t>f1-score</t>
  </si>
  <si>
    <t>recall</t>
  </si>
  <si>
    <t>Family</t>
  </si>
  <si>
    <t>Benign</t>
  </si>
  <si>
    <t>Cerber</t>
  </si>
  <si>
    <t>Locky</t>
  </si>
  <si>
    <t>Reveton</t>
  </si>
  <si>
    <t>teslacrypt</t>
  </si>
  <si>
    <t>Yakes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</si>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</sst>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7">
    <font>
      <sz val="11"/>
      <color theme="1"/>
      <name val="Calibri"/>
      <scheme val="minor"/>
    </font>
    <font>
      <b/>
      <sz val="11"/>
      <color theme="1"/>
      <name val="Times New Roman"/>
      <family val="1"/>
    </font>
    <font>
      <sz val="11"/>
      <name val="Calibri"/>
      <family val="2"/>
    </font>
    <font>
      <b/>
      <sz val="11"/>
      <color theme="1"/>
      <name val="Times New Roman"/>
      <family val="1"/>
    </font>
    <font>
      <b/>
      <sz val="11"/>
      <color rgb="FF21212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FFFF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C00000"/>
      <name val="Times New Roman"/>
      <family val="1"/>
    </font>
    <font>
      <b/>
      <sz val="11"/>
      <color rgb="FF1E4E79"/>
      <name val="Times New Roman"/>
      <family val="1"/>
    </font>
    <font>
      <b/>
      <sz val="12"/>
      <color rgb="FF000000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Calibri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9CC2E5"/>
        <bgColor rgb="FF9CC2E5"/>
      </patternFill>
    </fill>
    <fill>
      <patternFill patternType="solid">
        <fgColor rgb="FFD0E0E3"/>
        <bgColor rgb="FFD0E0E3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0" borderId="5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6" fillId="2" borderId="6" xfId="0" applyNumberFormat="1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/>
    </xf>
    <xf numFmtId="164" fontId="6" fillId="2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7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7" fillId="2" borderId="0" xfId="0" applyNumberFormat="1" applyFont="1" applyFill="1" applyAlignment="1">
      <alignment horizontal="center" vertical="center"/>
    </xf>
    <xf numFmtId="164" fontId="10" fillId="5" borderId="0" xfId="0" applyNumberFormat="1" applyFont="1" applyFill="1" applyAlignment="1">
      <alignment horizontal="center"/>
    </xf>
    <xf numFmtId="164" fontId="1" fillId="5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6" fontId="1" fillId="0" borderId="0" xfId="0" applyNumberFormat="1" applyFont="1" applyAlignment="1">
      <alignment horizontal="center" vertical="center"/>
    </xf>
    <xf numFmtId="166" fontId="12" fillId="0" borderId="0" xfId="0" applyNumberFormat="1" applyFont="1"/>
    <xf numFmtId="166" fontId="7" fillId="2" borderId="0" xfId="0" applyNumberFormat="1" applyFont="1" applyFill="1" applyAlignment="1">
      <alignment horizontal="center"/>
    </xf>
    <xf numFmtId="164" fontId="13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6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166" fontId="13" fillId="0" borderId="0" xfId="0" applyNumberFormat="1" applyFont="1" applyAlignment="1">
      <alignment horizontal="center" vertical="center"/>
    </xf>
    <xf numFmtId="166" fontId="16" fillId="0" borderId="0" xfId="0" applyNumberFormat="1" applyFont="1"/>
    <xf numFmtId="164" fontId="8" fillId="0" borderId="0" xfId="0" applyNumberFormat="1" applyFont="1" applyAlignment="1">
      <alignment horizontal="center" vertical="center"/>
    </xf>
    <xf numFmtId="0" fontId="0" fillId="0" borderId="0" xfId="0"/>
    <xf numFmtId="164" fontId="1" fillId="0" borderId="0" xfId="0" applyNumberFormat="1" applyFont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5" xfId="0" applyFont="1" applyBorder="1" applyAlignment="1">
      <alignment horizontal="center" vertical="center"/>
    </xf>
    <xf numFmtId="0" fontId="2" fillId="0" borderId="5" xfId="0" applyFont="1" applyBorder="1"/>
    <xf numFmtId="164" fontId="1" fillId="3" borderId="0" xfId="0" applyNumberFormat="1" applyFont="1" applyFill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0" fontId="2" fillId="0" borderId="6" xfId="0" applyFont="1" applyBorder="1"/>
    <xf numFmtId="164" fontId="1" fillId="3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0" fontId="2" fillId="0" borderId="4" xfId="0" applyFont="1" applyBorder="1"/>
    <xf numFmtId="164" fontId="13" fillId="0" borderId="0" xfId="0" applyNumberFormat="1" applyFont="1" applyAlignment="1">
      <alignment horizontal="center" vertical="center"/>
    </xf>
    <xf numFmtId="0" fontId="15" fillId="0" borderId="0" xfId="0" applyFont="1"/>
    <xf numFmtId="0" fontId="14" fillId="0" borderId="0" xfId="0" applyFont="1"/>
    <xf numFmtId="164" fontId="13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6.xml"/><Relationship Id="rId1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5.xml"/><Relationship Id="rId5" Type="http://schemas.openxmlformats.org/officeDocument/2006/relationships/worksheet" Target="worksheets/sheet3.xml"/><Relationship Id="rId15" Type="http://schemas.openxmlformats.org/officeDocument/2006/relationships/theme" Target="theme/theme1.xml"/><Relationship Id="rId10" Type="http://schemas.openxmlformats.org/officeDocument/2006/relationships/worksheet" Target="worksheets/sheet6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ANN!$B$3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ANN!$B$4:$B$9</c:f>
              <c:numCache>
                <c:formatCode>0.0</c:formatCode>
                <c:ptCount val="6"/>
                <c:pt idx="0">
                  <c:v>91.31</c:v>
                </c:pt>
                <c:pt idx="1">
                  <c:v>19.54</c:v>
                </c:pt>
                <c:pt idx="2">
                  <c:v>91.31</c:v>
                </c:pt>
                <c:pt idx="3">
                  <c:v>91.11</c:v>
                </c:pt>
                <c:pt idx="4">
                  <c:v>91.31</c:v>
                </c:pt>
                <c:pt idx="5">
                  <c:v>91.51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9-41E4-BDAD-5B334CAD4E6E}"/>
            </c:ext>
          </c:extLst>
        </c:ser>
        <c:ser>
          <c:idx val="1"/>
          <c:order val="1"/>
          <c:tx>
            <c:strRef>
              <c:f>ANN!$C$3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ANN!$C$4:$C$9</c:f>
              <c:numCache>
                <c:formatCode>0.0</c:formatCode>
                <c:ptCount val="6"/>
                <c:pt idx="0">
                  <c:v>91.34</c:v>
                </c:pt>
                <c:pt idx="1">
                  <c:v>3.25</c:v>
                </c:pt>
                <c:pt idx="2">
                  <c:v>91.34</c:v>
                </c:pt>
                <c:pt idx="3">
                  <c:v>91.16</c:v>
                </c:pt>
                <c:pt idx="4">
                  <c:v>91.34</c:v>
                </c:pt>
                <c:pt idx="5">
                  <c:v>91.710000000000008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9-41E4-BDAD-5B334CAD4E6E}"/>
            </c:ext>
          </c:extLst>
        </c:ser>
        <c:ser>
          <c:idx val="2"/>
          <c:order val="2"/>
          <c:tx>
            <c:strRef>
              <c:f>ANN!$D$3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ANN!$D$4:$D$9</c:f>
              <c:numCache>
                <c:formatCode>0.0</c:formatCode>
                <c:ptCount val="6"/>
                <c:pt idx="0">
                  <c:v>90.72</c:v>
                </c:pt>
                <c:pt idx="1">
                  <c:v>16.66</c:v>
                </c:pt>
                <c:pt idx="2">
                  <c:v>90.72</c:v>
                </c:pt>
                <c:pt idx="3">
                  <c:v>90.33</c:v>
                </c:pt>
                <c:pt idx="4">
                  <c:v>90.72</c:v>
                </c:pt>
                <c:pt idx="5">
                  <c:v>90.91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19-41E4-BDAD-5B334CAD4E6E}"/>
            </c:ext>
          </c:extLst>
        </c:ser>
        <c:ser>
          <c:idx val="3"/>
          <c:order val="3"/>
          <c:tx>
            <c:strRef>
              <c:f>ANN!$E$3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ANN!$E$4:$E$9</c:f>
              <c:numCache>
                <c:formatCode>0.0</c:formatCode>
                <c:ptCount val="6"/>
                <c:pt idx="0">
                  <c:v>90.92</c:v>
                </c:pt>
                <c:pt idx="1">
                  <c:v>5.45</c:v>
                </c:pt>
                <c:pt idx="2">
                  <c:v>90.92</c:v>
                </c:pt>
                <c:pt idx="3">
                  <c:v>90.600000000000009</c:v>
                </c:pt>
                <c:pt idx="4">
                  <c:v>90.92</c:v>
                </c:pt>
                <c:pt idx="5">
                  <c:v>91.19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19-41E4-BDAD-5B334CAD4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290288"/>
        <c:axId val="555295088"/>
      </c:barChart>
      <c:catAx>
        <c:axId val="55529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Families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5295088"/>
        <c:crosses val="autoZero"/>
        <c:auto val="1"/>
        <c:lblAlgn val="ctr"/>
        <c:lblOffset val="100"/>
        <c:noMultiLvlLbl val="0"/>
      </c:catAx>
      <c:valAx>
        <c:axId val="555295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5290288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NN!$C$3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NN!$C$4:$C$9</c:f>
              <c:numCache>
                <c:formatCode>0.0</c:formatCode>
                <c:ptCount val="6"/>
                <c:pt idx="0">
                  <c:v>91.11</c:v>
                </c:pt>
                <c:pt idx="1">
                  <c:v>91.11</c:v>
                </c:pt>
                <c:pt idx="2">
                  <c:v>91.11</c:v>
                </c:pt>
                <c:pt idx="3">
                  <c:v>91.11</c:v>
                </c:pt>
                <c:pt idx="4">
                  <c:v>91.11</c:v>
                </c:pt>
                <c:pt idx="5">
                  <c:v>91.11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B-4504-B71F-C1C8387CEB80}"/>
            </c:ext>
          </c:extLst>
        </c:ser>
        <c:ser>
          <c:idx val="1"/>
          <c:order val="1"/>
          <c:tx>
            <c:strRef>
              <c:f>NN!$D$3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NN!$D$4:$D$9</c:f>
              <c:numCache>
                <c:formatCode>0.0</c:formatCode>
                <c:ptCount val="6"/>
                <c:pt idx="0">
                  <c:v>89.87</c:v>
                </c:pt>
                <c:pt idx="1">
                  <c:v>95.52000000000001</c:v>
                </c:pt>
                <c:pt idx="2">
                  <c:v>84.07</c:v>
                </c:pt>
                <c:pt idx="3">
                  <c:v>93.75</c:v>
                </c:pt>
                <c:pt idx="4">
                  <c:v>92.259999999999991</c:v>
                </c:pt>
                <c:pt idx="5">
                  <c:v>90.74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B-4504-B71F-C1C8387CEB80}"/>
            </c:ext>
          </c:extLst>
        </c:ser>
        <c:ser>
          <c:idx val="2"/>
          <c:order val="2"/>
          <c:tx>
            <c:strRef>
              <c:f>NN!$E$3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NN!$E$4:$E$9</c:f>
              <c:numCache>
                <c:formatCode>0.0</c:formatCode>
                <c:ptCount val="6"/>
                <c:pt idx="0">
                  <c:v>84.52</c:v>
                </c:pt>
                <c:pt idx="1">
                  <c:v>96.960000000000008</c:v>
                </c:pt>
                <c:pt idx="2">
                  <c:v>93.88</c:v>
                </c:pt>
                <c:pt idx="3">
                  <c:v>89.18</c:v>
                </c:pt>
                <c:pt idx="4">
                  <c:v>97.28</c:v>
                </c:pt>
                <c:pt idx="5">
                  <c:v>80.760000000000005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AB-4504-B71F-C1C8387CEB80}"/>
            </c:ext>
          </c:extLst>
        </c:ser>
        <c:ser>
          <c:idx val="3"/>
          <c:order val="3"/>
          <c:tx>
            <c:strRef>
              <c:f>NN!$F$3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NN!$F$4:$F$9</c:f>
              <c:numCache>
                <c:formatCode>0.0</c:formatCode>
                <c:ptCount val="6"/>
                <c:pt idx="0">
                  <c:v>87.11</c:v>
                </c:pt>
                <c:pt idx="1">
                  <c:v>96.240000000000009</c:v>
                </c:pt>
                <c:pt idx="2">
                  <c:v>88.71</c:v>
                </c:pt>
                <c:pt idx="3">
                  <c:v>91.41</c:v>
                </c:pt>
                <c:pt idx="4">
                  <c:v>94.707999999999998</c:v>
                </c:pt>
                <c:pt idx="5">
                  <c:v>85.460000000000008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AB-4504-B71F-C1C8387CEB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9935887"/>
        <c:axId val="2099937327"/>
      </c:barChart>
      <c:catAx>
        <c:axId val="20999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37327"/>
        <c:crosses val="autoZero"/>
        <c:auto val="1"/>
        <c:lblAlgn val="ctr"/>
        <c:lblOffset val="100"/>
        <c:noMultiLvlLbl val="0"/>
      </c:catAx>
      <c:valAx>
        <c:axId val="2099937327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SVM!$C$4:$C$9</c:f>
              <c:numCache>
                <c:formatCode>0.0</c:formatCode>
                <c:ptCount val="6"/>
                <c:pt idx="0">
                  <c:v>86.87</c:v>
                </c:pt>
                <c:pt idx="1">
                  <c:v>86.87</c:v>
                </c:pt>
                <c:pt idx="2">
                  <c:v>86.87</c:v>
                </c:pt>
                <c:pt idx="3">
                  <c:v>86.87</c:v>
                </c:pt>
                <c:pt idx="4">
                  <c:v>86.87</c:v>
                </c:pt>
                <c:pt idx="5">
                  <c:v>86.87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9-4465-BB3F-C74D41B0539C}"/>
            </c:ext>
          </c:extLst>
        </c:ser>
        <c:ser>
          <c:idx val="1"/>
          <c:order val="1"/>
          <c:tx>
            <c:strRef>
              <c:f>SVM!$D$3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SVM!$D$4:$D$9</c:f>
              <c:numCache>
                <c:formatCode>0.0</c:formatCode>
                <c:ptCount val="6"/>
                <c:pt idx="0">
                  <c:v>69.789999999999992</c:v>
                </c:pt>
                <c:pt idx="1">
                  <c:v>96.37</c:v>
                </c:pt>
                <c:pt idx="2">
                  <c:v>77.77</c:v>
                </c:pt>
                <c:pt idx="3">
                  <c:v>91.5</c:v>
                </c:pt>
                <c:pt idx="4">
                  <c:v>91.57</c:v>
                </c:pt>
                <c:pt idx="5">
                  <c:v>87.58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9-4465-BB3F-C74D41B0539C}"/>
            </c:ext>
          </c:extLst>
        </c:ser>
        <c:ser>
          <c:idx val="2"/>
          <c:order val="2"/>
          <c:tx>
            <c:strRef>
              <c:f>SVM!$E$3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SVM!$E$4:$E$9</c:f>
              <c:numCache>
                <c:formatCode>0.0</c:formatCode>
                <c:ptCount val="6"/>
                <c:pt idx="0">
                  <c:v>79.759999999999991</c:v>
                </c:pt>
                <c:pt idx="1">
                  <c:v>93.93</c:v>
                </c:pt>
                <c:pt idx="2">
                  <c:v>93.33</c:v>
                </c:pt>
                <c:pt idx="3">
                  <c:v>81.62</c:v>
                </c:pt>
                <c:pt idx="4">
                  <c:v>94.56</c:v>
                </c:pt>
                <c:pt idx="5">
                  <c:v>73.61999999999999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9-4465-BB3F-C74D41B0539C}"/>
            </c:ext>
          </c:extLst>
        </c:ser>
        <c:ser>
          <c:idx val="3"/>
          <c:order val="3"/>
          <c:tx>
            <c:strRef>
              <c:f>SVM!$F$3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SVM!$F$4:$F$9</c:f>
              <c:numCache>
                <c:formatCode>0.0</c:formatCode>
                <c:ptCount val="6"/>
                <c:pt idx="0">
                  <c:v>74.44</c:v>
                </c:pt>
                <c:pt idx="1">
                  <c:v>95.14</c:v>
                </c:pt>
                <c:pt idx="2">
                  <c:v>84.84</c:v>
                </c:pt>
                <c:pt idx="3">
                  <c:v>86.28</c:v>
                </c:pt>
                <c:pt idx="4">
                  <c:v>93.04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B9-4465-BB3F-C74D41B05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304927"/>
        <c:axId val="387487631"/>
      </c:barChart>
      <c:catAx>
        <c:axId val="210030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7487631"/>
        <c:crosses val="autoZero"/>
        <c:auto val="1"/>
        <c:lblAlgn val="ctr"/>
        <c:lblOffset val="100"/>
        <c:noMultiLvlLbl val="0"/>
      </c:catAx>
      <c:valAx>
        <c:axId val="387487631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030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SVM!$C$4:$C$9</c:f>
              <c:numCache>
                <c:formatCode>0.0</c:formatCode>
                <c:ptCount val="6"/>
                <c:pt idx="0">
                  <c:v>86.87</c:v>
                </c:pt>
                <c:pt idx="1">
                  <c:v>86.87</c:v>
                </c:pt>
                <c:pt idx="2">
                  <c:v>86.87</c:v>
                </c:pt>
                <c:pt idx="3">
                  <c:v>86.87</c:v>
                </c:pt>
                <c:pt idx="4">
                  <c:v>86.87</c:v>
                </c:pt>
                <c:pt idx="5">
                  <c:v>86.87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3-4F11-84C2-FE0401A14D32}"/>
            </c:ext>
          </c:extLst>
        </c:ser>
        <c:ser>
          <c:idx val="1"/>
          <c:order val="1"/>
          <c:tx>
            <c:strRef>
              <c:f>SVM!$D$3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SVM!$D$4:$D$9</c:f>
              <c:numCache>
                <c:formatCode>0.0</c:formatCode>
                <c:ptCount val="6"/>
                <c:pt idx="0">
                  <c:v>69.789999999999992</c:v>
                </c:pt>
                <c:pt idx="1">
                  <c:v>96.37</c:v>
                </c:pt>
                <c:pt idx="2">
                  <c:v>77.77</c:v>
                </c:pt>
                <c:pt idx="3">
                  <c:v>91.5</c:v>
                </c:pt>
                <c:pt idx="4">
                  <c:v>91.57</c:v>
                </c:pt>
                <c:pt idx="5">
                  <c:v>87.58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3-4F11-84C2-FE0401A14D32}"/>
            </c:ext>
          </c:extLst>
        </c:ser>
        <c:ser>
          <c:idx val="2"/>
          <c:order val="2"/>
          <c:tx>
            <c:strRef>
              <c:f>SVM!$E$3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SVM!$E$4:$E$9</c:f>
              <c:numCache>
                <c:formatCode>0.0</c:formatCode>
                <c:ptCount val="6"/>
                <c:pt idx="0">
                  <c:v>79.759999999999991</c:v>
                </c:pt>
                <c:pt idx="1">
                  <c:v>93.93</c:v>
                </c:pt>
                <c:pt idx="2">
                  <c:v>93.33</c:v>
                </c:pt>
                <c:pt idx="3">
                  <c:v>81.62</c:v>
                </c:pt>
                <c:pt idx="4">
                  <c:v>94.56</c:v>
                </c:pt>
                <c:pt idx="5">
                  <c:v>73.61999999999999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3-4F11-84C2-FE0401A14D32}"/>
            </c:ext>
          </c:extLst>
        </c:ser>
        <c:ser>
          <c:idx val="3"/>
          <c:order val="3"/>
          <c:tx>
            <c:strRef>
              <c:f>SVM!$F$3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SVM!$F$4:$F$9</c:f>
              <c:numCache>
                <c:formatCode>0.0</c:formatCode>
                <c:ptCount val="6"/>
                <c:pt idx="0">
                  <c:v>74.44</c:v>
                </c:pt>
                <c:pt idx="1">
                  <c:v>95.14</c:v>
                </c:pt>
                <c:pt idx="2">
                  <c:v>84.84</c:v>
                </c:pt>
                <c:pt idx="3">
                  <c:v>86.28</c:v>
                </c:pt>
                <c:pt idx="4">
                  <c:v>93.04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E3-4F11-84C2-FE0401A14D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0304927"/>
        <c:axId val="387487631"/>
      </c:barChart>
      <c:catAx>
        <c:axId val="210030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7487631"/>
        <c:crosses val="autoZero"/>
        <c:auto val="1"/>
        <c:lblAlgn val="ctr"/>
        <c:lblOffset val="100"/>
        <c:noMultiLvlLbl val="0"/>
      </c:catAx>
      <c:valAx>
        <c:axId val="387487631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030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ANN!$B$3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ANN!$B$4:$B$9</c:f>
              <c:numCache>
                <c:formatCode>0.0</c:formatCode>
                <c:ptCount val="6"/>
                <c:pt idx="0">
                  <c:v>91.31</c:v>
                </c:pt>
                <c:pt idx="1">
                  <c:v>19.54</c:v>
                </c:pt>
                <c:pt idx="2">
                  <c:v>91.31</c:v>
                </c:pt>
                <c:pt idx="3">
                  <c:v>91.11</c:v>
                </c:pt>
                <c:pt idx="4">
                  <c:v>91.31</c:v>
                </c:pt>
                <c:pt idx="5">
                  <c:v>91.51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C-47BE-87CA-DF772B974115}"/>
            </c:ext>
          </c:extLst>
        </c:ser>
        <c:ser>
          <c:idx val="1"/>
          <c:order val="1"/>
          <c:tx>
            <c:strRef>
              <c:f>ANN!$C$3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ANN!$C$4:$C$9</c:f>
              <c:numCache>
                <c:formatCode>0.0</c:formatCode>
                <c:ptCount val="6"/>
                <c:pt idx="0">
                  <c:v>91.34</c:v>
                </c:pt>
                <c:pt idx="1">
                  <c:v>3.25</c:v>
                </c:pt>
                <c:pt idx="2">
                  <c:v>91.34</c:v>
                </c:pt>
                <c:pt idx="3">
                  <c:v>91.16</c:v>
                </c:pt>
                <c:pt idx="4">
                  <c:v>91.34</c:v>
                </c:pt>
                <c:pt idx="5">
                  <c:v>91.710000000000008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C-47BE-87CA-DF772B974115}"/>
            </c:ext>
          </c:extLst>
        </c:ser>
        <c:ser>
          <c:idx val="2"/>
          <c:order val="2"/>
          <c:tx>
            <c:strRef>
              <c:f>ANN!$D$3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ANN!$D$4:$D$9</c:f>
              <c:numCache>
                <c:formatCode>0.0</c:formatCode>
                <c:ptCount val="6"/>
                <c:pt idx="0">
                  <c:v>90.72</c:v>
                </c:pt>
                <c:pt idx="1">
                  <c:v>16.66</c:v>
                </c:pt>
                <c:pt idx="2">
                  <c:v>90.72</c:v>
                </c:pt>
                <c:pt idx="3">
                  <c:v>90.33</c:v>
                </c:pt>
                <c:pt idx="4">
                  <c:v>90.72</c:v>
                </c:pt>
                <c:pt idx="5">
                  <c:v>90.91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EC-47BE-87CA-DF772B974115}"/>
            </c:ext>
          </c:extLst>
        </c:ser>
        <c:ser>
          <c:idx val="3"/>
          <c:order val="3"/>
          <c:tx>
            <c:strRef>
              <c:f>ANN!$E$3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ANN!$E$4:$E$9</c:f>
              <c:numCache>
                <c:formatCode>0.0</c:formatCode>
                <c:ptCount val="6"/>
                <c:pt idx="0">
                  <c:v>90.92</c:v>
                </c:pt>
                <c:pt idx="1">
                  <c:v>5.45</c:v>
                </c:pt>
                <c:pt idx="2">
                  <c:v>90.92</c:v>
                </c:pt>
                <c:pt idx="3">
                  <c:v>90.600000000000009</c:v>
                </c:pt>
                <c:pt idx="4">
                  <c:v>90.92</c:v>
                </c:pt>
                <c:pt idx="5">
                  <c:v>91.19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EC-47BE-87CA-DF772B9741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5290288"/>
        <c:axId val="555295088"/>
      </c:barChart>
      <c:catAx>
        <c:axId val="55529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Families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5295088"/>
        <c:crosses val="autoZero"/>
        <c:auto val="1"/>
        <c:lblAlgn val="ctr"/>
        <c:lblOffset val="100"/>
        <c:noMultiLvlLbl val="0"/>
      </c:catAx>
      <c:valAx>
        <c:axId val="555295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5290288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BNB!$B$3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BNB!$B$4:$B$10</c:f>
              <c:numCache>
                <c:formatCode>0.00</c:formatCode>
                <c:ptCount val="7"/>
                <c:pt idx="0">
                  <c:v>76.900000000000006</c:v>
                </c:pt>
                <c:pt idx="1">
                  <c:v>76.900000000000006</c:v>
                </c:pt>
                <c:pt idx="2">
                  <c:v>76.900000000000006</c:v>
                </c:pt>
                <c:pt idx="3">
                  <c:v>76.900000000000006</c:v>
                </c:pt>
                <c:pt idx="4">
                  <c:v>76.900000000000006</c:v>
                </c:pt>
                <c:pt idx="5">
                  <c:v>76.900000000000006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0-4314-81DF-9E7954BB99C0}"/>
            </c:ext>
          </c:extLst>
        </c:ser>
        <c:ser>
          <c:idx val="1"/>
          <c:order val="1"/>
          <c:tx>
            <c:strRef>
              <c:f>BNB!$C$3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BNB!$C$4:$C$10</c:f>
              <c:numCache>
                <c:formatCode>0.00</c:formatCode>
                <c:ptCount val="7"/>
                <c:pt idx="0">
                  <c:v>66.290000000000006</c:v>
                </c:pt>
                <c:pt idx="1">
                  <c:v>98.29</c:v>
                </c:pt>
                <c:pt idx="2">
                  <c:v>72.240000000000009</c:v>
                </c:pt>
                <c:pt idx="3">
                  <c:v>72.95</c:v>
                </c:pt>
                <c:pt idx="4">
                  <c:v>68.75</c:v>
                </c:pt>
                <c:pt idx="5">
                  <c:v>85.84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0-4314-81DF-9E7954BB99C0}"/>
            </c:ext>
          </c:extLst>
        </c:ser>
        <c:ser>
          <c:idx val="2"/>
          <c:order val="2"/>
          <c:tx>
            <c:strRef>
              <c:f>BNB!$D$3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BNB!$D$4:$D$10</c:f>
              <c:numCache>
                <c:formatCode>0.00</c:formatCode>
                <c:ptCount val="7"/>
                <c:pt idx="0">
                  <c:v>70.23</c:v>
                </c:pt>
                <c:pt idx="1">
                  <c:v>87.37</c:v>
                </c:pt>
                <c:pt idx="2">
                  <c:v>91.11</c:v>
                </c:pt>
                <c:pt idx="3">
                  <c:v>62.7</c:v>
                </c:pt>
                <c:pt idx="4">
                  <c:v>95.65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60-4314-81DF-9E7954BB99C0}"/>
            </c:ext>
          </c:extLst>
        </c:ser>
        <c:ser>
          <c:idx val="3"/>
          <c:order val="3"/>
          <c:tx>
            <c:strRef>
              <c:f>BNB!$E$3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BNB!$E$4:$E$10</c:f>
              <c:numCache>
                <c:formatCode>0.00</c:formatCode>
                <c:ptCount val="7"/>
                <c:pt idx="0">
                  <c:v>68.2</c:v>
                </c:pt>
                <c:pt idx="1">
                  <c:v>92.51</c:v>
                </c:pt>
                <c:pt idx="2">
                  <c:v>80.58</c:v>
                </c:pt>
                <c:pt idx="3">
                  <c:v>67.44</c:v>
                </c:pt>
                <c:pt idx="4">
                  <c:v>80</c:v>
                </c:pt>
                <c:pt idx="5">
                  <c:v>63.190000000000005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60-4314-81DF-9E7954BB9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744848"/>
        <c:axId val="436745808"/>
      </c:barChart>
      <c:catAx>
        <c:axId val="43674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745808"/>
        <c:crossesAt val="0"/>
        <c:auto val="1"/>
        <c:lblAlgn val="ctr"/>
        <c:lblOffset val="100"/>
        <c:noMultiLvlLbl val="0"/>
      </c:catAx>
      <c:valAx>
        <c:axId val="436745808"/>
        <c:scaling>
          <c:orientation val="minMax"/>
          <c:max val="100"/>
          <c:min val="1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744848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BNB!$B$3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BNB!$B$4:$B$10</c:f>
              <c:numCache>
                <c:formatCode>0.00</c:formatCode>
                <c:ptCount val="7"/>
                <c:pt idx="0">
                  <c:v>76.900000000000006</c:v>
                </c:pt>
                <c:pt idx="1">
                  <c:v>76.900000000000006</c:v>
                </c:pt>
                <c:pt idx="2">
                  <c:v>76.900000000000006</c:v>
                </c:pt>
                <c:pt idx="3">
                  <c:v>76.900000000000006</c:v>
                </c:pt>
                <c:pt idx="4">
                  <c:v>76.900000000000006</c:v>
                </c:pt>
                <c:pt idx="5">
                  <c:v>76.900000000000006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5-454A-A35E-BBB0B5D3C99A}"/>
            </c:ext>
          </c:extLst>
        </c:ser>
        <c:ser>
          <c:idx val="1"/>
          <c:order val="1"/>
          <c:tx>
            <c:strRef>
              <c:f>BNB!$C$3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BNB!$C$4:$C$10</c:f>
              <c:numCache>
                <c:formatCode>0.00</c:formatCode>
                <c:ptCount val="7"/>
                <c:pt idx="0">
                  <c:v>66.290000000000006</c:v>
                </c:pt>
                <c:pt idx="1">
                  <c:v>98.29</c:v>
                </c:pt>
                <c:pt idx="2">
                  <c:v>72.240000000000009</c:v>
                </c:pt>
                <c:pt idx="3">
                  <c:v>72.95</c:v>
                </c:pt>
                <c:pt idx="4">
                  <c:v>68.75</c:v>
                </c:pt>
                <c:pt idx="5">
                  <c:v>85.84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5-454A-A35E-BBB0B5D3C99A}"/>
            </c:ext>
          </c:extLst>
        </c:ser>
        <c:ser>
          <c:idx val="2"/>
          <c:order val="2"/>
          <c:tx>
            <c:strRef>
              <c:f>BNB!$D$3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BNB!$D$4:$D$10</c:f>
              <c:numCache>
                <c:formatCode>0.00</c:formatCode>
                <c:ptCount val="7"/>
                <c:pt idx="0">
                  <c:v>70.23</c:v>
                </c:pt>
                <c:pt idx="1">
                  <c:v>87.37</c:v>
                </c:pt>
                <c:pt idx="2">
                  <c:v>91.11</c:v>
                </c:pt>
                <c:pt idx="3">
                  <c:v>62.7</c:v>
                </c:pt>
                <c:pt idx="4">
                  <c:v>95.65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5-454A-A35E-BBB0B5D3C99A}"/>
            </c:ext>
          </c:extLst>
        </c:ser>
        <c:ser>
          <c:idx val="3"/>
          <c:order val="3"/>
          <c:tx>
            <c:strRef>
              <c:f>BNB!$E$3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BNB!$E$4:$E$10</c:f>
              <c:numCache>
                <c:formatCode>0.00</c:formatCode>
                <c:ptCount val="7"/>
                <c:pt idx="0">
                  <c:v>68.2</c:v>
                </c:pt>
                <c:pt idx="1">
                  <c:v>92.51</c:v>
                </c:pt>
                <c:pt idx="2">
                  <c:v>80.58</c:v>
                </c:pt>
                <c:pt idx="3">
                  <c:v>67.44</c:v>
                </c:pt>
                <c:pt idx="4">
                  <c:v>80</c:v>
                </c:pt>
                <c:pt idx="5">
                  <c:v>63.190000000000005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15-454A-A35E-BBB0B5D3C9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6744848"/>
        <c:axId val="436745808"/>
      </c:barChart>
      <c:catAx>
        <c:axId val="43674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745808"/>
        <c:crossesAt val="0"/>
        <c:auto val="1"/>
        <c:lblAlgn val="ctr"/>
        <c:lblOffset val="100"/>
        <c:noMultiLvlLbl val="0"/>
      </c:catAx>
      <c:valAx>
        <c:axId val="436745808"/>
        <c:scaling>
          <c:orientation val="minMax"/>
          <c:max val="100"/>
          <c:min val="1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744848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RF!$B$4:$B$9</c:f>
              <c:numCache>
                <c:formatCode>0.0</c:formatCode>
                <c:ptCount val="6"/>
                <c:pt idx="0">
                  <c:v>92.01</c:v>
                </c:pt>
                <c:pt idx="1">
                  <c:v>92.01</c:v>
                </c:pt>
                <c:pt idx="2">
                  <c:v>92.01</c:v>
                </c:pt>
                <c:pt idx="3">
                  <c:v>92.01</c:v>
                </c:pt>
                <c:pt idx="4">
                  <c:v>92.01</c:v>
                </c:pt>
                <c:pt idx="5">
                  <c:v>92.01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F-4ABA-952C-994B86030C3C}"/>
            </c:ext>
          </c:extLst>
        </c:ser>
        <c:ser>
          <c:idx val="1"/>
          <c:order val="1"/>
          <c:tx>
            <c:strRef>
              <c:f>RF!$C$3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RF!$C$4:$C$9</c:f>
              <c:numCache>
                <c:formatCode>0.0</c:formatCode>
                <c:ptCount val="6"/>
                <c:pt idx="0">
                  <c:v>88</c:v>
                </c:pt>
                <c:pt idx="1">
                  <c:v>98.36</c:v>
                </c:pt>
                <c:pt idx="2">
                  <c:v>81.73</c:v>
                </c:pt>
                <c:pt idx="3">
                  <c:v>93.67</c:v>
                </c:pt>
                <c:pt idx="4">
                  <c:v>96.8</c:v>
                </c:pt>
                <c:pt idx="5">
                  <c:v>93.14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CF-4ABA-952C-994B86030C3C}"/>
            </c:ext>
          </c:extLst>
        </c:ser>
        <c:ser>
          <c:idx val="2"/>
          <c:order val="2"/>
          <c:tx>
            <c:strRef>
              <c:f>RF!$D$3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RF!$D$4:$D$9</c:f>
              <c:numCache>
                <c:formatCode>0.0</c:formatCode>
                <c:ptCount val="6"/>
                <c:pt idx="0">
                  <c:v>47.82</c:v>
                </c:pt>
                <c:pt idx="1">
                  <c:v>69.760000000000005</c:v>
                </c:pt>
                <c:pt idx="2">
                  <c:v>81.36</c:v>
                </c:pt>
                <c:pt idx="3">
                  <c:v>69.95</c:v>
                </c:pt>
                <c:pt idx="4">
                  <c:v>70.81</c:v>
                </c:pt>
                <c:pt idx="5">
                  <c:v>70.25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CF-4ABA-952C-994B86030C3C}"/>
            </c:ext>
          </c:extLst>
        </c:ser>
        <c:ser>
          <c:idx val="3"/>
          <c:order val="3"/>
          <c:tx>
            <c:strRef>
              <c:f>RF!$E$3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RF!$E$4:$E$9</c:f>
              <c:numCache>
                <c:formatCode>0.0</c:formatCode>
                <c:ptCount val="6"/>
                <c:pt idx="0">
                  <c:v>61.970000000000006</c:v>
                </c:pt>
                <c:pt idx="1">
                  <c:v>81.63</c:v>
                </c:pt>
                <c:pt idx="2">
                  <c:v>81.540000000000006</c:v>
                </c:pt>
                <c:pt idx="3">
                  <c:v>80.089999999999989</c:v>
                </c:pt>
                <c:pt idx="4">
                  <c:v>81.789999999999992</c:v>
                </c:pt>
                <c:pt idx="5">
                  <c:v>80.089999999999989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CF-4ABA-952C-994B86030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924112"/>
        <c:axId val="356926512"/>
      </c:barChart>
      <c:catAx>
        <c:axId val="35692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Ransomware</a:t>
                </a:r>
                <a:r>
                  <a:rPr lang="en-IN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Families</a:t>
                </a:r>
                <a:endParaRPr lang="en-IN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6926512"/>
        <c:crosses val="autoZero"/>
        <c:auto val="1"/>
        <c:lblAlgn val="ctr"/>
        <c:lblOffset val="100"/>
        <c:noMultiLvlLbl val="0"/>
      </c:catAx>
      <c:valAx>
        <c:axId val="356926512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6924112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RF!$B$4:$B$9</c:f>
              <c:numCache>
                <c:formatCode>0.0</c:formatCode>
                <c:ptCount val="6"/>
                <c:pt idx="0">
                  <c:v>92.01</c:v>
                </c:pt>
                <c:pt idx="1">
                  <c:v>92.01</c:v>
                </c:pt>
                <c:pt idx="2">
                  <c:v>92.01</c:v>
                </c:pt>
                <c:pt idx="3">
                  <c:v>92.01</c:v>
                </c:pt>
                <c:pt idx="4">
                  <c:v>92.01</c:v>
                </c:pt>
                <c:pt idx="5">
                  <c:v>92.01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5-4FA4-B5BF-A6A1A9CBCD76}"/>
            </c:ext>
          </c:extLst>
        </c:ser>
        <c:ser>
          <c:idx val="1"/>
          <c:order val="1"/>
          <c:tx>
            <c:strRef>
              <c:f>RF!$C$3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RF!$C$4:$C$9</c:f>
              <c:numCache>
                <c:formatCode>0.0</c:formatCode>
                <c:ptCount val="6"/>
                <c:pt idx="0">
                  <c:v>88</c:v>
                </c:pt>
                <c:pt idx="1">
                  <c:v>98.36</c:v>
                </c:pt>
                <c:pt idx="2">
                  <c:v>81.73</c:v>
                </c:pt>
                <c:pt idx="3">
                  <c:v>93.67</c:v>
                </c:pt>
                <c:pt idx="4">
                  <c:v>96.8</c:v>
                </c:pt>
                <c:pt idx="5">
                  <c:v>93.14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5-4FA4-B5BF-A6A1A9CBCD76}"/>
            </c:ext>
          </c:extLst>
        </c:ser>
        <c:ser>
          <c:idx val="2"/>
          <c:order val="2"/>
          <c:tx>
            <c:strRef>
              <c:f>RF!$D$3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RF!$D$4:$D$9</c:f>
              <c:numCache>
                <c:formatCode>0.0</c:formatCode>
                <c:ptCount val="6"/>
                <c:pt idx="0">
                  <c:v>47.82</c:v>
                </c:pt>
                <c:pt idx="1">
                  <c:v>69.760000000000005</c:v>
                </c:pt>
                <c:pt idx="2">
                  <c:v>81.36</c:v>
                </c:pt>
                <c:pt idx="3">
                  <c:v>69.95</c:v>
                </c:pt>
                <c:pt idx="4">
                  <c:v>70.81</c:v>
                </c:pt>
                <c:pt idx="5">
                  <c:v>70.25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05-4FA4-B5BF-A6A1A9CBCD76}"/>
            </c:ext>
          </c:extLst>
        </c:ser>
        <c:ser>
          <c:idx val="3"/>
          <c:order val="3"/>
          <c:tx>
            <c:strRef>
              <c:f>RF!$E$3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RF!$E$4:$E$9</c:f>
              <c:numCache>
                <c:formatCode>0.0</c:formatCode>
                <c:ptCount val="6"/>
                <c:pt idx="0">
                  <c:v>61.970000000000006</c:v>
                </c:pt>
                <c:pt idx="1">
                  <c:v>81.63</c:v>
                </c:pt>
                <c:pt idx="2">
                  <c:v>81.540000000000006</c:v>
                </c:pt>
                <c:pt idx="3">
                  <c:v>80.089999999999989</c:v>
                </c:pt>
                <c:pt idx="4">
                  <c:v>81.789999999999992</c:v>
                </c:pt>
                <c:pt idx="5">
                  <c:v>80.089999999999989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05-4FA4-B5BF-A6A1A9CBCD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924112"/>
        <c:axId val="356926512"/>
      </c:barChart>
      <c:catAx>
        <c:axId val="35692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Ransomware</a:t>
                </a:r>
                <a:r>
                  <a:rPr lang="en-IN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Families</a:t>
                </a:r>
                <a:endParaRPr lang="en-IN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6926512"/>
        <c:crosses val="autoZero"/>
        <c:auto val="1"/>
        <c:lblAlgn val="ctr"/>
        <c:lblOffset val="100"/>
        <c:noMultiLvlLbl val="0"/>
      </c:catAx>
      <c:valAx>
        <c:axId val="356926512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6924112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KNN!$C$4:$C$9</c:f>
              <c:numCache>
                <c:formatCode>0.00</c:formatCode>
                <c:ptCount val="6"/>
                <c:pt idx="0">
                  <c:v>88.85</c:v>
                </c:pt>
                <c:pt idx="1">
                  <c:v>88.85</c:v>
                </c:pt>
                <c:pt idx="2">
                  <c:v>88.85</c:v>
                </c:pt>
                <c:pt idx="3">
                  <c:v>91.19</c:v>
                </c:pt>
                <c:pt idx="4">
                  <c:v>88.85</c:v>
                </c:pt>
                <c:pt idx="5">
                  <c:v>88.85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C-43B1-8749-7B948D68A612}"/>
            </c:ext>
          </c:extLst>
        </c:ser>
        <c:ser>
          <c:idx val="1"/>
          <c:order val="1"/>
          <c:tx>
            <c:strRef>
              <c:f>KNN!$D$3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KNN!$D$4:$D$9</c:f>
              <c:numCache>
                <c:formatCode>0.00</c:formatCode>
                <c:ptCount val="6"/>
                <c:pt idx="0">
                  <c:v>92.179999999999993</c:v>
                </c:pt>
                <c:pt idx="1">
                  <c:v>97.82</c:v>
                </c:pt>
                <c:pt idx="2">
                  <c:v>81.603000000000009</c:v>
                </c:pt>
                <c:pt idx="3">
                  <c:v>100</c:v>
                </c:pt>
                <c:pt idx="4">
                  <c:v>97.09</c:v>
                </c:pt>
                <c:pt idx="5">
                  <c:v>82.19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C-43B1-8749-7B948D68A612}"/>
            </c:ext>
          </c:extLst>
        </c:ser>
        <c:ser>
          <c:idx val="2"/>
          <c:order val="2"/>
          <c:tx>
            <c:strRef>
              <c:f>KNN!$E$3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KNN!$E$4:$E$9</c:f>
              <c:numCache>
                <c:formatCode>0.00</c:formatCode>
                <c:ptCount val="6"/>
                <c:pt idx="0">
                  <c:v>35.32</c:v>
                </c:pt>
                <c:pt idx="1">
                  <c:v>62.28</c:v>
                </c:pt>
                <c:pt idx="2">
                  <c:v>70.040000000000006</c:v>
                </c:pt>
                <c:pt idx="3">
                  <c:v>65.47</c:v>
                </c:pt>
                <c:pt idx="4">
                  <c:v>60.72</c:v>
                </c:pt>
                <c:pt idx="5">
                  <c:v>66.52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C-43B1-8749-7B948D68A612}"/>
            </c:ext>
          </c:extLst>
        </c:ser>
        <c:ser>
          <c:idx val="3"/>
          <c:order val="3"/>
          <c:tx>
            <c:strRef>
              <c:f>KNN!$F$3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KNN!$F$4:$F$9</c:f>
              <c:numCache>
                <c:formatCode>0.00</c:formatCode>
                <c:ptCount val="6"/>
                <c:pt idx="0">
                  <c:v>51.080000000000005</c:v>
                </c:pt>
                <c:pt idx="1">
                  <c:v>76.109000000000009</c:v>
                </c:pt>
                <c:pt idx="2">
                  <c:v>75.38</c:v>
                </c:pt>
                <c:pt idx="3">
                  <c:v>79.13</c:v>
                </c:pt>
                <c:pt idx="4">
                  <c:v>74.72</c:v>
                </c:pt>
                <c:pt idx="5">
                  <c:v>73.53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5C-43B1-8749-7B948D68A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958927"/>
        <c:axId val="2099957967"/>
      </c:barChart>
      <c:catAx>
        <c:axId val="209995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57967"/>
        <c:crosses val="autoZero"/>
        <c:auto val="1"/>
        <c:lblAlgn val="ctr"/>
        <c:lblOffset val="100"/>
        <c:noMultiLvlLbl val="0"/>
      </c:catAx>
      <c:valAx>
        <c:axId val="2099957967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5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KNN!$C$4:$C$9</c:f>
              <c:numCache>
                <c:formatCode>0.00</c:formatCode>
                <c:ptCount val="6"/>
                <c:pt idx="0">
                  <c:v>88.85</c:v>
                </c:pt>
                <c:pt idx="1">
                  <c:v>88.85</c:v>
                </c:pt>
                <c:pt idx="2">
                  <c:v>88.85</c:v>
                </c:pt>
                <c:pt idx="3">
                  <c:v>91.19</c:v>
                </c:pt>
                <c:pt idx="4">
                  <c:v>88.85</c:v>
                </c:pt>
                <c:pt idx="5">
                  <c:v>88.85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C-4C6D-9672-4A358B130719}"/>
            </c:ext>
          </c:extLst>
        </c:ser>
        <c:ser>
          <c:idx val="1"/>
          <c:order val="1"/>
          <c:tx>
            <c:strRef>
              <c:f>KNN!$D$3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KNN!$D$4:$D$9</c:f>
              <c:numCache>
                <c:formatCode>0.00</c:formatCode>
                <c:ptCount val="6"/>
                <c:pt idx="0">
                  <c:v>92.179999999999993</c:v>
                </c:pt>
                <c:pt idx="1">
                  <c:v>97.82</c:v>
                </c:pt>
                <c:pt idx="2">
                  <c:v>81.603000000000009</c:v>
                </c:pt>
                <c:pt idx="3">
                  <c:v>100</c:v>
                </c:pt>
                <c:pt idx="4">
                  <c:v>97.09</c:v>
                </c:pt>
                <c:pt idx="5">
                  <c:v>82.19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C-4C6D-9672-4A358B130719}"/>
            </c:ext>
          </c:extLst>
        </c:ser>
        <c:ser>
          <c:idx val="2"/>
          <c:order val="2"/>
          <c:tx>
            <c:strRef>
              <c:f>KNN!$E$3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KNN!$E$4:$E$9</c:f>
              <c:numCache>
                <c:formatCode>0.00</c:formatCode>
                <c:ptCount val="6"/>
                <c:pt idx="0">
                  <c:v>35.32</c:v>
                </c:pt>
                <c:pt idx="1">
                  <c:v>62.28</c:v>
                </c:pt>
                <c:pt idx="2">
                  <c:v>70.040000000000006</c:v>
                </c:pt>
                <c:pt idx="3">
                  <c:v>65.47</c:v>
                </c:pt>
                <c:pt idx="4">
                  <c:v>60.72</c:v>
                </c:pt>
                <c:pt idx="5">
                  <c:v>66.52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C-4C6D-9672-4A358B130719}"/>
            </c:ext>
          </c:extLst>
        </c:ser>
        <c:ser>
          <c:idx val="3"/>
          <c:order val="3"/>
          <c:tx>
            <c:strRef>
              <c:f>KNN!$F$3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KNN!$F$4:$F$9</c:f>
              <c:numCache>
                <c:formatCode>0.00</c:formatCode>
                <c:ptCount val="6"/>
                <c:pt idx="0">
                  <c:v>51.080000000000005</c:v>
                </c:pt>
                <c:pt idx="1">
                  <c:v>76.109000000000009</c:v>
                </c:pt>
                <c:pt idx="2">
                  <c:v>75.38</c:v>
                </c:pt>
                <c:pt idx="3">
                  <c:v>79.13</c:v>
                </c:pt>
                <c:pt idx="4">
                  <c:v>74.72</c:v>
                </c:pt>
                <c:pt idx="5">
                  <c:v>73.53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8C-4C6D-9672-4A358B1307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9958927"/>
        <c:axId val="2099957967"/>
      </c:barChart>
      <c:catAx>
        <c:axId val="209995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57967"/>
        <c:crosses val="autoZero"/>
        <c:auto val="1"/>
        <c:lblAlgn val="ctr"/>
        <c:lblOffset val="100"/>
        <c:noMultiLvlLbl val="0"/>
      </c:catAx>
      <c:valAx>
        <c:axId val="2099957967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5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NN!$C$3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NN!$C$4:$C$9</c:f>
              <c:numCache>
                <c:formatCode>0.0</c:formatCode>
                <c:ptCount val="6"/>
                <c:pt idx="0">
                  <c:v>91.11</c:v>
                </c:pt>
                <c:pt idx="1">
                  <c:v>91.11</c:v>
                </c:pt>
                <c:pt idx="2">
                  <c:v>91.11</c:v>
                </c:pt>
                <c:pt idx="3">
                  <c:v>91.11</c:v>
                </c:pt>
                <c:pt idx="4">
                  <c:v>91.11</c:v>
                </c:pt>
                <c:pt idx="5">
                  <c:v>91.11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3-49E3-B7FF-02B2808F6938}"/>
            </c:ext>
          </c:extLst>
        </c:ser>
        <c:ser>
          <c:idx val="1"/>
          <c:order val="1"/>
          <c:tx>
            <c:strRef>
              <c:f>NN!$D$3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NN!$D$4:$D$9</c:f>
              <c:numCache>
                <c:formatCode>0.0</c:formatCode>
                <c:ptCount val="6"/>
                <c:pt idx="0">
                  <c:v>89.87</c:v>
                </c:pt>
                <c:pt idx="1">
                  <c:v>95.52000000000001</c:v>
                </c:pt>
                <c:pt idx="2">
                  <c:v>84.07</c:v>
                </c:pt>
                <c:pt idx="3">
                  <c:v>93.75</c:v>
                </c:pt>
                <c:pt idx="4">
                  <c:v>92.259999999999991</c:v>
                </c:pt>
                <c:pt idx="5">
                  <c:v>90.74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3-49E3-B7FF-02B2808F6938}"/>
            </c:ext>
          </c:extLst>
        </c:ser>
        <c:ser>
          <c:idx val="2"/>
          <c:order val="2"/>
          <c:tx>
            <c:strRef>
              <c:f>NN!$E$3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NN!$E$4:$E$9</c:f>
              <c:numCache>
                <c:formatCode>0.0</c:formatCode>
                <c:ptCount val="6"/>
                <c:pt idx="0">
                  <c:v>84.52</c:v>
                </c:pt>
                <c:pt idx="1">
                  <c:v>96.960000000000008</c:v>
                </c:pt>
                <c:pt idx="2">
                  <c:v>93.88</c:v>
                </c:pt>
                <c:pt idx="3">
                  <c:v>89.18</c:v>
                </c:pt>
                <c:pt idx="4">
                  <c:v>97.28</c:v>
                </c:pt>
                <c:pt idx="5">
                  <c:v>80.760000000000005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3-49E3-B7FF-02B2808F6938}"/>
            </c:ext>
          </c:extLst>
        </c:ser>
        <c:ser>
          <c:idx val="3"/>
          <c:order val="3"/>
          <c:tx>
            <c:strRef>
              <c:f>NN!$F$3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NN!$F$4:$F$9</c:f>
              <c:numCache>
                <c:formatCode>0.0</c:formatCode>
                <c:ptCount val="6"/>
                <c:pt idx="0">
                  <c:v>87.11</c:v>
                </c:pt>
                <c:pt idx="1">
                  <c:v>96.240000000000009</c:v>
                </c:pt>
                <c:pt idx="2">
                  <c:v>88.71</c:v>
                </c:pt>
                <c:pt idx="3">
                  <c:v>91.41</c:v>
                </c:pt>
                <c:pt idx="4">
                  <c:v>94.707999999999998</c:v>
                </c:pt>
                <c:pt idx="5">
                  <c:v>85.460000000000008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3-49E3-B7FF-02B2808F6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935887"/>
        <c:axId val="2099937327"/>
      </c:barChart>
      <c:catAx>
        <c:axId val="20999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37327"/>
        <c:crosses val="autoZero"/>
        <c:auto val="1"/>
        <c:lblAlgn val="ctr"/>
        <c:lblOffset val="100"/>
        <c:noMultiLvlLbl val="0"/>
      </c:catAx>
      <c:valAx>
        <c:axId val="2099937327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20F055-E227-43BE-8A9C-3C7A824CFD86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396ADF-DEF0-427D-83BA-DF5F5267AF07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4E0467-5ED3-4977-AB8F-09FC6C3DBB8A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7D4018-C29F-4595-AB0F-19C111B70050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245245-813B-4609-8B59-372EE178F84D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DD9EA0-0A3B-4A69-8283-F9267BF5DADB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5D5AF-E517-5B55-8CD8-3FB3C3283D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5553074" y="57149"/>
    <xdr:ext cx="5568043" cy="4044043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9803BC-F06A-4B5E-BC43-19456923FA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54101-762F-C45E-3D4B-307FD0FFAA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5495925" y="95249"/>
    <xdr:ext cx="5644243" cy="404404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43078E-3A4A-45CB-8110-994BCCC5FA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5953125" y="180974"/>
    <xdr:ext cx="4844142" cy="383449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E7A7F8-E360-466B-8CD8-71B48B1BC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5810C-3F44-6569-B783-8D2F9BE2FB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248277" y="66675"/>
    <xdr:ext cx="6619874" cy="4072618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EED68F-6545-4093-8411-63644C7F60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4D82E-CA5C-E190-7C00-D014E9A1F4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67375" y="104775"/>
    <xdr:ext cx="4867275" cy="40630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8A518-6361-411D-AB53-016E58BBC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FB725-8D28-43A6-088D-659D2123CD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5429249" y="152400"/>
    <xdr:ext cx="5034643" cy="378686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DD730E-097F-4E8C-AF3A-CD78BFA307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65597-6C76-1B98-B192-88252ECA9B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0"/>
  <sheetViews>
    <sheetView topLeftCell="AB8" workbookViewId="0">
      <selection activeCell="AK11" sqref="AK11:AN25"/>
    </sheetView>
  </sheetViews>
  <sheetFormatPr defaultColWidth="14.42578125" defaultRowHeight="15" customHeight="1"/>
  <cols>
    <col min="1" max="1" width="9.140625" customWidth="1"/>
    <col min="2" max="2" width="7.28515625" customWidth="1"/>
    <col min="3" max="3" width="9.140625" customWidth="1"/>
    <col min="4" max="4" width="16" customWidth="1"/>
    <col min="5" max="7" width="14" customWidth="1"/>
    <col min="8" max="8" width="2.85546875" customWidth="1"/>
    <col min="9" max="9" width="14.28515625" customWidth="1"/>
    <col min="10" max="11" width="14.42578125" customWidth="1"/>
    <col min="12" max="12" width="14.5703125" customWidth="1"/>
    <col min="13" max="13" width="3.140625" customWidth="1"/>
    <col min="14" max="14" width="13.7109375" customWidth="1"/>
    <col min="15" max="16" width="13.140625" customWidth="1"/>
    <col min="17" max="17" width="13" customWidth="1"/>
    <col min="18" max="18" width="3.7109375" customWidth="1"/>
    <col min="19" max="20" width="13.140625" customWidth="1"/>
    <col min="21" max="21" width="13.85546875" customWidth="1"/>
    <col min="22" max="22" width="3.28515625" customWidth="1"/>
    <col min="23" max="23" width="13.42578125" customWidth="1"/>
    <col min="24" max="24" width="13.28515625" customWidth="1"/>
    <col min="25" max="25" width="13.5703125" customWidth="1"/>
    <col min="26" max="26" width="5" customWidth="1"/>
    <col min="27" max="27" width="15.42578125" customWidth="1"/>
    <col min="28" max="29" width="15.5703125" customWidth="1"/>
    <col min="30" max="30" width="13.28515625" customWidth="1"/>
    <col min="31" max="31" width="4.5703125" customWidth="1"/>
    <col min="32" max="35" width="13.28515625" customWidth="1"/>
    <col min="36" max="36" width="4.5703125" customWidth="1"/>
    <col min="37" max="41" width="13.28515625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1"/>
      <c r="B2" s="1"/>
      <c r="C2" s="41" t="s">
        <v>0</v>
      </c>
      <c r="D2" s="33"/>
      <c r="E2" s="41" t="s">
        <v>1</v>
      </c>
      <c r="F2" s="33"/>
      <c r="G2" s="2"/>
      <c r="H2" s="2"/>
      <c r="I2" s="2" t="s">
        <v>2</v>
      </c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>
      <c r="A3" s="1"/>
      <c r="B3" s="1"/>
      <c r="C3" s="41" t="s">
        <v>3</v>
      </c>
      <c r="D3" s="33"/>
      <c r="E3" s="41" t="s">
        <v>4</v>
      </c>
      <c r="F3" s="33"/>
      <c r="G3" s="41" t="s">
        <v>5</v>
      </c>
      <c r="H3" s="43"/>
      <c r="I3" s="43"/>
      <c r="J3" s="33"/>
      <c r="K3" s="1"/>
      <c r="L3" s="3"/>
      <c r="M3" s="3"/>
      <c r="N3" s="3"/>
      <c r="O3" s="3"/>
      <c r="P3" s="3"/>
      <c r="Q3" s="1"/>
      <c r="R3" s="3"/>
      <c r="S3" s="3"/>
      <c r="T3" s="3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>
      <c r="A4" s="1"/>
      <c r="B4" s="1"/>
      <c r="C4" s="41" t="s">
        <v>6</v>
      </c>
      <c r="D4" s="33"/>
      <c r="E4" s="41" t="s">
        <v>7</v>
      </c>
      <c r="F4" s="33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>
      <c r="A6" s="4"/>
      <c r="B6" s="4"/>
      <c r="C6" s="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5"/>
      <c r="P6" s="5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15.75" customHeight="1">
      <c r="A7" s="1"/>
      <c r="B7" s="1"/>
      <c r="C7" s="40" t="s">
        <v>8</v>
      </c>
      <c r="D7" s="30"/>
      <c r="E7" s="30"/>
      <c r="F7" s="30"/>
      <c r="G7" s="30"/>
      <c r="H7" s="30"/>
      <c r="I7" s="30"/>
      <c r="J7" s="30"/>
      <c r="K7" s="30"/>
      <c r="L7" s="30"/>
      <c r="M7" s="1"/>
      <c r="N7" s="1"/>
      <c r="O7" s="5"/>
      <c r="P7" s="5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>
      <c r="A8" s="1"/>
      <c r="B8" s="1"/>
      <c r="C8" s="40" t="s">
        <v>9</v>
      </c>
      <c r="D8" s="30"/>
      <c r="E8" s="30"/>
      <c r="F8" s="30"/>
      <c r="G8" s="30"/>
      <c r="H8" s="30"/>
      <c r="I8" s="30"/>
      <c r="J8" s="30"/>
      <c r="K8" s="30"/>
      <c r="L8" s="30"/>
      <c r="M8" s="1"/>
      <c r="N8" s="1"/>
      <c r="O8" s="5"/>
      <c r="P8" s="5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>
      <c r="A9" s="1"/>
      <c r="B9" s="1"/>
      <c r="C9" s="40" t="s">
        <v>10</v>
      </c>
      <c r="D9" s="30"/>
      <c r="E9" s="30"/>
      <c r="F9" s="30"/>
      <c r="G9" s="30"/>
      <c r="H9" s="30"/>
      <c r="I9" s="30"/>
      <c r="J9" s="30"/>
      <c r="K9" s="30"/>
      <c r="L9" s="30"/>
      <c r="M9" s="1"/>
      <c r="N9" s="1"/>
      <c r="O9" s="5"/>
      <c r="P9" s="5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34"/>
      <c r="B10" s="3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>
      <c r="A11" s="31"/>
      <c r="B11" s="30"/>
      <c r="C11" s="31" t="s">
        <v>11</v>
      </c>
      <c r="D11" s="36" t="s">
        <v>12</v>
      </c>
      <c r="E11" s="30"/>
      <c r="F11" s="30"/>
      <c r="G11" s="30"/>
      <c r="H11" s="7" t="s">
        <v>13</v>
      </c>
      <c r="I11" s="42" t="s">
        <v>14</v>
      </c>
      <c r="J11" s="30"/>
      <c r="K11" s="30"/>
      <c r="L11" s="30"/>
      <c r="M11" s="7"/>
      <c r="N11" s="42" t="s">
        <v>15</v>
      </c>
      <c r="O11" s="30"/>
      <c r="P11" s="30"/>
      <c r="Q11" s="30"/>
      <c r="R11" s="7"/>
      <c r="S11" s="36" t="s">
        <v>16</v>
      </c>
      <c r="T11" s="30"/>
      <c r="U11" s="30"/>
      <c r="V11" s="7"/>
      <c r="W11" s="36" t="s">
        <v>17</v>
      </c>
      <c r="X11" s="30"/>
      <c r="Y11" s="30"/>
      <c r="Z11" s="7"/>
      <c r="AA11" s="36" t="s">
        <v>18</v>
      </c>
      <c r="AB11" s="30"/>
      <c r="AC11" s="30"/>
      <c r="AD11" s="30"/>
      <c r="AE11" s="8"/>
      <c r="AF11" s="37" t="s">
        <v>19</v>
      </c>
      <c r="AG11" s="38"/>
      <c r="AH11" s="38"/>
      <c r="AI11" s="38"/>
      <c r="AJ11" s="9" t="s">
        <v>13</v>
      </c>
      <c r="AK11" s="39" t="s">
        <v>20</v>
      </c>
      <c r="AL11" s="38"/>
      <c r="AM11" s="38"/>
      <c r="AN11" s="38"/>
      <c r="AO11" s="9"/>
    </row>
    <row r="12" spans="1:41">
      <c r="A12" s="31"/>
      <c r="B12" s="30"/>
      <c r="C12" s="30"/>
      <c r="D12" s="30"/>
      <c r="E12" s="30"/>
      <c r="F12" s="30"/>
      <c r="G12" s="30"/>
      <c r="H12" s="7"/>
      <c r="I12" s="30"/>
      <c r="J12" s="30"/>
      <c r="K12" s="30"/>
      <c r="L12" s="30"/>
      <c r="M12" s="7"/>
      <c r="N12" s="30"/>
      <c r="O12" s="30"/>
      <c r="P12" s="30"/>
      <c r="Q12" s="30"/>
      <c r="R12" s="7"/>
      <c r="S12" s="30"/>
      <c r="T12" s="30"/>
      <c r="U12" s="30"/>
      <c r="V12" s="7"/>
      <c r="W12" s="30"/>
      <c r="X12" s="30"/>
      <c r="Y12" s="30"/>
      <c r="Z12" s="7"/>
      <c r="AA12" s="30"/>
      <c r="AB12" s="30"/>
      <c r="AC12" s="30"/>
      <c r="AD12" s="30"/>
      <c r="AE12" s="10"/>
      <c r="AF12" s="30"/>
      <c r="AG12" s="30"/>
      <c r="AH12" s="30"/>
      <c r="AI12" s="30"/>
      <c r="AJ12" s="11"/>
      <c r="AK12" s="30"/>
      <c r="AL12" s="30"/>
      <c r="AM12" s="30"/>
      <c r="AN12" s="30"/>
      <c r="AO12" s="11"/>
    </row>
    <row r="13" spans="1:41">
      <c r="A13" s="31"/>
      <c r="B13" s="30"/>
      <c r="C13" s="7"/>
      <c r="D13" s="7" t="s">
        <v>21</v>
      </c>
      <c r="E13" s="12" t="s">
        <v>22</v>
      </c>
      <c r="F13" s="7" t="s">
        <v>23</v>
      </c>
      <c r="G13" s="7" t="s">
        <v>24</v>
      </c>
      <c r="H13" s="7"/>
      <c r="I13" s="7" t="s">
        <v>21</v>
      </c>
      <c r="J13" s="12" t="s">
        <v>22</v>
      </c>
      <c r="K13" s="7" t="s">
        <v>23</v>
      </c>
      <c r="L13" s="7" t="s">
        <v>24</v>
      </c>
      <c r="M13" s="7"/>
      <c r="N13" s="7" t="s">
        <v>21</v>
      </c>
      <c r="O13" s="7" t="s">
        <v>22</v>
      </c>
      <c r="P13" s="7" t="s">
        <v>25</v>
      </c>
      <c r="Q13" s="7" t="s">
        <v>24</v>
      </c>
      <c r="R13" s="7"/>
      <c r="S13" s="7" t="s">
        <v>21</v>
      </c>
      <c r="T13" s="7" t="s">
        <v>23</v>
      </c>
      <c r="U13" s="7" t="s">
        <v>24</v>
      </c>
      <c r="V13" s="7"/>
      <c r="W13" s="7" t="s">
        <v>21</v>
      </c>
      <c r="X13" s="7" t="s">
        <v>23</v>
      </c>
      <c r="Y13" s="7" t="s">
        <v>24</v>
      </c>
      <c r="Z13" s="7"/>
      <c r="AA13" s="7" t="s">
        <v>21</v>
      </c>
      <c r="AB13" s="7" t="s">
        <v>22</v>
      </c>
      <c r="AC13" s="7" t="s">
        <v>23</v>
      </c>
      <c r="AD13" s="7" t="s">
        <v>24</v>
      </c>
      <c r="AE13" s="7"/>
      <c r="AF13" s="11" t="s">
        <v>21</v>
      </c>
      <c r="AG13" s="11" t="s">
        <v>22</v>
      </c>
      <c r="AH13" s="11" t="s">
        <v>23</v>
      </c>
      <c r="AI13" s="11" t="s">
        <v>24</v>
      </c>
      <c r="AJ13" s="11"/>
      <c r="AK13" s="11" t="s">
        <v>21</v>
      </c>
      <c r="AL13" s="12" t="s">
        <v>22</v>
      </c>
      <c r="AM13" s="11" t="s">
        <v>23</v>
      </c>
      <c r="AN13" s="11" t="s">
        <v>24</v>
      </c>
      <c r="AO13" s="11"/>
    </row>
    <row r="14" spans="1:41">
      <c r="A14" s="31" t="s">
        <v>26</v>
      </c>
      <c r="B14" s="30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>
      <c r="A15" s="29" t="s">
        <v>27</v>
      </c>
      <c r="B15" s="30"/>
      <c r="C15" s="7"/>
      <c r="D15" s="12">
        <v>0.76900000000000002</v>
      </c>
      <c r="E15" s="12">
        <v>0.66290000000000004</v>
      </c>
      <c r="F15" s="12">
        <v>0.70230000000000004</v>
      </c>
      <c r="G15" s="12">
        <v>0.68200000000000005</v>
      </c>
      <c r="H15" s="7"/>
      <c r="I15" s="13">
        <v>0.88849999999999996</v>
      </c>
      <c r="J15" s="13">
        <v>0.92179999999999995</v>
      </c>
      <c r="K15" s="13">
        <v>0.35320000000000001</v>
      </c>
      <c r="L15" s="13">
        <v>0.51080000000000003</v>
      </c>
      <c r="M15" s="7"/>
      <c r="N15" s="14">
        <v>0.92010000000000003</v>
      </c>
      <c r="O15" s="7">
        <v>0.88</v>
      </c>
      <c r="P15" s="7">
        <v>0.47820000000000001</v>
      </c>
      <c r="Q15" s="7">
        <v>0.61970000000000003</v>
      </c>
      <c r="R15" s="7"/>
      <c r="S15" s="13">
        <v>0.85289999999999999</v>
      </c>
      <c r="T15" s="13">
        <v>0.85289999999999999</v>
      </c>
      <c r="U15" s="13">
        <v>0.85289999999999999</v>
      </c>
      <c r="V15" s="7"/>
      <c r="W15" s="13">
        <v>0.84950000000000003</v>
      </c>
      <c r="X15" s="13">
        <v>0.84950000000000003</v>
      </c>
      <c r="Y15" s="13">
        <v>0.91859999999999997</v>
      </c>
      <c r="Z15" s="7"/>
      <c r="AA15" s="13">
        <v>0.91310000000000002</v>
      </c>
      <c r="AB15" s="13">
        <v>0.91339999999999999</v>
      </c>
      <c r="AC15" s="13">
        <v>0.90720000000000001</v>
      </c>
      <c r="AD15" s="13">
        <v>0.90920000000000001</v>
      </c>
      <c r="AE15" s="13"/>
      <c r="AF15" s="12">
        <v>0.86870000000000003</v>
      </c>
      <c r="AG15" s="12">
        <v>0.69789999999999996</v>
      </c>
      <c r="AH15" s="12">
        <v>0.79759999999999998</v>
      </c>
      <c r="AI15" s="12">
        <v>0.74439999999999995</v>
      </c>
      <c r="AJ15" s="11"/>
      <c r="AK15" s="12">
        <v>0.91110000000000002</v>
      </c>
      <c r="AL15" s="12">
        <v>0.89870000000000005</v>
      </c>
      <c r="AM15" s="12">
        <v>0.84519999999999995</v>
      </c>
      <c r="AN15" s="12">
        <v>0.87109999999999999</v>
      </c>
      <c r="AO15" s="11"/>
    </row>
    <row r="16" spans="1:41">
      <c r="A16" s="29"/>
      <c r="B16" s="30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12"/>
      <c r="AG16" s="12"/>
      <c r="AH16" s="12"/>
      <c r="AI16" s="12"/>
      <c r="AJ16" s="11"/>
      <c r="AK16" s="12"/>
      <c r="AL16" s="12"/>
      <c r="AM16" s="12"/>
      <c r="AN16" s="12"/>
      <c r="AO16" s="11"/>
    </row>
    <row r="17" spans="1:41">
      <c r="A17" s="29" t="s">
        <v>28</v>
      </c>
      <c r="B17" s="30"/>
      <c r="C17" s="7"/>
      <c r="D17" s="12">
        <v>0.76900000000000002</v>
      </c>
      <c r="E17" s="12">
        <v>0.9829</v>
      </c>
      <c r="F17" s="12">
        <v>0.87370000000000003</v>
      </c>
      <c r="G17" s="12">
        <v>0.92510000000000003</v>
      </c>
      <c r="H17" s="7"/>
      <c r="I17" s="13">
        <v>0.88849999999999996</v>
      </c>
      <c r="J17" s="13">
        <v>0.97819999999999996</v>
      </c>
      <c r="K17" s="13">
        <v>0.62280000000000002</v>
      </c>
      <c r="L17" s="13">
        <v>0.76109000000000004</v>
      </c>
      <c r="M17" s="7"/>
      <c r="N17" s="7">
        <v>0.92010000000000003</v>
      </c>
      <c r="O17" s="7">
        <v>0.98360000000000003</v>
      </c>
      <c r="P17" s="7">
        <v>0.6976</v>
      </c>
      <c r="Q17" s="7">
        <v>0.81630000000000003</v>
      </c>
      <c r="R17" s="7"/>
      <c r="S17" s="7">
        <v>0.84099999999999997</v>
      </c>
      <c r="T17" s="7">
        <v>0.93430000000000002</v>
      </c>
      <c r="U17" s="7">
        <v>0.96599999999999997</v>
      </c>
      <c r="V17" s="7"/>
      <c r="W17" s="7">
        <v>0.94589999999999996</v>
      </c>
      <c r="X17" s="7">
        <v>0.78879999999999995</v>
      </c>
      <c r="Y17" s="7">
        <v>0.97219999999999995</v>
      </c>
      <c r="Z17" s="7"/>
      <c r="AA17" s="13">
        <v>0.19539999999999999</v>
      </c>
      <c r="AB17" s="13">
        <v>3.2500000000000001E-2</v>
      </c>
      <c r="AC17" s="13">
        <v>0.1666</v>
      </c>
      <c r="AD17" s="13">
        <v>5.45E-2</v>
      </c>
      <c r="AE17" s="13"/>
      <c r="AF17" s="12">
        <v>0.86870000000000003</v>
      </c>
      <c r="AG17" s="12">
        <v>0.9637</v>
      </c>
      <c r="AH17" s="12">
        <v>0.93930000000000002</v>
      </c>
      <c r="AI17" s="12">
        <v>0.95140000000000002</v>
      </c>
      <c r="AJ17" s="11"/>
      <c r="AK17" s="12">
        <v>0.91110000000000002</v>
      </c>
      <c r="AL17" s="12">
        <v>0.95520000000000005</v>
      </c>
      <c r="AM17" s="12">
        <v>0.96960000000000002</v>
      </c>
      <c r="AN17" s="12">
        <v>0.96240000000000003</v>
      </c>
      <c r="AO17" s="11"/>
    </row>
    <row r="18" spans="1:41">
      <c r="A18" s="29"/>
      <c r="B18" s="30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12"/>
      <c r="AG18" s="12"/>
      <c r="AH18" s="12"/>
      <c r="AI18" s="12"/>
      <c r="AJ18" s="11"/>
      <c r="AK18" s="12"/>
      <c r="AL18" s="12"/>
      <c r="AM18" s="12"/>
      <c r="AN18" s="12"/>
      <c r="AO18" s="11"/>
    </row>
    <row r="19" spans="1:41">
      <c r="A19" s="29" t="s">
        <v>29</v>
      </c>
      <c r="B19" s="30"/>
      <c r="C19" s="7"/>
      <c r="D19" s="12">
        <v>0.76900000000000002</v>
      </c>
      <c r="E19" s="12">
        <v>0.72240000000000004</v>
      </c>
      <c r="F19" s="12">
        <v>0.91110000000000002</v>
      </c>
      <c r="G19" s="12">
        <v>0.80579999999999996</v>
      </c>
      <c r="H19" s="7"/>
      <c r="I19" s="13">
        <v>0.88849999999999996</v>
      </c>
      <c r="J19" s="13">
        <v>0.81603000000000003</v>
      </c>
      <c r="K19" s="13">
        <v>0.70040000000000002</v>
      </c>
      <c r="L19" s="13">
        <v>0.75380000000000003</v>
      </c>
      <c r="M19" s="7"/>
      <c r="N19" s="7">
        <v>0.92010000000000003</v>
      </c>
      <c r="O19" s="7">
        <v>0.81730000000000003</v>
      </c>
      <c r="P19" s="7">
        <v>0.81359999999999999</v>
      </c>
      <c r="Q19" s="7">
        <v>0.81540000000000001</v>
      </c>
      <c r="R19" s="7"/>
      <c r="S19" s="13">
        <v>0.84099999999999997</v>
      </c>
      <c r="T19" s="13">
        <v>0.93330000000000002</v>
      </c>
      <c r="U19" s="13">
        <v>0.96550000000000002</v>
      </c>
      <c r="V19" s="7"/>
      <c r="W19" s="13">
        <v>0.78879999999999995</v>
      </c>
      <c r="X19" s="13">
        <v>0.78879999999999995</v>
      </c>
      <c r="Y19" s="7">
        <v>0.88190000000000002</v>
      </c>
      <c r="Z19" s="7"/>
      <c r="AA19" s="13">
        <v>0.91310000000000002</v>
      </c>
      <c r="AB19" s="13">
        <v>0.91339999999999999</v>
      </c>
      <c r="AC19" s="13">
        <v>0.90720000000000001</v>
      </c>
      <c r="AD19" s="13">
        <v>0.90920000000000001</v>
      </c>
      <c r="AE19" s="13"/>
      <c r="AF19" s="12">
        <v>0.86870000000000003</v>
      </c>
      <c r="AG19" s="12">
        <v>0.77769999999999995</v>
      </c>
      <c r="AH19" s="12">
        <v>0.93330000000000002</v>
      </c>
      <c r="AI19" s="12">
        <v>0.84840000000000004</v>
      </c>
      <c r="AJ19" s="11"/>
      <c r="AK19" s="12">
        <v>0.91110000000000002</v>
      </c>
      <c r="AL19" s="12">
        <v>0.8407</v>
      </c>
      <c r="AM19" s="12">
        <v>0.93879999999999997</v>
      </c>
      <c r="AN19" s="12">
        <v>0.8871</v>
      </c>
      <c r="AO19" s="11"/>
    </row>
    <row r="20" spans="1:41">
      <c r="A20" s="29"/>
      <c r="B20" s="30"/>
      <c r="C20" s="7"/>
      <c r="D20" s="15"/>
      <c r="E20" s="15"/>
      <c r="F20" s="15"/>
      <c r="G20" s="15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12"/>
      <c r="AG20" s="12"/>
      <c r="AH20" s="12"/>
      <c r="AI20" s="12"/>
      <c r="AJ20" s="11"/>
      <c r="AK20" s="12"/>
      <c r="AL20" s="12"/>
      <c r="AM20" s="12"/>
      <c r="AN20" s="12"/>
      <c r="AO20" s="11"/>
    </row>
    <row r="21" spans="1:41" ht="15.75" customHeight="1">
      <c r="A21" s="29" t="s">
        <v>30</v>
      </c>
      <c r="B21" s="30"/>
      <c r="C21" s="7"/>
      <c r="D21" s="12">
        <v>0.76900000000000002</v>
      </c>
      <c r="E21" s="12">
        <v>0.72950000000000004</v>
      </c>
      <c r="F21" s="12">
        <v>0.627</v>
      </c>
      <c r="G21" s="12">
        <v>0.6744</v>
      </c>
      <c r="H21" s="7"/>
      <c r="I21" s="13">
        <v>0.91190000000000004</v>
      </c>
      <c r="J21" s="13">
        <v>1</v>
      </c>
      <c r="K21" s="13">
        <v>0.65469999999999995</v>
      </c>
      <c r="L21" s="13">
        <v>0.7913</v>
      </c>
      <c r="M21" s="7"/>
      <c r="N21" s="7">
        <v>0.92010000000000003</v>
      </c>
      <c r="O21" s="7">
        <v>0.93669999999999998</v>
      </c>
      <c r="P21" s="7">
        <v>0.69950000000000001</v>
      </c>
      <c r="Q21" s="13">
        <v>0.80089999999999995</v>
      </c>
      <c r="R21" s="7"/>
      <c r="S21" s="7">
        <v>0.83109999999999995</v>
      </c>
      <c r="T21" s="7">
        <v>0.87560000000000004</v>
      </c>
      <c r="U21" s="7">
        <v>0.93369999999999997</v>
      </c>
      <c r="V21" s="7"/>
      <c r="W21" s="7">
        <v>0.87360000000000004</v>
      </c>
      <c r="X21" s="7">
        <v>0.87360000000000004</v>
      </c>
      <c r="Y21" s="7">
        <v>0.9325</v>
      </c>
      <c r="Z21" s="7"/>
      <c r="AA21" s="13">
        <v>0.91110000000000002</v>
      </c>
      <c r="AB21" s="13">
        <v>0.91159999999999997</v>
      </c>
      <c r="AC21" s="13">
        <v>0.90329999999999999</v>
      </c>
      <c r="AD21" s="13">
        <v>0.90600000000000003</v>
      </c>
      <c r="AE21" s="7"/>
      <c r="AF21" s="12">
        <v>0.86870000000000003</v>
      </c>
      <c r="AG21" s="12">
        <v>0.91500000000000004</v>
      </c>
      <c r="AH21" s="12">
        <v>0.81620000000000004</v>
      </c>
      <c r="AI21" s="12">
        <v>0.86280000000000001</v>
      </c>
      <c r="AJ21" s="11"/>
      <c r="AK21" s="12">
        <v>0.91110000000000002</v>
      </c>
      <c r="AL21" s="12">
        <v>0.9375</v>
      </c>
      <c r="AM21" s="12">
        <v>0.89180000000000004</v>
      </c>
      <c r="AN21" s="12">
        <v>0.91410000000000002</v>
      </c>
      <c r="AO21" s="11"/>
    </row>
    <row r="22" spans="1:41" ht="15.75" customHeight="1">
      <c r="A22" s="29"/>
      <c r="B22" s="30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12"/>
      <c r="AG22" s="12"/>
      <c r="AH22" s="12"/>
      <c r="AI22" s="12"/>
      <c r="AJ22" s="11"/>
      <c r="AK22" s="12"/>
      <c r="AL22" s="12"/>
      <c r="AM22" s="12"/>
      <c r="AN22" s="12"/>
      <c r="AO22" s="11"/>
    </row>
    <row r="23" spans="1:41" ht="15.75" customHeight="1">
      <c r="A23" s="29" t="s">
        <v>31</v>
      </c>
      <c r="B23" s="30"/>
      <c r="C23" s="7"/>
      <c r="D23" s="12">
        <v>0.76900000000000002</v>
      </c>
      <c r="E23" s="12">
        <v>0.6875</v>
      </c>
      <c r="F23" s="12">
        <v>0.95650000000000002</v>
      </c>
      <c r="G23" s="12">
        <v>0.8</v>
      </c>
      <c r="H23" s="7"/>
      <c r="I23" s="13">
        <v>0.88849999999999996</v>
      </c>
      <c r="J23" s="13">
        <v>0.97089999999999999</v>
      </c>
      <c r="K23" s="13">
        <v>0.60719999999999996</v>
      </c>
      <c r="L23" s="13">
        <v>0.74719999999999998</v>
      </c>
      <c r="M23" s="7"/>
      <c r="N23" s="7">
        <v>0.92010000000000003</v>
      </c>
      <c r="O23" s="7">
        <v>0.96799999999999997</v>
      </c>
      <c r="P23" s="7">
        <v>0.70809999999999995</v>
      </c>
      <c r="Q23" s="7">
        <v>0.81789999999999996</v>
      </c>
      <c r="R23" s="7"/>
      <c r="S23" s="7">
        <v>0.84499999999999997</v>
      </c>
      <c r="T23" s="7">
        <v>0.93469999999999998</v>
      </c>
      <c r="U23" s="7">
        <v>0.96619999999999995</v>
      </c>
      <c r="V23" s="7"/>
      <c r="W23" s="7">
        <v>0.86860000000000004</v>
      </c>
      <c r="X23" s="7">
        <v>0.86860000000000004</v>
      </c>
      <c r="Y23" s="7">
        <v>0.92969999999999997</v>
      </c>
      <c r="Z23" s="7"/>
      <c r="AA23" s="13">
        <v>0.91310000000000002</v>
      </c>
      <c r="AB23" s="13">
        <v>0.91339999999999999</v>
      </c>
      <c r="AC23" s="13">
        <v>0.90720000000000001</v>
      </c>
      <c r="AD23" s="13">
        <v>0.90920000000000001</v>
      </c>
      <c r="AE23" s="7"/>
      <c r="AF23" s="12">
        <v>0.86870000000000003</v>
      </c>
      <c r="AG23" s="12">
        <v>0.91569999999999996</v>
      </c>
      <c r="AH23" s="12">
        <v>0.9456</v>
      </c>
      <c r="AI23" s="12">
        <v>0.9304</v>
      </c>
      <c r="AJ23" s="11"/>
      <c r="AK23" s="12">
        <v>0.91110000000000002</v>
      </c>
      <c r="AL23" s="12">
        <v>0.92259999999999998</v>
      </c>
      <c r="AM23" s="12">
        <v>0.9728</v>
      </c>
      <c r="AN23" s="12">
        <v>0.94708000000000003</v>
      </c>
      <c r="AO23" s="11"/>
    </row>
    <row r="24" spans="1:41" ht="15.75" customHeight="1">
      <c r="A24" s="29"/>
      <c r="B24" s="30"/>
      <c r="C24" s="7"/>
      <c r="D24" s="15"/>
      <c r="E24" s="15"/>
      <c r="F24" s="15"/>
      <c r="G24" s="1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12"/>
      <c r="AG24" s="12"/>
      <c r="AH24" s="12"/>
      <c r="AI24" s="12"/>
      <c r="AJ24" s="11"/>
      <c r="AK24" s="12"/>
      <c r="AL24" s="12"/>
      <c r="AM24" s="12"/>
      <c r="AN24" s="12"/>
      <c r="AO24" s="11"/>
    </row>
    <row r="25" spans="1:41" ht="15.75" customHeight="1">
      <c r="A25" s="29" t="s">
        <v>32</v>
      </c>
      <c r="B25" s="30"/>
      <c r="C25" s="7"/>
      <c r="D25" s="12">
        <v>0.76900000000000002</v>
      </c>
      <c r="E25" s="12">
        <v>0.85840000000000005</v>
      </c>
      <c r="F25" s="12">
        <v>0.5</v>
      </c>
      <c r="G25" s="12">
        <v>0.63190000000000002</v>
      </c>
      <c r="H25" s="7"/>
      <c r="I25" s="13">
        <v>0.88849999999999996</v>
      </c>
      <c r="J25" s="13">
        <v>0.82189999999999996</v>
      </c>
      <c r="K25" s="13">
        <v>0.66520000000000001</v>
      </c>
      <c r="L25" s="13">
        <v>0.73529999999999995</v>
      </c>
      <c r="M25" s="7"/>
      <c r="N25" s="7">
        <v>0.92010000000000003</v>
      </c>
      <c r="O25" s="7">
        <v>0.93140000000000001</v>
      </c>
      <c r="P25" s="7">
        <v>0.70250000000000001</v>
      </c>
      <c r="Q25" s="7">
        <v>0.80089999999999995</v>
      </c>
      <c r="R25" s="7"/>
      <c r="S25" s="7">
        <v>0.84499999999999997</v>
      </c>
      <c r="T25" s="7">
        <v>0.73619999999999997</v>
      </c>
      <c r="U25" s="7">
        <v>0.84809999999999997</v>
      </c>
      <c r="V25" s="7"/>
      <c r="W25" s="7">
        <v>0.74329999999999996</v>
      </c>
      <c r="X25" s="7">
        <v>0.74329999999999996</v>
      </c>
      <c r="Y25" s="7">
        <v>0.85270000000000001</v>
      </c>
      <c r="Z25" s="7"/>
      <c r="AA25" s="13">
        <v>0.91510000000000002</v>
      </c>
      <c r="AB25" s="13">
        <v>0.91710000000000003</v>
      </c>
      <c r="AC25" s="13">
        <v>0.90910000000000002</v>
      </c>
      <c r="AD25" s="13">
        <v>0.91190000000000004</v>
      </c>
      <c r="AE25" s="13"/>
      <c r="AF25" s="12">
        <v>0.86870000000000003</v>
      </c>
      <c r="AG25" s="12">
        <v>0.87580000000000002</v>
      </c>
      <c r="AH25" s="12">
        <v>0.73619999999999997</v>
      </c>
      <c r="AI25" s="12">
        <v>0.8</v>
      </c>
      <c r="AJ25" s="11"/>
      <c r="AK25" s="12">
        <v>0.91110000000000002</v>
      </c>
      <c r="AL25" s="12">
        <v>0.90739999999999998</v>
      </c>
      <c r="AM25" s="12">
        <v>0.80759999999999998</v>
      </c>
      <c r="AN25" s="12">
        <v>0.85460000000000003</v>
      </c>
      <c r="AO25" s="11"/>
    </row>
    <row r="26" spans="1:41" ht="15.75" customHeight="1">
      <c r="A26" s="31"/>
      <c r="B26" s="30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ht="15.75" customHeight="1">
      <c r="A27" s="31"/>
      <c r="B27" s="30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ht="15.75" customHeight="1">
      <c r="A28" s="32" t="s">
        <v>33</v>
      </c>
      <c r="B28" s="33"/>
      <c r="C28" s="7"/>
      <c r="D28" s="16">
        <v>0.76900000000000002</v>
      </c>
      <c r="E28" s="16">
        <v>0.77390000000000003</v>
      </c>
      <c r="F28" s="16">
        <v>0.76170000000000004</v>
      </c>
      <c r="G28" s="17">
        <f>AVERAGE(G15:G25)</f>
        <v>0.75319999999999998</v>
      </c>
      <c r="H28" s="17"/>
      <c r="I28" s="17">
        <f t="shared" ref="I28:L28" si="0">(AVERAGE(I15:I25))</f>
        <v>0.89239999999999986</v>
      </c>
      <c r="J28" s="17">
        <f t="shared" si="0"/>
        <v>0.91813833333333339</v>
      </c>
      <c r="K28" s="17">
        <f t="shared" si="0"/>
        <v>0.60058333333333336</v>
      </c>
      <c r="L28" s="17">
        <f t="shared" si="0"/>
        <v>0.71658166666666656</v>
      </c>
      <c r="M28" s="17"/>
      <c r="N28" s="17">
        <f t="shared" ref="N28:Q28" si="1">AVERAGE(N15:N25)</f>
        <v>0.92010000000000003</v>
      </c>
      <c r="O28" s="17">
        <f t="shared" si="1"/>
        <v>0.91949999999999987</v>
      </c>
      <c r="P28" s="17">
        <f t="shared" si="1"/>
        <v>0.68325000000000002</v>
      </c>
      <c r="Q28" s="17">
        <f t="shared" si="1"/>
        <v>0.77851666666666652</v>
      </c>
      <c r="R28" s="17"/>
      <c r="S28" s="17">
        <f t="shared" ref="S28:U28" si="2">AVERAGE(S15:S25)</f>
        <v>0.84266666666666656</v>
      </c>
      <c r="T28" s="17">
        <f t="shared" si="2"/>
        <v>0.87783333333333335</v>
      </c>
      <c r="U28" s="17">
        <f t="shared" si="2"/>
        <v>0.92206666666666648</v>
      </c>
      <c r="V28" s="17"/>
      <c r="W28" s="17">
        <f t="shared" ref="W28:Y28" si="3">AVERAGE(W15:W25)</f>
        <v>0.84494999999999998</v>
      </c>
      <c r="X28" s="17">
        <f t="shared" si="3"/>
        <v>0.81876666666666675</v>
      </c>
      <c r="Y28" s="17">
        <f t="shared" si="3"/>
        <v>0.91460000000000008</v>
      </c>
      <c r="Z28" s="17"/>
      <c r="AA28" s="17">
        <f t="shared" ref="AA28:AD28" si="4">(AVERAGE(AA15:AA25))</f>
        <v>0.79348333333333343</v>
      </c>
      <c r="AB28" s="17">
        <f t="shared" si="4"/>
        <v>0.76690000000000003</v>
      </c>
      <c r="AC28" s="17">
        <f t="shared" si="4"/>
        <v>0.78343333333333331</v>
      </c>
      <c r="AD28" s="17">
        <f t="shared" si="4"/>
        <v>0.76666666666666672</v>
      </c>
      <c r="AE28" s="17"/>
      <c r="AF28" s="16">
        <v>0.86870000000000003</v>
      </c>
      <c r="AG28" s="16">
        <v>0.85760000000000003</v>
      </c>
      <c r="AH28" s="16">
        <v>0.86129999999999995</v>
      </c>
      <c r="AI28" s="16">
        <v>0.85619999999999996</v>
      </c>
      <c r="AJ28" s="16"/>
      <c r="AK28" s="16">
        <v>0.91110000000000002</v>
      </c>
      <c r="AL28" s="16">
        <v>0.9103</v>
      </c>
      <c r="AM28" s="16">
        <v>0.90429999999999999</v>
      </c>
      <c r="AN28" s="16">
        <v>0.90600000000000003</v>
      </c>
      <c r="AO28" s="18"/>
    </row>
    <row r="29" spans="1:41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spans="1:4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1:4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1:41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1:41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1:41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1:41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1:41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1:41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1:41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1:41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1:4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1:41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1:41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1:41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1:41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1:41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1:41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1:41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1:41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1:41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1: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1:41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1:41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1:41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1:41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1:41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1:41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1:41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1:41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1:41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1:4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1:41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1:41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1:41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1:41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1:41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1:41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1:41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1:41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1:41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1:4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1:41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1:41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1:41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1:41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1:41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1:41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1:41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1:41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1:41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1:4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1:41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1:41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1:41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1:41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1:41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1:41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1:41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1:41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1:41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1:4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1:41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1:41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1:41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1:41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1:41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1:41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1:41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1:41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1:41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1:4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1:41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1:41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1:41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1:41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1:41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1:41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1:41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1:41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1:41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1:4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1:41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1:41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1:41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1:41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1:41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1:41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1:41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1:41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1:41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1:4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1:41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1:41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1:41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1:41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1:41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1:41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1:41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1:41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1:41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1:4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1:41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1:41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spans="1:41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spans="1:41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spans="1:41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spans="1:41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spans="1:41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spans="1:41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spans="1:41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spans="1:4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spans="1:41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spans="1:41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1:41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1:41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1:41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1:41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1:41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1:41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1:41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1: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1:41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1:41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1:41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1:41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1:41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1:41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1:41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1:41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1:41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1:4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1:41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1:41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1:41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1:41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1:41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1:41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1:41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1:41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1:41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1:4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spans="1:41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spans="1:41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spans="1:41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spans="1:41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spans="1:41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spans="1:41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spans="1:41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spans="1:41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spans="1:41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spans="1:4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spans="1:41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spans="1:41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1:41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1:41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1:41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spans="1:41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spans="1:41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spans="1:41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spans="1:41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spans="1:4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spans="1:41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spans="1:41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spans="1:41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spans="1:41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spans="1:41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spans="1:41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spans="1:41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spans="1:41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spans="1:41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spans="1:4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spans="1:41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spans="1:41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spans="1:41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spans="1:41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spans="1:41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spans="1:41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spans="1:41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spans="1:41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spans="1:41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spans="1:4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spans="1:41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spans="1:41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spans="1:41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spans="1:41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spans="1:41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1:41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1:41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1:41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spans="1:41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spans="1:4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spans="1:41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spans="1:41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spans="1:41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spans="1:41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spans="1:41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spans="1:41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spans="1:41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spans="1:41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spans="1:41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spans="1:4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spans="1:41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spans="1:41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spans="1:41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spans="1:41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spans="1:41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spans="1:41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spans="1:41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spans="1:41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spans="1:41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spans="1:4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spans="1:41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spans="1:41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spans="1:41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spans="1:41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spans="1:41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spans="1:41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spans="1:41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spans="1:41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spans="1:41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spans="1: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spans="1:41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spans="1:41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spans="1:41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spans="1:41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spans="1:41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spans="1:41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spans="1:41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spans="1:41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spans="1:41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spans="1:4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spans="1:41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spans="1:41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spans="1:41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spans="1:41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spans="1:41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spans="1:41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spans="1:41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spans="1:41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spans="1:41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spans="1:4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spans="1:41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spans="1:41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spans="1:41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spans="1:41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spans="1:41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spans="1:41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spans="1:41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spans="1:41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spans="1:41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spans="1:4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spans="1:41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spans="1:41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1:41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1:41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1:41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spans="1:41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spans="1:41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spans="1:41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spans="1:41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spans="1:4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spans="1:41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spans="1:41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spans="1:41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spans="1:41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spans="1:41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spans="1:41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spans="1:41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spans="1:41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spans="1:41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spans="1:4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spans="1:41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spans="1:41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spans="1:41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spans="1:41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spans="1:41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spans="1:41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spans="1:41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spans="1:41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spans="1:41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spans="1:4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spans="1:41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spans="1:41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spans="1:41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spans="1:41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spans="1:41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spans="1:41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spans="1:41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spans="1:41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spans="1:41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spans="1:4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spans="1:41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spans="1:41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spans="1:41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spans="1:41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spans="1:41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spans="1:41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spans="1:41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spans="1:41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spans="1:41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spans="1:4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spans="1:41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spans="1:41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spans="1:41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spans="1:41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spans="1:41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spans="1:41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spans="1:41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spans="1:41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spans="1:41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spans="1:4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spans="1:41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spans="1:41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spans="1:41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spans="1:41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spans="1:41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spans="1:41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spans="1:41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spans="1:41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spans="1:41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spans="1: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spans="1:41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spans="1:41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spans="1:41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spans="1:41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spans="1:41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spans="1:41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spans="1:41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spans="1:41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spans="1:41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spans="1:4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spans="1:41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spans="1:41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spans="1:41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spans="1:41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spans="1:41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spans="1:41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spans="1:41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spans="1:41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spans="1:41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spans="1:4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spans="1:41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spans="1:41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spans="1:41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spans="1:41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1:41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1:41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1:41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spans="1:41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spans="1:41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spans="1:4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spans="1:41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spans="1:41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spans="1:41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spans="1:41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spans="1:41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spans="1:41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spans="1:41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spans="1:41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spans="1:41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spans="1:4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spans="1:41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spans="1:41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spans="1:41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spans="1:41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spans="1:41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spans="1:41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spans="1:41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spans="1:41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spans="1:41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spans="1:4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spans="1:41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spans="1:41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spans="1:41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spans="1:41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spans="1:41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spans="1:41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spans="1:41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spans="1:41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spans="1:41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spans="1:4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spans="1:41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spans="1:41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spans="1:41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spans="1:41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spans="1:41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spans="1:41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spans="1:41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spans="1:41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spans="1:41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spans="1:4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spans="1:41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spans="1:41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spans="1:41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spans="1:41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spans="1:41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spans="1:41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spans="1:41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spans="1:41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spans="1:41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spans="1:4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spans="1:41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spans="1:41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spans="1:41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spans="1:41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spans="1:41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spans="1:41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spans="1:41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spans="1:41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spans="1:41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spans="1:4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spans="1:41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spans="1:41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spans="1:41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spans="1:41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spans="1:41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spans="1:41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spans="1:41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spans="1:41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spans="1:41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spans="1: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spans="1:41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spans="1:41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spans="1:41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spans="1:41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spans="1:41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spans="1:41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spans="1:41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spans="1:41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spans="1:41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spans="1:4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spans="1:41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spans="1:41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spans="1:41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spans="1:41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spans="1:41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spans="1:41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spans="1:41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spans="1:41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spans="1:41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spans="1:4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spans="1:41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spans="1:41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spans="1:41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spans="1:41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spans="1:41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spans="1:41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spans="1:41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spans="1:41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spans="1:41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spans="1:4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spans="1:41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spans="1:41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spans="1:41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spans="1:41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spans="1:41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spans="1:41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spans="1:41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spans="1:41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spans="1:41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spans="1:4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spans="1:41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spans="1:41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spans="1:41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spans="1:41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spans="1:41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spans="1:41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spans="1:41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spans="1:41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spans="1:41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spans="1:4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spans="1:41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spans="1:41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spans="1:41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spans="1:41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spans="1:41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spans="1:41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spans="1:41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spans="1:41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spans="1:41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spans="1:4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spans="1:41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spans="1:41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spans="1:41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spans="1:41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spans="1:41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spans="1:41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spans="1:41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spans="1:41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spans="1:41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spans="1:4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spans="1:41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spans="1:41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spans="1:41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spans="1:41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spans="1:41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spans="1:41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spans="1:41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spans="1:41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spans="1:41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spans="1:4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spans="1:41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spans="1:41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spans="1:41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spans="1:41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spans="1:41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spans="1:41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spans="1:41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spans="1:41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spans="1:41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spans="1:4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spans="1:41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spans="1:41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spans="1:41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spans="1:41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spans="1:41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spans="1:41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spans="1:41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spans="1:41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spans="1:41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spans="1: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spans="1:41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spans="1:41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spans="1:41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spans="1:41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spans="1:41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spans="1:41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spans="1:41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spans="1:41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spans="1:41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spans="1:4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spans="1:41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spans="1:41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spans="1:41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spans="1:41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spans="1:41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spans="1:41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spans="1:41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spans="1:41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spans="1:41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spans="1:4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spans="1:41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spans="1:41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spans="1:41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spans="1:41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spans="1:41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spans="1:41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spans="1:41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spans="1:41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spans="1:41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spans="1:4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spans="1:41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spans="1:41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spans="1:41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spans="1:41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spans="1:41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spans="1:41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spans="1:41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spans="1:41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spans="1:41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spans="1:4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spans="1:41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spans="1:41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spans="1:41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spans="1:41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spans="1:41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spans="1:41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spans="1:41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spans="1:41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spans="1:41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spans="1:4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spans="1:41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spans="1:41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spans="1:41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spans="1:41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spans="1:41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spans="1:41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spans="1:41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spans="1:41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spans="1:41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spans="1:4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spans="1:41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spans="1:41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spans="1:41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spans="1:41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spans="1:41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spans="1:41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spans="1:41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spans="1:41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spans="1:41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spans="1:4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spans="1:41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spans="1:41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spans="1:41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spans="1:41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spans="1:41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spans="1:41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spans="1:41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spans="1:41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spans="1:41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spans="1:4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spans="1:41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spans="1:41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spans="1:41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spans="1:41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spans="1:41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spans="1:41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spans="1:41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spans="1:41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spans="1:41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spans="1:4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spans="1:41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spans="1:41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spans="1:41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spans="1:41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spans="1:41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spans="1:41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spans="1:41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spans="1:41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spans="1:41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spans="1: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spans="1:41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spans="1:41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spans="1:41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spans="1:41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spans="1:41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spans="1:41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spans="1:41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spans="1:41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spans="1:41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spans="1:4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spans="1:41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spans="1:41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spans="1:41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spans="1:41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spans="1:41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spans="1:41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spans="1:41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spans="1:41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spans="1:41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spans="1:4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spans="1:41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spans="1:41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spans="1:41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spans="1:41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spans="1:41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spans="1:41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spans="1:41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spans="1:41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spans="1:41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spans="1:4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spans="1:41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spans="1:41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spans="1:41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spans="1:41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spans="1:41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spans="1:41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spans="1:41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spans="1:41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spans="1:41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spans="1:4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spans="1:41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spans="1:41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spans="1:41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spans="1:41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spans="1:41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spans="1:41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spans="1:41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spans="1:41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spans="1:41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spans="1:4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spans="1:41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spans="1:41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spans="1:41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spans="1:41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spans="1:41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spans="1:41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spans="1:41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 spans="1:41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 spans="1:41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</sheetData>
  <mergeCells count="38">
    <mergeCell ref="C2:D2"/>
    <mergeCell ref="E2:F2"/>
    <mergeCell ref="C3:D3"/>
    <mergeCell ref="E3:F3"/>
    <mergeCell ref="G3:J3"/>
    <mergeCell ref="C4:D4"/>
    <mergeCell ref="E4:F4"/>
    <mergeCell ref="I11:L12"/>
    <mergeCell ref="N11:Q12"/>
    <mergeCell ref="S11:U12"/>
    <mergeCell ref="W11:Y12"/>
    <mergeCell ref="AA11:AD12"/>
    <mergeCell ref="AF11:AI12"/>
    <mergeCell ref="AK11:AN12"/>
    <mergeCell ref="C7:L7"/>
    <mergeCell ref="C8:L8"/>
    <mergeCell ref="C9:L9"/>
    <mergeCell ref="A10:B10"/>
    <mergeCell ref="A11:B11"/>
    <mergeCell ref="C11:C12"/>
    <mergeCell ref="D11:G12"/>
    <mergeCell ref="A12:B12"/>
    <mergeCell ref="A13:B13"/>
    <mergeCell ref="A14:B14"/>
    <mergeCell ref="A15:B15"/>
    <mergeCell ref="A16:B16"/>
    <mergeCell ref="A17:B17"/>
    <mergeCell ref="A18:B18"/>
    <mergeCell ref="A26:B26"/>
    <mergeCell ref="A27:B27"/>
    <mergeCell ref="A28:B28"/>
    <mergeCell ref="A19:B19"/>
    <mergeCell ref="A20:B20"/>
    <mergeCell ref="A21:B21"/>
    <mergeCell ref="A22:B22"/>
    <mergeCell ref="A23:B23"/>
    <mergeCell ref="A24:B24"/>
    <mergeCell ref="A25:B2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8660-1818-4784-B053-A9E8EDE47F4F}">
  <dimension ref="A1:G9"/>
  <sheetViews>
    <sheetView workbookViewId="0">
      <selection activeCell="F20" sqref="F20"/>
    </sheetView>
  </sheetViews>
  <sheetFormatPr defaultRowHeight="15"/>
  <sheetData>
    <row r="1" spans="1:7">
      <c r="A1" s="23"/>
      <c r="B1" s="44" t="s">
        <v>18</v>
      </c>
      <c r="C1" s="45"/>
      <c r="D1" s="45"/>
      <c r="E1" s="45"/>
    </row>
    <row r="2" spans="1:7">
      <c r="A2" s="23"/>
      <c r="B2" s="45"/>
      <c r="C2" s="45"/>
      <c r="D2" s="45"/>
      <c r="E2" s="45"/>
    </row>
    <row r="3" spans="1:7">
      <c r="A3" s="23"/>
      <c r="B3" s="23" t="s">
        <v>21</v>
      </c>
      <c r="C3" s="23" t="s">
        <v>22</v>
      </c>
      <c r="D3" s="23" t="s">
        <v>23</v>
      </c>
      <c r="E3" s="23" t="s">
        <v>24</v>
      </c>
    </row>
    <row r="4" spans="1:7">
      <c r="A4" s="23" t="s">
        <v>27</v>
      </c>
      <c r="B4" s="28">
        <v>91.31</v>
      </c>
      <c r="C4" s="28">
        <v>91.34</v>
      </c>
      <c r="D4" s="28">
        <v>90.72</v>
      </c>
      <c r="E4" s="28">
        <v>90.92</v>
      </c>
      <c r="G4" s="21"/>
    </row>
    <row r="5" spans="1:7">
      <c r="A5" s="23" t="s">
        <v>28</v>
      </c>
      <c r="B5" s="28">
        <v>19.54</v>
      </c>
      <c r="C5" s="28">
        <v>3.25</v>
      </c>
      <c r="D5" s="28">
        <v>16.66</v>
      </c>
      <c r="E5" s="28">
        <v>5.45</v>
      </c>
    </row>
    <row r="6" spans="1:7">
      <c r="A6" s="23" t="s">
        <v>29</v>
      </c>
      <c r="B6" s="28">
        <v>91.31</v>
      </c>
      <c r="C6" s="28">
        <v>91.34</v>
      </c>
      <c r="D6" s="28">
        <v>90.72</v>
      </c>
      <c r="E6" s="28">
        <v>90.92</v>
      </c>
    </row>
    <row r="7" spans="1:7">
      <c r="A7" s="23" t="s">
        <v>30</v>
      </c>
      <c r="B7" s="28">
        <v>91.11</v>
      </c>
      <c r="C7" s="28">
        <v>91.16</v>
      </c>
      <c r="D7" s="28">
        <v>90.33</v>
      </c>
      <c r="E7" s="28">
        <v>90.600000000000009</v>
      </c>
    </row>
    <row r="8" spans="1:7">
      <c r="A8" s="23" t="s">
        <v>31</v>
      </c>
      <c r="B8" s="28">
        <v>91.31</v>
      </c>
      <c r="C8" s="28">
        <v>91.34</v>
      </c>
      <c r="D8" s="28">
        <v>90.72</v>
      </c>
      <c r="E8" s="28">
        <v>90.92</v>
      </c>
    </row>
    <row r="9" spans="1:7">
      <c r="A9" s="23" t="s">
        <v>32</v>
      </c>
      <c r="B9" s="28">
        <v>91.51</v>
      </c>
      <c r="C9" s="28">
        <v>91.710000000000008</v>
      </c>
      <c r="D9" s="28">
        <v>90.91</v>
      </c>
      <c r="E9" s="28">
        <v>91.19</v>
      </c>
    </row>
  </sheetData>
  <mergeCells count="1">
    <mergeCell ref="B1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3731-C80A-4F7E-A904-46663786302A}">
  <dimension ref="A1:F10"/>
  <sheetViews>
    <sheetView workbookViewId="0">
      <selection activeCell="E15" sqref="E15"/>
    </sheetView>
  </sheetViews>
  <sheetFormatPr defaultRowHeight="15"/>
  <cols>
    <col min="2" max="5" width="9.5703125" bestFit="1" customWidth="1"/>
  </cols>
  <sheetData>
    <row r="1" spans="1:6">
      <c r="A1" s="23"/>
      <c r="B1" s="44" t="s">
        <v>12</v>
      </c>
      <c r="C1" s="44"/>
      <c r="D1" s="44"/>
      <c r="E1" s="44"/>
      <c r="F1" s="7" t="s">
        <v>13</v>
      </c>
    </row>
    <row r="2" spans="1:6">
      <c r="A2" s="23"/>
      <c r="B2" s="44"/>
      <c r="C2" s="44"/>
      <c r="D2" s="44"/>
      <c r="E2" s="44"/>
      <c r="F2" s="7"/>
    </row>
    <row r="3" spans="1:6">
      <c r="A3" s="23"/>
      <c r="B3" s="23" t="s">
        <v>21</v>
      </c>
      <c r="C3" s="24" t="s">
        <v>22</v>
      </c>
      <c r="D3" s="23" t="s">
        <v>23</v>
      </c>
      <c r="E3" s="23" t="s">
        <v>24</v>
      </c>
      <c r="F3" s="7"/>
    </row>
    <row r="4" spans="1:6">
      <c r="A4" s="23" t="s">
        <v>27</v>
      </c>
      <c r="B4" s="26">
        <f t="shared" ref="B4:B9" si="0">(0.769*100)</f>
        <v>76.900000000000006</v>
      </c>
      <c r="C4" s="26">
        <f>(0.6629*100)</f>
        <v>66.290000000000006</v>
      </c>
      <c r="D4" s="26">
        <f>(0.7023*100)</f>
        <v>70.23</v>
      </c>
      <c r="E4" s="26">
        <f>(0.682*100)</f>
        <v>68.2</v>
      </c>
      <c r="F4" s="7"/>
    </row>
    <row r="5" spans="1:6">
      <c r="A5" s="23" t="s">
        <v>28</v>
      </c>
      <c r="B5" s="26">
        <f t="shared" si="0"/>
        <v>76.900000000000006</v>
      </c>
      <c r="C5" s="26">
        <f>(0.9829*100)</f>
        <v>98.29</v>
      </c>
      <c r="D5" s="26">
        <f>(0.8737*100)</f>
        <v>87.37</v>
      </c>
      <c r="E5" s="26">
        <f>(0.9251*100)</f>
        <v>92.51</v>
      </c>
      <c r="F5" s="7"/>
    </row>
    <row r="6" spans="1:6">
      <c r="A6" s="23" t="s">
        <v>29</v>
      </c>
      <c r="B6" s="26">
        <f t="shared" si="0"/>
        <v>76.900000000000006</v>
      </c>
      <c r="C6" s="26">
        <f>(0.7224*100)</f>
        <v>72.240000000000009</v>
      </c>
      <c r="D6" s="26">
        <f>(0.9111*100)</f>
        <v>91.11</v>
      </c>
      <c r="E6" s="26">
        <f>(0.8058*100)</f>
        <v>80.58</v>
      </c>
      <c r="F6" s="7"/>
    </row>
    <row r="7" spans="1:6">
      <c r="A7" s="23" t="s">
        <v>30</v>
      </c>
      <c r="B7" s="26">
        <f t="shared" si="0"/>
        <v>76.900000000000006</v>
      </c>
      <c r="C7" s="26">
        <f>(0.7295*100)</f>
        <v>72.95</v>
      </c>
      <c r="D7" s="26">
        <f>(0.627*100)</f>
        <v>62.7</v>
      </c>
      <c r="E7" s="26">
        <f>(0.6744*100)</f>
        <v>67.44</v>
      </c>
      <c r="F7" s="7"/>
    </row>
    <row r="8" spans="1:6">
      <c r="A8" s="23" t="s">
        <v>31</v>
      </c>
      <c r="B8" s="26">
        <f t="shared" si="0"/>
        <v>76.900000000000006</v>
      </c>
      <c r="C8" s="26">
        <f>(0.6875*100)</f>
        <v>68.75</v>
      </c>
      <c r="D8" s="26">
        <f>(0.9565*100)</f>
        <v>95.65</v>
      </c>
      <c r="E8" s="26">
        <f>(0.8*100)</f>
        <v>80</v>
      </c>
      <c r="F8" s="7"/>
    </row>
    <row r="9" spans="1:6">
      <c r="A9" s="23" t="s">
        <v>32</v>
      </c>
      <c r="B9" s="26">
        <f t="shared" si="0"/>
        <v>76.900000000000006</v>
      </c>
      <c r="C9" s="26">
        <f>(0.8584*100)</f>
        <v>85.84</v>
      </c>
      <c r="D9" s="26">
        <f>(0.5*100)</f>
        <v>50</v>
      </c>
      <c r="E9" s="26">
        <f>(0.6319*100)</f>
        <v>63.190000000000005</v>
      </c>
      <c r="F9" s="7"/>
    </row>
    <row r="10" spans="1:6">
      <c r="A10" s="7"/>
      <c r="B10" s="7"/>
      <c r="C10" s="7"/>
      <c r="D10" s="7"/>
      <c r="E10" s="7"/>
      <c r="F10" s="7"/>
    </row>
  </sheetData>
  <mergeCells count="1">
    <mergeCell ref="B1:E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8B6E-53A2-44D9-A54A-67DC3383E606}">
  <dimension ref="A1:F9"/>
  <sheetViews>
    <sheetView tabSelected="1" workbookViewId="0">
      <selection activeCell="H19" sqref="H19"/>
    </sheetView>
  </sheetViews>
  <sheetFormatPr defaultRowHeight="15"/>
  <cols>
    <col min="6" max="6" width="9.5703125" bestFit="1" customWidth="1"/>
  </cols>
  <sheetData>
    <row r="1" spans="1:6">
      <c r="A1" s="23"/>
      <c r="B1" s="44" t="s">
        <v>15</v>
      </c>
      <c r="C1" s="45"/>
      <c r="D1" s="45"/>
      <c r="E1" s="45"/>
    </row>
    <row r="2" spans="1:6">
      <c r="A2" s="23"/>
      <c r="B2" s="45"/>
      <c r="C2" s="45"/>
      <c r="D2" s="45"/>
      <c r="E2" s="45"/>
    </row>
    <row r="3" spans="1:6">
      <c r="A3" s="23"/>
      <c r="B3" s="23" t="s">
        <v>21</v>
      </c>
      <c r="C3" s="23" t="s">
        <v>22</v>
      </c>
      <c r="D3" s="23" t="s">
        <v>25</v>
      </c>
      <c r="E3" s="23" t="s">
        <v>24</v>
      </c>
    </row>
    <row r="4" spans="1:6">
      <c r="A4" s="23" t="s">
        <v>27</v>
      </c>
      <c r="B4" s="27">
        <v>92.01</v>
      </c>
      <c r="C4" s="27">
        <v>88</v>
      </c>
      <c r="D4" s="27">
        <v>47.82</v>
      </c>
      <c r="E4" s="27">
        <v>61.970000000000006</v>
      </c>
      <c r="F4" s="20"/>
    </row>
    <row r="5" spans="1:6">
      <c r="A5" s="23" t="s">
        <v>28</v>
      </c>
      <c r="B5" s="27">
        <v>92.01</v>
      </c>
      <c r="C5" s="27">
        <v>98.36</v>
      </c>
      <c r="D5" s="27">
        <v>69.760000000000005</v>
      </c>
      <c r="E5" s="27">
        <v>81.63</v>
      </c>
    </row>
    <row r="6" spans="1:6">
      <c r="A6" s="23" t="s">
        <v>29</v>
      </c>
      <c r="B6" s="27">
        <v>92.01</v>
      </c>
      <c r="C6" s="27">
        <v>81.73</v>
      </c>
      <c r="D6" s="27">
        <v>81.36</v>
      </c>
      <c r="E6" s="27">
        <v>81.540000000000006</v>
      </c>
    </row>
    <row r="7" spans="1:6">
      <c r="A7" s="23" t="s">
        <v>30</v>
      </c>
      <c r="B7" s="27">
        <v>92.01</v>
      </c>
      <c r="C7" s="27">
        <v>93.67</v>
      </c>
      <c r="D7" s="27">
        <v>69.95</v>
      </c>
      <c r="E7" s="27">
        <v>80.089999999999989</v>
      </c>
    </row>
    <row r="8" spans="1:6">
      <c r="A8" s="23" t="s">
        <v>31</v>
      </c>
      <c r="B8" s="27">
        <v>92.01</v>
      </c>
      <c r="C8" s="27">
        <v>96.8</v>
      </c>
      <c r="D8" s="27">
        <v>70.81</v>
      </c>
      <c r="E8" s="27">
        <v>81.789999999999992</v>
      </c>
    </row>
    <row r="9" spans="1:6">
      <c r="A9" s="23" t="s">
        <v>32</v>
      </c>
      <c r="B9" s="27">
        <v>92.01</v>
      </c>
      <c r="C9" s="27">
        <v>93.14</v>
      </c>
      <c r="D9" s="27">
        <v>70.25</v>
      </c>
      <c r="E9" s="27">
        <v>80.089999999999989</v>
      </c>
    </row>
  </sheetData>
  <mergeCells count="1">
    <mergeCell ref="B1:E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46093-E998-4C7E-98C2-4CF0329D3518}">
  <dimension ref="A1:H10"/>
  <sheetViews>
    <sheetView workbookViewId="0">
      <selection activeCell="H9" sqref="H9"/>
    </sheetView>
  </sheetViews>
  <sheetFormatPr defaultRowHeight="15"/>
  <sheetData>
    <row r="1" spans="1:8">
      <c r="A1" s="44"/>
      <c r="B1" s="46"/>
      <c r="C1" s="44" t="s">
        <v>14</v>
      </c>
      <c r="D1" s="46"/>
      <c r="E1" s="46"/>
      <c r="F1" s="46"/>
    </row>
    <row r="2" spans="1:8">
      <c r="A2" s="44"/>
      <c r="B2" s="46"/>
      <c r="C2" s="46"/>
      <c r="D2" s="46"/>
      <c r="E2" s="46"/>
      <c r="F2" s="46"/>
    </row>
    <row r="3" spans="1:8">
      <c r="A3" s="44"/>
      <c r="B3" s="46"/>
      <c r="C3" s="23" t="s">
        <v>21</v>
      </c>
      <c r="D3" s="24" t="s">
        <v>22</v>
      </c>
      <c r="E3" s="23" t="s">
        <v>23</v>
      </c>
      <c r="F3" s="23" t="s">
        <v>24</v>
      </c>
    </row>
    <row r="4" spans="1:8">
      <c r="A4" s="44" t="s">
        <v>27</v>
      </c>
      <c r="B4" s="46"/>
      <c r="C4" s="26">
        <v>88.85</v>
      </c>
      <c r="D4" s="26">
        <v>92.179999999999993</v>
      </c>
      <c r="E4" s="26">
        <v>35.32</v>
      </c>
      <c r="F4" s="26">
        <v>51.080000000000005</v>
      </c>
      <c r="G4" s="19"/>
    </row>
    <row r="5" spans="1:8">
      <c r="A5" s="44" t="s">
        <v>28</v>
      </c>
      <c r="B5" s="46"/>
      <c r="C5" s="26">
        <v>88.85</v>
      </c>
      <c r="D5" s="26">
        <v>97.82</v>
      </c>
      <c r="E5" s="26">
        <v>62.28</v>
      </c>
      <c r="F5" s="26">
        <v>76.109000000000009</v>
      </c>
      <c r="H5" s="19"/>
    </row>
    <row r="6" spans="1:8">
      <c r="A6" s="44" t="s">
        <v>29</v>
      </c>
      <c r="B6" s="46"/>
      <c r="C6" s="26">
        <v>88.85</v>
      </c>
      <c r="D6" s="26">
        <v>81.603000000000009</v>
      </c>
      <c r="E6" s="26">
        <v>70.040000000000006</v>
      </c>
      <c r="F6" s="26">
        <v>75.38</v>
      </c>
    </row>
    <row r="7" spans="1:8">
      <c r="A7" s="44" t="s">
        <v>30</v>
      </c>
      <c r="B7" s="46"/>
      <c r="C7" s="26">
        <v>91.19</v>
      </c>
      <c r="D7" s="26">
        <v>100</v>
      </c>
      <c r="E7" s="26">
        <v>65.47</v>
      </c>
      <c r="F7" s="26">
        <v>79.13</v>
      </c>
    </row>
    <row r="8" spans="1:8">
      <c r="A8" s="44" t="s">
        <v>31</v>
      </c>
      <c r="B8" s="46"/>
      <c r="C8" s="26">
        <v>88.85</v>
      </c>
      <c r="D8" s="26">
        <v>97.09</v>
      </c>
      <c r="E8" s="26">
        <v>60.72</v>
      </c>
      <c r="F8" s="26">
        <v>74.72</v>
      </c>
    </row>
    <row r="9" spans="1:8">
      <c r="A9" s="44" t="s">
        <v>32</v>
      </c>
      <c r="B9" s="46"/>
      <c r="C9" s="26">
        <v>88.85</v>
      </c>
      <c r="D9" s="26">
        <v>82.19</v>
      </c>
      <c r="E9" s="26">
        <v>66.52</v>
      </c>
      <c r="F9" s="26">
        <v>73.53</v>
      </c>
    </row>
    <row r="10" spans="1:8">
      <c r="C10" s="7"/>
      <c r="D10" s="7"/>
      <c r="E10" s="7"/>
      <c r="F10" s="7"/>
    </row>
  </sheetData>
  <mergeCells count="10">
    <mergeCell ref="A8:B8"/>
    <mergeCell ref="A9:B9"/>
    <mergeCell ref="A7:B7"/>
    <mergeCell ref="C1:F2"/>
    <mergeCell ref="A5:B5"/>
    <mergeCell ref="A6:B6"/>
    <mergeCell ref="A1:B1"/>
    <mergeCell ref="A2:B2"/>
    <mergeCell ref="A3:B3"/>
    <mergeCell ref="A4:B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5431-D61A-44A9-BBC4-5483B1BC305E}">
  <dimension ref="A1:E10"/>
  <sheetViews>
    <sheetView workbookViewId="0">
      <selection activeCell="F11" sqref="F11"/>
    </sheetView>
  </sheetViews>
  <sheetFormatPr defaultRowHeight="15"/>
  <sheetData>
    <row r="1" spans="1:5">
      <c r="B1" s="47" t="s">
        <v>16</v>
      </c>
      <c r="C1" s="38"/>
      <c r="D1" s="38"/>
      <c r="E1" s="38"/>
    </row>
    <row r="2" spans="1:5">
      <c r="B2" s="46"/>
      <c r="C2" s="46"/>
      <c r="D2" s="46"/>
      <c r="E2" s="46"/>
    </row>
    <row r="3" spans="1:5">
      <c r="B3" s="24" t="s">
        <v>21</v>
      </c>
      <c r="C3" s="24" t="s">
        <v>22</v>
      </c>
      <c r="D3" s="24" t="s">
        <v>23</v>
      </c>
      <c r="E3" s="24" t="s">
        <v>24</v>
      </c>
    </row>
    <row r="4" spans="1:5">
      <c r="A4" s="23" t="s">
        <v>27</v>
      </c>
    </row>
    <row r="5" spans="1:5">
      <c r="A5" s="23" t="s">
        <v>28</v>
      </c>
    </row>
    <row r="6" spans="1:5">
      <c r="A6" s="23" t="s">
        <v>29</v>
      </c>
    </row>
    <row r="7" spans="1:5">
      <c r="A7" s="23" t="s">
        <v>30</v>
      </c>
    </row>
    <row r="8" spans="1:5">
      <c r="A8" s="23" t="s">
        <v>31</v>
      </c>
    </row>
    <row r="9" spans="1:5">
      <c r="A9" s="23" t="s">
        <v>32</v>
      </c>
    </row>
    <row r="10" spans="1:5">
      <c r="C10" s="7"/>
    </row>
  </sheetData>
  <mergeCells count="1">
    <mergeCell ref="B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DE0FC-676F-40E4-B4B2-E24AA35CB9CE}">
  <dimension ref="A1:G9"/>
  <sheetViews>
    <sheetView workbookViewId="0">
      <selection activeCell="G17" sqref="G17"/>
    </sheetView>
  </sheetViews>
  <sheetFormatPr defaultRowHeight="15"/>
  <cols>
    <col min="7" max="7" width="10.7109375" bestFit="1" customWidth="1"/>
  </cols>
  <sheetData>
    <row r="1" spans="1:7">
      <c r="A1" s="44"/>
      <c r="B1" s="46"/>
      <c r="C1" s="47" t="s">
        <v>20</v>
      </c>
      <c r="D1" s="38"/>
      <c r="E1" s="38"/>
      <c r="F1" s="38"/>
    </row>
    <row r="2" spans="1:7">
      <c r="A2" s="44"/>
      <c r="B2" s="46"/>
      <c r="C2" s="46"/>
      <c r="D2" s="46"/>
      <c r="E2" s="46"/>
      <c r="F2" s="46"/>
    </row>
    <row r="3" spans="1:7">
      <c r="A3" s="44"/>
      <c r="B3" s="46"/>
      <c r="C3" s="24" t="s">
        <v>21</v>
      </c>
      <c r="D3" s="24" t="s">
        <v>22</v>
      </c>
      <c r="E3" s="24" t="s">
        <v>23</v>
      </c>
      <c r="F3" s="24" t="s">
        <v>24</v>
      </c>
    </row>
    <row r="4" spans="1:7">
      <c r="A4" s="44" t="s">
        <v>27</v>
      </c>
      <c r="B4" s="46"/>
      <c r="C4" s="25">
        <v>91.11</v>
      </c>
      <c r="D4" s="25">
        <v>89.87</v>
      </c>
      <c r="E4" s="25">
        <v>84.52</v>
      </c>
      <c r="F4" s="25">
        <v>87.11</v>
      </c>
      <c r="G4" s="22"/>
    </row>
    <row r="5" spans="1:7">
      <c r="A5" s="44" t="s">
        <v>28</v>
      </c>
      <c r="B5" s="46"/>
      <c r="C5" s="25">
        <v>91.11</v>
      </c>
      <c r="D5" s="25">
        <v>95.52000000000001</v>
      </c>
      <c r="E5" s="25">
        <v>96.960000000000008</v>
      </c>
      <c r="F5" s="25">
        <v>96.240000000000009</v>
      </c>
    </row>
    <row r="6" spans="1:7">
      <c r="A6" s="44" t="s">
        <v>29</v>
      </c>
      <c r="B6" s="46"/>
      <c r="C6" s="25">
        <v>91.11</v>
      </c>
      <c r="D6" s="25">
        <v>84.07</v>
      </c>
      <c r="E6" s="25">
        <v>93.88</v>
      </c>
      <c r="F6" s="25">
        <v>88.71</v>
      </c>
    </row>
    <row r="7" spans="1:7">
      <c r="A7" s="44" t="s">
        <v>30</v>
      </c>
      <c r="B7" s="46"/>
      <c r="C7" s="25">
        <v>91.11</v>
      </c>
      <c r="D7" s="25">
        <v>93.75</v>
      </c>
      <c r="E7" s="25">
        <v>89.18</v>
      </c>
      <c r="F7" s="25">
        <v>91.41</v>
      </c>
    </row>
    <row r="8" spans="1:7">
      <c r="A8" s="44" t="s">
        <v>31</v>
      </c>
      <c r="B8" s="46"/>
      <c r="C8" s="25">
        <v>91.11</v>
      </c>
      <c r="D8" s="25">
        <v>92.259999999999991</v>
      </c>
      <c r="E8" s="25">
        <v>97.28</v>
      </c>
      <c r="F8" s="25">
        <v>94.707999999999998</v>
      </c>
    </row>
    <row r="9" spans="1:7">
      <c r="A9" s="44" t="s">
        <v>32</v>
      </c>
      <c r="B9" s="46"/>
      <c r="C9" s="25">
        <v>91.11</v>
      </c>
      <c r="D9" s="25">
        <v>90.74</v>
      </c>
      <c r="E9" s="25">
        <v>80.760000000000005</v>
      </c>
      <c r="F9" s="25">
        <v>85.460000000000008</v>
      </c>
    </row>
  </sheetData>
  <mergeCells count="10">
    <mergeCell ref="A8:B8"/>
    <mergeCell ref="A9:B9"/>
    <mergeCell ref="C1:F2"/>
    <mergeCell ref="A5:B5"/>
    <mergeCell ref="A6:B6"/>
    <mergeCell ref="A7:B7"/>
    <mergeCell ref="A1:B1"/>
    <mergeCell ref="A2:B2"/>
    <mergeCell ref="A3:B3"/>
    <mergeCell ref="A4:B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DC2A-C8CC-4B29-9026-C673C677E975}">
  <dimension ref="A1:H9"/>
  <sheetViews>
    <sheetView workbookViewId="0">
      <selection activeCell="E13" sqref="E13"/>
    </sheetView>
  </sheetViews>
  <sheetFormatPr defaultRowHeight="15"/>
  <cols>
    <col min="8" max="8" width="10.7109375" bestFit="1" customWidth="1"/>
  </cols>
  <sheetData>
    <row r="1" spans="1:8">
      <c r="A1" s="44"/>
      <c r="B1" s="46"/>
      <c r="C1" s="47" t="s">
        <v>19</v>
      </c>
      <c r="D1" s="47"/>
      <c r="E1" s="47"/>
      <c r="F1" s="47"/>
    </row>
    <row r="2" spans="1:8">
      <c r="A2" s="44"/>
      <c r="B2" s="46"/>
      <c r="C2" s="44"/>
      <c r="D2" s="44"/>
      <c r="E2" s="44"/>
      <c r="F2" s="44"/>
    </row>
    <row r="3" spans="1:8">
      <c r="A3" s="44"/>
      <c r="B3" s="46"/>
      <c r="C3" s="24" t="s">
        <v>21</v>
      </c>
      <c r="D3" s="24" t="s">
        <v>22</v>
      </c>
      <c r="E3" s="24" t="s">
        <v>23</v>
      </c>
      <c r="F3" s="24" t="s">
        <v>24</v>
      </c>
    </row>
    <row r="4" spans="1:8">
      <c r="A4" s="44" t="s">
        <v>27</v>
      </c>
      <c r="B4" s="46"/>
      <c r="C4" s="25">
        <v>86.87</v>
      </c>
      <c r="D4" s="25">
        <v>69.789999999999992</v>
      </c>
      <c r="E4" s="25">
        <v>79.759999999999991</v>
      </c>
      <c r="F4" s="25">
        <v>74.44</v>
      </c>
      <c r="H4" s="22"/>
    </row>
    <row r="5" spans="1:8">
      <c r="A5" s="44" t="s">
        <v>28</v>
      </c>
      <c r="B5" s="46"/>
      <c r="C5" s="25">
        <v>86.87</v>
      </c>
      <c r="D5" s="25">
        <v>96.37</v>
      </c>
      <c r="E5" s="25">
        <v>93.93</v>
      </c>
      <c r="F5" s="25">
        <v>95.14</v>
      </c>
    </row>
    <row r="6" spans="1:8">
      <c r="A6" s="44" t="s">
        <v>29</v>
      </c>
      <c r="B6" s="46"/>
      <c r="C6" s="25">
        <v>86.87</v>
      </c>
      <c r="D6" s="25">
        <v>77.77</v>
      </c>
      <c r="E6" s="25">
        <v>93.33</v>
      </c>
      <c r="F6" s="25">
        <v>84.84</v>
      </c>
    </row>
    <row r="7" spans="1:8">
      <c r="A7" s="44" t="s">
        <v>30</v>
      </c>
      <c r="B7" s="46"/>
      <c r="C7" s="25">
        <v>86.87</v>
      </c>
      <c r="D7" s="25">
        <v>91.5</v>
      </c>
      <c r="E7" s="25">
        <v>81.62</v>
      </c>
      <c r="F7" s="25">
        <v>86.28</v>
      </c>
    </row>
    <row r="8" spans="1:8">
      <c r="A8" s="44" t="s">
        <v>31</v>
      </c>
      <c r="B8" s="46"/>
      <c r="C8" s="25">
        <v>86.87</v>
      </c>
      <c r="D8" s="25">
        <v>91.57</v>
      </c>
      <c r="E8" s="25">
        <v>94.56</v>
      </c>
      <c r="F8" s="25">
        <v>93.04</v>
      </c>
    </row>
    <row r="9" spans="1:8">
      <c r="A9" s="44" t="s">
        <v>32</v>
      </c>
      <c r="B9" s="46"/>
      <c r="C9" s="25">
        <v>86.87</v>
      </c>
      <c r="D9" s="25">
        <v>87.58</v>
      </c>
      <c r="E9" s="25">
        <v>73.61999999999999</v>
      </c>
      <c r="F9" s="25">
        <v>80</v>
      </c>
    </row>
  </sheetData>
  <mergeCells count="10">
    <mergeCell ref="C1:F2"/>
    <mergeCell ref="A1:B1"/>
    <mergeCell ref="A2:B2"/>
    <mergeCell ref="A3:B3"/>
    <mergeCell ref="A7:B7"/>
    <mergeCell ref="A8:B8"/>
    <mergeCell ref="A9:B9"/>
    <mergeCell ref="A4:B4"/>
    <mergeCell ref="A5:B5"/>
    <mergeCell ref="A6:B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6</vt:i4>
      </vt:variant>
    </vt:vector>
  </HeadingPairs>
  <TitlesOfParts>
    <vt:vector size="14" baseType="lpstr">
      <vt:lpstr>old_sheet</vt:lpstr>
      <vt:lpstr>ANN</vt:lpstr>
      <vt:lpstr>BNB</vt:lpstr>
      <vt:lpstr>RF</vt:lpstr>
      <vt:lpstr>KNN</vt:lpstr>
      <vt:lpstr>LSTM</vt:lpstr>
      <vt:lpstr>NN</vt:lpstr>
      <vt:lpstr>SVM</vt:lpstr>
      <vt:lpstr>ANNChart</vt:lpstr>
      <vt:lpstr>BNBChart</vt:lpstr>
      <vt:lpstr>RFChart</vt:lpstr>
      <vt:lpstr>KNNChart</vt:lpstr>
      <vt:lpstr>NNChart</vt:lpstr>
      <vt:lpstr>SVMChart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Gauri Hole</dc:creator>
  <cp:lastModifiedBy>Gauri Hole</cp:lastModifiedBy>
  <cp:lastPrinted>2024-04-08T15:03:37Z</cp:lastPrinted>
  <dcterms:created xsi:type="dcterms:W3CDTF">2024-04-08T15:16:04Z</dcterms:created>
  <dcterms:modified xsi:type="dcterms:W3CDTF">2024-04-08T15:19:04Z</dcterms:modified>
</cp:coreProperties>
</file>