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<sst xmlns="http://schemas.openxmlformats.org/spreadsheetml/2006/main" count="152" uniqueCount="82">
  <si>
    <t>Estimate</t>
  </si>
  <si>
    <t>Done</t>
  </si>
  <si>
    <t>To Do</t>
  </si>
  <si>
    <t>Workload Per Week</t>
  </si>
  <si>
    <t>Anna</t>
  </si>
  <si>
    <t>Pierre</t>
  </si>
  <si>
    <t>Selim</t>
  </si>
  <si>
    <t>Sjors</t>
  </si>
  <si>
    <t>Tomek</t>
  </si>
  <si>
    <t>Wen</t>
  </si>
  <si>
    <t>All time estimates are in hours</t>
  </si>
  <si>
    <t>Work done:</t>
  </si>
  <si>
    <t>Minimal work required till now:</t>
  </si>
  <si>
    <t>Missing from required above:</t>
  </si>
  <si>
    <t>Estimated workload per week to complete:</t>
  </si>
  <si>
    <t>Recommended work for this week:</t>
  </si>
  <si>
    <t>Task</t>
  </si>
  <si>
    <t>Assignee</t>
  </si>
  <si>
    <t>Time spent</t>
  </si>
  <si>
    <t>Comments</t>
  </si>
  <si>
    <t>Project Analysis</t>
  </si>
  <si>
    <t>Weeks to go:</t>
  </si>
  <si>
    <t>Time and tasks managment - this sheet etc.</t>
  </si>
  <si>
    <t>Start (30/10/2018):</t>
  </si>
  <si>
    <t>Mentoring (live coding etc.)</t>
  </si>
  <si>
    <t>Current:</t>
  </si>
  <si>
    <t>End (11/12/2018):</t>
  </si>
  <si>
    <t>Starting with SWING</t>
  </si>
  <si>
    <t>Deadline (14/12/2018) ...</t>
  </si>
  <si>
    <t>Finding tutorials and examples for the group (exact algorithm, timer, graph coloring, file chooser)</t>
  </si>
  <si>
    <t>Managing layouts (visual arangment of components)</t>
  </si>
  <si>
    <t>Selection of the game modes</t>
  </si>
  <si>
    <t>Switching from game modes to graph specification</t>
  </si>
  <si>
    <t>Did not end up in the final game.</t>
  </si>
  <si>
    <t>Asking for random graph specification</t>
  </si>
  <si>
    <t>Asking for a graph file location</t>
  </si>
  <si>
    <t>Graph file selection filtering (only txt files)</t>
  </si>
  <si>
    <t>Graph specification validation (wrong format, wrong numbers etc.)</t>
  </si>
  <si>
    <t>Random graph generation</t>
  </si>
  <si>
    <t>Done in phase 1</t>
  </si>
  <si>
    <t>Line graph generation</t>
  </si>
  <si>
    <t>Not integrated.</t>
  </si>
  <si>
    <t>Loading a graph from a file</t>
  </si>
  <si>
    <t>Based on Kelk code</t>
  </si>
  <si>
    <t>Integrating graph making with graph specification screen</t>
  </si>
  <si>
    <t>Exact algorithm research</t>
  </si>
  <si>
    <t>Exact algorithm improvement</t>
  </si>
  <si>
    <t>Done.</t>
  </si>
  <si>
    <t>Exact algorithm integration</t>
  </si>
  <si>
    <t>Graph class</t>
  </si>
  <si>
    <t>Displaying a graph (vertices and edges, arrangement in space)</t>
  </si>
  <si>
    <t>Optimizing space aragment of vertices and edges</t>
  </si>
  <si>
    <t>Displaing the required graph (integration with graph selection)</t>
  </si>
  <si>
    <t>Selecting a color</t>
  </si>
  <si>
    <t>Indicating selected color</t>
  </si>
  <si>
    <t>Adding a color</t>
  </si>
  <si>
    <t>Finally not used.</t>
  </si>
  <si>
    <t>Changing a color of a vertex</t>
  </si>
  <si>
    <t>Integrating graph class with colors managment</t>
  </si>
  <si>
    <t>Display the count of the colors used (lower left corner)</t>
  </si>
  <si>
    <t>Timer counting down sketch</t>
  </si>
  <si>
    <t>Timer counting down</t>
  </si>
  <si>
    <t>Timer counting up</t>
  </si>
  <si>
    <t>Integrating Timer into Graph Screen</t>
  </si>
  <si>
    <t>Main Screen Integration (graph, colors, timer)</t>
  </si>
  <si>
    <t>Fixing issues with look and feel and graph panel size on Mac</t>
  </si>
  <si>
    <t>"Bitter End" End of the game check (chromatic number found)</t>
  </si>
  <si>
    <t>"Upper bound"  End of the game check (times up)</t>
  </si>
  <si>
    <t>"Upper bound"  End of the game check (fully collored)</t>
  </si>
  <si>
    <t>"Random order" mode flow - allowing to color only current vertex</t>
  </si>
  <si>
    <t>Maintaing a state of what vertex is next in "random order" mode</t>
  </si>
  <si>
    <t>All Screens Integration</t>
  </si>
  <si>
    <t>Score and back to selection of the game modes</t>
  </si>
  <si>
    <t>"Restart game" button + action</t>
  </si>
  <si>
    <t>Show chromatic number hint</t>
  </si>
  <si>
    <t>Start validating edges hint</t>
  </si>
  <si>
    <t>Computing hints</t>
  </si>
  <si>
    <t>Displaying a hint for a "bitter end" and "upper bound"</t>
  </si>
  <si>
    <t>Displaying a hint for a "random order"</t>
  </si>
  <si>
    <t>Documentation</t>
  </si>
  <si>
    <t>Unit tests</t>
  </si>
  <si>
    <t>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</si>
</sst>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4.0"/>
      <color rgb="FF000000"/>
    </font>
    <font>
      <sz val="14.0"/>
    </font>
    <font>
      <color rgb="FFFF0000"/>
    </font>
    <font/>
    <font>
      <sz val="10.0"/>
    </font>
    <font>
      <b/>
      <u/>
      <sz val="14.0"/>
      <color rgb="FF6AA84F"/>
    </font>
    <font>
      <u/>
      <sz val="14.0"/>
      <color rgb="FF6AA84F"/>
    </font>
    <font>
      <b/>
      <sz val="14.0"/>
    </font>
    <font>
      <b/>
      <sz val="12.0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1" numFmtId="0" xfId="0" applyFont="1"/>
    <xf borderId="0" fillId="3" fontId="2" numFmtId="0" xfId="0" applyFont="1"/>
    <xf borderId="0" fillId="4" fontId="2" numFmtId="0" xfId="0" applyFont="1"/>
    <xf borderId="0" fillId="5" fontId="1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5" fontId="2" numFmtId="0" xfId="0" applyAlignment="1" applyFont="1">
      <alignment readingOrder="0"/>
    </xf>
    <xf borderId="0" fillId="5" fontId="8" numFmtId="0" xfId="0" applyFont="1"/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57"/>
    <col customWidth="1" min="5" max="5" width="24.86"/>
    <col customWidth="1" min="7" max="7" width="42.0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>
      <c r="A2" s="6" t="s">
        <v>10</v>
      </c>
      <c r="B2" s="7">
        <f>SUM(B8:B1002)</f>
        <v>203</v>
      </c>
      <c r="C2" s="8">
        <f>SUM(D8:D1002)</f>
        <v>189</v>
      </c>
      <c r="D2" s="9">
        <f>B2-SUMIF(D8:D1002, "&gt;0", B8:B1002)
</f>
        <v>8</v>
      </c>
      <c r="E2" s="10">
        <f>CEILING(D2/Max(1, H8))</f>
        <v>8</v>
      </c>
      <c r="G2" s="11" t="s">
        <v>11</v>
      </c>
      <c r="H2" s="12">
        <f>SUMIF(C8:C1002, "Anna", D8:D1002)</f>
        <v>40</v>
      </c>
      <c r="I2" s="12">
        <f>SUMIF(C8:C1002, "Pierre", D8:D1002)</f>
        <v>8</v>
      </c>
      <c r="J2" s="12">
        <f>SUMIF(C8:C1002, "Selim", D8:D1002)</f>
        <v>29</v>
      </c>
      <c r="K2" s="12">
        <f>SUMIF(C8:C1002, "Sjors", D8:D1002)</f>
        <v>22</v>
      </c>
      <c r="L2" s="12">
        <f>SUMIF(C8:C1002, "Tomek", D8:D1002)</f>
        <v>75</v>
      </c>
      <c r="M2" s="12">
        <f>SUMIF(C8:C1002, "Wen", D8:D1002)</f>
        <v>15</v>
      </c>
    </row>
    <row r="3">
      <c r="G3" s="11" t="s">
        <v>12</v>
      </c>
      <c r="H3">
        <f>(H10-H9)*4</f>
        <v>24</v>
      </c>
      <c r="I3">
        <f>(H10-H9)*4</f>
        <v>24</v>
      </c>
      <c r="J3">
        <f>(H10-H9)*4</f>
        <v>24</v>
      </c>
      <c r="K3">
        <f>(H10-H9)*4</f>
        <v>24</v>
      </c>
      <c r="L3">
        <f>(H10-H9)*4</f>
        <v>24</v>
      </c>
      <c r="M3">
        <f>(H10-H9)*4</f>
        <v>24</v>
      </c>
    </row>
    <row r="4">
      <c r="A4" s="13" t="str">
        <f>HYPERLINK("https://github.com/dke-group-23/DKE-Project","Project GitHub Page")</f>
        <v>Project GitHub Page</v>
      </c>
      <c r="B4" s="14" t="str">
        <f>HYPERLINK("https://github.com/dke-group-23/DKE-Project/issues","Issues")</f>
        <v>Issues</v>
      </c>
      <c r="C4" s="14" t="str">
        <f>HYPERLINK("https://github.com/dke-group-23/DKE-Project/tree/master/src","Code")</f>
        <v>Code</v>
      </c>
      <c r="D4" s="14" t="str">
        <f>HYPERLINK("https://github.com/dke-group-23/DKE-Project/tree/master/sketchpad","Sketchpad")</f>
        <v>Sketchpad</v>
      </c>
      <c r="E4" s="14" t="str">
        <f>HYPERLINK("https://github.com/dke-group-23/DKE-Project/commits/master","Work Timeline")</f>
        <v>Work Timeline</v>
      </c>
      <c r="G4" s="5" t="s">
        <v>13</v>
      </c>
      <c r="H4" s="15">
        <f t="shared" ref="H4:M4" si="1">H3-H2</f>
        <v>-16</v>
      </c>
      <c r="I4" s="15">
        <f t="shared" si="1"/>
        <v>16</v>
      </c>
      <c r="J4" s="15">
        <f t="shared" si="1"/>
        <v>-5</v>
      </c>
      <c r="K4" s="15">
        <f t="shared" si="1"/>
        <v>2</v>
      </c>
      <c r="L4" s="15">
        <f t="shared" si="1"/>
        <v>-51</v>
      </c>
      <c r="M4" s="15">
        <f t="shared" si="1"/>
        <v>9</v>
      </c>
    </row>
    <row r="5">
      <c r="G5" s="11" t="s">
        <v>14</v>
      </c>
      <c r="H5" s="12">
        <f>ROUND(E2/4)</f>
        <v>2</v>
      </c>
      <c r="I5" s="12">
        <f>ROUND(E2/4)</f>
        <v>2</v>
      </c>
      <c r="J5" s="12">
        <f>ROUND(E2/4)</f>
        <v>2</v>
      </c>
      <c r="K5" s="12">
        <f>ROUND(E2/4)</f>
        <v>2</v>
      </c>
      <c r="L5" s="12">
        <f>ROUND(E2/4)</f>
        <v>2</v>
      </c>
      <c r="M5" s="12">
        <f>ROUND(E2/4)</f>
        <v>2</v>
      </c>
    </row>
    <row r="6">
      <c r="G6" s="16" t="s">
        <v>15</v>
      </c>
      <c r="H6" s="17">
        <f t="shared" ref="H6:M6" si="2">H5+MAX(H4, 0)</f>
        <v>2</v>
      </c>
      <c r="I6" s="17">
        <f t="shared" si="2"/>
        <v>18</v>
      </c>
      <c r="J6" s="17">
        <f t="shared" si="2"/>
        <v>2</v>
      </c>
      <c r="K6" s="17">
        <f t="shared" si="2"/>
        <v>4</v>
      </c>
      <c r="L6" s="17">
        <f t="shared" si="2"/>
        <v>2</v>
      </c>
      <c r="M6" s="17">
        <f t="shared" si="2"/>
        <v>11</v>
      </c>
    </row>
    <row r="7">
      <c r="A7" s="18" t="s">
        <v>16</v>
      </c>
      <c r="B7" s="18" t="s">
        <v>0</v>
      </c>
      <c r="C7" s="18" t="s">
        <v>17</v>
      </c>
      <c r="D7" s="18" t="s">
        <v>18</v>
      </c>
      <c r="E7" s="18" t="s">
        <v>19</v>
      </c>
    </row>
    <row r="8">
      <c r="A8" s="11" t="s">
        <v>20</v>
      </c>
      <c r="B8" s="11">
        <v>4.0</v>
      </c>
      <c r="C8" s="11" t="s">
        <v>8</v>
      </c>
      <c r="D8" s="11">
        <v>4.0</v>
      </c>
      <c r="G8" s="11" t="s">
        <v>21</v>
      </c>
      <c r="H8" s="19">
        <f>MAX(0, H11-H10)</f>
        <v>0</v>
      </c>
    </row>
    <row r="9">
      <c r="A9" s="11" t="s">
        <v>22</v>
      </c>
      <c r="B9" s="11">
        <v>4.0</v>
      </c>
      <c r="C9" s="11" t="s">
        <v>8</v>
      </c>
      <c r="D9" s="11">
        <v>4.0</v>
      </c>
      <c r="G9" s="11" t="s">
        <v>23</v>
      </c>
      <c r="H9">
        <f>WEEKNUM("30/10/2018", 1)</f>
        <v>44</v>
      </c>
    </row>
    <row r="10" ht="15.75" customHeight="1">
      <c r="A10" s="11" t="s">
        <v>24</v>
      </c>
      <c r="B10" s="11">
        <v>2.0</v>
      </c>
      <c r="C10" s="11" t="s">
        <v>8</v>
      </c>
      <c r="D10" s="11">
        <v>2.0</v>
      </c>
      <c r="G10" s="11" t="s">
        <v>25</v>
      </c>
      <c r="H10">
        <f>WEEKNUM(TODAY(), 1)</f>
        <v>50</v>
      </c>
    </row>
    <row r="11" ht="15.75" customHeight="1">
      <c r="G11" s="11" t="s">
        <v>26</v>
      </c>
      <c r="H11">
        <f>WEEKNUM("11/12/2018", 1)</f>
        <v>50</v>
      </c>
    </row>
    <row r="12">
      <c r="A12" s="11" t="s">
        <v>27</v>
      </c>
      <c r="B12" s="11">
        <v>4.0</v>
      </c>
      <c r="C12" s="11" t="s">
        <v>4</v>
      </c>
      <c r="D12" s="11">
        <v>4.0</v>
      </c>
      <c r="G12" s="11" t="s">
        <v>28</v>
      </c>
    </row>
    <row r="13">
      <c r="A13" s="11" t="s">
        <v>27</v>
      </c>
      <c r="B13" s="11">
        <v>4.0</v>
      </c>
      <c r="C13" s="11" t="s">
        <v>5</v>
      </c>
      <c r="D13" s="11">
        <v>4.0</v>
      </c>
    </row>
    <row r="14">
      <c r="A14" s="11" t="s">
        <v>27</v>
      </c>
      <c r="B14" s="11">
        <v>4.0</v>
      </c>
      <c r="C14" s="11" t="s">
        <v>6</v>
      </c>
      <c r="D14" s="11">
        <v>4.0</v>
      </c>
    </row>
    <row r="15">
      <c r="A15" s="11" t="s">
        <v>27</v>
      </c>
      <c r="B15" s="11">
        <v>4.0</v>
      </c>
      <c r="C15" s="11" t="s">
        <v>7</v>
      </c>
      <c r="D15" s="11">
        <v>4.0</v>
      </c>
    </row>
    <row r="16">
      <c r="A16" s="11" t="s">
        <v>27</v>
      </c>
      <c r="B16" s="11">
        <v>4.0</v>
      </c>
      <c r="C16" s="11" t="s">
        <v>8</v>
      </c>
      <c r="D16" s="11">
        <v>4.0</v>
      </c>
    </row>
    <row r="17">
      <c r="A17" s="11" t="s">
        <v>27</v>
      </c>
      <c r="B17" s="11">
        <v>4.0</v>
      </c>
      <c r="C17" s="11" t="s">
        <v>9</v>
      </c>
      <c r="D17" s="11">
        <v>4.0</v>
      </c>
    </row>
    <row r="19">
      <c r="A19" s="11" t="s">
        <v>29</v>
      </c>
      <c r="B19" s="11">
        <v>3.0</v>
      </c>
      <c r="C19" s="11" t="s">
        <v>8</v>
      </c>
      <c r="D19" s="11">
        <v>3.0</v>
      </c>
    </row>
    <row r="21" ht="15.75" customHeight="1">
      <c r="A21" s="11" t="s">
        <v>30</v>
      </c>
      <c r="B21" s="11">
        <v>2.0</v>
      </c>
      <c r="C21" s="11" t="s">
        <v>8</v>
      </c>
      <c r="D21" s="11">
        <v>2.0</v>
      </c>
    </row>
    <row r="22" ht="15.75" customHeight="1"/>
    <row r="23">
      <c r="A23" s="11" t="s">
        <v>31</v>
      </c>
      <c r="B23" s="11">
        <v>2.0</v>
      </c>
      <c r="C23" s="11" t="s">
        <v>6</v>
      </c>
      <c r="D23" s="11">
        <v>2.0</v>
      </c>
      <c r="E23" s="11"/>
    </row>
    <row r="24">
      <c r="A24" s="11" t="s">
        <v>32</v>
      </c>
      <c r="B24" s="11">
        <v>1.0</v>
      </c>
      <c r="C24" s="11" t="s">
        <v>8</v>
      </c>
      <c r="D24" s="11">
        <v>1.0</v>
      </c>
      <c r="E24" s="11" t="s">
        <v>33</v>
      </c>
    </row>
    <row r="26">
      <c r="A26" s="11" t="s">
        <v>34</v>
      </c>
      <c r="B26" s="11">
        <v>3.0</v>
      </c>
      <c r="C26" s="11" t="s">
        <v>6</v>
      </c>
      <c r="D26" s="11">
        <v>7.0</v>
      </c>
      <c r="E26" s="11"/>
    </row>
    <row r="27">
      <c r="A27" s="11" t="s">
        <v>35</v>
      </c>
      <c r="B27" s="11">
        <v>3.0</v>
      </c>
      <c r="C27" s="11" t="s">
        <v>6</v>
      </c>
      <c r="D27" s="11">
        <v>7.0</v>
      </c>
    </row>
    <row r="28">
      <c r="A28" s="11" t="s">
        <v>36</v>
      </c>
      <c r="B28" s="11">
        <v>2.0</v>
      </c>
      <c r="C28" s="11" t="s">
        <v>6</v>
      </c>
      <c r="D28" s="11">
        <v>5.0</v>
      </c>
    </row>
    <row r="29">
      <c r="A29" s="11" t="s">
        <v>37</v>
      </c>
      <c r="B29" s="11">
        <v>2.0</v>
      </c>
      <c r="C29" s="11" t="s">
        <v>8</v>
      </c>
      <c r="D29" s="11">
        <v>1.0</v>
      </c>
    </row>
    <row r="31">
      <c r="A31" s="11" t="s">
        <v>38</v>
      </c>
      <c r="B31" s="11">
        <v>1.0</v>
      </c>
      <c r="C31" s="11" t="s">
        <v>8</v>
      </c>
      <c r="D31" s="11">
        <v>1.0</v>
      </c>
      <c r="E31" s="11" t="s">
        <v>39</v>
      </c>
    </row>
    <row r="32">
      <c r="A32" s="11" t="s">
        <v>40</v>
      </c>
      <c r="B32" s="11">
        <v>1.0</v>
      </c>
      <c r="C32" s="11" t="s">
        <v>9</v>
      </c>
      <c r="D32" s="11">
        <v>3.0</v>
      </c>
      <c r="E32" s="11" t="s">
        <v>41</v>
      </c>
    </row>
    <row r="33">
      <c r="A33" s="11" t="s">
        <v>42</v>
      </c>
      <c r="B33" s="11">
        <v>1.0</v>
      </c>
      <c r="C33" s="11" t="s">
        <v>8</v>
      </c>
      <c r="D33" s="11">
        <v>1.0</v>
      </c>
      <c r="E33" s="11" t="s">
        <v>43</v>
      </c>
    </row>
    <row r="34">
      <c r="A34" s="11" t="s">
        <v>44</v>
      </c>
      <c r="B34" s="11">
        <v>3.0</v>
      </c>
      <c r="C34" s="11" t="s">
        <v>8</v>
      </c>
      <c r="D34" s="11">
        <v>3.0</v>
      </c>
    </row>
    <row r="36">
      <c r="A36" s="11" t="s">
        <v>45</v>
      </c>
      <c r="B36" s="11">
        <v>2.0</v>
      </c>
      <c r="C36" s="11" t="s">
        <v>8</v>
      </c>
      <c r="D36" s="11">
        <v>2.0</v>
      </c>
    </row>
    <row r="37">
      <c r="A37" s="11" t="s">
        <v>46</v>
      </c>
      <c r="B37" s="11">
        <v>24.0</v>
      </c>
      <c r="C37" s="11" t="s">
        <v>4</v>
      </c>
      <c r="D37" s="11">
        <v>24.0</v>
      </c>
      <c r="E37" s="11" t="s">
        <v>47</v>
      </c>
    </row>
    <row r="38">
      <c r="A38" s="11" t="s">
        <v>48</v>
      </c>
      <c r="B38" s="11">
        <v>3.0</v>
      </c>
      <c r="C38" s="11" t="s">
        <v>8</v>
      </c>
      <c r="D38" s="11">
        <v>3.0</v>
      </c>
    </row>
    <row r="39">
      <c r="A39" s="11" t="s">
        <v>49</v>
      </c>
      <c r="B39" s="11">
        <v>2.0</v>
      </c>
      <c r="C39" s="11" t="s">
        <v>8</v>
      </c>
      <c r="D39" s="11">
        <v>4.0</v>
      </c>
    </row>
    <row r="41">
      <c r="A41" s="11" t="s">
        <v>50</v>
      </c>
      <c r="B41" s="11">
        <v>8.0</v>
      </c>
      <c r="C41" s="11" t="s">
        <v>4</v>
      </c>
      <c r="D41" s="11">
        <v>8.0</v>
      </c>
      <c r="E41" s="11"/>
    </row>
    <row r="42">
      <c r="A42" s="11" t="s">
        <v>51</v>
      </c>
      <c r="B42" s="11">
        <v>1.0</v>
      </c>
      <c r="C42" s="11" t="s">
        <v>8</v>
      </c>
      <c r="D42" s="11">
        <v>1.0</v>
      </c>
    </row>
    <row r="43">
      <c r="A43" s="11" t="s">
        <v>52</v>
      </c>
      <c r="B43" s="11">
        <v>2.0</v>
      </c>
      <c r="C43" s="11" t="s">
        <v>8</v>
      </c>
      <c r="D43" s="11">
        <v>2.0</v>
      </c>
    </row>
    <row r="44">
      <c r="A44" s="11" t="s">
        <v>53</v>
      </c>
      <c r="B44" s="11">
        <v>6.0</v>
      </c>
      <c r="C44" s="11" t="s">
        <v>7</v>
      </c>
      <c r="D44" s="11">
        <v>6.0</v>
      </c>
    </row>
    <row r="45">
      <c r="A45" s="11" t="s">
        <v>54</v>
      </c>
      <c r="B45" s="11">
        <v>1.0</v>
      </c>
      <c r="C45" s="11" t="s">
        <v>8</v>
      </c>
      <c r="D45" s="11">
        <v>1.0</v>
      </c>
    </row>
    <row r="46">
      <c r="A46" s="11" t="s">
        <v>55</v>
      </c>
      <c r="B46" s="11">
        <v>2.0</v>
      </c>
      <c r="C46" s="11" t="s">
        <v>7</v>
      </c>
      <c r="D46" s="11">
        <v>8.0</v>
      </c>
      <c r="E46" s="11" t="s">
        <v>56</v>
      </c>
    </row>
    <row r="47">
      <c r="A47" s="11" t="s">
        <v>57</v>
      </c>
      <c r="B47" s="11">
        <v>4.0</v>
      </c>
      <c r="C47" s="11" t="s">
        <v>8</v>
      </c>
      <c r="D47" s="11">
        <v>4.0</v>
      </c>
    </row>
    <row r="48">
      <c r="A48" s="11" t="s">
        <v>58</v>
      </c>
      <c r="B48" s="11">
        <v>2.0</v>
      </c>
      <c r="C48" s="11" t="s">
        <v>8</v>
      </c>
      <c r="D48" s="11">
        <v>2.0</v>
      </c>
    </row>
    <row r="49">
      <c r="A49" s="11" t="s">
        <v>59</v>
      </c>
      <c r="B49" s="11">
        <v>2.0</v>
      </c>
      <c r="C49" s="11" t="s">
        <v>8</v>
      </c>
      <c r="D49" s="11">
        <v>1.0</v>
      </c>
    </row>
    <row r="51">
      <c r="A51" s="11" t="s">
        <v>60</v>
      </c>
      <c r="B51" s="11">
        <v>4.0</v>
      </c>
      <c r="C51" s="11" t="s">
        <v>9</v>
      </c>
      <c r="D51" s="11">
        <v>4.0</v>
      </c>
    </row>
    <row r="52">
      <c r="A52" s="11" t="s">
        <v>61</v>
      </c>
      <c r="B52" s="11">
        <v>4.0</v>
      </c>
      <c r="C52" s="11" t="s">
        <v>8</v>
      </c>
      <c r="D52" s="11">
        <v>1.0</v>
      </c>
    </row>
    <row r="53">
      <c r="A53" s="11" t="s">
        <v>62</v>
      </c>
      <c r="B53" s="11">
        <v>2.0</v>
      </c>
      <c r="C53" s="11" t="s">
        <v>8</v>
      </c>
      <c r="D53" s="11">
        <v>2.0</v>
      </c>
    </row>
    <row r="54">
      <c r="A54" s="11" t="s">
        <v>63</v>
      </c>
      <c r="B54" s="11">
        <v>2.0</v>
      </c>
      <c r="C54" s="11" t="s">
        <v>8</v>
      </c>
      <c r="D54" s="11">
        <v>2.0</v>
      </c>
    </row>
    <row r="56">
      <c r="A56" s="11" t="s">
        <v>64</v>
      </c>
      <c r="B56" s="11">
        <v>6.0</v>
      </c>
      <c r="C56" s="11" t="s">
        <v>8</v>
      </c>
      <c r="D56" s="11">
        <v>6.0</v>
      </c>
    </row>
    <row r="57">
      <c r="A57" s="11" t="s">
        <v>65</v>
      </c>
      <c r="B57" s="11">
        <v>1.0</v>
      </c>
      <c r="C57" s="11" t="s">
        <v>8</v>
      </c>
      <c r="D57" s="11">
        <v>1.0</v>
      </c>
    </row>
    <row r="59">
      <c r="A59" s="11" t="s">
        <v>66</v>
      </c>
      <c r="B59" s="11">
        <v>4.0</v>
      </c>
      <c r="C59" s="11" t="s">
        <v>8</v>
      </c>
      <c r="D59" s="11">
        <v>1.0</v>
      </c>
    </row>
    <row r="60">
      <c r="A60" s="11" t="s">
        <v>67</v>
      </c>
      <c r="B60" s="11">
        <v>4.0</v>
      </c>
      <c r="C60" s="11" t="s">
        <v>8</v>
      </c>
      <c r="D60" s="11">
        <v>1.0</v>
      </c>
    </row>
    <row r="61">
      <c r="A61" s="11" t="s">
        <v>68</v>
      </c>
      <c r="B61" s="11">
        <v>1.0</v>
      </c>
      <c r="C61" s="11" t="s">
        <v>8</v>
      </c>
      <c r="D61" s="11">
        <v>1.0</v>
      </c>
    </row>
    <row r="63">
      <c r="A63" s="11" t="s">
        <v>69</v>
      </c>
      <c r="B63" s="11">
        <v>4.0</v>
      </c>
    </row>
    <row r="64">
      <c r="A64" s="11" t="s">
        <v>70</v>
      </c>
      <c r="B64" s="11">
        <v>2.0</v>
      </c>
    </row>
    <row r="66">
      <c r="A66" s="11" t="s">
        <v>71</v>
      </c>
      <c r="B66" s="11">
        <v>4.0</v>
      </c>
      <c r="C66" s="11" t="s">
        <v>8</v>
      </c>
      <c r="D66" s="11">
        <v>1.0</v>
      </c>
    </row>
    <row r="67">
      <c r="A67" s="11" t="s">
        <v>72</v>
      </c>
      <c r="B67" s="11">
        <v>2.0</v>
      </c>
      <c r="C67" s="11" t="s">
        <v>8</v>
      </c>
      <c r="D67" s="11">
        <v>1.0</v>
      </c>
    </row>
    <row r="68">
      <c r="A68" s="11" t="s">
        <v>73</v>
      </c>
      <c r="B68" s="11">
        <v>2.0</v>
      </c>
      <c r="C68" s="11" t="s">
        <v>8</v>
      </c>
      <c r="D68" s="11">
        <v>1.0</v>
      </c>
    </row>
    <row r="70">
      <c r="A70" s="11" t="s">
        <v>74</v>
      </c>
      <c r="B70" s="11">
        <v>1.0</v>
      </c>
      <c r="C70" s="11" t="s">
        <v>8</v>
      </c>
      <c r="D70" s="11">
        <v>1.0</v>
      </c>
    </row>
    <row r="71">
      <c r="A71" s="11" t="s">
        <v>75</v>
      </c>
      <c r="B71" s="11">
        <v>3.0</v>
      </c>
      <c r="C71" s="11" t="s">
        <v>8</v>
      </c>
      <c r="D71" s="11">
        <v>1.0</v>
      </c>
    </row>
    <row r="73">
      <c r="A73" s="11" t="s">
        <v>76</v>
      </c>
      <c r="B73" s="11">
        <v>4.0</v>
      </c>
      <c r="C73" s="11" t="s">
        <v>8</v>
      </c>
      <c r="D73" s="11">
        <v>1.0</v>
      </c>
    </row>
    <row r="74">
      <c r="A74" s="11" t="s">
        <v>77</v>
      </c>
      <c r="B74" s="11">
        <v>4.0</v>
      </c>
      <c r="C74" s="11" t="s">
        <v>8</v>
      </c>
      <c r="D74" s="11">
        <v>1.0</v>
      </c>
    </row>
    <row r="75">
      <c r="A75" s="11" t="s">
        <v>78</v>
      </c>
      <c r="B75" s="11">
        <v>4.0</v>
      </c>
      <c r="C75" s="11" t="s">
        <v>8</v>
      </c>
      <c r="D75" s="11">
        <v>1.0</v>
      </c>
    </row>
    <row r="77">
      <c r="A77" s="11" t="s">
        <v>79</v>
      </c>
      <c r="B77" s="11">
        <v>2.0</v>
      </c>
      <c r="C77" s="11" t="s">
        <v>8</v>
      </c>
      <c r="D77" s="11">
        <v>2.0</v>
      </c>
    </row>
    <row r="78">
      <c r="A78" s="11" t="s">
        <v>80</v>
      </c>
      <c r="B78" s="11">
        <v>2.0</v>
      </c>
      <c r="C78" s="11" t="s">
        <v>8</v>
      </c>
    </row>
    <row r="80">
      <c r="A80" s="11" t="s">
        <v>81</v>
      </c>
      <c r="B80" s="11">
        <v>4.0</v>
      </c>
      <c r="C80" s="11" t="s">
        <v>4</v>
      </c>
      <c r="D80" s="11">
        <v>4.0</v>
      </c>
    </row>
    <row r="81">
      <c r="A81" s="11" t="s">
        <v>81</v>
      </c>
      <c r="B81" s="11">
        <v>4.0</v>
      </c>
      <c r="C81" s="11" t="s">
        <v>5</v>
      </c>
      <c r="D81" s="11">
        <v>4.0</v>
      </c>
    </row>
    <row r="82">
      <c r="A82" s="11" t="s">
        <v>81</v>
      </c>
      <c r="B82" s="11">
        <v>4.0</v>
      </c>
      <c r="C82" s="11" t="s">
        <v>6</v>
      </c>
      <c r="D82" s="11">
        <v>4.0</v>
      </c>
    </row>
    <row r="83">
      <c r="A83" s="11" t="s">
        <v>81</v>
      </c>
      <c r="B83" s="11">
        <v>4.0</v>
      </c>
      <c r="C83" s="11" t="s">
        <v>7</v>
      </c>
      <c r="D83" s="11">
        <v>4.0</v>
      </c>
    </row>
    <row r="84">
      <c r="A84" s="11" t="s">
        <v>81</v>
      </c>
      <c r="B84" s="11">
        <v>4.0</v>
      </c>
      <c r="C84" s="11" t="s">
        <v>8</v>
      </c>
      <c r="D84" s="11">
        <v>4.0</v>
      </c>
    </row>
    <row r="85">
      <c r="A85" s="11" t="s">
        <v>81</v>
      </c>
      <c r="B85" s="11">
        <v>4.0</v>
      </c>
      <c r="C85" s="11" t="s">
        <v>9</v>
      </c>
      <c r="D85" s="11">
        <v>4.0</v>
      </c>
    </row>
  </sheetData>
  <conditionalFormatting sqref="H4:M4">
    <cfRule type="cellIs" dxfId="0" priority="1" operator="greaterThan">
      <formula>0</formula>
    </cfRule>
  </conditionalFormatting>
  <conditionalFormatting sqref="H4:M4">
    <cfRule type="cellIs" dxfId="1" priority="2" operator="lessThanOrEqual">
      <formula>0</formula>
    </cfRule>
  </conditionalFormatting>
  <drawing r:id="rId1"/>
</worksheet>
</file>